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1\Desktop\Аналитически проект Supply chain 2\excel part\"/>
    </mc:Choice>
  </mc:AlternateContent>
  <xr:revisionPtr revIDLastSave="0" documentId="13_ncr:1_{0C713C32-B085-4975-AE8C-B9DFAA5F0130}" xr6:coauthVersionLast="47" xr6:coauthVersionMax="47" xr10:uidLastSave="{00000000-0000-0000-0000-000000000000}"/>
  <bookViews>
    <workbookView xWindow="-108" yWindow="-108" windowWidth="23256" windowHeight="12576" activeTab="3" xr2:uid="{00000000-000D-0000-FFFF-FFFF00000000}"/>
  </bookViews>
  <sheets>
    <sheet name="Pivot1" sheetId="8" r:id="rId1"/>
    <sheet name="Orders_Fact" sheetId="1" r:id="rId2"/>
    <sheet name="Monthly_Fixed_Costs" sheetId="2" r:id="rId3"/>
    <sheet name="Executive Dashboard" sheetId="9" r:id="rId4"/>
  </sheets>
  <definedNames>
    <definedName name="_xlcn.WorksheetConnection_Orders_FactA1X2201" hidden="1">Orders_Fact!$A$1:$X$2201</definedName>
    <definedName name="_xlcn.WorksheetConnection_Orders_FactA1Y2201" hidden="1">Orders_Fact!$A$1:$Y$2201</definedName>
    <definedName name="Slicer_Country">#N/A</definedName>
    <definedName name="Slicer_Flag_Day">#N/A</definedName>
    <definedName name="Slicer_Warehouse">#N/A</definedName>
  </definedNames>
  <calcPr calcId="191029"/>
  <pivotCaches>
    <pivotCache cacheId="93" r:id="rId5"/>
    <pivotCache cacheId="96" r:id="rId6"/>
    <pivotCache cacheId="99" r:id="rId7"/>
    <pivotCache cacheId="102" r:id="rId8"/>
    <pivotCache cacheId="105" r:id="rId9"/>
    <pivotCache cacheId="108" r:id="rId10"/>
    <pivotCache cacheId="111" r:id="rId11"/>
    <pivotCache cacheId="114" r:id="rId12"/>
    <pivotCache cacheId="117"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1" name="Range 1" connection="WorksheetConnection_Orders_Fact!$A$1:$Y$2201"/>
          <x15:modelTable id="Range" name="Range" connection="WorksheetConnection_Orders_Fact!$A$1:$X$2201"/>
        </x15:modelTables>
        <x15:modelRelationships>
          <x15:modelRelationship fromTable="Range 1" fromColumn="Order_ID" toTable="Range" toColumn="Ord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48576" i="1" l="1"/>
  <c r="I2" i="2"/>
  <c r="H2" i="2"/>
  <c r="G2" i="2"/>
  <c r="Y2201" i="1"/>
  <c r="X2201" i="1"/>
  <c r="W2201" i="1"/>
  <c r="V2201" i="1"/>
  <c r="U2201" i="1"/>
  <c r="T2201" i="1"/>
  <c r="S2201" i="1"/>
  <c r="R2201" i="1"/>
  <c r="Q2201" i="1"/>
  <c r="P2201" i="1"/>
  <c r="Y2200" i="1"/>
  <c r="X2200" i="1"/>
  <c r="W2200" i="1"/>
  <c r="V2200" i="1"/>
  <c r="U2200" i="1"/>
  <c r="T2200" i="1"/>
  <c r="S2200" i="1"/>
  <c r="R2200" i="1"/>
  <c r="Q2200" i="1"/>
  <c r="P2200" i="1"/>
  <c r="Y2199" i="1"/>
  <c r="X2199" i="1"/>
  <c r="W2199" i="1"/>
  <c r="V2199" i="1"/>
  <c r="U2199" i="1"/>
  <c r="T2199" i="1"/>
  <c r="S2199" i="1"/>
  <c r="R2199" i="1"/>
  <c r="Q2199" i="1"/>
  <c r="P2199" i="1"/>
  <c r="Y2198" i="1"/>
  <c r="X2198" i="1"/>
  <c r="W2198" i="1"/>
  <c r="V2198" i="1"/>
  <c r="U2198" i="1"/>
  <c r="T2198" i="1"/>
  <c r="S2198" i="1"/>
  <c r="R2198" i="1"/>
  <c r="Q2198" i="1"/>
  <c r="P2198" i="1"/>
  <c r="Y2197" i="1"/>
  <c r="X2197" i="1"/>
  <c r="W2197" i="1"/>
  <c r="V2197" i="1"/>
  <c r="U2197" i="1"/>
  <c r="T2197" i="1"/>
  <c r="S2197" i="1"/>
  <c r="R2197" i="1"/>
  <c r="Q2197" i="1"/>
  <c r="P2197" i="1"/>
  <c r="Y2196" i="1"/>
  <c r="X2196" i="1"/>
  <c r="W2196" i="1"/>
  <c r="V2196" i="1"/>
  <c r="U2196" i="1"/>
  <c r="T2196" i="1"/>
  <c r="S2196" i="1"/>
  <c r="R2196" i="1"/>
  <c r="Q2196" i="1"/>
  <c r="P2196" i="1"/>
  <c r="Y2195" i="1"/>
  <c r="X2195" i="1"/>
  <c r="W2195" i="1"/>
  <c r="V2195" i="1"/>
  <c r="U2195" i="1"/>
  <c r="T2195" i="1"/>
  <c r="S2195" i="1"/>
  <c r="R2195" i="1"/>
  <c r="Q2195" i="1"/>
  <c r="P2195" i="1"/>
  <c r="Y2194" i="1"/>
  <c r="X2194" i="1"/>
  <c r="W2194" i="1"/>
  <c r="V2194" i="1"/>
  <c r="U2194" i="1"/>
  <c r="T2194" i="1"/>
  <c r="S2194" i="1"/>
  <c r="R2194" i="1"/>
  <c r="Q2194" i="1"/>
  <c r="P2194" i="1"/>
  <c r="Y2193" i="1"/>
  <c r="X2193" i="1"/>
  <c r="W2193" i="1"/>
  <c r="V2193" i="1"/>
  <c r="U2193" i="1"/>
  <c r="T2193" i="1"/>
  <c r="S2193" i="1"/>
  <c r="R2193" i="1"/>
  <c r="Q2193" i="1"/>
  <c r="P2193" i="1"/>
  <c r="Y2192" i="1"/>
  <c r="X2192" i="1"/>
  <c r="W2192" i="1"/>
  <c r="V2192" i="1"/>
  <c r="U2192" i="1"/>
  <c r="T2192" i="1"/>
  <c r="S2192" i="1"/>
  <c r="R2192" i="1"/>
  <c r="Q2192" i="1"/>
  <c r="P2192" i="1"/>
  <c r="Y2191" i="1"/>
  <c r="X2191" i="1"/>
  <c r="W2191" i="1"/>
  <c r="V2191" i="1"/>
  <c r="U2191" i="1"/>
  <c r="T2191" i="1"/>
  <c r="S2191" i="1"/>
  <c r="R2191" i="1"/>
  <c r="Q2191" i="1"/>
  <c r="P2191" i="1"/>
  <c r="Y2190" i="1"/>
  <c r="X2190" i="1"/>
  <c r="W2190" i="1"/>
  <c r="V2190" i="1"/>
  <c r="U2190" i="1"/>
  <c r="T2190" i="1"/>
  <c r="S2190" i="1"/>
  <c r="R2190" i="1"/>
  <c r="Q2190" i="1"/>
  <c r="P2190" i="1"/>
  <c r="Y2189" i="1"/>
  <c r="X2189" i="1"/>
  <c r="W2189" i="1"/>
  <c r="V2189" i="1"/>
  <c r="U2189" i="1"/>
  <c r="T2189" i="1"/>
  <c r="S2189" i="1"/>
  <c r="R2189" i="1"/>
  <c r="Q2189" i="1"/>
  <c r="P2189" i="1"/>
  <c r="Y2188" i="1"/>
  <c r="X2188" i="1"/>
  <c r="W2188" i="1"/>
  <c r="V2188" i="1"/>
  <c r="U2188" i="1"/>
  <c r="T2188" i="1"/>
  <c r="S2188" i="1"/>
  <c r="R2188" i="1"/>
  <c r="Q2188" i="1"/>
  <c r="P2188" i="1"/>
  <c r="Y2187" i="1"/>
  <c r="X2187" i="1"/>
  <c r="W2187" i="1"/>
  <c r="V2187" i="1"/>
  <c r="U2187" i="1"/>
  <c r="T2187" i="1"/>
  <c r="S2187" i="1"/>
  <c r="R2187" i="1"/>
  <c r="Q2187" i="1"/>
  <c r="P2187" i="1"/>
  <c r="Y2186" i="1"/>
  <c r="X2186" i="1"/>
  <c r="W2186" i="1"/>
  <c r="V2186" i="1"/>
  <c r="U2186" i="1"/>
  <c r="T2186" i="1"/>
  <c r="S2186" i="1"/>
  <c r="R2186" i="1"/>
  <c r="Q2186" i="1"/>
  <c r="P2186" i="1"/>
  <c r="Y2185" i="1"/>
  <c r="X2185" i="1"/>
  <c r="W2185" i="1"/>
  <c r="V2185" i="1"/>
  <c r="U2185" i="1"/>
  <c r="T2185" i="1"/>
  <c r="S2185" i="1"/>
  <c r="R2185" i="1"/>
  <c r="Q2185" i="1"/>
  <c r="P2185" i="1"/>
  <c r="Y2184" i="1"/>
  <c r="X2184" i="1"/>
  <c r="W2184" i="1"/>
  <c r="V2184" i="1"/>
  <c r="U2184" i="1"/>
  <c r="T2184" i="1"/>
  <c r="S2184" i="1"/>
  <c r="R2184" i="1"/>
  <c r="Q2184" i="1"/>
  <c r="P2184" i="1"/>
  <c r="Y2183" i="1"/>
  <c r="X2183" i="1"/>
  <c r="W2183" i="1"/>
  <c r="V2183" i="1"/>
  <c r="U2183" i="1"/>
  <c r="T2183" i="1"/>
  <c r="S2183" i="1"/>
  <c r="R2183" i="1"/>
  <c r="Q2183" i="1"/>
  <c r="P2183" i="1"/>
  <c r="Y2182" i="1"/>
  <c r="X2182" i="1"/>
  <c r="W2182" i="1"/>
  <c r="V2182" i="1"/>
  <c r="U2182" i="1"/>
  <c r="T2182" i="1"/>
  <c r="S2182" i="1"/>
  <c r="R2182" i="1"/>
  <c r="Q2182" i="1"/>
  <c r="P2182" i="1"/>
  <c r="Y2181" i="1"/>
  <c r="X2181" i="1"/>
  <c r="W2181" i="1"/>
  <c r="V2181" i="1"/>
  <c r="U2181" i="1"/>
  <c r="T2181" i="1"/>
  <c r="S2181" i="1"/>
  <c r="R2181" i="1"/>
  <c r="Q2181" i="1"/>
  <c r="P2181" i="1"/>
  <c r="Y2180" i="1"/>
  <c r="X2180" i="1"/>
  <c r="W2180" i="1"/>
  <c r="V2180" i="1"/>
  <c r="U2180" i="1"/>
  <c r="T2180" i="1"/>
  <c r="S2180" i="1"/>
  <c r="R2180" i="1"/>
  <c r="Q2180" i="1"/>
  <c r="P2180" i="1"/>
  <c r="Y2179" i="1"/>
  <c r="X2179" i="1"/>
  <c r="W2179" i="1"/>
  <c r="V2179" i="1"/>
  <c r="U2179" i="1"/>
  <c r="T2179" i="1"/>
  <c r="S2179" i="1"/>
  <c r="R2179" i="1"/>
  <c r="Q2179" i="1"/>
  <c r="P2179" i="1"/>
  <c r="Y2178" i="1"/>
  <c r="X2178" i="1"/>
  <c r="W2178" i="1"/>
  <c r="V2178" i="1"/>
  <c r="U2178" i="1"/>
  <c r="T2178" i="1"/>
  <c r="S2178" i="1"/>
  <c r="R2178" i="1"/>
  <c r="Q2178" i="1"/>
  <c r="P2178" i="1"/>
  <c r="Y2177" i="1"/>
  <c r="X2177" i="1"/>
  <c r="W2177" i="1"/>
  <c r="V2177" i="1"/>
  <c r="U2177" i="1"/>
  <c r="T2177" i="1"/>
  <c r="S2177" i="1"/>
  <c r="R2177" i="1"/>
  <c r="Q2177" i="1"/>
  <c r="P2177" i="1"/>
  <c r="Y2176" i="1"/>
  <c r="X2176" i="1"/>
  <c r="W2176" i="1"/>
  <c r="V2176" i="1"/>
  <c r="U2176" i="1"/>
  <c r="T2176" i="1"/>
  <c r="S2176" i="1"/>
  <c r="R2176" i="1"/>
  <c r="Q2176" i="1"/>
  <c r="P2176" i="1"/>
  <c r="Y2175" i="1"/>
  <c r="X2175" i="1"/>
  <c r="W2175" i="1"/>
  <c r="V2175" i="1"/>
  <c r="U2175" i="1"/>
  <c r="T2175" i="1"/>
  <c r="S2175" i="1"/>
  <c r="R2175" i="1"/>
  <c r="Q2175" i="1"/>
  <c r="P2175" i="1"/>
  <c r="Y2174" i="1"/>
  <c r="X2174" i="1"/>
  <c r="W2174" i="1"/>
  <c r="V2174" i="1"/>
  <c r="U2174" i="1"/>
  <c r="T2174" i="1"/>
  <c r="S2174" i="1"/>
  <c r="R2174" i="1"/>
  <c r="Q2174" i="1"/>
  <c r="P2174" i="1"/>
  <c r="Y2173" i="1"/>
  <c r="X2173" i="1"/>
  <c r="W2173" i="1"/>
  <c r="V2173" i="1"/>
  <c r="U2173" i="1"/>
  <c r="T2173" i="1"/>
  <c r="S2173" i="1"/>
  <c r="R2173" i="1"/>
  <c r="Q2173" i="1"/>
  <c r="P2173" i="1"/>
  <c r="Y2172" i="1"/>
  <c r="X2172" i="1"/>
  <c r="W2172" i="1"/>
  <c r="V2172" i="1"/>
  <c r="U2172" i="1"/>
  <c r="T2172" i="1"/>
  <c r="S2172" i="1"/>
  <c r="R2172" i="1"/>
  <c r="Q2172" i="1"/>
  <c r="P2172" i="1"/>
  <c r="Y2171" i="1"/>
  <c r="X2171" i="1"/>
  <c r="W2171" i="1"/>
  <c r="V2171" i="1"/>
  <c r="U2171" i="1"/>
  <c r="T2171" i="1"/>
  <c r="S2171" i="1"/>
  <c r="R2171" i="1"/>
  <c r="Q2171" i="1"/>
  <c r="P2171" i="1"/>
  <c r="Y2170" i="1"/>
  <c r="X2170" i="1"/>
  <c r="W2170" i="1"/>
  <c r="V2170" i="1"/>
  <c r="U2170" i="1"/>
  <c r="T2170" i="1"/>
  <c r="S2170" i="1"/>
  <c r="R2170" i="1"/>
  <c r="Q2170" i="1"/>
  <c r="P2170" i="1"/>
  <c r="Y2169" i="1"/>
  <c r="X2169" i="1"/>
  <c r="W2169" i="1"/>
  <c r="V2169" i="1"/>
  <c r="U2169" i="1"/>
  <c r="T2169" i="1"/>
  <c r="S2169" i="1"/>
  <c r="R2169" i="1"/>
  <c r="Q2169" i="1"/>
  <c r="P2169" i="1"/>
  <c r="Y2168" i="1"/>
  <c r="X2168" i="1"/>
  <c r="W2168" i="1"/>
  <c r="V2168" i="1"/>
  <c r="U2168" i="1"/>
  <c r="T2168" i="1"/>
  <c r="S2168" i="1"/>
  <c r="R2168" i="1"/>
  <c r="Q2168" i="1"/>
  <c r="P2168" i="1"/>
  <c r="Y2167" i="1"/>
  <c r="X2167" i="1"/>
  <c r="W2167" i="1"/>
  <c r="V2167" i="1"/>
  <c r="U2167" i="1"/>
  <c r="T2167" i="1"/>
  <c r="S2167" i="1"/>
  <c r="R2167" i="1"/>
  <c r="Q2167" i="1"/>
  <c r="P2167" i="1"/>
  <c r="Y2166" i="1"/>
  <c r="X2166" i="1"/>
  <c r="W2166" i="1"/>
  <c r="V2166" i="1"/>
  <c r="U2166" i="1"/>
  <c r="T2166" i="1"/>
  <c r="S2166" i="1"/>
  <c r="R2166" i="1"/>
  <c r="Q2166" i="1"/>
  <c r="P2166" i="1"/>
  <c r="Y2165" i="1"/>
  <c r="X2165" i="1"/>
  <c r="W2165" i="1"/>
  <c r="V2165" i="1"/>
  <c r="U2165" i="1"/>
  <c r="T2165" i="1"/>
  <c r="S2165" i="1"/>
  <c r="R2165" i="1"/>
  <c r="Q2165" i="1"/>
  <c r="P2165" i="1"/>
  <c r="Y2164" i="1"/>
  <c r="X2164" i="1"/>
  <c r="W2164" i="1"/>
  <c r="V2164" i="1"/>
  <c r="U2164" i="1"/>
  <c r="T2164" i="1"/>
  <c r="S2164" i="1"/>
  <c r="R2164" i="1"/>
  <c r="Q2164" i="1"/>
  <c r="P2164" i="1"/>
  <c r="Y2163" i="1"/>
  <c r="X2163" i="1"/>
  <c r="W2163" i="1"/>
  <c r="V2163" i="1"/>
  <c r="U2163" i="1"/>
  <c r="T2163" i="1"/>
  <c r="S2163" i="1"/>
  <c r="R2163" i="1"/>
  <c r="Q2163" i="1"/>
  <c r="P2163" i="1"/>
  <c r="Y2162" i="1"/>
  <c r="X2162" i="1"/>
  <c r="W2162" i="1"/>
  <c r="V2162" i="1"/>
  <c r="U2162" i="1"/>
  <c r="T2162" i="1"/>
  <c r="S2162" i="1"/>
  <c r="R2162" i="1"/>
  <c r="Q2162" i="1"/>
  <c r="P2162" i="1"/>
  <c r="Y2161" i="1"/>
  <c r="X2161" i="1"/>
  <c r="W2161" i="1"/>
  <c r="V2161" i="1"/>
  <c r="U2161" i="1"/>
  <c r="T2161" i="1"/>
  <c r="S2161" i="1"/>
  <c r="R2161" i="1"/>
  <c r="Q2161" i="1"/>
  <c r="P2161" i="1"/>
  <c r="Y2160" i="1"/>
  <c r="X2160" i="1"/>
  <c r="W2160" i="1"/>
  <c r="V2160" i="1"/>
  <c r="U2160" i="1"/>
  <c r="T2160" i="1"/>
  <c r="S2160" i="1"/>
  <c r="R2160" i="1"/>
  <c r="Q2160" i="1"/>
  <c r="P2160" i="1"/>
  <c r="Y2159" i="1"/>
  <c r="X2159" i="1"/>
  <c r="W2159" i="1"/>
  <c r="V2159" i="1"/>
  <c r="U2159" i="1"/>
  <c r="T2159" i="1"/>
  <c r="S2159" i="1"/>
  <c r="R2159" i="1"/>
  <c r="Q2159" i="1"/>
  <c r="P2159" i="1"/>
  <c r="Y2158" i="1"/>
  <c r="X2158" i="1"/>
  <c r="W2158" i="1"/>
  <c r="V2158" i="1"/>
  <c r="U2158" i="1"/>
  <c r="T2158" i="1"/>
  <c r="S2158" i="1"/>
  <c r="R2158" i="1"/>
  <c r="Q2158" i="1"/>
  <c r="P2158" i="1"/>
  <c r="Y2157" i="1"/>
  <c r="X2157" i="1"/>
  <c r="W2157" i="1"/>
  <c r="V2157" i="1"/>
  <c r="U2157" i="1"/>
  <c r="T2157" i="1"/>
  <c r="S2157" i="1"/>
  <c r="R2157" i="1"/>
  <c r="Q2157" i="1"/>
  <c r="P2157" i="1"/>
  <c r="Y2156" i="1"/>
  <c r="X2156" i="1"/>
  <c r="W2156" i="1"/>
  <c r="V2156" i="1"/>
  <c r="U2156" i="1"/>
  <c r="T2156" i="1"/>
  <c r="S2156" i="1"/>
  <c r="R2156" i="1"/>
  <c r="Q2156" i="1"/>
  <c r="P2156" i="1"/>
  <c r="Y2155" i="1"/>
  <c r="X2155" i="1"/>
  <c r="W2155" i="1"/>
  <c r="V2155" i="1"/>
  <c r="U2155" i="1"/>
  <c r="T2155" i="1"/>
  <c r="S2155" i="1"/>
  <c r="R2155" i="1"/>
  <c r="Q2155" i="1"/>
  <c r="P2155" i="1"/>
  <c r="Y2154" i="1"/>
  <c r="X2154" i="1"/>
  <c r="W2154" i="1"/>
  <c r="V2154" i="1"/>
  <c r="U2154" i="1"/>
  <c r="T2154" i="1"/>
  <c r="S2154" i="1"/>
  <c r="R2154" i="1"/>
  <c r="Q2154" i="1"/>
  <c r="P2154" i="1"/>
  <c r="Y2153" i="1"/>
  <c r="X2153" i="1"/>
  <c r="W2153" i="1"/>
  <c r="V2153" i="1"/>
  <c r="U2153" i="1"/>
  <c r="T2153" i="1"/>
  <c r="S2153" i="1"/>
  <c r="R2153" i="1"/>
  <c r="Q2153" i="1"/>
  <c r="P2153" i="1"/>
  <c r="Y2152" i="1"/>
  <c r="X2152" i="1"/>
  <c r="W2152" i="1"/>
  <c r="V2152" i="1"/>
  <c r="U2152" i="1"/>
  <c r="T2152" i="1"/>
  <c r="S2152" i="1"/>
  <c r="R2152" i="1"/>
  <c r="Q2152" i="1"/>
  <c r="P2152" i="1"/>
  <c r="Y2151" i="1"/>
  <c r="X2151" i="1"/>
  <c r="W2151" i="1"/>
  <c r="V2151" i="1"/>
  <c r="U2151" i="1"/>
  <c r="T2151" i="1"/>
  <c r="S2151" i="1"/>
  <c r="R2151" i="1"/>
  <c r="Q2151" i="1"/>
  <c r="P2151" i="1"/>
  <c r="Y2150" i="1"/>
  <c r="X2150" i="1"/>
  <c r="W2150" i="1"/>
  <c r="V2150" i="1"/>
  <c r="U2150" i="1"/>
  <c r="T2150" i="1"/>
  <c r="S2150" i="1"/>
  <c r="R2150" i="1"/>
  <c r="Q2150" i="1"/>
  <c r="P2150" i="1"/>
  <c r="Y2149" i="1"/>
  <c r="X2149" i="1"/>
  <c r="W2149" i="1"/>
  <c r="V2149" i="1"/>
  <c r="U2149" i="1"/>
  <c r="T2149" i="1"/>
  <c r="S2149" i="1"/>
  <c r="R2149" i="1"/>
  <c r="Q2149" i="1"/>
  <c r="P2149" i="1"/>
  <c r="Y2148" i="1"/>
  <c r="X2148" i="1"/>
  <c r="W2148" i="1"/>
  <c r="V2148" i="1"/>
  <c r="U2148" i="1"/>
  <c r="T2148" i="1"/>
  <c r="S2148" i="1"/>
  <c r="R2148" i="1"/>
  <c r="Q2148" i="1"/>
  <c r="P2148" i="1"/>
  <c r="Y2147" i="1"/>
  <c r="X2147" i="1"/>
  <c r="W2147" i="1"/>
  <c r="V2147" i="1"/>
  <c r="U2147" i="1"/>
  <c r="T2147" i="1"/>
  <c r="S2147" i="1"/>
  <c r="R2147" i="1"/>
  <c r="Q2147" i="1"/>
  <c r="P2147" i="1"/>
  <c r="Y2146" i="1"/>
  <c r="X2146" i="1"/>
  <c r="W2146" i="1"/>
  <c r="V2146" i="1"/>
  <c r="U2146" i="1"/>
  <c r="T2146" i="1"/>
  <c r="S2146" i="1"/>
  <c r="R2146" i="1"/>
  <c r="Q2146" i="1"/>
  <c r="P2146" i="1"/>
  <c r="Y2145" i="1"/>
  <c r="X2145" i="1"/>
  <c r="W2145" i="1"/>
  <c r="V2145" i="1"/>
  <c r="U2145" i="1"/>
  <c r="T2145" i="1"/>
  <c r="S2145" i="1"/>
  <c r="R2145" i="1"/>
  <c r="Q2145" i="1"/>
  <c r="P2145" i="1"/>
  <c r="Y2144" i="1"/>
  <c r="X2144" i="1"/>
  <c r="W2144" i="1"/>
  <c r="V2144" i="1"/>
  <c r="U2144" i="1"/>
  <c r="T2144" i="1"/>
  <c r="S2144" i="1"/>
  <c r="R2144" i="1"/>
  <c r="Q2144" i="1"/>
  <c r="P2144" i="1"/>
  <c r="Y2143" i="1"/>
  <c r="X2143" i="1"/>
  <c r="W2143" i="1"/>
  <c r="V2143" i="1"/>
  <c r="U2143" i="1"/>
  <c r="T2143" i="1"/>
  <c r="S2143" i="1"/>
  <c r="R2143" i="1"/>
  <c r="Q2143" i="1"/>
  <c r="P2143" i="1"/>
  <c r="Y2142" i="1"/>
  <c r="X2142" i="1"/>
  <c r="W2142" i="1"/>
  <c r="V2142" i="1"/>
  <c r="U2142" i="1"/>
  <c r="T2142" i="1"/>
  <c r="S2142" i="1"/>
  <c r="R2142" i="1"/>
  <c r="Q2142" i="1"/>
  <c r="P2142" i="1"/>
  <c r="Y2141" i="1"/>
  <c r="X2141" i="1"/>
  <c r="W2141" i="1"/>
  <c r="V2141" i="1"/>
  <c r="U2141" i="1"/>
  <c r="T2141" i="1"/>
  <c r="S2141" i="1"/>
  <c r="R2141" i="1"/>
  <c r="Q2141" i="1"/>
  <c r="P2141" i="1"/>
  <c r="Y2140" i="1"/>
  <c r="X2140" i="1"/>
  <c r="W2140" i="1"/>
  <c r="V2140" i="1"/>
  <c r="U2140" i="1"/>
  <c r="T2140" i="1"/>
  <c r="S2140" i="1"/>
  <c r="R2140" i="1"/>
  <c r="Q2140" i="1"/>
  <c r="P2140" i="1"/>
  <c r="Y2139" i="1"/>
  <c r="X2139" i="1"/>
  <c r="W2139" i="1"/>
  <c r="V2139" i="1"/>
  <c r="U2139" i="1"/>
  <c r="T2139" i="1"/>
  <c r="S2139" i="1"/>
  <c r="R2139" i="1"/>
  <c r="Q2139" i="1"/>
  <c r="P2139" i="1"/>
  <c r="Y2138" i="1"/>
  <c r="X2138" i="1"/>
  <c r="W2138" i="1"/>
  <c r="V2138" i="1"/>
  <c r="U2138" i="1"/>
  <c r="T2138" i="1"/>
  <c r="S2138" i="1"/>
  <c r="R2138" i="1"/>
  <c r="Q2138" i="1"/>
  <c r="P2138" i="1"/>
  <c r="Y2137" i="1"/>
  <c r="X2137" i="1"/>
  <c r="W2137" i="1"/>
  <c r="V2137" i="1"/>
  <c r="U2137" i="1"/>
  <c r="T2137" i="1"/>
  <c r="S2137" i="1"/>
  <c r="R2137" i="1"/>
  <c r="Q2137" i="1"/>
  <c r="P2137" i="1"/>
  <c r="Y2136" i="1"/>
  <c r="X2136" i="1"/>
  <c r="W2136" i="1"/>
  <c r="V2136" i="1"/>
  <c r="U2136" i="1"/>
  <c r="T2136" i="1"/>
  <c r="S2136" i="1"/>
  <c r="R2136" i="1"/>
  <c r="Q2136" i="1"/>
  <c r="P2136" i="1"/>
  <c r="Y2135" i="1"/>
  <c r="X2135" i="1"/>
  <c r="W2135" i="1"/>
  <c r="V2135" i="1"/>
  <c r="U2135" i="1"/>
  <c r="T2135" i="1"/>
  <c r="S2135" i="1"/>
  <c r="R2135" i="1"/>
  <c r="Q2135" i="1"/>
  <c r="P2135" i="1"/>
  <c r="Y2134" i="1"/>
  <c r="X2134" i="1"/>
  <c r="W2134" i="1"/>
  <c r="V2134" i="1"/>
  <c r="U2134" i="1"/>
  <c r="T2134" i="1"/>
  <c r="S2134" i="1"/>
  <c r="R2134" i="1"/>
  <c r="Q2134" i="1"/>
  <c r="P2134" i="1"/>
  <c r="Y2133" i="1"/>
  <c r="X2133" i="1"/>
  <c r="W2133" i="1"/>
  <c r="V2133" i="1"/>
  <c r="U2133" i="1"/>
  <c r="T2133" i="1"/>
  <c r="S2133" i="1"/>
  <c r="R2133" i="1"/>
  <c r="Q2133" i="1"/>
  <c r="P2133" i="1"/>
  <c r="Y2132" i="1"/>
  <c r="X2132" i="1"/>
  <c r="W2132" i="1"/>
  <c r="V2132" i="1"/>
  <c r="U2132" i="1"/>
  <c r="T2132" i="1"/>
  <c r="S2132" i="1"/>
  <c r="R2132" i="1"/>
  <c r="Q2132" i="1"/>
  <c r="P2132" i="1"/>
  <c r="Y2131" i="1"/>
  <c r="X2131" i="1"/>
  <c r="W2131" i="1"/>
  <c r="V2131" i="1"/>
  <c r="U2131" i="1"/>
  <c r="T2131" i="1"/>
  <c r="S2131" i="1"/>
  <c r="R2131" i="1"/>
  <c r="Q2131" i="1"/>
  <c r="P2131" i="1"/>
  <c r="Y2130" i="1"/>
  <c r="X2130" i="1"/>
  <c r="W2130" i="1"/>
  <c r="V2130" i="1"/>
  <c r="U2130" i="1"/>
  <c r="T2130" i="1"/>
  <c r="S2130" i="1"/>
  <c r="R2130" i="1"/>
  <c r="Q2130" i="1"/>
  <c r="P2130" i="1"/>
  <c r="Y2129" i="1"/>
  <c r="X2129" i="1"/>
  <c r="W2129" i="1"/>
  <c r="V2129" i="1"/>
  <c r="U2129" i="1"/>
  <c r="T2129" i="1"/>
  <c r="S2129" i="1"/>
  <c r="R2129" i="1"/>
  <c r="Q2129" i="1"/>
  <c r="P2129" i="1"/>
  <c r="Y2128" i="1"/>
  <c r="X2128" i="1"/>
  <c r="W2128" i="1"/>
  <c r="V2128" i="1"/>
  <c r="U2128" i="1"/>
  <c r="T2128" i="1"/>
  <c r="S2128" i="1"/>
  <c r="R2128" i="1"/>
  <c r="Q2128" i="1"/>
  <c r="P2128" i="1"/>
  <c r="Y2127" i="1"/>
  <c r="X2127" i="1"/>
  <c r="W2127" i="1"/>
  <c r="V2127" i="1"/>
  <c r="U2127" i="1"/>
  <c r="T2127" i="1"/>
  <c r="S2127" i="1"/>
  <c r="R2127" i="1"/>
  <c r="Q2127" i="1"/>
  <c r="P2127" i="1"/>
  <c r="Y2126" i="1"/>
  <c r="X2126" i="1"/>
  <c r="W2126" i="1"/>
  <c r="V2126" i="1"/>
  <c r="U2126" i="1"/>
  <c r="T2126" i="1"/>
  <c r="S2126" i="1"/>
  <c r="R2126" i="1"/>
  <c r="Q2126" i="1"/>
  <c r="P2126" i="1"/>
  <c r="Y2125" i="1"/>
  <c r="X2125" i="1"/>
  <c r="W2125" i="1"/>
  <c r="V2125" i="1"/>
  <c r="U2125" i="1"/>
  <c r="T2125" i="1"/>
  <c r="S2125" i="1"/>
  <c r="R2125" i="1"/>
  <c r="Q2125" i="1"/>
  <c r="P2125" i="1"/>
  <c r="Y2124" i="1"/>
  <c r="X2124" i="1"/>
  <c r="W2124" i="1"/>
  <c r="V2124" i="1"/>
  <c r="U2124" i="1"/>
  <c r="T2124" i="1"/>
  <c r="S2124" i="1"/>
  <c r="R2124" i="1"/>
  <c r="Q2124" i="1"/>
  <c r="P2124" i="1"/>
  <c r="Y2123" i="1"/>
  <c r="X2123" i="1"/>
  <c r="W2123" i="1"/>
  <c r="V2123" i="1"/>
  <c r="U2123" i="1"/>
  <c r="T2123" i="1"/>
  <c r="S2123" i="1"/>
  <c r="R2123" i="1"/>
  <c r="Q2123" i="1"/>
  <c r="P2123" i="1"/>
  <c r="Y2122" i="1"/>
  <c r="X2122" i="1"/>
  <c r="W2122" i="1"/>
  <c r="V2122" i="1"/>
  <c r="U2122" i="1"/>
  <c r="T2122" i="1"/>
  <c r="S2122" i="1"/>
  <c r="R2122" i="1"/>
  <c r="Q2122" i="1"/>
  <c r="P2122" i="1"/>
  <c r="Y2121" i="1"/>
  <c r="X2121" i="1"/>
  <c r="W2121" i="1"/>
  <c r="V2121" i="1"/>
  <c r="U2121" i="1"/>
  <c r="T2121" i="1"/>
  <c r="S2121" i="1"/>
  <c r="R2121" i="1"/>
  <c r="Q2121" i="1"/>
  <c r="P2121" i="1"/>
  <c r="Y2120" i="1"/>
  <c r="X2120" i="1"/>
  <c r="W2120" i="1"/>
  <c r="V2120" i="1"/>
  <c r="U2120" i="1"/>
  <c r="T2120" i="1"/>
  <c r="S2120" i="1"/>
  <c r="R2120" i="1"/>
  <c r="Q2120" i="1"/>
  <c r="P2120" i="1"/>
  <c r="Y2119" i="1"/>
  <c r="X2119" i="1"/>
  <c r="W2119" i="1"/>
  <c r="V2119" i="1"/>
  <c r="U2119" i="1"/>
  <c r="T2119" i="1"/>
  <c r="S2119" i="1"/>
  <c r="R2119" i="1"/>
  <c r="Q2119" i="1"/>
  <c r="P2119" i="1"/>
  <c r="Y2118" i="1"/>
  <c r="X2118" i="1"/>
  <c r="W2118" i="1"/>
  <c r="V2118" i="1"/>
  <c r="U2118" i="1"/>
  <c r="T2118" i="1"/>
  <c r="S2118" i="1"/>
  <c r="R2118" i="1"/>
  <c r="Q2118" i="1"/>
  <c r="P2118" i="1"/>
  <c r="Y2117" i="1"/>
  <c r="X2117" i="1"/>
  <c r="W2117" i="1"/>
  <c r="V2117" i="1"/>
  <c r="U2117" i="1"/>
  <c r="T2117" i="1"/>
  <c r="S2117" i="1"/>
  <c r="R2117" i="1"/>
  <c r="Q2117" i="1"/>
  <c r="P2117" i="1"/>
  <c r="Y2116" i="1"/>
  <c r="X2116" i="1"/>
  <c r="W2116" i="1"/>
  <c r="V2116" i="1"/>
  <c r="U2116" i="1"/>
  <c r="T2116" i="1"/>
  <c r="S2116" i="1"/>
  <c r="R2116" i="1"/>
  <c r="Q2116" i="1"/>
  <c r="P2116" i="1"/>
  <c r="Y2115" i="1"/>
  <c r="X2115" i="1"/>
  <c r="W2115" i="1"/>
  <c r="V2115" i="1"/>
  <c r="U2115" i="1"/>
  <c r="T2115" i="1"/>
  <c r="S2115" i="1"/>
  <c r="R2115" i="1"/>
  <c r="Q2115" i="1"/>
  <c r="P2115" i="1"/>
  <c r="Y2114" i="1"/>
  <c r="X2114" i="1"/>
  <c r="W2114" i="1"/>
  <c r="V2114" i="1"/>
  <c r="U2114" i="1"/>
  <c r="T2114" i="1"/>
  <c r="S2114" i="1"/>
  <c r="R2114" i="1"/>
  <c r="Q2114" i="1"/>
  <c r="P2114" i="1"/>
  <c r="Y2113" i="1"/>
  <c r="X2113" i="1"/>
  <c r="W2113" i="1"/>
  <c r="V2113" i="1"/>
  <c r="U2113" i="1"/>
  <c r="T2113" i="1"/>
  <c r="S2113" i="1"/>
  <c r="R2113" i="1"/>
  <c r="Q2113" i="1"/>
  <c r="P2113" i="1"/>
  <c r="Y2112" i="1"/>
  <c r="X2112" i="1"/>
  <c r="W2112" i="1"/>
  <c r="V2112" i="1"/>
  <c r="U2112" i="1"/>
  <c r="T2112" i="1"/>
  <c r="S2112" i="1"/>
  <c r="R2112" i="1"/>
  <c r="Q2112" i="1"/>
  <c r="P2112" i="1"/>
  <c r="Y2111" i="1"/>
  <c r="X2111" i="1"/>
  <c r="W2111" i="1"/>
  <c r="V2111" i="1"/>
  <c r="U2111" i="1"/>
  <c r="T2111" i="1"/>
  <c r="S2111" i="1"/>
  <c r="R2111" i="1"/>
  <c r="Q2111" i="1"/>
  <c r="P2111" i="1"/>
  <c r="Y2110" i="1"/>
  <c r="X2110" i="1"/>
  <c r="W2110" i="1"/>
  <c r="V2110" i="1"/>
  <c r="U2110" i="1"/>
  <c r="T2110" i="1"/>
  <c r="S2110" i="1"/>
  <c r="R2110" i="1"/>
  <c r="Q2110" i="1"/>
  <c r="P2110" i="1"/>
  <c r="Y2109" i="1"/>
  <c r="X2109" i="1"/>
  <c r="W2109" i="1"/>
  <c r="V2109" i="1"/>
  <c r="U2109" i="1"/>
  <c r="T2109" i="1"/>
  <c r="S2109" i="1"/>
  <c r="R2109" i="1"/>
  <c r="Q2109" i="1"/>
  <c r="P2109" i="1"/>
  <c r="Y2108" i="1"/>
  <c r="X2108" i="1"/>
  <c r="W2108" i="1"/>
  <c r="V2108" i="1"/>
  <c r="U2108" i="1"/>
  <c r="T2108" i="1"/>
  <c r="S2108" i="1"/>
  <c r="R2108" i="1"/>
  <c r="Q2108" i="1"/>
  <c r="P2108" i="1"/>
  <c r="Y2107" i="1"/>
  <c r="X2107" i="1"/>
  <c r="W2107" i="1"/>
  <c r="V2107" i="1"/>
  <c r="U2107" i="1"/>
  <c r="T2107" i="1"/>
  <c r="S2107" i="1"/>
  <c r="R2107" i="1"/>
  <c r="Q2107" i="1"/>
  <c r="P2107" i="1"/>
  <c r="Y2106" i="1"/>
  <c r="X2106" i="1"/>
  <c r="W2106" i="1"/>
  <c r="V2106" i="1"/>
  <c r="U2106" i="1"/>
  <c r="T2106" i="1"/>
  <c r="S2106" i="1"/>
  <c r="R2106" i="1"/>
  <c r="Q2106" i="1"/>
  <c r="P2106" i="1"/>
  <c r="Y2105" i="1"/>
  <c r="X2105" i="1"/>
  <c r="W2105" i="1"/>
  <c r="V2105" i="1"/>
  <c r="U2105" i="1"/>
  <c r="T2105" i="1"/>
  <c r="S2105" i="1"/>
  <c r="R2105" i="1"/>
  <c r="Q2105" i="1"/>
  <c r="P2105" i="1"/>
  <c r="Y2104" i="1"/>
  <c r="X2104" i="1"/>
  <c r="W2104" i="1"/>
  <c r="V2104" i="1"/>
  <c r="U2104" i="1"/>
  <c r="T2104" i="1"/>
  <c r="S2104" i="1"/>
  <c r="R2104" i="1"/>
  <c r="Q2104" i="1"/>
  <c r="P2104" i="1"/>
  <c r="Y2103" i="1"/>
  <c r="X2103" i="1"/>
  <c r="W2103" i="1"/>
  <c r="V2103" i="1"/>
  <c r="U2103" i="1"/>
  <c r="T2103" i="1"/>
  <c r="S2103" i="1"/>
  <c r="R2103" i="1"/>
  <c r="Q2103" i="1"/>
  <c r="P2103" i="1"/>
  <c r="Y2102" i="1"/>
  <c r="X2102" i="1"/>
  <c r="W2102" i="1"/>
  <c r="V2102" i="1"/>
  <c r="U2102" i="1"/>
  <c r="T2102" i="1"/>
  <c r="S2102" i="1"/>
  <c r="R2102" i="1"/>
  <c r="Q2102" i="1"/>
  <c r="P2102" i="1"/>
  <c r="Y2101" i="1"/>
  <c r="X2101" i="1"/>
  <c r="W2101" i="1"/>
  <c r="V2101" i="1"/>
  <c r="U2101" i="1"/>
  <c r="T2101" i="1"/>
  <c r="S2101" i="1"/>
  <c r="R2101" i="1"/>
  <c r="Q2101" i="1"/>
  <c r="P2101" i="1"/>
  <c r="Y2100" i="1"/>
  <c r="X2100" i="1"/>
  <c r="W2100" i="1"/>
  <c r="V2100" i="1"/>
  <c r="U2100" i="1"/>
  <c r="T2100" i="1"/>
  <c r="S2100" i="1"/>
  <c r="R2100" i="1"/>
  <c r="Q2100" i="1"/>
  <c r="P2100" i="1"/>
  <c r="Y2099" i="1"/>
  <c r="X2099" i="1"/>
  <c r="W2099" i="1"/>
  <c r="V2099" i="1"/>
  <c r="U2099" i="1"/>
  <c r="T2099" i="1"/>
  <c r="S2099" i="1"/>
  <c r="R2099" i="1"/>
  <c r="Q2099" i="1"/>
  <c r="P2099" i="1"/>
  <c r="Y2098" i="1"/>
  <c r="X2098" i="1"/>
  <c r="W2098" i="1"/>
  <c r="V2098" i="1"/>
  <c r="U2098" i="1"/>
  <c r="T2098" i="1"/>
  <c r="S2098" i="1"/>
  <c r="R2098" i="1"/>
  <c r="Q2098" i="1"/>
  <c r="P2098" i="1"/>
  <c r="Y2097" i="1"/>
  <c r="X2097" i="1"/>
  <c r="W2097" i="1"/>
  <c r="V2097" i="1"/>
  <c r="U2097" i="1"/>
  <c r="T2097" i="1"/>
  <c r="S2097" i="1"/>
  <c r="R2097" i="1"/>
  <c r="Q2097" i="1"/>
  <c r="P2097" i="1"/>
  <c r="Y2096" i="1"/>
  <c r="X2096" i="1"/>
  <c r="W2096" i="1"/>
  <c r="V2096" i="1"/>
  <c r="U2096" i="1"/>
  <c r="T2096" i="1"/>
  <c r="S2096" i="1"/>
  <c r="R2096" i="1"/>
  <c r="Q2096" i="1"/>
  <c r="P2096" i="1"/>
  <c r="Y2095" i="1"/>
  <c r="X2095" i="1"/>
  <c r="W2095" i="1"/>
  <c r="V2095" i="1"/>
  <c r="U2095" i="1"/>
  <c r="T2095" i="1"/>
  <c r="S2095" i="1"/>
  <c r="R2095" i="1"/>
  <c r="Q2095" i="1"/>
  <c r="P2095" i="1"/>
  <c r="Y2094" i="1"/>
  <c r="X2094" i="1"/>
  <c r="W2094" i="1"/>
  <c r="V2094" i="1"/>
  <c r="U2094" i="1"/>
  <c r="T2094" i="1"/>
  <c r="S2094" i="1"/>
  <c r="R2094" i="1"/>
  <c r="Q2094" i="1"/>
  <c r="P2094" i="1"/>
  <c r="Y2093" i="1"/>
  <c r="X2093" i="1"/>
  <c r="W2093" i="1"/>
  <c r="V2093" i="1"/>
  <c r="U2093" i="1"/>
  <c r="T2093" i="1"/>
  <c r="S2093" i="1"/>
  <c r="R2093" i="1"/>
  <c r="Q2093" i="1"/>
  <c r="P2093" i="1"/>
  <c r="Y2092" i="1"/>
  <c r="X2092" i="1"/>
  <c r="W2092" i="1"/>
  <c r="V2092" i="1"/>
  <c r="U2092" i="1"/>
  <c r="T2092" i="1"/>
  <c r="S2092" i="1"/>
  <c r="R2092" i="1"/>
  <c r="Q2092" i="1"/>
  <c r="P2092" i="1"/>
  <c r="Y2091" i="1"/>
  <c r="X2091" i="1"/>
  <c r="W2091" i="1"/>
  <c r="V2091" i="1"/>
  <c r="U2091" i="1"/>
  <c r="T2091" i="1"/>
  <c r="S2091" i="1"/>
  <c r="R2091" i="1"/>
  <c r="Q2091" i="1"/>
  <c r="P2091" i="1"/>
  <c r="Y2090" i="1"/>
  <c r="X2090" i="1"/>
  <c r="W2090" i="1"/>
  <c r="V2090" i="1"/>
  <c r="U2090" i="1"/>
  <c r="T2090" i="1"/>
  <c r="S2090" i="1"/>
  <c r="R2090" i="1"/>
  <c r="Q2090" i="1"/>
  <c r="P2090" i="1"/>
  <c r="Y2089" i="1"/>
  <c r="X2089" i="1"/>
  <c r="W2089" i="1"/>
  <c r="V2089" i="1"/>
  <c r="U2089" i="1"/>
  <c r="T2089" i="1"/>
  <c r="S2089" i="1"/>
  <c r="R2089" i="1"/>
  <c r="Q2089" i="1"/>
  <c r="P2089" i="1"/>
  <c r="Y2088" i="1"/>
  <c r="X2088" i="1"/>
  <c r="W2088" i="1"/>
  <c r="V2088" i="1"/>
  <c r="U2088" i="1"/>
  <c r="T2088" i="1"/>
  <c r="S2088" i="1"/>
  <c r="R2088" i="1"/>
  <c r="Q2088" i="1"/>
  <c r="P2088" i="1"/>
  <c r="Y2087" i="1"/>
  <c r="X2087" i="1"/>
  <c r="W2087" i="1"/>
  <c r="V2087" i="1"/>
  <c r="U2087" i="1"/>
  <c r="T2087" i="1"/>
  <c r="S2087" i="1"/>
  <c r="R2087" i="1"/>
  <c r="Q2087" i="1"/>
  <c r="P2087" i="1"/>
  <c r="Y2086" i="1"/>
  <c r="X2086" i="1"/>
  <c r="W2086" i="1"/>
  <c r="V2086" i="1"/>
  <c r="U2086" i="1"/>
  <c r="T2086" i="1"/>
  <c r="S2086" i="1"/>
  <c r="R2086" i="1"/>
  <c r="Q2086" i="1"/>
  <c r="P2086" i="1"/>
  <c r="Y2085" i="1"/>
  <c r="X2085" i="1"/>
  <c r="W2085" i="1"/>
  <c r="V2085" i="1"/>
  <c r="U2085" i="1"/>
  <c r="T2085" i="1"/>
  <c r="S2085" i="1"/>
  <c r="R2085" i="1"/>
  <c r="Q2085" i="1"/>
  <c r="P2085" i="1"/>
  <c r="Y2084" i="1"/>
  <c r="X2084" i="1"/>
  <c r="W2084" i="1"/>
  <c r="V2084" i="1"/>
  <c r="U2084" i="1"/>
  <c r="T2084" i="1"/>
  <c r="S2084" i="1"/>
  <c r="R2084" i="1"/>
  <c r="Q2084" i="1"/>
  <c r="P2084" i="1"/>
  <c r="Y2083" i="1"/>
  <c r="X2083" i="1"/>
  <c r="W2083" i="1"/>
  <c r="V2083" i="1"/>
  <c r="U2083" i="1"/>
  <c r="T2083" i="1"/>
  <c r="S2083" i="1"/>
  <c r="R2083" i="1"/>
  <c r="Q2083" i="1"/>
  <c r="P2083" i="1"/>
  <c r="Y2082" i="1"/>
  <c r="X2082" i="1"/>
  <c r="W2082" i="1"/>
  <c r="V2082" i="1"/>
  <c r="U2082" i="1"/>
  <c r="T2082" i="1"/>
  <c r="S2082" i="1"/>
  <c r="R2082" i="1"/>
  <c r="Q2082" i="1"/>
  <c r="P2082" i="1"/>
  <c r="Y2081" i="1"/>
  <c r="X2081" i="1"/>
  <c r="W2081" i="1"/>
  <c r="V2081" i="1"/>
  <c r="U2081" i="1"/>
  <c r="T2081" i="1"/>
  <c r="S2081" i="1"/>
  <c r="R2081" i="1"/>
  <c r="Q2081" i="1"/>
  <c r="P2081" i="1"/>
  <c r="Y2080" i="1"/>
  <c r="X2080" i="1"/>
  <c r="W2080" i="1"/>
  <c r="V2080" i="1"/>
  <c r="U2080" i="1"/>
  <c r="T2080" i="1"/>
  <c r="S2080" i="1"/>
  <c r="R2080" i="1"/>
  <c r="Q2080" i="1"/>
  <c r="P2080" i="1"/>
  <c r="Y2079" i="1"/>
  <c r="X2079" i="1"/>
  <c r="W2079" i="1"/>
  <c r="V2079" i="1"/>
  <c r="U2079" i="1"/>
  <c r="T2079" i="1"/>
  <c r="S2079" i="1"/>
  <c r="R2079" i="1"/>
  <c r="Q2079" i="1"/>
  <c r="P2079" i="1"/>
  <c r="Y2078" i="1"/>
  <c r="X2078" i="1"/>
  <c r="W2078" i="1"/>
  <c r="V2078" i="1"/>
  <c r="U2078" i="1"/>
  <c r="T2078" i="1"/>
  <c r="S2078" i="1"/>
  <c r="R2078" i="1"/>
  <c r="Q2078" i="1"/>
  <c r="P2078" i="1"/>
  <c r="Y2077" i="1"/>
  <c r="X2077" i="1"/>
  <c r="W2077" i="1"/>
  <c r="V2077" i="1"/>
  <c r="U2077" i="1"/>
  <c r="T2077" i="1"/>
  <c r="S2077" i="1"/>
  <c r="R2077" i="1"/>
  <c r="Q2077" i="1"/>
  <c r="P2077" i="1"/>
  <c r="Y2076" i="1"/>
  <c r="X2076" i="1"/>
  <c r="W2076" i="1"/>
  <c r="V2076" i="1"/>
  <c r="U2076" i="1"/>
  <c r="T2076" i="1"/>
  <c r="S2076" i="1"/>
  <c r="R2076" i="1"/>
  <c r="Q2076" i="1"/>
  <c r="P2076" i="1"/>
  <c r="Y2075" i="1"/>
  <c r="X2075" i="1"/>
  <c r="W2075" i="1"/>
  <c r="V2075" i="1"/>
  <c r="U2075" i="1"/>
  <c r="T2075" i="1"/>
  <c r="S2075" i="1"/>
  <c r="R2075" i="1"/>
  <c r="Q2075" i="1"/>
  <c r="P2075" i="1"/>
  <c r="Y2074" i="1"/>
  <c r="X2074" i="1"/>
  <c r="W2074" i="1"/>
  <c r="V2074" i="1"/>
  <c r="U2074" i="1"/>
  <c r="T2074" i="1"/>
  <c r="S2074" i="1"/>
  <c r="R2074" i="1"/>
  <c r="Q2074" i="1"/>
  <c r="P2074" i="1"/>
  <c r="Y2073" i="1"/>
  <c r="X2073" i="1"/>
  <c r="W2073" i="1"/>
  <c r="V2073" i="1"/>
  <c r="U2073" i="1"/>
  <c r="T2073" i="1"/>
  <c r="S2073" i="1"/>
  <c r="R2073" i="1"/>
  <c r="Q2073" i="1"/>
  <c r="P2073" i="1"/>
  <c r="Y2072" i="1"/>
  <c r="X2072" i="1"/>
  <c r="W2072" i="1"/>
  <c r="V2072" i="1"/>
  <c r="U2072" i="1"/>
  <c r="T2072" i="1"/>
  <c r="S2072" i="1"/>
  <c r="R2072" i="1"/>
  <c r="Q2072" i="1"/>
  <c r="P2072" i="1"/>
  <c r="Y2071" i="1"/>
  <c r="X2071" i="1"/>
  <c r="W2071" i="1"/>
  <c r="V2071" i="1"/>
  <c r="U2071" i="1"/>
  <c r="T2071" i="1"/>
  <c r="S2071" i="1"/>
  <c r="R2071" i="1"/>
  <c r="Q2071" i="1"/>
  <c r="P2071" i="1"/>
  <c r="Y2070" i="1"/>
  <c r="X2070" i="1"/>
  <c r="W2070" i="1"/>
  <c r="V2070" i="1"/>
  <c r="U2070" i="1"/>
  <c r="T2070" i="1"/>
  <c r="S2070" i="1"/>
  <c r="R2070" i="1"/>
  <c r="Q2070" i="1"/>
  <c r="P2070" i="1"/>
  <c r="Y2069" i="1"/>
  <c r="X2069" i="1"/>
  <c r="W2069" i="1"/>
  <c r="V2069" i="1"/>
  <c r="U2069" i="1"/>
  <c r="T2069" i="1"/>
  <c r="S2069" i="1"/>
  <c r="R2069" i="1"/>
  <c r="Q2069" i="1"/>
  <c r="P2069" i="1"/>
  <c r="Y2068" i="1"/>
  <c r="X2068" i="1"/>
  <c r="W2068" i="1"/>
  <c r="V2068" i="1"/>
  <c r="U2068" i="1"/>
  <c r="T2068" i="1"/>
  <c r="S2068" i="1"/>
  <c r="R2068" i="1"/>
  <c r="Q2068" i="1"/>
  <c r="P2068" i="1"/>
  <c r="Y2067" i="1"/>
  <c r="X2067" i="1"/>
  <c r="W2067" i="1"/>
  <c r="V2067" i="1"/>
  <c r="U2067" i="1"/>
  <c r="T2067" i="1"/>
  <c r="S2067" i="1"/>
  <c r="R2067" i="1"/>
  <c r="Q2067" i="1"/>
  <c r="P2067" i="1"/>
  <c r="Y2066" i="1"/>
  <c r="X2066" i="1"/>
  <c r="W2066" i="1"/>
  <c r="V2066" i="1"/>
  <c r="U2066" i="1"/>
  <c r="T2066" i="1"/>
  <c r="S2066" i="1"/>
  <c r="R2066" i="1"/>
  <c r="Q2066" i="1"/>
  <c r="P2066" i="1"/>
  <c r="Y2065" i="1"/>
  <c r="X2065" i="1"/>
  <c r="W2065" i="1"/>
  <c r="V2065" i="1"/>
  <c r="U2065" i="1"/>
  <c r="T2065" i="1"/>
  <c r="S2065" i="1"/>
  <c r="R2065" i="1"/>
  <c r="Q2065" i="1"/>
  <c r="P2065" i="1"/>
  <c r="Y2064" i="1"/>
  <c r="X2064" i="1"/>
  <c r="W2064" i="1"/>
  <c r="V2064" i="1"/>
  <c r="U2064" i="1"/>
  <c r="T2064" i="1"/>
  <c r="S2064" i="1"/>
  <c r="R2064" i="1"/>
  <c r="Q2064" i="1"/>
  <c r="P2064" i="1"/>
  <c r="Y2063" i="1"/>
  <c r="X2063" i="1"/>
  <c r="W2063" i="1"/>
  <c r="V2063" i="1"/>
  <c r="U2063" i="1"/>
  <c r="T2063" i="1"/>
  <c r="S2063" i="1"/>
  <c r="R2063" i="1"/>
  <c r="Q2063" i="1"/>
  <c r="P2063" i="1"/>
  <c r="Y2062" i="1"/>
  <c r="X2062" i="1"/>
  <c r="W2062" i="1"/>
  <c r="V2062" i="1"/>
  <c r="U2062" i="1"/>
  <c r="T2062" i="1"/>
  <c r="S2062" i="1"/>
  <c r="R2062" i="1"/>
  <c r="Q2062" i="1"/>
  <c r="P2062" i="1"/>
  <c r="Y2061" i="1"/>
  <c r="X2061" i="1"/>
  <c r="W2061" i="1"/>
  <c r="V2061" i="1"/>
  <c r="U2061" i="1"/>
  <c r="T2061" i="1"/>
  <c r="S2061" i="1"/>
  <c r="R2061" i="1"/>
  <c r="Q2061" i="1"/>
  <c r="P2061" i="1"/>
  <c r="Y2060" i="1"/>
  <c r="X2060" i="1"/>
  <c r="W2060" i="1"/>
  <c r="V2060" i="1"/>
  <c r="U2060" i="1"/>
  <c r="T2060" i="1"/>
  <c r="S2060" i="1"/>
  <c r="R2060" i="1"/>
  <c r="Q2060" i="1"/>
  <c r="P2060" i="1"/>
  <c r="Y2059" i="1"/>
  <c r="X2059" i="1"/>
  <c r="W2059" i="1"/>
  <c r="V2059" i="1"/>
  <c r="U2059" i="1"/>
  <c r="T2059" i="1"/>
  <c r="S2059" i="1"/>
  <c r="R2059" i="1"/>
  <c r="Q2059" i="1"/>
  <c r="P2059" i="1"/>
  <c r="Y2058" i="1"/>
  <c r="X2058" i="1"/>
  <c r="W2058" i="1"/>
  <c r="V2058" i="1"/>
  <c r="U2058" i="1"/>
  <c r="T2058" i="1"/>
  <c r="S2058" i="1"/>
  <c r="R2058" i="1"/>
  <c r="Q2058" i="1"/>
  <c r="P2058" i="1"/>
  <c r="Y2057" i="1"/>
  <c r="X2057" i="1"/>
  <c r="W2057" i="1"/>
  <c r="V2057" i="1"/>
  <c r="U2057" i="1"/>
  <c r="T2057" i="1"/>
  <c r="S2057" i="1"/>
  <c r="R2057" i="1"/>
  <c r="Q2057" i="1"/>
  <c r="P2057" i="1"/>
  <c r="Y2056" i="1"/>
  <c r="X2056" i="1"/>
  <c r="W2056" i="1"/>
  <c r="V2056" i="1"/>
  <c r="U2056" i="1"/>
  <c r="T2056" i="1"/>
  <c r="S2056" i="1"/>
  <c r="R2056" i="1"/>
  <c r="Q2056" i="1"/>
  <c r="P2056" i="1"/>
  <c r="Y2055" i="1"/>
  <c r="X2055" i="1"/>
  <c r="W2055" i="1"/>
  <c r="V2055" i="1"/>
  <c r="U2055" i="1"/>
  <c r="T2055" i="1"/>
  <c r="S2055" i="1"/>
  <c r="R2055" i="1"/>
  <c r="Q2055" i="1"/>
  <c r="P2055" i="1"/>
  <c r="Y2054" i="1"/>
  <c r="X2054" i="1"/>
  <c r="W2054" i="1"/>
  <c r="V2054" i="1"/>
  <c r="U2054" i="1"/>
  <c r="T2054" i="1"/>
  <c r="S2054" i="1"/>
  <c r="R2054" i="1"/>
  <c r="Q2054" i="1"/>
  <c r="P2054" i="1"/>
  <c r="Y2053" i="1"/>
  <c r="X2053" i="1"/>
  <c r="W2053" i="1"/>
  <c r="V2053" i="1"/>
  <c r="U2053" i="1"/>
  <c r="T2053" i="1"/>
  <c r="S2053" i="1"/>
  <c r="R2053" i="1"/>
  <c r="Q2053" i="1"/>
  <c r="P2053" i="1"/>
  <c r="Y2052" i="1"/>
  <c r="X2052" i="1"/>
  <c r="W2052" i="1"/>
  <c r="V2052" i="1"/>
  <c r="U2052" i="1"/>
  <c r="T2052" i="1"/>
  <c r="S2052" i="1"/>
  <c r="R2052" i="1"/>
  <c r="Q2052" i="1"/>
  <c r="P2052" i="1"/>
  <c r="Y2051" i="1"/>
  <c r="X2051" i="1"/>
  <c r="W2051" i="1"/>
  <c r="V2051" i="1"/>
  <c r="U2051" i="1"/>
  <c r="T2051" i="1"/>
  <c r="S2051" i="1"/>
  <c r="R2051" i="1"/>
  <c r="Q2051" i="1"/>
  <c r="P2051" i="1"/>
  <c r="Y2050" i="1"/>
  <c r="X2050" i="1"/>
  <c r="W2050" i="1"/>
  <c r="V2050" i="1"/>
  <c r="U2050" i="1"/>
  <c r="T2050" i="1"/>
  <c r="S2050" i="1"/>
  <c r="R2050" i="1"/>
  <c r="Q2050" i="1"/>
  <c r="P2050" i="1"/>
  <c r="Y2049" i="1"/>
  <c r="X2049" i="1"/>
  <c r="W2049" i="1"/>
  <c r="V2049" i="1"/>
  <c r="U2049" i="1"/>
  <c r="T2049" i="1"/>
  <c r="S2049" i="1"/>
  <c r="R2049" i="1"/>
  <c r="Q2049" i="1"/>
  <c r="P2049" i="1"/>
  <c r="Y2048" i="1"/>
  <c r="X2048" i="1"/>
  <c r="W2048" i="1"/>
  <c r="V2048" i="1"/>
  <c r="U2048" i="1"/>
  <c r="T2048" i="1"/>
  <c r="S2048" i="1"/>
  <c r="R2048" i="1"/>
  <c r="Q2048" i="1"/>
  <c r="P2048" i="1"/>
  <c r="Y2047" i="1"/>
  <c r="X2047" i="1"/>
  <c r="W2047" i="1"/>
  <c r="V2047" i="1"/>
  <c r="U2047" i="1"/>
  <c r="T2047" i="1"/>
  <c r="S2047" i="1"/>
  <c r="R2047" i="1"/>
  <c r="Q2047" i="1"/>
  <c r="P2047" i="1"/>
  <c r="Y2046" i="1"/>
  <c r="X2046" i="1"/>
  <c r="W2046" i="1"/>
  <c r="V2046" i="1"/>
  <c r="U2046" i="1"/>
  <c r="T2046" i="1"/>
  <c r="S2046" i="1"/>
  <c r="R2046" i="1"/>
  <c r="Q2046" i="1"/>
  <c r="P2046" i="1"/>
  <c r="Y2045" i="1"/>
  <c r="X2045" i="1"/>
  <c r="W2045" i="1"/>
  <c r="V2045" i="1"/>
  <c r="U2045" i="1"/>
  <c r="T2045" i="1"/>
  <c r="S2045" i="1"/>
  <c r="R2045" i="1"/>
  <c r="Q2045" i="1"/>
  <c r="P2045" i="1"/>
  <c r="Y2044" i="1"/>
  <c r="X2044" i="1"/>
  <c r="W2044" i="1"/>
  <c r="V2044" i="1"/>
  <c r="U2044" i="1"/>
  <c r="T2044" i="1"/>
  <c r="S2044" i="1"/>
  <c r="R2044" i="1"/>
  <c r="Q2044" i="1"/>
  <c r="P2044" i="1"/>
  <c r="Y2043" i="1"/>
  <c r="X2043" i="1"/>
  <c r="W2043" i="1"/>
  <c r="V2043" i="1"/>
  <c r="U2043" i="1"/>
  <c r="T2043" i="1"/>
  <c r="S2043" i="1"/>
  <c r="R2043" i="1"/>
  <c r="Q2043" i="1"/>
  <c r="P2043" i="1"/>
  <c r="Y2042" i="1"/>
  <c r="X2042" i="1"/>
  <c r="W2042" i="1"/>
  <c r="V2042" i="1"/>
  <c r="U2042" i="1"/>
  <c r="T2042" i="1"/>
  <c r="S2042" i="1"/>
  <c r="R2042" i="1"/>
  <c r="Q2042" i="1"/>
  <c r="P2042" i="1"/>
  <c r="Y2041" i="1"/>
  <c r="X2041" i="1"/>
  <c r="W2041" i="1"/>
  <c r="V2041" i="1"/>
  <c r="U2041" i="1"/>
  <c r="T2041" i="1"/>
  <c r="S2041" i="1"/>
  <c r="R2041" i="1"/>
  <c r="Q2041" i="1"/>
  <c r="P2041" i="1"/>
  <c r="Y2040" i="1"/>
  <c r="X2040" i="1"/>
  <c r="W2040" i="1"/>
  <c r="V2040" i="1"/>
  <c r="U2040" i="1"/>
  <c r="T2040" i="1"/>
  <c r="S2040" i="1"/>
  <c r="R2040" i="1"/>
  <c r="Q2040" i="1"/>
  <c r="P2040" i="1"/>
  <c r="Y2039" i="1"/>
  <c r="X2039" i="1"/>
  <c r="W2039" i="1"/>
  <c r="V2039" i="1"/>
  <c r="U2039" i="1"/>
  <c r="T2039" i="1"/>
  <c r="S2039" i="1"/>
  <c r="R2039" i="1"/>
  <c r="Q2039" i="1"/>
  <c r="P2039" i="1"/>
  <c r="Y2038" i="1"/>
  <c r="X2038" i="1"/>
  <c r="W2038" i="1"/>
  <c r="V2038" i="1"/>
  <c r="U2038" i="1"/>
  <c r="T2038" i="1"/>
  <c r="S2038" i="1"/>
  <c r="R2038" i="1"/>
  <c r="Q2038" i="1"/>
  <c r="P2038" i="1"/>
  <c r="Y2037" i="1"/>
  <c r="X2037" i="1"/>
  <c r="W2037" i="1"/>
  <c r="V2037" i="1"/>
  <c r="U2037" i="1"/>
  <c r="T2037" i="1"/>
  <c r="S2037" i="1"/>
  <c r="R2037" i="1"/>
  <c r="Q2037" i="1"/>
  <c r="P2037" i="1"/>
  <c r="Y2036" i="1"/>
  <c r="X2036" i="1"/>
  <c r="W2036" i="1"/>
  <c r="V2036" i="1"/>
  <c r="U2036" i="1"/>
  <c r="T2036" i="1"/>
  <c r="S2036" i="1"/>
  <c r="R2036" i="1"/>
  <c r="Q2036" i="1"/>
  <c r="P2036" i="1"/>
  <c r="Y2035" i="1"/>
  <c r="X2035" i="1"/>
  <c r="W2035" i="1"/>
  <c r="V2035" i="1"/>
  <c r="U2035" i="1"/>
  <c r="T2035" i="1"/>
  <c r="S2035" i="1"/>
  <c r="R2035" i="1"/>
  <c r="Q2035" i="1"/>
  <c r="P2035" i="1"/>
  <c r="Y2034" i="1"/>
  <c r="X2034" i="1"/>
  <c r="W2034" i="1"/>
  <c r="V2034" i="1"/>
  <c r="U2034" i="1"/>
  <c r="T2034" i="1"/>
  <c r="S2034" i="1"/>
  <c r="R2034" i="1"/>
  <c r="Q2034" i="1"/>
  <c r="P2034" i="1"/>
  <c r="Y2033" i="1"/>
  <c r="X2033" i="1"/>
  <c r="W2033" i="1"/>
  <c r="V2033" i="1"/>
  <c r="U2033" i="1"/>
  <c r="T2033" i="1"/>
  <c r="S2033" i="1"/>
  <c r="R2033" i="1"/>
  <c r="Q2033" i="1"/>
  <c r="P2033" i="1"/>
  <c r="Y2032" i="1"/>
  <c r="X2032" i="1"/>
  <c r="W2032" i="1"/>
  <c r="V2032" i="1"/>
  <c r="U2032" i="1"/>
  <c r="T2032" i="1"/>
  <c r="S2032" i="1"/>
  <c r="R2032" i="1"/>
  <c r="Q2032" i="1"/>
  <c r="P2032" i="1"/>
  <c r="Y2031" i="1"/>
  <c r="X2031" i="1"/>
  <c r="W2031" i="1"/>
  <c r="V2031" i="1"/>
  <c r="U2031" i="1"/>
  <c r="T2031" i="1"/>
  <c r="S2031" i="1"/>
  <c r="R2031" i="1"/>
  <c r="Q2031" i="1"/>
  <c r="P2031" i="1"/>
  <c r="Y2030" i="1"/>
  <c r="X2030" i="1"/>
  <c r="W2030" i="1"/>
  <c r="V2030" i="1"/>
  <c r="U2030" i="1"/>
  <c r="T2030" i="1"/>
  <c r="S2030" i="1"/>
  <c r="R2030" i="1"/>
  <c r="Q2030" i="1"/>
  <c r="P2030" i="1"/>
  <c r="Y2029" i="1"/>
  <c r="X2029" i="1"/>
  <c r="W2029" i="1"/>
  <c r="V2029" i="1"/>
  <c r="U2029" i="1"/>
  <c r="T2029" i="1"/>
  <c r="S2029" i="1"/>
  <c r="R2029" i="1"/>
  <c r="Q2029" i="1"/>
  <c r="P2029" i="1"/>
  <c r="Y2028" i="1"/>
  <c r="X2028" i="1"/>
  <c r="W2028" i="1"/>
  <c r="V2028" i="1"/>
  <c r="U2028" i="1"/>
  <c r="T2028" i="1"/>
  <c r="S2028" i="1"/>
  <c r="R2028" i="1"/>
  <c r="Q2028" i="1"/>
  <c r="P2028" i="1"/>
  <c r="Y2027" i="1"/>
  <c r="X2027" i="1"/>
  <c r="W2027" i="1"/>
  <c r="V2027" i="1"/>
  <c r="U2027" i="1"/>
  <c r="T2027" i="1"/>
  <c r="S2027" i="1"/>
  <c r="R2027" i="1"/>
  <c r="Q2027" i="1"/>
  <c r="P2027" i="1"/>
  <c r="Y2026" i="1"/>
  <c r="X2026" i="1"/>
  <c r="W2026" i="1"/>
  <c r="V2026" i="1"/>
  <c r="U2026" i="1"/>
  <c r="T2026" i="1"/>
  <c r="S2026" i="1"/>
  <c r="R2026" i="1"/>
  <c r="Q2026" i="1"/>
  <c r="P2026" i="1"/>
  <c r="Y2025" i="1"/>
  <c r="X2025" i="1"/>
  <c r="W2025" i="1"/>
  <c r="V2025" i="1"/>
  <c r="U2025" i="1"/>
  <c r="T2025" i="1"/>
  <c r="S2025" i="1"/>
  <c r="R2025" i="1"/>
  <c r="Q2025" i="1"/>
  <c r="P2025" i="1"/>
  <c r="Y2024" i="1"/>
  <c r="X2024" i="1"/>
  <c r="W2024" i="1"/>
  <c r="V2024" i="1"/>
  <c r="U2024" i="1"/>
  <c r="T2024" i="1"/>
  <c r="S2024" i="1"/>
  <c r="R2024" i="1"/>
  <c r="Q2024" i="1"/>
  <c r="P2024" i="1"/>
  <c r="Y2023" i="1"/>
  <c r="X2023" i="1"/>
  <c r="W2023" i="1"/>
  <c r="V2023" i="1"/>
  <c r="U2023" i="1"/>
  <c r="T2023" i="1"/>
  <c r="S2023" i="1"/>
  <c r="R2023" i="1"/>
  <c r="Q2023" i="1"/>
  <c r="P2023" i="1"/>
  <c r="Y2022" i="1"/>
  <c r="X2022" i="1"/>
  <c r="W2022" i="1"/>
  <c r="V2022" i="1"/>
  <c r="U2022" i="1"/>
  <c r="T2022" i="1"/>
  <c r="S2022" i="1"/>
  <c r="R2022" i="1"/>
  <c r="Q2022" i="1"/>
  <c r="P2022" i="1"/>
  <c r="Y2021" i="1"/>
  <c r="X2021" i="1"/>
  <c r="W2021" i="1"/>
  <c r="V2021" i="1"/>
  <c r="U2021" i="1"/>
  <c r="T2021" i="1"/>
  <c r="S2021" i="1"/>
  <c r="R2021" i="1"/>
  <c r="Q2021" i="1"/>
  <c r="P2021" i="1"/>
  <c r="Y2020" i="1"/>
  <c r="X2020" i="1"/>
  <c r="W2020" i="1"/>
  <c r="V2020" i="1"/>
  <c r="U2020" i="1"/>
  <c r="T2020" i="1"/>
  <c r="S2020" i="1"/>
  <c r="R2020" i="1"/>
  <c r="Q2020" i="1"/>
  <c r="P2020" i="1"/>
  <c r="Y2019" i="1"/>
  <c r="X2019" i="1"/>
  <c r="W2019" i="1"/>
  <c r="V2019" i="1"/>
  <c r="U2019" i="1"/>
  <c r="T2019" i="1"/>
  <c r="S2019" i="1"/>
  <c r="R2019" i="1"/>
  <c r="Q2019" i="1"/>
  <c r="P2019" i="1"/>
  <c r="Y2018" i="1"/>
  <c r="X2018" i="1"/>
  <c r="W2018" i="1"/>
  <c r="V2018" i="1"/>
  <c r="U2018" i="1"/>
  <c r="T2018" i="1"/>
  <c r="S2018" i="1"/>
  <c r="R2018" i="1"/>
  <c r="Q2018" i="1"/>
  <c r="P2018" i="1"/>
  <c r="Y2017" i="1"/>
  <c r="X2017" i="1"/>
  <c r="W2017" i="1"/>
  <c r="V2017" i="1"/>
  <c r="U2017" i="1"/>
  <c r="T2017" i="1"/>
  <c r="S2017" i="1"/>
  <c r="R2017" i="1"/>
  <c r="Q2017" i="1"/>
  <c r="P2017" i="1"/>
  <c r="Y2016" i="1"/>
  <c r="X2016" i="1"/>
  <c r="W2016" i="1"/>
  <c r="V2016" i="1"/>
  <c r="U2016" i="1"/>
  <c r="T2016" i="1"/>
  <c r="S2016" i="1"/>
  <c r="R2016" i="1"/>
  <c r="Q2016" i="1"/>
  <c r="P2016" i="1"/>
  <c r="Y2015" i="1"/>
  <c r="X2015" i="1"/>
  <c r="W2015" i="1"/>
  <c r="V2015" i="1"/>
  <c r="U2015" i="1"/>
  <c r="T2015" i="1"/>
  <c r="S2015" i="1"/>
  <c r="R2015" i="1"/>
  <c r="Q2015" i="1"/>
  <c r="P2015" i="1"/>
  <c r="Y2014" i="1"/>
  <c r="X2014" i="1"/>
  <c r="W2014" i="1"/>
  <c r="V2014" i="1"/>
  <c r="U2014" i="1"/>
  <c r="T2014" i="1"/>
  <c r="S2014" i="1"/>
  <c r="R2014" i="1"/>
  <c r="Q2014" i="1"/>
  <c r="P2014" i="1"/>
  <c r="Y2013" i="1"/>
  <c r="X2013" i="1"/>
  <c r="W2013" i="1"/>
  <c r="V2013" i="1"/>
  <c r="U2013" i="1"/>
  <c r="T2013" i="1"/>
  <c r="S2013" i="1"/>
  <c r="R2013" i="1"/>
  <c r="Q2013" i="1"/>
  <c r="P2013" i="1"/>
  <c r="Y2012" i="1"/>
  <c r="X2012" i="1"/>
  <c r="W2012" i="1"/>
  <c r="V2012" i="1"/>
  <c r="U2012" i="1"/>
  <c r="T2012" i="1"/>
  <c r="S2012" i="1"/>
  <c r="R2012" i="1"/>
  <c r="Q2012" i="1"/>
  <c r="P2012" i="1"/>
  <c r="Y2011" i="1"/>
  <c r="X2011" i="1"/>
  <c r="W2011" i="1"/>
  <c r="V2011" i="1"/>
  <c r="U2011" i="1"/>
  <c r="T2011" i="1"/>
  <c r="S2011" i="1"/>
  <c r="R2011" i="1"/>
  <c r="Q2011" i="1"/>
  <c r="P2011" i="1"/>
  <c r="Y2010" i="1"/>
  <c r="X2010" i="1"/>
  <c r="W2010" i="1"/>
  <c r="V2010" i="1"/>
  <c r="U2010" i="1"/>
  <c r="T2010" i="1"/>
  <c r="S2010" i="1"/>
  <c r="R2010" i="1"/>
  <c r="Q2010" i="1"/>
  <c r="P2010" i="1"/>
  <c r="Y2009" i="1"/>
  <c r="X2009" i="1"/>
  <c r="W2009" i="1"/>
  <c r="V2009" i="1"/>
  <c r="U2009" i="1"/>
  <c r="T2009" i="1"/>
  <c r="S2009" i="1"/>
  <c r="R2009" i="1"/>
  <c r="Q2009" i="1"/>
  <c r="P2009" i="1"/>
  <c r="Y2008" i="1"/>
  <c r="X2008" i="1"/>
  <c r="W2008" i="1"/>
  <c r="V2008" i="1"/>
  <c r="U2008" i="1"/>
  <c r="T2008" i="1"/>
  <c r="S2008" i="1"/>
  <c r="R2008" i="1"/>
  <c r="Q2008" i="1"/>
  <c r="P2008" i="1"/>
  <c r="Y2007" i="1"/>
  <c r="X2007" i="1"/>
  <c r="W2007" i="1"/>
  <c r="V2007" i="1"/>
  <c r="U2007" i="1"/>
  <c r="T2007" i="1"/>
  <c r="S2007" i="1"/>
  <c r="R2007" i="1"/>
  <c r="Q2007" i="1"/>
  <c r="P2007" i="1"/>
  <c r="Y2006" i="1"/>
  <c r="X2006" i="1"/>
  <c r="W2006" i="1"/>
  <c r="V2006" i="1"/>
  <c r="U2006" i="1"/>
  <c r="T2006" i="1"/>
  <c r="S2006" i="1"/>
  <c r="R2006" i="1"/>
  <c r="Q2006" i="1"/>
  <c r="P2006" i="1"/>
  <c r="Y2005" i="1"/>
  <c r="X2005" i="1"/>
  <c r="W2005" i="1"/>
  <c r="V2005" i="1"/>
  <c r="U2005" i="1"/>
  <c r="T2005" i="1"/>
  <c r="S2005" i="1"/>
  <c r="R2005" i="1"/>
  <c r="Q2005" i="1"/>
  <c r="P2005" i="1"/>
  <c r="Y2004" i="1"/>
  <c r="X2004" i="1"/>
  <c r="W2004" i="1"/>
  <c r="V2004" i="1"/>
  <c r="U2004" i="1"/>
  <c r="T2004" i="1"/>
  <c r="S2004" i="1"/>
  <c r="R2004" i="1"/>
  <c r="Q2004" i="1"/>
  <c r="P2004" i="1"/>
  <c r="Y2003" i="1"/>
  <c r="X2003" i="1"/>
  <c r="W2003" i="1"/>
  <c r="V2003" i="1"/>
  <c r="U2003" i="1"/>
  <c r="T2003" i="1"/>
  <c r="S2003" i="1"/>
  <c r="R2003" i="1"/>
  <c r="Q2003" i="1"/>
  <c r="P2003" i="1"/>
  <c r="Y2002" i="1"/>
  <c r="X2002" i="1"/>
  <c r="W2002" i="1"/>
  <c r="V2002" i="1"/>
  <c r="U2002" i="1"/>
  <c r="T2002" i="1"/>
  <c r="S2002" i="1"/>
  <c r="R2002" i="1"/>
  <c r="Q2002" i="1"/>
  <c r="P2002" i="1"/>
  <c r="Y2001" i="1"/>
  <c r="X2001" i="1"/>
  <c r="W2001" i="1"/>
  <c r="V2001" i="1"/>
  <c r="U2001" i="1"/>
  <c r="T2001" i="1"/>
  <c r="S2001" i="1"/>
  <c r="R2001" i="1"/>
  <c r="Q2001" i="1"/>
  <c r="P2001" i="1"/>
  <c r="Y2000" i="1"/>
  <c r="X2000" i="1"/>
  <c r="W2000" i="1"/>
  <c r="V2000" i="1"/>
  <c r="U2000" i="1"/>
  <c r="T2000" i="1"/>
  <c r="S2000" i="1"/>
  <c r="R2000" i="1"/>
  <c r="Q2000" i="1"/>
  <c r="P2000" i="1"/>
  <c r="Y1999" i="1"/>
  <c r="X1999" i="1"/>
  <c r="W1999" i="1"/>
  <c r="V1999" i="1"/>
  <c r="U1999" i="1"/>
  <c r="T1999" i="1"/>
  <c r="S1999" i="1"/>
  <c r="R1999" i="1"/>
  <c r="Q1999" i="1"/>
  <c r="P1999" i="1"/>
  <c r="Y1998" i="1"/>
  <c r="X1998" i="1"/>
  <c r="W1998" i="1"/>
  <c r="V1998" i="1"/>
  <c r="U1998" i="1"/>
  <c r="T1998" i="1"/>
  <c r="S1998" i="1"/>
  <c r="R1998" i="1"/>
  <c r="Q1998" i="1"/>
  <c r="P1998" i="1"/>
  <c r="Y1997" i="1"/>
  <c r="X1997" i="1"/>
  <c r="W1997" i="1"/>
  <c r="V1997" i="1"/>
  <c r="U1997" i="1"/>
  <c r="T1997" i="1"/>
  <c r="S1997" i="1"/>
  <c r="R1997" i="1"/>
  <c r="Q1997" i="1"/>
  <c r="P1997" i="1"/>
  <c r="Y1996" i="1"/>
  <c r="X1996" i="1"/>
  <c r="W1996" i="1"/>
  <c r="V1996" i="1"/>
  <c r="U1996" i="1"/>
  <c r="T1996" i="1"/>
  <c r="S1996" i="1"/>
  <c r="R1996" i="1"/>
  <c r="Q1996" i="1"/>
  <c r="P1996" i="1"/>
  <c r="Y1995" i="1"/>
  <c r="X1995" i="1"/>
  <c r="W1995" i="1"/>
  <c r="V1995" i="1"/>
  <c r="U1995" i="1"/>
  <c r="T1995" i="1"/>
  <c r="S1995" i="1"/>
  <c r="R1995" i="1"/>
  <c r="Q1995" i="1"/>
  <c r="P1995" i="1"/>
  <c r="Y1994" i="1"/>
  <c r="X1994" i="1"/>
  <c r="W1994" i="1"/>
  <c r="V1994" i="1"/>
  <c r="U1994" i="1"/>
  <c r="T1994" i="1"/>
  <c r="S1994" i="1"/>
  <c r="R1994" i="1"/>
  <c r="Q1994" i="1"/>
  <c r="P1994" i="1"/>
  <c r="Y1993" i="1"/>
  <c r="X1993" i="1"/>
  <c r="W1993" i="1"/>
  <c r="V1993" i="1"/>
  <c r="U1993" i="1"/>
  <c r="T1993" i="1"/>
  <c r="S1993" i="1"/>
  <c r="R1993" i="1"/>
  <c r="Q1993" i="1"/>
  <c r="P1993" i="1"/>
  <c r="Y1992" i="1"/>
  <c r="X1992" i="1"/>
  <c r="W1992" i="1"/>
  <c r="V1992" i="1"/>
  <c r="U1992" i="1"/>
  <c r="T1992" i="1"/>
  <c r="S1992" i="1"/>
  <c r="R1992" i="1"/>
  <c r="Q1992" i="1"/>
  <c r="P1992" i="1"/>
  <c r="Y1991" i="1"/>
  <c r="X1991" i="1"/>
  <c r="W1991" i="1"/>
  <c r="V1991" i="1"/>
  <c r="U1991" i="1"/>
  <c r="T1991" i="1"/>
  <c r="S1991" i="1"/>
  <c r="R1991" i="1"/>
  <c r="Q1991" i="1"/>
  <c r="P1991" i="1"/>
  <c r="Y1990" i="1"/>
  <c r="X1990" i="1"/>
  <c r="W1990" i="1"/>
  <c r="V1990" i="1"/>
  <c r="U1990" i="1"/>
  <c r="T1990" i="1"/>
  <c r="S1990" i="1"/>
  <c r="R1990" i="1"/>
  <c r="Q1990" i="1"/>
  <c r="P1990" i="1"/>
  <c r="Y1989" i="1"/>
  <c r="X1989" i="1"/>
  <c r="W1989" i="1"/>
  <c r="V1989" i="1"/>
  <c r="U1989" i="1"/>
  <c r="T1989" i="1"/>
  <c r="S1989" i="1"/>
  <c r="R1989" i="1"/>
  <c r="Q1989" i="1"/>
  <c r="P1989" i="1"/>
  <c r="Y1988" i="1"/>
  <c r="X1988" i="1"/>
  <c r="W1988" i="1"/>
  <c r="V1988" i="1"/>
  <c r="U1988" i="1"/>
  <c r="T1988" i="1"/>
  <c r="S1988" i="1"/>
  <c r="R1988" i="1"/>
  <c r="Q1988" i="1"/>
  <c r="P1988" i="1"/>
  <c r="Y1987" i="1"/>
  <c r="X1987" i="1"/>
  <c r="W1987" i="1"/>
  <c r="V1987" i="1"/>
  <c r="U1987" i="1"/>
  <c r="T1987" i="1"/>
  <c r="S1987" i="1"/>
  <c r="R1987" i="1"/>
  <c r="Q1987" i="1"/>
  <c r="P1987" i="1"/>
  <c r="Y1986" i="1"/>
  <c r="X1986" i="1"/>
  <c r="W1986" i="1"/>
  <c r="V1986" i="1"/>
  <c r="U1986" i="1"/>
  <c r="T1986" i="1"/>
  <c r="S1986" i="1"/>
  <c r="R1986" i="1"/>
  <c r="Q1986" i="1"/>
  <c r="P1986" i="1"/>
  <c r="Y1985" i="1"/>
  <c r="X1985" i="1"/>
  <c r="W1985" i="1"/>
  <c r="V1985" i="1"/>
  <c r="U1985" i="1"/>
  <c r="T1985" i="1"/>
  <c r="S1985" i="1"/>
  <c r="R1985" i="1"/>
  <c r="Q1985" i="1"/>
  <c r="P1985" i="1"/>
  <c r="Y1984" i="1"/>
  <c r="X1984" i="1"/>
  <c r="W1984" i="1"/>
  <c r="V1984" i="1"/>
  <c r="U1984" i="1"/>
  <c r="T1984" i="1"/>
  <c r="S1984" i="1"/>
  <c r="R1984" i="1"/>
  <c r="Q1984" i="1"/>
  <c r="P1984" i="1"/>
  <c r="Y1983" i="1"/>
  <c r="X1983" i="1"/>
  <c r="W1983" i="1"/>
  <c r="V1983" i="1"/>
  <c r="U1983" i="1"/>
  <c r="T1983" i="1"/>
  <c r="S1983" i="1"/>
  <c r="R1983" i="1"/>
  <c r="Q1983" i="1"/>
  <c r="P1983" i="1"/>
  <c r="Y1982" i="1"/>
  <c r="X1982" i="1"/>
  <c r="W1982" i="1"/>
  <c r="V1982" i="1"/>
  <c r="U1982" i="1"/>
  <c r="T1982" i="1"/>
  <c r="S1982" i="1"/>
  <c r="R1982" i="1"/>
  <c r="Q1982" i="1"/>
  <c r="P1982" i="1"/>
  <c r="Y1981" i="1"/>
  <c r="X1981" i="1"/>
  <c r="W1981" i="1"/>
  <c r="V1981" i="1"/>
  <c r="U1981" i="1"/>
  <c r="T1981" i="1"/>
  <c r="S1981" i="1"/>
  <c r="R1981" i="1"/>
  <c r="Q1981" i="1"/>
  <c r="P1981" i="1"/>
  <c r="Y1980" i="1"/>
  <c r="X1980" i="1"/>
  <c r="W1980" i="1"/>
  <c r="V1980" i="1"/>
  <c r="U1980" i="1"/>
  <c r="T1980" i="1"/>
  <c r="S1980" i="1"/>
  <c r="R1980" i="1"/>
  <c r="Q1980" i="1"/>
  <c r="P1980" i="1"/>
  <c r="Y1979" i="1"/>
  <c r="X1979" i="1"/>
  <c r="W1979" i="1"/>
  <c r="V1979" i="1"/>
  <c r="U1979" i="1"/>
  <c r="T1979" i="1"/>
  <c r="S1979" i="1"/>
  <c r="R1979" i="1"/>
  <c r="Q1979" i="1"/>
  <c r="P1979" i="1"/>
  <c r="Y1978" i="1"/>
  <c r="X1978" i="1"/>
  <c r="W1978" i="1"/>
  <c r="V1978" i="1"/>
  <c r="U1978" i="1"/>
  <c r="T1978" i="1"/>
  <c r="S1978" i="1"/>
  <c r="R1978" i="1"/>
  <c r="Q1978" i="1"/>
  <c r="P1978" i="1"/>
  <c r="Y1977" i="1"/>
  <c r="X1977" i="1"/>
  <c r="W1977" i="1"/>
  <c r="V1977" i="1"/>
  <c r="U1977" i="1"/>
  <c r="T1977" i="1"/>
  <c r="S1977" i="1"/>
  <c r="R1977" i="1"/>
  <c r="Q1977" i="1"/>
  <c r="P1977" i="1"/>
  <c r="Y1976" i="1"/>
  <c r="X1976" i="1"/>
  <c r="W1976" i="1"/>
  <c r="V1976" i="1"/>
  <c r="U1976" i="1"/>
  <c r="T1976" i="1"/>
  <c r="S1976" i="1"/>
  <c r="R1976" i="1"/>
  <c r="Q1976" i="1"/>
  <c r="P1976" i="1"/>
  <c r="Y1975" i="1"/>
  <c r="X1975" i="1"/>
  <c r="W1975" i="1"/>
  <c r="V1975" i="1"/>
  <c r="U1975" i="1"/>
  <c r="T1975" i="1"/>
  <c r="S1975" i="1"/>
  <c r="R1975" i="1"/>
  <c r="Q1975" i="1"/>
  <c r="P1975" i="1"/>
  <c r="Y1974" i="1"/>
  <c r="X1974" i="1"/>
  <c r="W1974" i="1"/>
  <c r="V1974" i="1"/>
  <c r="U1974" i="1"/>
  <c r="T1974" i="1"/>
  <c r="S1974" i="1"/>
  <c r="R1974" i="1"/>
  <c r="Q1974" i="1"/>
  <c r="P1974" i="1"/>
  <c r="Y1973" i="1"/>
  <c r="X1973" i="1"/>
  <c r="W1973" i="1"/>
  <c r="V1973" i="1"/>
  <c r="U1973" i="1"/>
  <c r="T1973" i="1"/>
  <c r="S1973" i="1"/>
  <c r="R1973" i="1"/>
  <c r="Q1973" i="1"/>
  <c r="P1973" i="1"/>
  <c r="Y1972" i="1"/>
  <c r="X1972" i="1"/>
  <c r="W1972" i="1"/>
  <c r="V1972" i="1"/>
  <c r="U1972" i="1"/>
  <c r="T1972" i="1"/>
  <c r="S1972" i="1"/>
  <c r="R1972" i="1"/>
  <c r="Q1972" i="1"/>
  <c r="P1972" i="1"/>
  <c r="Y1971" i="1"/>
  <c r="X1971" i="1"/>
  <c r="W1971" i="1"/>
  <c r="V1971" i="1"/>
  <c r="U1971" i="1"/>
  <c r="T1971" i="1"/>
  <c r="S1971" i="1"/>
  <c r="R1971" i="1"/>
  <c r="Q1971" i="1"/>
  <c r="P1971" i="1"/>
  <c r="Y1970" i="1"/>
  <c r="X1970" i="1"/>
  <c r="W1970" i="1"/>
  <c r="V1970" i="1"/>
  <c r="U1970" i="1"/>
  <c r="T1970" i="1"/>
  <c r="S1970" i="1"/>
  <c r="R1970" i="1"/>
  <c r="Q1970" i="1"/>
  <c r="P1970" i="1"/>
  <c r="Y1969" i="1"/>
  <c r="X1969" i="1"/>
  <c r="W1969" i="1"/>
  <c r="V1969" i="1"/>
  <c r="U1969" i="1"/>
  <c r="T1969" i="1"/>
  <c r="S1969" i="1"/>
  <c r="R1969" i="1"/>
  <c r="Q1969" i="1"/>
  <c r="P1969" i="1"/>
  <c r="Y1968" i="1"/>
  <c r="X1968" i="1"/>
  <c r="W1968" i="1"/>
  <c r="V1968" i="1"/>
  <c r="U1968" i="1"/>
  <c r="T1968" i="1"/>
  <c r="S1968" i="1"/>
  <c r="R1968" i="1"/>
  <c r="Q1968" i="1"/>
  <c r="P1968" i="1"/>
  <c r="Y1967" i="1"/>
  <c r="X1967" i="1"/>
  <c r="W1967" i="1"/>
  <c r="V1967" i="1"/>
  <c r="U1967" i="1"/>
  <c r="T1967" i="1"/>
  <c r="S1967" i="1"/>
  <c r="R1967" i="1"/>
  <c r="Q1967" i="1"/>
  <c r="P1967" i="1"/>
  <c r="Y1966" i="1"/>
  <c r="X1966" i="1"/>
  <c r="W1966" i="1"/>
  <c r="V1966" i="1"/>
  <c r="U1966" i="1"/>
  <c r="T1966" i="1"/>
  <c r="S1966" i="1"/>
  <c r="R1966" i="1"/>
  <c r="Q1966" i="1"/>
  <c r="P1966" i="1"/>
  <c r="Y1965" i="1"/>
  <c r="X1965" i="1"/>
  <c r="W1965" i="1"/>
  <c r="V1965" i="1"/>
  <c r="U1965" i="1"/>
  <c r="T1965" i="1"/>
  <c r="S1965" i="1"/>
  <c r="R1965" i="1"/>
  <c r="Q1965" i="1"/>
  <c r="P1965" i="1"/>
  <c r="Y1964" i="1"/>
  <c r="X1964" i="1"/>
  <c r="W1964" i="1"/>
  <c r="V1964" i="1"/>
  <c r="U1964" i="1"/>
  <c r="T1964" i="1"/>
  <c r="S1964" i="1"/>
  <c r="R1964" i="1"/>
  <c r="Q1964" i="1"/>
  <c r="P1964" i="1"/>
  <c r="Y1963" i="1"/>
  <c r="X1963" i="1"/>
  <c r="W1963" i="1"/>
  <c r="V1963" i="1"/>
  <c r="U1963" i="1"/>
  <c r="T1963" i="1"/>
  <c r="S1963" i="1"/>
  <c r="R1963" i="1"/>
  <c r="Q1963" i="1"/>
  <c r="P1963" i="1"/>
  <c r="Y1962" i="1"/>
  <c r="X1962" i="1"/>
  <c r="W1962" i="1"/>
  <c r="V1962" i="1"/>
  <c r="U1962" i="1"/>
  <c r="T1962" i="1"/>
  <c r="S1962" i="1"/>
  <c r="R1962" i="1"/>
  <c r="Q1962" i="1"/>
  <c r="P1962" i="1"/>
  <c r="Y1961" i="1"/>
  <c r="X1961" i="1"/>
  <c r="W1961" i="1"/>
  <c r="V1961" i="1"/>
  <c r="U1961" i="1"/>
  <c r="T1961" i="1"/>
  <c r="S1961" i="1"/>
  <c r="R1961" i="1"/>
  <c r="Q1961" i="1"/>
  <c r="P1961" i="1"/>
  <c r="Y1960" i="1"/>
  <c r="X1960" i="1"/>
  <c r="W1960" i="1"/>
  <c r="V1960" i="1"/>
  <c r="U1960" i="1"/>
  <c r="T1960" i="1"/>
  <c r="S1960" i="1"/>
  <c r="R1960" i="1"/>
  <c r="Q1960" i="1"/>
  <c r="P1960" i="1"/>
  <c r="Y1959" i="1"/>
  <c r="X1959" i="1"/>
  <c r="W1959" i="1"/>
  <c r="V1959" i="1"/>
  <c r="U1959" i="1"/>
  <c r="T1959" i="1"/>
  <c r="S1959" i="1"/>
  <c r="R1959" i="1"/>
  <c r="Q1959" i="1"/>
  <c r="P1959" i="1"/>
  <c r="Y1958" i="1"/>
  <c r="X1958" i="1"/>
  <c r="W1958" i="1"/>
  <c r="V1958" i="1"/>
  <c r="U1958" i="1"/>
  <c r="T1958" i="1"/>
  <c r="S1958" i="1"/>
  <c r="R1958" i="1"/>
  <c r="Q1958" i="1"/>
  <c r="P1958" i="1"/>
  <c r="Y1957" i="1"/>
  <c r="X1957" i="1"/>
  <c r="W1957" i="1"/>
  <c r="V1957" i="1"/>
  <c r="U1957" i="1"/>
  <c r="T1957" i="1"/>
  <c r="S1957" i="1"/>
  <c r="R1957" i="1"/>
  <c r="Q1957" i="1"/>
  <c r="P1957" i="1"/>
  <c r="Y1956" i="1"/>
  <c r="X1956" i="1"/>
  <c r="W1956" i="1"/>
  <c r="V1956" i="1"/>
  <c r="U1956" i="1"/>
  <c r="T1956" i="1"/>
  <c r="S1956" i="1"/>
  <c r="R1956" i="1"/>
  <c r="Q1956" i="1"/>
  <c r="P1956" i="1"/>
  <c r="Y1955" i="1"/>
  <c r="X1955" i="1"/>
  <c r="W1955" i="1"/>
  <c r="V1955" i="1"/>
  <c r="U1955" i="1"/>
  <c r="T1955" i="1"/>
  <c r="S1955" i="1"/>
  <c r="R1955" i="1"/>
  <c r="Q1955" i="1"/>
  <c r="P1955" i="1"/>
  <c r="Y1954" i="1"/>
  <c r="X1954" i="1"/>
  <c r="W1954" i="1"/>
  <c r="V1954" i="1"/>
  <c r="U1954" i="1"/>
  <c r="T1954" i="1"/>
  <c r="S1954" i="1"/>
  <c r="R1954" i="1"/>
  <c r="Q1954" i="1"/>
  <c r="P1954" i="1"/>
  <c r="Y1953" i="1"/>
  <c r="X1953" i="1"/>
  <c r="W1953" i="1"/>
  <c r="V1953" i="1"/>
  <c r="U1953" i="1"/>
  <c r="T1953" i="1"/>
  <c r="S1953" i="1"/>
  <c r="R1953" i="1"/>
  <c r="Q1953" i="1"/>
  <c r="P1953" i="1"/>
  <c r="Y1952" i="1"/>
  <c r="X1952" i="1"/>
  <c r="W1952" i="1"/>
  <c r="V1952" i="1"/>
  <c r="U1952" i="1"/>
  <c r="T1952" i="1"/>
  <c r="S1952" i="1"/>
  <c r="R1952" i="1"/>
  <c r="Q1952" i="1"/>
  <c r="P1952" i="1"/>
  <c r="Y1951" i="1"/>
  <c r="X1951" i="1"/>
  <c r="W1951" i="1"/>
  <c r="V1951" i="1"/>
  <c r="U1951" i="1"/>
  <c r="T1951" i="1"/>
  <c r="S1951" i="1"/>
  <c r="R1951" i="1"/>
  <c r="Q1951" i="1"/>
  <c r="P1951" i="1"/>
  <c r="Y1950" i="1"/>
  <c r="X1950" i="1"/>
  <c r="W1950" i="1"/>
  <c r="V1950" i="1"/>
  <c r="U1950" i="1"/>
  <c r="T1950" i="1"/>
  <c r="S1950" i="1"/>
  <c r="R1950" i="1"/>
  <c r="Q1950" i="1"/>
  <c r="P1950" i="1"/>
  <c r="Y1949" i="1"/>
  <c r="X1949" i="1"/>
  <c r="W1949" i="1"/>
  <c r="V1949" i="1"/>
  <c r="U1949" i="1"/>
  <c r="T1949" i="1"/>
  <c r="S1949" i="1"/>
  <c r="R1949" i="1"/>
  <c r="Q1949" i="1"/>
  <c r="P1949" i="1"/>
  <c r="Y1948" i="1"/>
  <c r="X1948" i="1"/>
  <c r="W1948" i="1"/>
  <c r="V1948" i="1"/>
  <c r="U1948" i="1"/>
  <c r="T1948" i="1"/>
  <c r="S1948" i="1"/>
  <c r="R1948" i="1"/>
  <c r="Q1948" i="1"/>
  <c r="P1948" i="1"/>
  <c r="Y1947" i="1"/>
  <c r="X1947" i="1"/>
  <c r="W1947" i="1"/>
  <c r="V1947" i="1"/>
  <c r="U1947" i="1"/>
  <c r="T1947" i="1"/>
  <c r="S1947" i="1"/>
  <c r="R1947" i="1"/>
  <c r="Q1947" i="1"/>
  <c r="P1947" i="1"/>
  <c r="Y1946" i="1"/>
  <c r="X1946" i="1"/>
  <c r="W1946" i="1"/>
  <c r="V1946" i="1"/>
  <c r="U1946" i="1"/>
  <c r="T1946" i="1"/>
  <c r="S1946" i="1"/>
  <c r="R1946" i="1"/>
  <c r="Q1946" i="1"/>
  <c r="P1946" i="1"/>
  <c r="Y1945" i="1"/>
  <c r="X1945" i="1"/>
  <c r="W1945" i="1"/>
  <c r="V1945" i="1"/>
  <c r="U1945" i="1"/>
  <c r="T1945" i="1"/>
  <c r="S1945" i="1"/>
  <c r="R1945" i="1"/>
  <c r="Q1945" i="1"/>
  <c r="P1945" i="1"/>
  <c r="Y1944" i="1"/>
  <c r="X1944" i="1"/>
  <c r="W1944" i="1"/>
  <c r="V1944" i="1"/>
  <c r="U1944" i="1"/>
  <c r="T1944" i="1"/>
  <c r="S1944" i="1"/>
  <c r="R1944" i="1"/>
  <c r="Q1944" i="1"/>
  <c r="P1944" i="1"/>
  <c r="Y1943" i="1"/>
  <c r="X1943" i="1"/>
  <c r="W1943" i="1"/>
  <c r="V1943" i="1"/>
  <c r="U1943" i="1"/>
  <c r="T1943" i="1"/>
  <c r="S1943" i="1"/>
  <c r="R1943" i="1"/>
  <c r="Q1943" i="1"/>
  <c r="P1943" i="1"/>
  <c r="Y1942" i="1"/>
  <c r="X1942" i="1"/>
  <c r="W1942" i="1"/>
  <c r="V1942" i="1"/>
  <c r="U1942" i="1"/>
  <c r="T1942" i="1"/>
  <c r="S1942" i="1"/>
  <c r="R1942" i="1"/>
  <c r="Q1942" i="1"/>
  <c r="P1942" i="1"/>
  <c r="Y1941" i="1"/>
  <c r="X1941" i="1"/>
  <c r="W1941" i="1"/>
  <c r="V1941" i="1"/>
  <c r="U1941" i="1"/>
  <c r="T1941" i="1"/>
  <c r="S1941" i="1"/>
  <c r="R1941" i="1"/>
  <c r="Q1941" i="1"/>
  <c r="P1941" i="1"/>
  <c r="Y1940" i="1"/>
  <c r="X1940" i="1"/>
  <c r="W1940" i="1"/>
  <c r="V1940" i="1"/>
  <c r="U1940" i="1"/>
  <c r="T1940" i="1"/>
  <c r="S1940" i="1"/>
  <c r="R1940" i="1"/>
  <c r="Q1940" i="1"/>
  <c r="P1940" i="1"/>
  <c r="Y1939" i="1"/>
  <c r="X1939" i="1"/>
  <c r="W1939" i="1"/>
  <c r="V1939" i="1"/>
  <c r="U1939" i="1"/>
  <c r="T1939" i="1"/>
  <c r="S1939" i="1"/>
  <c r="R1939" i="1"/>
  <c r="Q1939" i="1"/>
  <c r="P1939" i="1"/>
  <c r="Y1938" i="1"/>
  <c r="X1938" i="1"/>
  <c r="W1938" i="1"/>
  <c r="V1938" i="1"/>
  <c r="U1938" i="1"/>
  <c r="T1938" i="1"/>
  <c r="S1938" i="1"/>
  <c r="R1938" i="1"/>
  <c r="Q1938" i="1"/>
  <c r="P1938" i="1"/>
  <c r="Y1937" i="1"/>
  <c r="X1937" i="1"/>
  <c r="W1937" i="1"/>
  <c r="V1937" i="1"/>
  <c r="U1937" i="1"/>
  <c r="T1937" i="1"/>
  <c r="S1937" i="1"/>
  <c r="R1937" i="1"/>
  <c r="Q1937" i="1"/>
  <c r="P1937" i="1"/>
  <c r="Y1936" i="1"/>
  <c r="X1936" i="1"/>
  <c r="W1936" i="1"/>
  <c r="V1936" i="1"/>
  <c r="U1936" i="1"/>
  <c r="T1936" i="1"/>
  <c r="S1936" i="1"/>
  <c r="R1936" i="1"/>
  <c r="Q1936" i="1"/>
  <c r="P1936" i="1"/>
  <c r="Y1935" i="1"/>
  <c r="X1935" i="1"/>
  <c r="W1935" i="1"/>
  <c r="V1935" i="1"/>
  <c r="U1935" i="1"/>
  <c r="T1935" i="1"/>
  <c r="S1935" i="1"/>
  <c r="R1935" i="1"/>
  <c r="Q1935" i="1"/>
  <c r="P1935" i="1"/>
  <c r="Y1934" i="1"/>
  <c r="X1934" i="1"/>
  <c r="W1934" i="1"/>
  <c r="V1934" i="1"/>
  <c r="U1934" i="1"/>
  <c r="T1934" i="1"/>
  <c r="S1934" i="1"/>
  <c r="R1934" i="1"/>
  <c r="Q1934" i="1"/>
  <c r="P1934" i="1"/>
  <c r="Y1933" i="1"/>
  <c r="X1933" i="1"/>
  <c r="W1933" i="1"/>
  <c r="V1933" i="1"/>
  <c r="U1933" i="1"/>
  <c r="T1933" i="1"/>
  <c r="S1933" i="1"/>
  <c r="R1933" i="1"/>
  <c r="Q1933" i="1"/>
  <c r="P1933" i="1"/>
  <c r="Y1932" i="1"/>
  <c r="X1932" i="1"/>
  <c r="W1932" i="1"/>
  <c r="V1932" i="1"/>
  <c r="U1932" i="1"/>
  <c r="T1932" i="1"/>
  <c r="S1932" i="1"/>
  <c r="R1932" i="1"/>
  <c r="Q1932" i="1"/>
  <c r="P1932" i="1"/>
  <c r="Y1931" i="1"/>
  <c r="X1931" i="1"/>
  <c r="W1931" i="1"/>
  <c r="V1931" i="1"/>
  <c r="U1931" i="1"/>
  <c r="T1931" i="1"/>
  <c r="S1931" i="1"/>
  <c r="R1931" i="1"/>
  <c r="Q1931" i="1"/>
  <c r="P1931" i="1"/>
  <c r="Y1930" i="1"/>
  <c r="X1930" i="1"/>
  <c r="W1930" i="1"/>
  <c r="V1930" i="1"/>
  <c r="U1930" i="1"/>
  <c r="T1930" i="1"/>
  <c r="S1930" i="1"/>
  <c r="R1930" i="1"/>
  <c r="Q1930" i="1"/>
  <c r="P1930" i="1"/>
  <c r="Y1929" i="1"/>
  <c r="X1929" i="1"/>
  <c r="W1929" i="1"/>
  <c r="V1929" i="1"/>
  <c r="U1929" i="1"/>
  <c r="T1929" i="1"/>
  <c r="S1929" i="1"/>
  <c r="R1929" i="1"/>
  <c r="Q1929" i="1"/>
  <c r="P1929" i="1"/>
  <c r="Y1928" i="1"/>
  <c r="X1928" i="1"/>
  <c r="W1928" i="1"/>
  <c r="V1928" i="1"/>
  <c r="U1928" i="1"/>
  <c r="T1928" i="1"/>
  <c r="S1928" i="1"/>
  <c r="R1928" i="1"/>
  <c r="Q1928" i="1"/>
  <c r="P1928" i="1"/>
  <c r="Y1927" i="1"/>
  <c r="X1927" i="1"/>
  <c r="W1927" i="1"/>
  <c r="V1927" i="1"/>
  <c r="U1927" i="1"/>
  <c r="T1927" i="1"/>
  <c r="S1927" i="1"/>
  <c r="R1927" i="1"/>
  <c r="Q1927" i="1"/>
  <c r="P1927" i="1"/>
  <c r="Y1926" i="1"/>
  <c r="X1926" i="1"/>
  <c r="W1926" i="1"/>
  <c r="V1926" i="1"/>
  <c r="U1926" i="1"/>
  <c r="T1926" i="1"/>
  <c r="S1926" i="1"/>
  <c r="R1926" i="1"/>
  <c r="Q1926" i="1"/>
  <c r="P1926" i="1"/>
  <c r="Y1925" i="1"/>
  <c r="X1925" i="1"/>
  <c r="W1925" i="1"/>
  <c r="V1925" i="1"/>
  <c r="U1925" i="1"/>
  <c r="T1925" i="1"/>
  <c r="S1925" i="1"/>
  <c r="R1925" i="1"/>
  <c r="Q1925" i="1"/>
  <c r="P1925" i="1"/>
  <c r="Y1924" i="1"/>
  <c r="X1924" i="1"/>
  <c r="W1924" i="1"/>
  <c r="V1924" i="1"/>
  <c r="U1924" i="1"/>
  <c r="T1924" i="1"/>
  <c r="S1924" i="1"/>
  <c r="R1924" i="1"/>
  <c r="Q1924" i="1"/>
  <c r="P1924" i="1"/>
  <c r="Y1923" i="1"/>
  <c r="X1923" i="1"/>
  <c r="W1923" i="1"/>
  <c r="V1923" i="1"/>
  <c r="U1923" i="1"/>
  <c r="T1923" i="1"/>
  <c r="S1923" i="1"/>
  <c r="R1923" i="1"/>
  <c r="Q1923" i="1"/>
  <c r="P1923" i="1"/>
  <c r="Y1922" i="1"/>
  <c r="X1922" i="1"/>
  <c r="W1922" i="1"/>
  <c r="V1922" i="1"/>
  <c r="U1922" i="1"/>
  <c r="T1922" i="1"/>
  <c r="S1922" i="1"/>
  <c r="R1922" i="1"/>
  <c r="Q1922" i="1"/>
  <c r="P1922" i="1"/>
  <c r="Y1921" i="1"/>
  <c r="X1921" i="1"/>
  <c r="W1921" i="1"/>
  <c r="V1921" i="1"/>
  <c r="U1921" i="1"/>
  <c r="T1921" i="1"/>
  <c r="S1921" i="1"/>
  <c r="R1921" i="1"/>
  <c r="Q1921" i="1"/>
  <c r="P1921" i="1"/>
  <c r="Y1920" i="1"/>
  <c r="X1920" i="1"/>
  <c r="W1920" i="1"/>
  <c r="V1920" i="1"/>
  <c r="U1920" i="1"/>
  <c r="T1920" i="1"/>
  <c r="S1920" i="1"/>
  <c r="R1920" i="1"/>
  <c r="Q1920" i="1"/>
  <c r="P1920" i="1"/>
  <c r="Y1919" i="1"/>
  <c r="X1919" i="1"/>
  <c r="W1919" i="1"/>
  <c r="V1919" i="1"/>
  <c r="U1919" i="1"/>
  <c r="T1919" i="1"/>
  <c r="S1919" i="1"/>
  <c r="R1919" i="1"/>
  <c r="Q1919" i="1"/>
  <c r="P1919" i="1"/>
  <c r="Y1918" i="1"/>
  <c r="X1918" i="1"/>
  <c r="W1918" i="1"/>
  <c r="V1918" i="1"/>
  <c r="U1918" i="1"/>
  <c r="T1918" i="1"/>
  <c r="S1918" i="1"/>
  <c r="R1918" i="1"/>
  <c r="Q1918" i="1"/>
  <c r="P1918" i="1"/>
  <c r="Y1917" i="1"/>
  <c r="X1917" i="1"/>
  <c r="W1917" i="1"/>
  <c r="V1917" i="1"/>
  <c r="U1917" i="1"/>
  <c r="T1917" i="1"/>
  <c r="S1917" i="1"/>
  <c r="R1917" i="1"/>
  <c r="Q1917" i="1"/>
  <c r="P1917" i="1"/>
  <c r="Y1916" i="1"/>
  <c r="X1916" i="1"/>
  <c r="W1916" i="1"/>
  <c r="V1916" i="1"/>
  <c r="U1916" i="1"/>
  <c r="T1916" i="1"/>
  <c r="S1916" i="1"/>
  <c r="R1916" i="1"/>
  <c r="Q1916" i="1"/>
  <c r="P1916" i="1"/>
  <c r="Y1915" i="1"/>
  <c r="X1915" i="1"/>
  <c r="W1915" i="1"/>
  <c r="V1915" i="1"/>
  <c r="U1915" i="1"/>
  <c r="T1915" i="1"/>
  <c r="S1915" i="1"/>
  <c r="R1915" i="1"/>
  <c r="Q1915" i="1"/>
  <c r="P1915" i="1"/>
  <c r="Y1914" i="1"/>
  <c r="X1914" i="1"/>
  <c r="W1914" i="1"/>
  <c r="V1914" i="1"/>
  <c r="U1914" i="1"/>
  <c r="T1914" i="1"/>
  <c r="S1914" i="1"/>
  <c r="R1914" i="1"/>
  <c r="Q1914" i="1"/>
  <c r="P1914" i="1"/>
  <c r="Y1913" i="1"/>
  <c r="X1913" i="1"/>
  <c r="W1913" i="1"/>
  <c r="V1913" i="1"/>
  <c r="U1913" i="1"/>
  <c r="T1913" i="1"/>
  <c r="S1913" i="1"/>
  <c r="R1913" i="1"/>
  <c r="Q1913" i="1"/>
  <c r="P1913" i="1"/>
  <c r="Y1912" i="1"/>
  <c r="X1912" i="1"/>
  <c r="W1912" i="1"/>
  <c r="V1912" i="1"/>
  <c r="U1912" i="1"/>
  <c r="T1912" i="1"/>
  <c r="S1912" i="1"/>
  <c r="R1912" i="1"/>
  <c r="Q1912" i="1"/>
  <c r="P1912" i="1"/>
  <c r="Y1911" i="1"/>
  <c r="X1911" i="1"/>
  <c r="W1911" i="1"/>
  <c r="V1911" i="1"/>
  <c r="U1911" i="1"/>
  <c r="T1911" i="1"/>
  <c r="S1911" i="1"/>
  <c r="R1911" i="1"/>
  <c r="Q1911" i="1"/>
  <c r="P1911" i="1"/>
  <c r="Y1910" i="1"/>
  <c r="X1910" i="1"/>
  <c r="W1910" i="1"/>
  <c r="V1910" i="1"/>
  <c r="U1910" i="1"/>
  <c r="T1910" i="1"/>
  <c r="S1910" i="1"/>
  <c r="R1910" i="1"/>
  <c r="Q1910" i="1"/>
  <c r="P1910" i="1"/>
  <c r="Y1909" i="1"/>
  <c r="X1909" i="1"/>
  <c r="W1909" i="1"/>
  <c r="V1909" i="1"/>
  <c r="U1909" i="1"/>
  <c r="T1909" i="1"/>
  <c r="S1909" i="1"/>
  <c r="R1909" i="1"/>
  <c r="Q1909" i="1"/>
  <c r="P1909" i="1"/>
  <c r="Y1908" i="1"/>
  <c r="X1908" i="1"/>
  <c r="W1908" i="1"/>
  <c r="V1908" i="1"/>
  <c r="U1908" i="1"/>
  <c r="T1908" i="1"/>
  <c r="S1908" i="1"/>
  <c r="R1908" i="1"/>
  <c r="Q1908" i="1"/>
  <c r="P1908" i="1"/>
  <c r="Y1907" i="1"/>
  <c r="X1907" i="1"/>
  <c r="W1907" i="1"/>
  <c r="V1907" i="1"/>
  <c r="U1907" i="1"/>
  <c r="T1907" i="1"/>
  <c r="S1907" i="1"/>
  <c r="R1907" i="1"/>
  <c r="Q1907" i="1"/>
  <c r="P1907" i="1"/>
  <c r="Y1906" i="1"/>
  <c r="X1906" i="1"/>
  <c r="W1906" i="1"/>
  <c r="V1906" i="1"/>
  <c r="U1906" i="1"/>
  <c r="T1906" i="1"/>
  <c r="S1906" i="1"/>
  <c r="R1906" i="1"/>
  <c r="Q1906" i="1"/>
  <c r="P1906" i="1"/>
  <c r="Y1905" i="1"/>
  <c r="X1905" i="1"/>
  <c r="W1905" i="1"/>
  <c r="V1905" i="1"/>
  <c r="U1905" i="1"/>
  <c r="T1905" i="1"/>
  <c r="S1905" i="1"/>
  <c r="R1905" i="1"/>
  <c r="Q1905" i="1"/>
  <c r="P1905" i="1"/>
  <c r="Y1904" i="1"/>
  <c r="X1904" i="1"/>
  <c r="W1904" i="1"/>
  <c r="V1904" i="1"/>
  <c r="U1904" i="1"/>
  <c r="T1904" i="1"/>
  <c r="S1904" i="1"/>
  <c r="R1904" i="1"/>
  <c r="Q1904" i="1"/>
  <c r="P1904" i="1"/>
  <c r="Y1903" i="1"/>
  <c r="X1903" i="1"/>
  <c r="W1903" i="1"/>
  <c r="V1903" i="1"/>
  <c r="U1903" i="1"/>
  <c r="T1903" i="1"/>
  <c r="S1903" i="1"/>
  <c r="R1903" i="1"/>
  <c r="Q1903" i="1"/>
  <c r="P1903" i="1"/>
  <c r="Y1902" i="1"/>
  <c r="X1902" i="1"/>
  <c r="W1902" i="1"/>
  <c r="V1902" i="1"/>
  <c r="U1902" i="1"/>
  <c r="T1902" i="1"/>
  <c r="S1902" i="1"/>
  <c r="R1902" i="1"/>
  <c r="Q1902" i="1"/>
  <c r="P1902" i="1"/>
  <c r="Y1901" i="1"/>
  <c r="X1901" i="1"/>
  <c r="W1901" i="1"/>
  <c r="V1901" i="1"/>
  <c r="U1901" i="1"/>
  <c r="T1901" i="1"/>
  <c r="S1901" i="1"/>
  <c r="R1901" i="1"/>
  <c r="Q1901" i="1"/>
  <c r="P1901" i="1"/>
  <c r="Y1900" i="1"/>
  <c r="X1900" i="1"/>
  <c r="W1900" i="1"/>
  <c r="V1900" i="1"/>
  <c r="U1900" i="1"/>
  <c r="T1900" i="1"/>
  <c r="S1900" i="1"/>
  <c r="R1900" i="1"/>
  <c r="Q1900" i="1"/>
  <c r="P1900" i="1"/>
  <c r="Y1899" i="1"/>
  <c r="X1899" i="1"/>
  <c r="W1899" i="1"/>
  <c r="V1899" i="1"/>
  <c r="U1899" i="1"/>
  <c r="T1899" i="1"/>
  <c r="S1899" i="1"/>
  <c r="R1899" i="1"/>
  <c r="Q1899" i="1"/>
  <c r="P1899" i="1"/>
  <c r="Y1898" i="1"/>
  <c r="X1898" i="1"/>
  <c r="W1898" i="1"/>
  <c r="V1898" i="1"/>
  <c r="U1898" i="1"/>
  <c r="T1898" i="1"/>
  <c r="S1898" i="1"/>
  <c r="R1898" i="1"/>
  <c r="Q1898" i="1"/>
  <c r="P1898" i="1"/>
  <c r="Y1897" i="1"/>
  <c r="X1897" i="1"/>
  <c r="W1897" i="1"/>
  <c r="V1897" i="1"/>
  <c r="U1897" i="1"/>
  <c r="T1897" i="1"/>
  <c r="S1897" i="1"/>
  <c r="R1897" i="1"/>
  <c r="Q1897" i="1"/>
  <c r="P1897" i="1"/>
  <c r="Y1896" i="1"/>
  <c r="X1896" i="1"/>
  <c r="W1896" i="1"/>
  <c r="V1896" i="1"/>
  <c r="U1896" i="1"/>
  <c r="T1896" i="1"/>
  <c r="S1896" i="1"/>
  <c r="R1896" i="1"/>
  <c r="Q1896" i="1"/>
  <c r="P1896" i="1"/>
  <c r="Y1895" i="1"/>
  <c r="X1895" i="1"/>
  <c r="W1895" i="1"/>
  <c r="V1895" i="1"/>
  <c r="U1895" i="1"/>
  <c r="T1895" i="1"/>
  <c r="S1895" i="1"/>
  <c r="R1895" i="1"/>
  <c r="Q1895" i="1"/>
  <c r="P1895" i="1"/>
  <c r="Y1894" i="1"/>
  <c r="X1894" i="1"/>
  <c r="W1894" i="1"/>
  <c r="V1894" i="1"/>
  <c r="U1894" i="1"/>
  <c r="T1894" i="1"/>
  <c r="S1894" i="1"/>
  <c r="R1894" i="1"/>
  <c r="Q1894" i="1"/>
  <c r="P1894" i="1"/>
  <c r="Y1893" i="1"/>
  <c r="X1893" i="1"/>
  <c r="W1893" i="1"/>
  <c r="V1893" i="1"/>
  <c r="U1893" i="1"/>
  <c r="T1893" i="1"/>
  <c r="S1893" i="1"/>
  <c r="R1893" i="1"/>
  <c r="Q1893" i="1"/>
  <c r="P1893" i="1"/>
  <c r="Y1892" i="1"/>
  <c r="X1892" i="1"/>
  <c r="W1892" i="1"/>
  <c r="V1892" i="1"/>
  <c r="U1892" i="1"/>
  <c r="T1892" i="1"/>
  <c r="S1892" i="1"/>
  <c r="R1892" i="1"/>
  <c r="Q1892" i="1"/>
  <c r="P1892" i="1"/>
  <c r="Y1891" i="1"/>
  <c r="X1891" i="1"/>
  <c r="W1891" i="1"/>
  <c r="V1891" i="1"/>
  <c r="U1891" i="1"/>
  <c r="T1891" i="1"/>
  <c r="S1891" i="1"/>
  <c r="R1891" i="1"/>
  <c r="Q1891" i="1"/>
  <c r="P1891" i="1"/>
  <c r="Y1890" i="1"/>
  <c r="X1890" i="1"/>
  <c r="W1890" i="1"/>
  <c r="V1890" i="1"/>
  <c r="U1890" i="1"/>
  <c r="T1890" i="1"/>
  <c r="S1890" i="1"/>
  <c r="R1890" i="1"/>
  <c r="Q1890" i="1"/>
  <c r="P1890" i="1"/>
  <c r="Y1889" i="1"/>
  <c r="X1889" i="1"/>
  <c r="W1889" i="1"/>
  <c r="V1889" i="1"/>
  <c r="U1889" i="1"/>
  <c r="T1889" i="1"/>
  <c r="S1889" i="1"/>
  <c r="R1889" i="1"/>
  <c r="Q1889" i="1"/>
  <c r="P1889" i="1"/>
  <c r="Y1888" i="1"/>
  <c r="X1888" i="1"/>
  <c r="W1888" i="1"/>
  <c r="V1888" i="1"/>
  <c r="U1888" i="1"/>
  <c r="T1888" i="1"/>
  <c r="S1888" i="1"/>
  <c r="R1888" i="1"/>
  <c r="Q1888" i="1"/>
  <c r="P1888" i="1"/>
  <c r="Y1887" i="1"/>
  <c r="X1887" i="1"/>
  <c r="W1887" i="1"/>
  <c r="V1887" i="1"/>
  <c r="U1887" i="1"/>
  <c r="T1887" i="1"/>
  <c r="S1887" i="1"/>
  <c r="R1887" i="1"/>
  <c r="Q1887" i="1"/>
  <c r="P1887" i="1"/>
  <c r="Y1886" i="1"/>
  <c r="X1886" i="1"/>
  <c r="W1886" i="1"/>
  <c r="V1886" i="1"/>
  <c r="U1886" i="1"/>
  <c r="T1886" i="1"/>
  <c r="S1886" i="1"/>
  <c r="R1886" i="1"/>
  <c r="Q1886" i="1"/>
  <c r="P1886" i="1"/>
  <c r="Y1885" i="1"/>
  <c r="X1885" i="1"/>
  <c r="W1885" i="1"/>
  <c r="V1885" i="1"/>
  <c r="U1885" i="1"/>
  <c r="T1885" i="1"/>
  <c r="S1885" i="1"/>
  <c r="R1885" i="1"/>
  <c r="Q1885" i="1"/>
  <c r="P1885" i="1"/>
  <c r="Y1884" i="1"/>
  <c r="X1884" i="1"/>
  <c r="W1884" i="1"/>
  <c r="V1884" i="1"/>
  <c r="U1884" i="1"/>
  <c r="T1884" i="1"/>
  <c r="S1884" i="1"/>
  <c r="R1884" i="1"/>
  <c r="Q1884" i="1"/>
  <c r="P1884" i="1"/>
  <c r="Y1883" i="1"/>
  <c r="X1883" i="1"/>
  <c r="W1883" i="1"/>
  <c r="V1883" i="1"/>
  <c r="U1883" i="1"/>
  <c r="T1883" i="1"/>
  <c r="S1883" i="1"/>
  <c r="R1883" i="1"/>
  <c r="Q1883" i="1"/>
  <c r="P1883" i="1"/>
  <c r="Y1882" i="1"/>
  <c r="X1882" i="1"/>
  <c r="W1882" i="1"/>
  <c r="V1882" i="1"/>
  <c r="U1882" i="1"/>
  <c r="T1882" i="1"/>
  <c r="S1882" i="1"/>
  <c r="R1882" i="1"/>
  <c r="Q1882" i="1"/>
  <c r="P1882" i="1"/>
  <c r="Y1881" i="1"/>
  <c r="X1881" i="1"/>
  <c r="W1881" i="1"/>
  <c r="V1881" i="1"/>
  <c r="U1881" i="1"/>
  <c r="T1881" i="1"/>
  <c r="S1881" i="1"/>
  <c r="R1881" i="1"/>
  <c r="Q1881" i="1"/>
  <c r="P1881" i="1"/>
  <c r="Y1880" i="1"/>
  <c r="X1880" i="1"/>
  <c r="W1880" i="1"/>
  <c r="V1880" i="1"/>
  <c r="U1880" i="1"/>
  <c r="T1880" i="1"/>
  <c r="S1880" i="1"/>
  <c r="R1880" i="1"/>
  <c r="Q1880" i="1"/>
  <c r="P1880" i="1"/>
  <c r="Y1879" i="1"/>
  <c r="X1879" i="1"/>
  <c r="W1879" i="1"/>
  <c r="V1879" i="1"/>
  <c r="U1879" i="1"/>
  <c r="T1879" i="1"/>
  <c r="S1879" i="1"/>
  <c r="R1879" i="1"/>
  <c r="Q1879" i="1"/>
  <c r="P1879" i="1"/>
  <c r="Y1878" i="1"/>
  <c r="X1878" i="1"/>
  <c r="W1878" i="1"/>
  <c r="V1878" i="1"/>
  <c r="U1878" i="1"/>
  <c r="T1878" i="1"/>
  <c r="S1878" i="1"/>
  <c r="R1878" i="1"/>
  <c r="Q1878" i="1"/>
  <c r="P1878" i="1"/>
  <c r="Y1877" i="1"/>
  <c r="X1877" i="1"/>
  <c r="W1877" i="1"/>
  <c r="V1877" i="1"/>
  <c r="U1877" i="1"/>
  <c r="T1877" i="1"/>
  <c r="S1877" i="1"/>
  <c r="R1877" i="1"/>
  <c r="Q1877" i="1"/>
  <c r="P1877" i="1"/>
  <c r="Y1876" i="1"/>
  <c r="X1876" i="1"/>
  <c r="W1876" i="1"/>
  <c r="V1876" i="1"/>
  <c r="U1876" i="1"/>
  <c r="T1876" i="1"/>
  <c r="S1876" i="1"/>
  <c r="R1876" i="1"/>
  <c r="Q1876" i="1"/>
  <c r="P1876" i="1"/>
  <c r="Y1875" i="1"/>
  <c r="X1875" i="1"/>
  <c r="W1875" i="1"/>
  <c r="V1875" i="1"/>
  <c r="U1875" i="1"/>
  <c r="T1875" i="1"/>
  <c r="S1875" i="1"/>
  <c r="R1875" i="1"/>
  <c r="Q1875" i="1"/>
  <c r="P1875" i="1"/>
  <c r="Y1874" i="1"/>
  <c r="X1874" i="1"/>
  <c r="W1874" i="1"/>
  <c r="V1874" i="1"/>
  <c r="U1874" i="1"/>
  <c r="T1874" i="1"/>
  <c r="S1874" i="1"/>
  <c r="R1874" i="1"/>
  <c r="Q1874" i="1"/>
  <c r="P1874" i="1"/>
  <c r="Y1873" i="1"/>
  <c r="X1873" i="1"/>
  <c r="W1873" i="1"/>
  <c r="V1873" i="1"/>
  <c r="U1873" i="1"/>
  <c r="T1873" i="1"/>
  <c r="S1873" i="1"/>
  <c r="R1873" i="1"/>
  <c r="Q1873" i="1"/>
  <c r="P1873" i="1"/>
  <c r="Y1872" i="1"/>
  <c r="X1872" i="1"/>
  <c r="W1872" i="1"/>
  <c r="V1872" i="1"/>
  <c r="U1872" i="1"/>
  <c r="T1872" i="1"/>
  <c r="S1872" i="1"/>
  <c r="R1872" i="1"/>
  <c r="Q1872" i="1"/>
  <c r="P1872" i="1"/>
  <c r="Y1871" i="1"/>
  <c r="X1871" i="1"/>
  <c r="W1871" i="1"/>
  <c r="V1871" i="1"/>
  <c r="U1871" i="1"/>
  <c r="T1871" i="1"/>
  <c r="S1871" i="1"/>
  <c r="R1871" i="1"/>
  <c r="Q1871" i="1"/>
  <c r="P1871" i="1"/>
  <c r="Y1870" i="1"/>
  <c r="X1870" i="1"/>
  <c r="W1870" i="1"/>
  <c r="V1870" i="1"/>
  <c r="U1870" i="1"/>
  <c r="T1870" i="1"/>
  <c r="S1870" i="1"/>
  <c r="R1870" i="1"/>
  <c r="Q1870" i="1"/>
  <c r="P1870" i="1"/>
  <c r="Y1869" i="1"/>
  <c r="X1869" i="1"/>
  <c r="W1869" i="1"/>
  <c r="V1869" i="1"/>
  <c r="U1869" i="1"/>
  <c r="T1869" i="1"/>
  <c r="S1869" i="1"/>
  <c r="R1869" i="1"/>
  <c r="Q1869" i="1"/>
  <c r="P1869" i="1"/>
  <c r="Y1868" i="1"/>
  <c r="X1868" i="1"/>
  <c r="W1868" i="1"/>
  <c r="V1868" i="1"/>
  <c r="U1868" i="1"/>
  <c r="T1868" i="1"/>
  <c r="S1868" i="1"/>
  <c r="R1868" i="1"/>
  <c r="Q1868" i="1"/>
  <c r="P1868" i="1"/>
  <c r="Y1867" i="1"/>
  <c r="X1867" i="1"/>
  <c r="W1867" i="1"/>
  <c r="V1867" i="1"/>
  <c r="U1867" i="1"/>
  <c r="T1867" i="1"/>
  <c r="S1867" i="1"/>
  <c r="R1867" i="1"/>
  <c r="Q1867" i="1"/>
  <c r="P1867" i="1"/>
  <c r="Y1866" i="1"/>
  <c r="X1866" i="1"/>
  <c r="W1866" i="1"/>
  <c r="V1866" i="1"/>
  <c r="U1866" i="1"/>
  <c r="T1866" i="1"/>
  <c r="S1866" i="1"/>
  <c r="R1866" i="1"/>
  <c r="Q1866" i="1"/>
  <c r="P1866" i="1"/>
  <c r="Y1865" i="1"/>
  <c r="X1865" i="1"/>
  <c r="W1865" i="1"/>
  <c r="V1865" i="1"/>
  <c r="U1865" i="1"/>
  <c r="T1865" i="1"/>
  <c r="S1865" i="1"/>
  <c r="R1865" i="1"/>
  <c r="Q1865" i="1"/>
  <c r="P1865" i="1"/>
  <c r="Y1864" i="1"/>
  <c r="X1864" i="1"/>
  <c r="W1864" i="1"/>
  <c r="V1864" i="1"/>
  <c r="U1864" i="1"/>
  <c r="T1864" i="1"/>
  <c r="S1864" i="1"/>
  <c r="R1864" i="1"/>
  <c r="Q1864" i="1"/>
  <c r="P1864" i="1"/>
  <c r="Y1863" i="1"/>
  <c r="X1863" i="1"/>
  <c r="W1863" i="1"/>
  <c r="V1863" i="1"/>
  <c r="U1863" i="1"/>
  <c r="T1863" i="1"/>
  <c r="S1863" i="1"/>
  <c r="R1863" i="1"/>
  <c r="Q1863" i="1"/>
  <c r="P1863" i="1"/>
  <c r="Y1862" i="1"/>
  <c r="X1862" i="1"/>
  <c r="W1862" i="1"/>
  <c r="V1862" i="1"/>
  <c r="U1862" i="1"/>
  <c r="T1862" i="1"/>
  <c r="S1862" i="1"/>
  <c r="R1862" i="1"/>
  <c r="Q1862" i="1"/>
  <c r="P1862" i="1"/>
  <c r="Y1861" i="1"/>
  <c r="X1861" i="1"/>
  <c r="W1861" i="1"/>
  <c r="V1861" i="1"/>
  <c r="U1861" i="1"/>
  <c r="T1861" i="1"/>
  <c r="S1861" i="1"/>
  <c r="R1861" i="1"/>
  <c r="Q1861" i="1"/>
  <c r="P1861" i="1"/>
  <c r="Y1860" i="1"/>
  <c r="X1860" i="1"/>
  <c r="W1860" i="1"/>
  <c r="V1860" i="1"/>
  <c r="U1860" i="1"/>
  <c r="T1860" i="1"/>
  <c r="S1860" i="1"/>
  <c r="R1860" i="1"/>
  <c r="Q1860" i="1"/>
  <c r="P1860" i="1"/>
  <c r="Y1859" i="1"/>
  <c r="X1859" i="1"/>
  <c r="W1859" i="1"/>
  <c r="V1859" i="1"/>
  <c r="U1859" i="1"/>
  <c r="T1859" i="1"/>
  <c r="S1859" i="1"/>
  <c r="R1859" i="1"/>
  <c r="Q1859" i="1"/>
  <c r="P1859" i="1"/>
  <c r="Y1858" i="1"/>
  <c r="X1858" i="1"/>
  <c r="W1858" i="1"/>
  <c r="V1858" i="1"/>
  <c r="U1858" i="1"/>
  <c r="T1858" i="1"/>
  <c r="S1858" i="1"/>
  <c r="R1858" i="1"/>
  <c r="Q1858" i="1"/>
  <c r="P1858" i="1"/>
  <c r="Y1857" i="1"/>
  <c r="X1857" i="1"/>
  <c r="W1857" i="1"/>
  <c r="V1857" i="1"/>
  <c r="U1857" i="1"/>
  <c r="T1857" i="1"/>
  <c r="S1857" i="1"/>
  <c r="R1857" i="1"/>
  <c r="Q1857" i="1"/>
  <c r="P1857" i="1"/>
  <c r="Y1856" i="1"/>
  <c r="X1856" i="1"/>
  <c r="W1856" i="1"/>
  <c r="V1856" i="1"/>
  <c r="U1856" i="1"/>
  <c r="T1856" i="1"/>
  <c r="S1856" i="1"/>
  <c r="R1856" i="1"/>
  <c r="Q1856" i="1"/>
  <c r="P1856" i="1"/>
  <c r="Y1855" i="1"/>
  <c r="X1855" i="1"/>
  <c r="W1855" i="1"/>
  <c r="V1855" i="1"/>
  <c r="U1855" i="1"/>
  <c r="T1855" i="1"/>
  <c r="S1855" i="1"/>
  <c r="R1855" i="1"/>
  <c r="Q1855" i="1"/>
  <c r="P1855" i="1"/>
  <c r="Y1854" i="1"/>
  <c r="X1854" i="1"/>
  <c r="W1854" i="1"/>
  <c r="V1854" i="1"/>
  <c r="U1854" i="1"/>
  <c r="T1854" i="1"/>
  <c r="S1854" i="1"/>
  <c r="R1854" i="1"/>
  <c r="Q1854" i="1"/>
  <c r="P1854" i="1"/>
  <c r="Y1853" i="1"/>
  <c r="X1853" i="1"/>
  <c r="W1853" i="1"/>
  <c r="V1853" i="1"/>
  <c r="U1853" i="1"/>
  <c r="T1853" i="1"/>
  <c r="S1853" i="1"/>
  <c r="R1853" i="1"/>
  <c r="Q1853" i="1"/>
  <c r="P1853" i="1"/>
  <c r="Y1852" i="1"/>
  <c r="X1852" i="1"/>
  <c r="W1852" i="1"/>
  <c r="V1852" i="1"/>
  <c r="U1852" i="1"/>
  <c r="T1852" i="1"/>
  <c r="S1852" i="1"/>
  <c r="R1852" i="1"/>
  <c r="Q1852" i="1"/>
  <c r="P1852" i="1"/>
  <c r="Y1851" i="1"/>
  <c r="X1851" i="1"/>
  <c r="W1851" i="1"/>
  <c r="V1851" i="1"/>
  <c r="U1851" i="1"/>
  <c r="T1851" i="1"/>
  <c r="S1851" i="1"/>
  <c r="R1851" i="1"/>
  <c r="Q1851" i="1"/>
  <c r="P1851" i="1"/>
  <c r="Y1850" i="1"/>
  <c r="X1850" i="1"/>
  <c r="W1850" i="1"/>
  <c r="V1850" i="1"/>
  <c r="U1850" i="1"/>
  <c r="T1850" i="1"/>
  <c r="S1850" i="1"/>
  <c r="R1850" i="1"/>
  <c r="Q1850" i="1"/>
  <c r="P1850" i="1"/>
  <c r="Y1849" i="1"/>
  <c r="X1849" i="1"/>
  <c r="W1849" i="1"/>
  <c r="V1849" i="1"/>
  <c r="U1849" i="1"/>
  <c r="T1849" i="1"/>
  <c r="S1849" i="1"/>
  <c r="R1849" i="1"/>
  <c r="Q1849" i="1"/>
  <c r="P1849" i="1"/>
  <c r="Y1848" i="1"/>
  <c r="X1848" i="1"/>
  <c r="W1848" i="1"/>
  <c r="V1848" i="1"/>
  <c r="U1848" i="1"/>
  <c r="T1848" i="1"/>
  <c r="S1848" i="1"/>
  <c r="R1848" i="1"/>
  <c r="Q1848" i="1"/>
  <c r="P1848" i="1"/>
  <c r="Y1847" i="1"/>
  <c r="X1847" i="1"/>
  <c r="W1847" i="1"/>
  <c r="V1847" i="1"/>
  <c r="U1847" i="1"/>
  <c r="T1847" i="1"/>
  <c r="S1847" i="1"/>
  <c r="R1847" i="1"/>
  <c r="Q1847" i="1"/>
  <c r="P1847" i="1"/>
  <c r="Y1846" i="1"/>
  <c r="X1846" i="1"/>
  <c r="W1846" i="1"/>
  <c r="V1846" i="1"/>
  <c r="U1846" i="1"/>
  <c r="T1846" i="1"/>
  <c r="S1846" i="1"/>
  <c r="R1846" i="1"/>
  <c r="Q1846" i="1"/>
  <c r="P1846" i="1"/>
  <c r="Y1845" i="1"/>
  <c r="X1845" i="1"/>
  <c r="W1845" i="1"/>
  <c r="V1845" i="1"/>
  <c r="U1845" i="1"/>
  <c r="T1845" i="1"/>
  <c r="S1845" i="1"/>
  <c r="R1845" i="1"/>
  <c r="Q1845" i="1"/>
  <c r="P1845" i="1"/>
  <c r="Y1844" i="1"/>
  <c r="X1844" i="1"/>
  <c r="W1844" i="1"/>
  <c r="V1844" i="1"/>
  <c r="U1844" i="1"/>
  <c r="T1844" i="1"/>
  <c r="S1844" i="1"/>
  <c r="R1844" i="1"/>
  <c r="Q1844" i="1"/>
  <c r="P1844" i="1"/>
  <c r="Y1843" i="1"/>
  <c r="X1843" i="1"/>
  <c r="W1843" i="1"/>
  <c r="V1843" i="1"/>
  <c r="U1843" i="1"/>
  <c r="T1843" i="1"/>
  <c r="S1843" i="1"/>
  <c r="R1843" i="1"/>
  <c r="Q1843" i="1"/>
  <c r="P1843" i="1"/>
  <c r="Y1842" i="1"/>
  <c r="X1842" i="1"/>
  <c r="W1842" i="1"/>
  <c r="V1842" i="1"/>
  <c r="U1842" i="1"/>
  <c r="T1842" i="1"/>
  <c r="S1842" i="1"/>
  <c r="R1842" i="1"/>
  <c r="Q1842" i="1"/>
  <c r="P1842" i="1"/>
  <c r="Y1841" i="1"/>
  <c r="X1841" i="1"/>
  <c r="W1841" i="1"/>
  <c r="V1841" i="1"/>
  <c r="U1841" i="1"/>
  <c r="T1841" i="1"/>
  <c r="S1841" i="1"/>
  <c r="R1841" i="1"/>
  <c r="Q1841" i="1"/>
  <c r="P1841" i="1"/>
  <c r="Y1840" i="1"/>
  <c r="X1840" i="1"/>
  <c r="W1840" i="1"/>
  <c r="V1840" i="1"/>
  <c r="U1840" i="1"/>
  <c r="T1840" i="1"/>
  <c r="S1840" i="1"/>
  <c r="R1840" i="1"/>
  <c r="Q1840" i="1"/>
  <c r="P1840" i="1"/>
  <c r="Y1839" i="1"/>
  <c r="X1839" i="1"/>
  <c r="W1839" i="1"/>
  <c r="V1839" i="1"/>
  <c r="U1839" i="1"/>
  <c r="T1839" i="1"/>
  <c r="S1839" i="1"/>
  <c r="R1839" i="1"/>
  <c r="Q1839" i="1"/>
  <c r="P1839" i="1"/>
  <c r="Y1838" i="1"/>
  <c r="X1838" i="1"/>
  <c r="W1838" i="1"/>
  <c r="V1838" i="1"/>
  <c r="U1838" i="1"/>
  <c r="T1838" i="1"/>
  <c r="S1838" i="1"/>
  <c r="R1838" i="1"/>
  <c r="Q1838" i="1"/>
  <c r="P1838" i="1"/>
  <c r="Y1837" i="1"/>
  <c r="X1837" i="1"/>
  <c r="W1837" i="1"/>
  <c r="V1837" i="1"/>
  <c r="U1837" i="1"/>
  <c r="T1837" i="1"/>
  <c r="S1837" i="1"/>
  <c r="R1837" i="1"/>
  <c r="Q1837" i="1"/>
  <c r="P1837" i="1"/>
  <c r="Y1836" i="1"/>
  <c r="X1836" i="1"/>
  <c r="W1836" i="1"/>
  <c r="V1836" i="1"/>
  <c r="U1836" i="1"/>
  <c r="T1836" i="1"/>
  <c r="S1836" i="1"/>
  <c r="R1836" i="1"/>
  <c r="Q1836" i="1"/>
  <c r="P1836" i="1"/>
  <c r="Y1835" i="1"/>
  <c r="X1835" i="1"/>
  <c r="W1835" i="1"/>
  <c r="V1835" i="1"/>
  <c r="U1835" i="1"/>
  <c r="T1835" i="1"/>
  <c r="S1835" i="1"/>
  <c r="R1835" i="1"/>
  <c r="Q1835" i="1"/>
  <c r="P1835" i="1"/>
  <c r="Y1834" i="1"/>
  <c r="X1834" i="1"/>
  <c r="W1834" i="1"/>
  <c r="V1834" i="1"/>
  <c r="U1834" i="1"/>
  <c r="T1834" i="1"/>
  <c r="S1834" i="1"/>
  <c r="R1834" i="1"/>
  <c r="Q1834" i="1"/>
  <c r="P1834" i="1"/>
  <c r="Y1833" i="1"/>
  <c r="X1833" i="1"/>
  <c r="W1833" i="1"/>
  <c r="V1833" i="1"/>
  <c r="U1833" i="1"/>
  <c r="T1833" i="1"/>
  <c r="S1833" i="1"/>
  <c r="R1833" i="1"/>
  <c r="Q1833" i="1"/>
  <c r="P1833" i="1"/>
  <c r="Y1832" i="1"/>
  <c r="X1832" i="1"/>
  <c r="W1832" i="1"/>
  <c r="V1832" i="1"/>
  <c r="U1832" i="1"/>
  <c r="T1832" i="1"/>
  <c r="S1832" i="1"/>
  <c r="R1832" i="1"/>
  <c r="Q1832" i="1"/>
  <c r="P1832" i="1"/>
  <c r="Y1831" i="1"/>
  <c r="X1831" i="1"/>
  <c r="W1831" i="1"/>
  <c r="V1831" i="1"/>
  <c r="U1831" i="1"/>
  <c r="T1831" i="1"/>
  <c r="S1831" i="1"/>
  <c r="R1831" i="1"/>
  <c r="Q1831" i="1"/>
  <c r="P1831" i="1"/>
  <c r="Y1830" i="1"/>
  <c r="X1830" i="1"/>
  <c r="W1830" i="1"/>
  <c r="V1830" i="1"/>
  <c r="U1830" i="1"/>
  <c r="T1830" i="1"/>
  <c r="S1830" i="1"/>
  <c r="R1830" i="1"/>
  <c r="Q1830" i="1"/>
  <c r="P1830" i="1"/>
  <c r="Y1829" i="1"/>
  <c r="X1829" i="1"/>
  <c r="W1829" i="1"/>
  <c r="V1829" i="1"/>
  <c r="U1829" i="1"/>
  <c r="T1829" i="1"/>
  <c r="S1829" i="1"/>
  <c r="R1829" i="1"/>
  <c r="Q1829" i="1"/>
  <c r="P1829" i="1"/>
  <c r="Y1828" i="1"/>
  <c r="X1828" i="1"/>
  <c r="W1828" i="1"/>
  <c r="V1828" i="1"/>
  <c r="U1828" i="1"/>
  <c r="T1828" i="1"/>
  <c r="S1828" i="1"/>
  <c r="R1828" i="1"/>
  <c r="Q1828" i="1"/>
  <c r="P1828" i="1"/>
  <c r="Y1827" i="1"/>
  <c r="X1827" i="1"/>
  <c r="W1827" i="1"/>
  <c r="V1827" i="1"/>
  <c r="U1827" i="1"/>
  <c r="T1827" i="1"/>
  <c r="S1827" i="1"/>
  <c r="R1827" i="1"/>
  <c r="Q1827" i="1"/>
  <c r="P1827" i="1"/>
  <c r="Y1826" i="1"/>
  <c r="X1826" i="1"/>
  <c r="W1826" i="1"/>
  <c r="V1826" i="1"/>
  <c r="U1826" i="1"/>
  <c r="T1826" i="1"/>
  <c r="S1826" i="1"/>
  <c r="R1826" i="1"/>
  <c r="Q1826" i="1"/>
  <c r="P1826" i="1"/>
  <c r="Y1825" i="1"/>
  <c r="X1825" i="1"/>
  <c r="W1825" i="1"/>
  <c r="V1825" i="1"/>
  <c r="U1825" i="1"/>
  <c r="T1825" i="1"/>
  <c r="S1825" i="1"/>
  <c r="R1825" i="1"/>
  <c r="Q1825" i="1"/>
  <c r="P1825" i="1"/>
  <c r="Y1824" i="1"/>
  <c r="X1824" i="1"/>
  <c r="W1824" i="1"/>
  <c r="V1824" i="1"/>
  <c r="U1824" i="1"/>
  <c r="T1824" i="1"/>
  <c r="S1824" i="1"/>
  <c r="R1824" i="1"/>
  <c r="Q1824" i="1"/>
  <c r="P1824" i="1"/>
  <c r="Y1823" i="1"/>
  <c r="X1823" i="1"/>
  <c r="W1823" i="1"/>
  <c r="V1823" i="1"/>
  <c r="U1823" i="1"/>
  <c r="T1823" i="1"/>
  <c r="S1823" i="1"/>
  <c r="R1823" i="1"/>
  <c r="Q1823" i="1"/>
  <c r="P1823" i="1"/>
  <c r="Y1822" i="1"/>
  <c r="X1822" i="1"/>
  <c r="W1822" i="1"/>
  <c r="V1822" i="1"/>
  <c r="U1822" i="1"/>
  <c r="T1822" i="1"/>
  <c r="S1822" i="1"/>
  <c r="R1822" i="1"/>
  <c r="Q1822" i="1"/>
  <c r="P1822" i="1"/>
  <c r="Y1821" i="1"/>
  <c r="X1821" i="1"/>
  <c r="W1821" i="1"/>
  <c r="V1821" i="1"/>
  <c r="U1821" i="1"/>
  <c r="T1821" i="1"/>
  <c r="S1821" i="1"/>
  <c r="R1821" i="1"/>
  <c r="Q1821" i="1"/>
  <c r="P1821" i="1"/>
  <c r="Y1820" i="1"/>
  <c r="X1820" i="1"/>
  <c r="W1820" i="1"/>
  <c r="V1820" i="1"/>
  <c r="U1820" i="1"/>
  <c r="T1820" i="1"/>
  <c r="S1820" i="1"/>
  <c r="R1820" i="1"/>
  <c r="Q1820" i="1"/>
  <c r="P1820" i="1"/>
  <c r="Y1819" i="1"/>
  <c r="X1819" i="1"/>
  <c r="W1819" i="1"/>
  <c r="V1819" i="1"/>
  <c r="U1819" i="1"/>
  <c r="T1819" i="1"/>
  <c r="S1819" i="1"/>
  <c r="R1819" i="1"/>
  <c r="Q1819" i="1"/>
  <c r="P1819" i="1"/>
  <c r="Y1818" i="1"/>
  <c r="X1818" i="1"/>
  <c r="W1818" i="1"/>
  <c r="V1818" i="1"/>
  <c r="U1818" i="1"/>
  <c r="T1818" i="1"/>
  <c r="S1818" i="1"/>
  <c r="R1818" i="1"/>
  <c r="Q1818" i="1"/>
  <c r="P1818" i="1"/>
  <c r="Y1817" i="1"/>
  <c r="X1817" i="1"/>
  <c r="W1817" i="1"/>
  <c r="V1817" i="1"/>
  <c r="U1817" i="1"/>
  <c r="T1817" i="1"/>
  <c r="S1817" i="1"/>
  <c r="R1817" i="1"/>
  <c r="Q1817" i="1"/>
  <c r="P1817" i="1"/>
  <c r="Y1816" i="1"/>
  <c r="X1816" i="1"/>
  <c r="W1816" i="1"/>
  <c r="V1816" i="1"/>
  <c r="U1816" i="1"/>
  <c r="T1816" i="1"/>
  <c r="S1816" i="1"/>
  <c r="R1816" i="1"/>
  <c r="Q1816" i="1"/>
  <c r="P1816" i="1"/>
  <c r="Y1815" i="1"/>
  <c r="X1815" i="1"/>
  <c r="W1815" i="1"/>
  <c r="V1815" i="1"/>
  <c r="U1815" i="1"/>
  <c r="T1815" i="1"/>
  <c r="S1815" i="1"/>
  <c r="R1815" i="1"/>
  <c r="Q1815" i="1"/>
  <c r="P1815" i="1"/>
  <c r="Y1814" i="1"/>
  <c r="X1814" i="1"/>
  <c r="W1814" i="1"/>
  <c r="V1814" i="1"/>
  <c r="U1814" i="1"/>
  <c r="T1814" i="1"/>
  <c r="S1814" i="1"/>
  <c r="R1814" i="1"/>
  <c r="Q1814" i="1"/>
  <c r="P1814" i="1"/>
  <c r="Y1813" i="1"/>
  <c r="X1813" i="1"/>
  <c r="W1813" i="1"/>
  <c r="V1813" i="1"/>
  <c r="U1813" i="1"/>
  <c r="T1813" i="1"/>
  <c r="S1813" i="1"/>
  <c r="R1813" i="1"/>
  <c r="Q1813" i="1"/>
  <c r="P1813" i="1"/>
  <c r="Y1812" i="1"/>
  <c r="X1812" i="1"/>
  <c r="W1812" i="1"/>
  <c r="V1812" i="1"/>
  <c r="U1812" i="1"/>
  <c r="T1812" i="1"/>
  <c r="S1812" i="1"/>
  <c r="R1812" i="1"/>
  <c r="Q1812" i="1"/>
  <c r="P1812" i="1"/>
  <c r="Y1811" i="1"/>
  <c r="X1811" i="1"/>
  <c r="W1811" i="1"/>
  <c r="V1811" i="1"/>
  <c r="U1811" i="1"/>
  <c r="T1811" i="1"/>
  <c r="S1811" i="1"/>
  <c r="R1811" i="1"/>
  <c r="Q1811" i="1"/>
  <c r="P1811" i="1"/>
  <c r="Y1810" i="1"/>
  <c r="X1810" i="1"/>
  <c r="W1810" i="1"/>
  <c r="V1810" i="1"/>
  <c r="U1810" i="1"/>
  <c r="T1810" i="1"/>
  <c r="S1810" i="1"/>
  <c r="R1810" i="1"/>
  <c r="Q1810" i="1"/>
  <c r="P1810" i="1"/>
  <c r="Y1809" i="1"/>
  <c r="X1809" i="1"/>
  <c r="W1809" i="1"/>
  <c r="V1809" i="1"/>
  <c r="U1809" i="1"/>
  <c r="T1809" i="1"/>
  <c r="S1809" i="1"/>
  <c r="R1809" i="1"/>
  <c r="Q1809" i="1"/>
  <c r="P1809" i="1"/>
  <c r="Y1808" i="1"/>
  <c r="X1808" i="1"/>
  <c r="W1808" i="1"/>
  <c r="V1808" i="1"/>
  <c r="U1808" i="1"/>
  <c r="T1808" i="1"/>
  <c r="S1808" i="1"/>
  <c r="R1808" i="1"/>
  <c r="Q1808" i="1"/>
  <c r="P1808" i="1"/>
  <c r="Y1807" i="1"/>
  <c r="X1807" i="1"/>
  <c r="W1807" i="1"/>
  <c r="V1807" i="1"/>
  <c r="U1807" i="1"/>
  <c r="T1807" i="1"/>
  <c r="S1807" i="1"/>
  <c r="R1807" i="1"/>
  <c r="Q1807" i="1"/>
  <c r="P1807" i="1"/>
  <c r="Y1806" i="1"/>
  <c r="X1806" i="1"/>
  <c r="W1806" i="1"/>
  <c r="V1806" i="1"/>
  <c r="U1806" i="1"/>
  <c r="T1806" i="1"/>
  <c r="S1806" i="1"/>
  <c r="R1806" i="1"/>
  <c r="Q1806" i="1"/>
  <c r="P1806" i="1"/>
  <c r="Y1805" i="1"/>
  <c r="X1805" i="1"/>
  <c r="W1805" i="1"/>
  <c r="V1805" i="1"/>
  <c r="U1805" i="1"/>
  <c r="T1805" i="1"/>
  <c r="S1805" i="1"/>
  <c r="R1805" i="1"/>
  <c r="Q1805" i="1"/>
  <c r="P1805" i="1"/>
  <c r="Y1804" i="1"/>
  <c r="X1804" i="1"/>
  <c r="W1804" i="1"/>
  <c r="V1804" i="1"/>
  <c r="U1804" i="1"/>
  <c r="T1804" i="1"/>
  <c r="S1804" i="1"/>
  <c r="R1804" i="1"/>
  <c r="Q1804" i="1"/>
  <c r="P1804" i="1"/>
  <c r="Y1803" i="1"/>
  <c r="X1803" i="1"/>
  <c r="W1803" i="1"/>
  <c r="V1803" i="1"/>
  <c r="U1803" i="1"/>
  <c r="T1803" i="1"/>
  <c r="S1803" i="1"/>
  <c r="R1803" i="1"/>
  <c r="Q1803" i="1"/>
  <c r="P1803" i="1"/>
  <c r="Y1802" i="1"/>
  <c r="X1802" i="1"/>
  <c r="W1802" i="1"/>
  <c r="V1802" i="1"/>
  <c r="U1802" i="1"/>
  <c r="T1802" i="1"/>
  <c r="S1802" i="1"/>
  <c r="R1802" i="1"/>
  <c r="Q1802" i="1"/>
  <c r="P1802" i="1"/>
  <c r="Y1801" i="1"/>
  <c r="X1801" i="1"/>
  <c r="W1801" i="1"/>
  <c r="V1801" i="1"/>
  <c r="U1801" i="1"/>
  <c r="T1801" i="1"/>
  <c r="S1801" i="1"/>
  <c r="R1801" i="1"/>
  <c r="Q1801" i="1"/>
  <c r="P1801" i="1"/>
  <c r="Y1800" i="1"/>
  <c r="X1800" i="1"/>
  <c r="W1800" i="1"/>
  <c r="V1800" i="1"/>
  <c r="U1800" i="1"/>
  <c r="T1800" i="1"/>
  <c r="S1800" i="1"/>
  <c r="R1800" i="1"/>
  <c r="Q1800" i="1"/>
  <c r="P1800" i="1"/>
  <c r="Y1799" i="1"/>
  <c r="X1799" i="1"/>
  <c r="W1799" i="1"/>
  <c r="V1799" i="1"/>
  <c r="U1799" i="1"/>
  <c r="T1799" i="1"/>
  <c r="S1799" i="1"/>
  <c r="R1799" i="1"/>
  <c r="Q1799" i="1"/>
  <c r="P1799" i="1"/>
  <c r="Y1798" i="1"/>
  <c r="X1798" i="1"/>
  <c r="W1798" i="1"/>
  <c r="V1798" i="1"/>
  <c r="U1798" i="1"/>
  <c r="T1798" i="1"/>
  <c r="S1798" i="1"/>
  <c r="R1798" i="1"/>
  <c r="Q1798" i="1"/>
  <c r="P1798" i="1"/>
  <c r="Y1797" i="1"/>
  <c r="X1797" i="1"/>
  <c r="W1797" i="1"/>
  <c r="V1797" i="1"/>
  <c r="U1797" i="1"/>
  <c r="T1797" i="1"/>
  <c r="S1797" i="1"/>
  <c r="R1797" i="1"/>
  <c r="Q1797" i="1"/>
  <c r="P1797" i="1"/>
  <c r="Y1796" i="1"/>
  <c r="X1796" i="1"/>
  <c r="W1796" i="1"/>
  <c r="V1796" i="1"/>
  <c r="U1796" i="1"/>
  <c r="T1796" i="1"/>
  <c r="S1796" i="1"/>
  <c r="R1796" i="1"/>
  <c r="Q1796" i="1"/>
  <c r="P1796" i="1"/>
  <c r="Y1795" i="1"/>
  <c r="X1795" i="1"/>
  <c r="W1795" i="1"/>
  <c r="V1795" i="1"/>
  <c r="U1795" i="1"/>
  <c r="T1795" i="1"/>
  <c r="S1795" i="1"/>
  <c r="R1795" i="1"/>
  <c r="Q1795" i="1"/>
  <c r="P1795" i="1"/>
  <c r="Y1794" i="1"/>
  <c r="X1794" i="1"/>
  <c r="W1794" i="1"/>
  <c r="V1794" i="1"/>
  <c r="U1794" i="1"/>
  <c r="T1794" i="1"/>
  <c r="S1794" i="1"/>
  <c r="R1794" i="1"/>
  <c r="Q1794" i="1"/>
  <c r="P1794" i="1"/>
  <c r="Y1793" i="1"/>
  <c r="X1793" i="1"/>
  <c r="W1793" i="1"/>
  <c r="V1793" i="1"/>
  <c r="U1793" i="1"/>
  <c r="T1793" i="1"/>
  <c r="S1793" i="1"/>
  <c r="R1793" i="1"/>
  <c r="Q1793" i="1"/>
  <c r="P1793" i="1"/>
  <c r="Y1792" i="1"/>
  <c r="X1792" i="1"/>
  <c r="W1792" i="1"/>
  <c r="V1792" i="1"/>
  <c r="U1792" i="1"/>
  <c r="T1792" i="1"/>
  <c r="S1792" i="1"/>
  <c r="R1792" i="1"/>
  <c r="Q1792" i="1"/>
  <c r="P1792" i="1"/>
  <c r="Y1791" i="1"/>
  <c r="X1791" i="1"/>
  <c r="W1791" i="1"/>
  <c r="V1791" i="1"/>
  <c r="U1791" i="1"/>
  <c r="T1791" i="1"/>
  <c r="S1791" i="1"/>
  <c r="R1791" i="1"/>
  <c r="Q1791" i="1"/>
  <c r="P1791" i="1"/>
  <c r="Y1790" i="1"/>
  <c r="X1790" i="1"/>
  <c r="W1790" i="1"/>
  <c r="V1790" i="1"/>
  <c r="U1790" i="1"/>
  <c r="T1790" i="1"/>
  <c r="S1790" i="1"/>
  <c r="R1790" i="1"/>
  <c r="Q1790" i="1"/>
  <c r="P1790" i="1"/>
  <c r="Y1789" i="1"/>
  <c r="X1789" i="1"/>
  <c r="W1789" i="1"/>
  <c r="V1789" i="1"/>
  <c r="U1789" i="1"/>
  <c r="T1789" i="1"/>
  <c r="S1789" i="1"/>
  <c r="R1789" i="1"/>
  <c r="Q1789" i="1"/>
  <c r="P1789" i="1"/>
  <c r="Y1788" i="1"/>
  <c r="X1788" i="1"/>
  <c r="W1788" i="1"/>
  <c r="V1788" i="1"/>
  <c r="U1788" i="1"/>
  <c r="T1788" i="1"/>
  <c r="S1788" i="1"/>
  <c r="R1788" i="1"/>
  <c r="Q1788" i="1"/>
  <c r="P1788" i="1"/>
  <c r="Y1787" i="1"/>
  <c r="X1787" i="1"/>
  <c r="W1787" i="1"/>
  <c r="V1787" i="1"/>
  <c r="U1787" i="1"/>
  <c r="T1787" i="1"/>
  <c r="S1787" i="1"/>
  <c r="R1787" i="1"/>
  <c r="Q1787" i="1"/>
  <c r="P1787" i="1"/>
  <c r="Y1786" i="1"/>
  <c r="X1786" i="1"/>
  <c r="W1786" i="1"/>
  <c r="V1786" i="1"/>
  <c r="U1786" i="1"/>
  <c r="T1786" i="1"/>
  <c r="S1786" i="1"/>
  <c r="R1786" i="1"/>
  <c r="Q1786" i="1"/>
  <c r="P1786" i="1"/>
  <c r="Y1785" i="1"/>
  <c r="X1785" i="1"/>
  <c r="W1785" i="1"/>
  <c r="V1785" i="1"/>
  <c r="U1785" i="1"/>
  <c r="T1785" i="1"/>
  <c r="S1785" i="1"/>
  <c r="R1785" i="1"/>
  <c r="Q1785" i="1"/>
  <c r="P1785" i="1"/>
  <c r="Y1784" i="1"/>
  <c r="X1784" i="1"/>
  <c r="W1784" i="1"/>
  <c r="V1784" i="1"/>
  <c r="U1784" i="1"/>
  <c r="T1784" i="1"/>
  <c r="S1784" i="1"/>
  <c r="R1784" i="1"/>
  <c r="Q1784" i="1"/>
  <c r="P1784" i="1"/>
  <c r="Y1783" i="1"/>
  <c r="X1783" i="1"/>
  <c r="W1783" i="1"/>
  <c r="V1783" i="1"/>
  <c r="U1783" i="1"/>
  <c r="T1783" i="1"/>
  <c r="S1783" i="1"/>
  <c r="R1783" i="1"/>
  <c r="Q1783" i="1"/>
  <c r="P1783" i="1"/>
  <c r="Y1782" i="1"/>
  <c r="X1782" i="1"/>
  <c r="W1782" i="1"/>
  <c r="V1782" i="1"/>
  <c r="U1782" i="1"/>
  <c r="T1782" i="1"/>
  <c r="S1782" i="1"/>
  <c r="R1782" i="1"/>
  <c r="Q1782" i="1"/>
  <c r="P1782" i="1"/>
  <c r="Y1781" i="1"/>
  <c r="X1781" i="1"/>
  <c r="W1781" i="1"/>
  <c r="V1781" i="1"/>
  <c r="U1781" i="1"/>
  <c r="T1781" i="1"/>
  <c r="S1781" i="1"/>
  <c r="R1781" i="1"/>
  <c r="Q1781" i="1"/>
  <c r="P1781" i="1"/>
  <c r="Y1780" i="1"/>
  <c r="X1780" i="1"/>
  <c r="W1780" i="1"/>
  <c r="V1780" i="1"/>
  <c r="U1780" i="1"/>
  <c r="T1780" i="1"/>
  <c r="S1780" i="1"/>
  <c r="R1780" i="1"/>
  <c r="Q1780" i="1"/>
  <c r="P1780" i="1"/>
  <c r="Y1779" i="1"/>
  <c r="X1779" i="1"/>
  <c r="W1779" i="1"/>
  <c r="V1779" i="1"/>
  <c r="U1779" i="1"/>
  <c r="T1779" i="1"/>
  <c r="S1779" i="1"/>
  <c r="R1779" i="1"/>
  <c r="Q1779" i="1"/>
  <c r="P1779" i="1"/>
  <c r="Y1778" i="1"/>
  <c r="X1778" i="1"/>
  <c r="W1778" i="1"/>
  <c r="V1778" i="1"/>
  <c r="U1778" i="1"/>
  <c r="T1778" i="1"/>
  <c r="S1778" i="1"/>
  <c r="R1778" i="1"/>
  <c r="Q1778" i="1"/>
  <c r="P1778" i="1"/>
  <c r="Y1777" i="1"/>
  <c r="X1777" i="1"/>
  <c r="W1777" i="1"/>
  <c r="V1777" i="1"/>
  <c r="U1777" i="1"/>
  <c r="T1777" i="1"/>
  <c r="S1777" i="1"/>
  <c r="R1777" i="1"/>
  <c r="Q1777" i="1"/>
  <c r="P1777" i="1"/>
  <c r="Y1776" i="1"/>
  <c r="X1776" i="1"/>
  <c r="W1776" i="1"/>
  <c r="V1776" i="1"/>
  <c r="U1776" i="1"/>
  <c r="T1776" i="1"/>
  <c r="S1776" i="1"/>
  <c r="R1776" i="1"/>
  <c r="Q1776" i="1"/>
  <c r="P1776" i="1"/>
  <c r="Y1775" i="1"/>
  <c r="X1775" i="1"/>
  <c r="W1775" i="1"/>
  <c r="V1775" i="1"/>
  <c r="U1775" i="1"/>
  <c r="T1775" i="1"/>
  <c r="S1775" i="1"/>
  <c r="R1775" i="1"/>
  <c r="Q1775" i="1"/>
  <c r="P1775" i="1"/>
  <c r="Y1774" i="1"/>
  <c r="X1774" i="1"/>
  <c r="W1774" i="1"/>
  <c r="V1774" i="1"/>
  <c r="U1774" i="1"/>
  <c r="T1774" i="1"/>
  <c r="S1774" i="1"/>
  <c r="R1774" i="1"/>
  <c r="Q1774" i="1"/>
  <c r="P1774" i="1"/>
  <c r="Y1773" i="1"/>
  <c r="X1773" i="1"/>
  <c r="W1773" i="1"/>
  <c r="V1773" i="1"/>
  <c r="U1773" i="1"/>
  <c r="T1773" i="1"/>
  <c r="S1773" i="1"/>
  <c r="R1773" i="1"/>
  <c r="Q1773" i="1"/>
  <c r="P1773" i="1"/>
  <c r="Y1772" i="1"/>
  <c r="X1772" i="1"/>
  <c r="W1772" i="1"/>
  <c r="V1772" i="1"/>
  <c r="U1772" i="1"/>
  <c r="T1772" i="1"/>
  <c r="S1772" i="1"/>
  <c r="R1772" i="1"/>
  <c r="Q1772" i="1"/>
  <c r="P1772" i="1"/>
  <c r="Y1771" i="1"/>
  <c r="X1771" i="1"/>
  <c r="W1771" i="1"/>
  <c r="V1771" i="1"/>
  <c r="U1771" i="1"/>
  <c r="T1771" i="1"/>
  <c r="S1771" i="1"/>
  <c r="R1771" i="1"/>
  <c r="Q1771" i="1"/>
  <c r="P1771" i="1"/>
  <c r="Y1770" i="1"/>
  <c r="X1770" i="1"/>
  <c r="W1770" i="1"/>
  <c r="V1770" i="1"/>
  <c r="U1770" i="1"/>
  <c r="T1770" i="1"/>
  <c r="S1770" i="1"/>
  <c r="R1770" i="1"/>
  <c r="Q1770" i="1"/>
  <c r="P1770" i="1"/>
  <c r="Y1769" i="1"/>
  <c r="X1769" i="1"/>
  <c r="W1769" i="1"/>
  <c r="V1769" i="1"/>
  <c r="U1769" i="1"/>
  <c r="T1769" i="1"/>
  <c r="S1769" i="1"/>
  <c r="R1769" i="1"/>
  <c r="Q1769" i="1"/>
  <c r="P1769" i="1"/>
  <c r="Y1768" i="1"/>
  <c r="X1768" i="1"/>
  <c r="W1768" i="1"/>
  <c r="V1768" i="1"/>
  <c r="U1768" i="1"/>
  <c r="T1768" i="1"/>
  <c r="S1768" i="1"/>
  <c r="R1768" i="1"/>
  <c r="Q1768" i="1"/>
  <c r="P1768" i="1"/>
  <c r="Y1767" i="1"/>
  <c r="X1767" i="1"/>
  <c r="W1767" i="1"/>
  <c r="V1767" i="1"/>
  <c r="U1767" i="1"/>
  <c r="T1767" i="1"/>
  <c r="S1767" i="1"/>
  <c r="R1767" i="1"/>
  <c r="Q1767" i="1"/>
  <c r="P1767" i="1"/>
  <c r="Y1766" i="1"/>
  <c r="X1766" i="1"/>
  <c r="W1766" i="1"/>
  <c r="V1766" i="1"/>
  <c r="U1766" i="1"/>
  <c r="T1766" i="1"/>
  <c r="S1766" i="1"/>
  <c r="R1766" i="1"/>
  <c r="Q1766" i="1"/>
  <c r="P1766" i="1"/>
  <c r="Y1765" i="1"/>
  <c r="X1765" i="1"/>
  <c r="W1765" i="1"/>
  <c r="V1765" i="1"/>
  <c r="U1765" i="1"/>
  <c r="T1765" i="1"/>
  <c r="S1765" i="1"/>
  <c r="R1765" i="1"/>
  <c r="Q1765" i="1"/>
  <c r="P1765" i="1"/>
  <c r="Y1764" i="1"/>
  <c r="X1764" i="1"/>
  <c r="W1764" i="1"/>
  <c r="V1764" i="1"/>
  <c r="U1764" i="1"/>
  <c r="T1764" i="1"/>
  <c r="S1764" i="1"/>
  <c r="R1764" i="1"/>
  <c r="Q1764" i="1"/>
  <c r="P1764" i="1"/>
  <c r="Y1763" i="1"/>
  <c r="X1763" i="1"/>
  <c r="W1763" i="1"/>
  <c r="V1763" i="1"/>
  <c r="U1763" i="1"/>
  <c r="T1763" i="1"/>
  <c r="S1763" i="1"/>
  <c r="R1763" i="1"/>
  <c r="Q1763" i="1"/>
  <c r="P1763" i="1"/>
  <c r="Y1762" i="1"/>
  <c r="X1762" i="1"/>
  <c r="W1762" i="1"/>
  <c r="V1762" i="1"/>
  <c r="U1762" i="1"/>
  <c r="T1762" i="1"/>
  <c r="S1762" i="1"/>
  <c r="R1762" i="1"/>
  <c r="Q1762" i="1"/>
  <c r="P1762" i="1"/>
  <c r="Y1761" i="1"/>
  <c r="X1761" i="1"/>
  <c r="W1761" i="1"/>
  <c r="V1761" i="1"/>
  <c r="U1761" i="1"/>
  <c r="T1761" i="1"/>
  <c r="S1761" i="1"/>
  <c r="R1761" i="1"/>
  <c r="Q1761" i="1"/>
  <c r="P1761" i="1"/>
  <c r="Y1760" i="1"/>
  <c r="X1760" i="1"/>
  <c r="W1760" i="1"/>
  <c r="V1760" i="1"/>
  <c r="U1760" i="1"/>
  <c r="T1760" i="1"/>
  <c r="S1760" i="1"/>
  <c r="R1760" i="1"/>
  <c r="Q1760" i="1"/>
  <c r="P1760" i="1"/>
  <c r="Y1759" i="1"/>
  <c r="X1759" i="1"/>
  <c r="W1759" i="1"/>
  <c r="V1759" i="1"/>
  <c r="U1759" i="1"/>
  <c r="T1759" i="1"/>
  <c r="S1759" i="1"/>
  <c r="R1759" i="1"/>
  <c r="Q1759" i="1"/>
  <c r="P1759" i="1"/>
  <c r="Y1758" i="1"/>
  <c r="X1758" i="1"/>
  <c r="W1758" i="1"/>
  <c r="V1758" i="1"/>
  <c r="U1758" i="1"/>
  <c r="T1758" i="1"/>
  <c r="S1758" i="1"/>
  <c r="R1758" i="1"/>
  <c r="Q1758" i="1"/>
  <c r="P1758" i="1"/>
  <c r="Y1757" i="1"/>
  <c r="X1757" i="1"/>
  <c r="W1757" i="1"/>
  <c r="V1757" i="1"/>
  <c r="U1757" i="1"/>
  <c r="T1757" i="1"/>
  <c r="S1757" i="1"/>
  <c r="R1757" i="1"/>
  <c r="Q1757" i="1"/>
  <c r="P1757" i="1"/>
  <c r="Y1756" i="1"/>
  <c r="X1756" i="1"/>
  <c r="W1756" i="1"/>
  <c r="V1756" i="1"/>
  <c r="U1756" i="1"/>
  <c r="T1756" i="1"/>
  <c r="S1756" i="1"/>
  <c r="R1756" i="1"/>
  <c r="Q1756" i="1"/>
  <c r="P1756" i="1"/>
  <c r="Y1755" i="1"/>
  <c r="X1755" i="1"/>
  <c r="W1755" i="1"/>
  <c r="V1755" i="1"/>
  <c r="U1755" i="1"/>
  <c r="T1755" i="1"/>
  <c r="S1755" i="1"/>
  <c r="R1755" i="1"/>
  <c r="Q1755" i="1"/>
  <c r="P1755" i="1"/>
  <c r="Y1754" i="1"/>
  <c r="X1754" i="1"/>
  <c r="W1754" i="1"/>
  <c r="V1754" i="1"/>
  <c r="U1754" i="1"/>
  <c r="T1754" i="1"/>
  <c r="S1754" i="1"/>
  <c r="R1754" i="1"/>
  <c r="Q1754" i="1"/>
  <c r="P1754" i="1"/>
  <c r="Y1753" i="1"/>
  <c r="X1753" i="1"/>
  <c r="W1753" i="1"/>
  <c r="V1753" i="1"/>
  <c r="U1753" i="1"/>
  <c r="T1753" i="1"/>
  <c r="S1753" i="1"/>
  <c r="R1753" i="1"/>
  <c r="Q1753" i="1"/>
  <c r="P1753" i="1"/>
  <c r="Y1752" i="1"/>
  <c r="X1752" i="1"/>
  <c r="W1752" i="1"/>
  <c r="V1752" i="1"/>
  <c r="U1752" i="1"/>
  <c r="T1752" i="1"/>
  <c r="S1752" i="1"/>
  <c r="R1752" i="1"/>
  <c r="Q1752" i="1"/>
  <c r="P1752" i="1"/>
  <c r="Y1751" i="1"/>
  <c r="X1751" i="1"/>
  <c r="W1751" i="1"/>
  <c r="V1751" i="1"/>
  <c r="U1751" i="1"/>
  <c r="T1751" i="1"/>
  <c r="S1751" i="1"/>
  <c r="R1751" i="1"/>
  <c r="Q1751" i="1"/>
  <c r="P1751" i="1"/>
  <c r="Y1750" i="1"/>
  <c r="X1750" i="1"/>
  <c r="W1750" i="1"/>
  <c r="V1750" i="1"/>
  <c r="U1750" i="1"/>
  <c r="T1750" i="1"/>
  <c r="S1750" i="1"/>
  <c r="R1750" i="1"/>
  <c r="Q1750" i="1"/>
  <c r="P1750" i="1"/>
  <c r="Y1749" i="1"/>
  <c r="X1749" i="1"/>
  <c r="W1749" i="1"/>
  <c r="V1749" i="1"/>
  <c r="U1749" i="1"/>
  <c r="T1749" i="1"/>
  <c r="S1749" i="1"/>
  <c r="R1749" i="1"/>
  <c r="Q1749" i="1"/>
  <c r="P1749" i="1"/>
  <c r="Y1748" i="1"/>
  <c r="X1748" i="1"/>
  <c r="W1748" i="1"/>
  <c r="V1748" i="1"/>
  <c r="U1748" i="1"/>
  <c r="T1748" i="1"/>
  <c r="S1748" i="1"/>
  <c r="R1748" i="1"/>
  <c r="Q1748" i="1"/>
  <c r="P1748" i="1"/>
  <c r="Y1747" i="1"/>
  <c r="X1747" i="1"/>
  <c r="W1747" i="1"/>
  <c r="V1747" i="1"/>
  <c r="U1747" i="1"/>
  <c r="T1747" i="1"/>
  <c r="S1747" i="1"/>
  <c r="R1747" i="1"/>
  <c r="Q1747" i="1"/>
  <c r="P1747" i="1"/>
  <c r="Y1746" i="1"/>
  <c r="X1746" i="1"/>
  <c r="W1746" i="1"/>
  <c r="V1746" i="1"/>
  <c r="U1746" i="1"/>
  <c r="T1746" i="1"/>
  <c r="S1746" i="1"/>
  <c r="R1746" i="1"/>
  <c r="Q1746" i="1"/>
  <c r="P1746" i="1"/>
  <c r="Y1745" i="1"/>
  <c r="X1745" i="1"/>
  <c r="W1745" i="1"/>
  <c r="V1745" i="1"/>
  <c r="U1745" i="1"/>
  <c r="T1745" i="1"/>
  <c r="S1745" i="1"/>
  <c r="R1745" i="1"/>
  <c r="Q1745" i="1"/>
  <c r="P1745" i="1"/>
  <c r="Y1744" i="1"/>
  <c r="X1744" i="1"/>
  <c r="W1744" i="1"/>
  <c r="V1744" i="1"/>
  <c r="U1744" i="1"/>
  <c r="T1744" i="1"/>
  <c r="S1744" i="1"/>
  <c r="R1744" i="1"/>
  <c r="Q1744" i="1"/>
  <c r="P1744" i="1"/>
  <c r="Y1743" i="1"/>
  <c r="X1743" i="1"/>
  <c r="W1743" i="1"/>
  <c r="V1743" i="1"/>
  <c r="U1743" i="1"/>
  <c r="T1743" i="1"/>
  <c r="S1743" i="1"/>
  <c r="R1743" i="1"/>
  <c r="Q1743" i="1"/>
  <c r="P1743" i="1"/>
  <c r="Y1742" i="1"/>
  <c r="X1742" i="1"/>
  <c r="W1742" i="1"/>
  <c r="V1742" i="1"/>
  <c r="U1742" i="1"/>
  <c r="T1742" i="1"/>
  <c r="S1742" i="1"/>
  <c r="R1742" i="1"/>
  <c r="Q1742" i="1"/>
  <c r="P1742" i="1"/>
  <c r="Y1741" i="1"/>
  <c r="X1741" i="1"/>
  <c r="W1741" i="1"/>
  <c r="V1741" i="1"/>
  <c r="U1741" i="1"/>
  <c r="T1741" i="1"/>
  <c r="S1741" i="1"/>
  <c r="R1741" i="1"/>
  <c r="Q1741" i="1"/>
  <c r="P1741" i="1"/>
  <c r="Y1740" i="1"/>
  <c r="X1740" i="1"/>
  <c r="W1740" i="1"/>
  <c r="V1740" i="1"/>
  <c r="U1740" i="1"/>
  <c r="T1740" i="1"/>
  <c r="S1740" i="1"/>
  <c r="R1740" i="1"/>
  <c r="Q1740" i="1"/>
  <c r="P1740" i="1"/>
  <c r="Y1739" i="1"/>
  <c r="X1739" i="1"/>
  <c r="W1739" i="1"/>
  <c r="V1739" i="1"/>
  <c r="U1739" i="1"/>
  <c r="T1739" i="1"/>
  <c r="S1739" i="1"/>
  <c r="R1739" i="1"/>
  <c r="Q1739" i="1"/>
  <c r="P1739" i="1"/>
  <c r="Y1738" i="1"/>
  <c r="X1738" i="1"/>
  <c r="W1738" i="1"/>
  <c r="V1738" i="1"/>
  <c r="U1738" i="1"/>
  <c r="T1738" i="1"/>
  <c r="S1738" i="1"/>
  <c r="R1738" i="1"/>
  <c r="Q1738" i="1"/>
  <c r="P1738" i="1"/>
  <c r="Y1737" i="1"/>
  <c r="X1737" i="1"/>
  <c r="W1737" i="1"/>
  <c r="V1737" i="1"/>
  <c r="U1737" i="1"/>
  <c r="T1737" i="1"/>
  <c r="S1737" i="1"/>
  <c r="R1737" i="1"/>
  <c r="Q1737" i="1"/>
  <c r="P1737" i="1"/>
  <c r="Y1736" i="1"/>
  <c r="X1736" i="1"/>
  <c r="W1736" i="1"/>
  <c r="V1736" i="1"/>
  <c r="U1736" i="1"/>
  <c r="T1736" i="1"/>
  <c r="S1736" i="1"/>
  <c r="R1736" i="1"/>
  <c r="Q1736" i="1"/>
  <c r="P1736" i="1"/>
  <c r="Y1735" i="1"/>
  <c r="X1735" i="1"/>
  <c r="W1735" i="1"/>
  <c r="V1735" i="1"/>
  <c r="U1735" i="1"/>
  <c r="T1735" i="1"/>
  <c r="S1735" i="1"/>
  <c r="R1735" i="1"/>
  <c r="Q1735" i="1"/>
  <c r="P1735" i="1"/>
  <c r="Y1734" i="1"/>
  <c r="X1734" i="1"/>
  <c r="W1734" i="1"/>
  <c r="V1734" i="1"/>
  <c r="U1734" i="1"/>
  <c r="T1734" i="1"/>
  <c r="S1734" i="1"/>
  <c r="R1734" i="1"/>
  <c r="Q1734" i="1"/>
  <c r="P1734" i="1"/>
  <c r="Y1733" i="1"/>
  <c r="X1733" i="1"/>
  <c r="W1733" i="1"/>
  <c r="V1733" i="1"/>
  <c r="U1733" i="1"/>
  <c r="T1733" i="1"/>
  <c r="S1733" i="1"/>
  <c r="R1733" i="1"/>
  <c r="Q1733" i="1"/>
  <c r="P1733" i="1"/>
  <c r="Y1732" i="1"/>
  <c r="X1732" i="1"/>
  <c r="W1732" i="1"/>
  <c r="V1732" i="1"/>
  <c r="U1732" i="1"/>
  <c r="T1732" i="1"/>
  <c r="S1732" i="1"/>
  <c r="R1732" i="1"/>
  <c r="Q1732" i="1"/>
  <c r="P1732" i="1"/>
  <c r="Y1731" i="1"/>
  <c r="X1731" i="1"/>
  <c r="W1731" i="1"/>
  <c r="V1731" i="1"/>
  <c r="U1731" i="1"/>
  <c r="T1731" i="1"/>
  <c r="S1731" i="1"/>
  <c r="R1731" i="1"/>
  <c r="Q1731" i="1"/>
  <c r="P1731" i="1"/>
  <c r="Y1730" i="1"/>
  <c r="X1730" i="1"/>
  <c r="W1730" i="1"/>
  <c r="V1730" i="1"/>
  <c r="U1730" i="1"/>
  <c r="T1730" i="1"/>
  <c r="S1730" i="1"/>
  <c r="R1730" i="1"/>
  <c r="Q1730" i="1"/>
  <c r="P1730" i="1"/>
  <c r="Y1729" i="1"/>
  <c r="X1729" i="1"/>
  <c r="W1729" i="1"/>
  <c r="V1729" i="1"/>
  <c r="U1729" i="1"/>
  <c r="T1729" i="1"/>
  <c r="S1729" i="1"/>
  <c r="R1729" i="1"/>
  <c r="Q1729" i="1"/>
  <c r="P1729" i="1"/>
  <c r="Y1728" i="1"/>
  <c r="X1728" i="1"/>
  <c r="W1728" i="1"/>
  <c r="V1728" i="1"/>
  <c r="U1728" i="1"/>
  <c r="T1728" i="1"/>
  <c r="S1728" i="1"/>
  <c r="R1728" i="1"/>
  <c r="Q1728" i="1"/>
  <c r="P1728" i="1"/>
  <c r="Y1727" i="1"/>
  <c r="X1727" i="1"/>
  <c r="W1727" i="1"/>
  <c r="V1727" i="1"/>
  <c r="U1727" i="1"/>
  <c r="T1727" i="1"/>
  <c r="S1727" i="1"/>
  <c r="R1727" i="1"/>
  <c r="Q1727" i="1"/>
  <c r="P1727" i="1"/>
  <c r="Y1726" i="1"/>
  <c r="X1726" i="1"/>
  <c r="W1726" i="1"/>
  <c r="V1726" i="1"/>
  <c r="U1726" i="1"/>
  <c r="T1726" i="1"/>
  <c r="S1726" i="1"/>
  <c r="R1726" i="1"/>
  <c r="Q1726" i="1"/>
  <c r="P1726" i="1"/>
  <c r="Y1725" i="1"/>
  <c r="X1725" i="1"/>
  <c r="W1725" i="1"/>
  <c r="V1725" i="1"/>
  <c r="U1725" i="1"/>
  <c r="T1725" i="1"/>
  <c r="S1725" i="1"/>
  <c r="R1725" i="1"/>
  <c r="Q1725" i="1"/>
  <c r="P1725" i="1"/>
  <c r="Y1724" i="1"/>
  <c r="X1724" i="1"/>
  <c r="W1724" i="1"/>
  <c r="V1724" i="1"/>
  <c r="U1724" i="1"/>
  <c r="T1724" i="1"/>
  <c r="S1724" i="1"/>
  <c r="R1724" i="1"/>
  <c r="Q1724" i="1"/>
  <c r="P1724" i="1"/>
  <c r="Y1723" i="1"/>
  <c r="X1723" i="1"/>
  <c r="W1723" i="1"/>
  <c r="V1723" i="1"/>
  <c r="U1723" i="1"/>
  <c r="T1723" i="1"/>
  <c r="S1723" i="1"/>
  <c r="R1723" i="1"/>
  <c r="Q1723" i="1"/>
  <c r="P1723" i="1"/>
  <c r="Y1722" i="1"/>
  <c r="X1722" i="1"/>
  <c r="W1722" i="1"/>
  <c r="V1722" i="1"/>
  <c r="U1722" i="1"/>
  <c r="T1722" i="1"/>
  <c r="S1722" i="1"/>
  <c r="R1722" i="1"/>
  <c r="Q1722" i="1"/>
  <c r="P1722" i="1"/>
  <c r="Y1721" i="1"/>
  <c r="X1721" i="1"/>
  <c r="W1721" i="1"/>
  <c r="V1721" i="1"/>
  <c r="U1721" i="1"/>
  <c r="T1721" i="1"/>
  <c r="S1721" i="1"/>
  <c r="R1721" i="1"/>
  <c r="Q1721" i="1"/>
  <c r="P1721" i="1"/>
  <c r="Y1720" i="1"/>
  <c r="X1720" i="1"/>
  <c r="W1720" i="1"/>
  <c r="V1720" i="1"/>
  <c r="U1720" i="1"/>
  <c r="T1720" i="1"/>
  <c r="S1720" i="1"/>
  <c r="R1720" i="1"/>
  <c r="Q1720" i="1"/>
  <c r="P1720" i="1"/>
  <c r="Y1719" i="1"/>
  <c r="X1719" i="1"/>
  <c r="W1719" i="1"/>
  <c r="V1719" i="1"/>
  <c r="U1719" i="1"/>
  <c r="T1719" i="1"/>
  <c r="S1719" i="1"/>
  <c r="R1719" i="1"/>
  <c r="Q1719" i="1"/>
  <c r="P1719" i="1"/>
  <c r="Y1718" i="1"/>
  <c r="X1718" i="1"/>
  <c r="W1718" i="1"/>
  <c r="V1718" i="1"/>
  <c r="U1718" i="1"/>
  <c r="T1718" i="1"/>
  <c r="S1718" i="1"/>
  <c r="R1718" i="1"/>
  <c r="Q1718" i="1"/>
  <c r="P1718" i="1"/>
  <c r="Y1717" i="1"/>
  <c r="X1717" i="1"/>
  <c r="W1717" i="1"/>
  <c r="V1717" i="1"/>
  <c r="U1717" i="1"/>
  <c r="T1717" i="1"/>
  <c r="S1717" i="1"/>
  <c r="R1717" i="1"/>
  <c r="Q1717" i="1"/>
  <c r="P1717" i="1"/>
  <c r="Y1716" i="1"/>
  <c r="X1716" i="1"/>
  <c r="W1716" i="1"/>
  <c r="V1716" i="1"/>
  <c r="U1716" i="1"/>
  <c r="T1716" i="1"/>
  <c r="S1716" i="1"/>
  <c r="R1716" i="1"/>
  <c r="Q1716" i="1"/>
  <c r="P1716" i="1"/>
  <c r="Y1715" i="1"/>
  <c r="X1715" i="1"/>
  <c r="W1715" i="1"/>
  <c r="V1715" i="1"/>
  <c r="U1715" i="1"/>
  <c r="T1715" i="1"/>
  <c r="S1715" i="1"/>
  <c r="R1715" i="1"/>
  <c r="Q1715" i="1"/>
  <c r="P1715" i="1"/>
  <c r="Y1714" i="1"/>
  <c r="X1714" i="1"/>
  <c r="W1714" i="1"/>
  <c r="V1714" i="1"/>
  <c r="U1714" i="1"/>
  <c r="T1714" i="1"/>
  <c r="S1714" i="1"/>
  <c r="R1714" i="1"/>
  <c r="Q1714" i="1"/>
  <c r="P1714" i="1"/>
  <c r="Y1713" i="1"/>
  <c r="X1713" i="1"/>
  <c r="W1713" i="1"/>
  <c r="V1713" i="1"/>
  <c r="U1713" i="1"/>
  <c r="T1713" i="1"/>
  <c r="S1713" i="1"/>
  <c r="R1713" i="1"/>
  <c r="Q1713" i="1"/>
  <c r="P1713" i="1"/>
  <c r="Y1712" i="1"/>
  <c r="X1712" i="1"/>
  <c r="W1712" i="1"/>
  <c r="V1712" i="1"/>
  <c r="U1712" i="1"/>
  <c r="T1712" i="1"/>
  <c r="S1712" i="1"/>
  <c r="R1712" i="1"/>
  <c r="Q1712" i="1"/>
  <c r="P1712" i="1"/>
  <c r="Y1711" i="1"/>
  <c r="X1711" i="1"/>
  <c r="W1711" i="1"/>
  <c r="V1711" i="1"/>
  <c r="U1711" i="1"/>
  <c r="T1711" i="1"/>
  <c r="S1711" i="1"/>
  <c r="R1711" i="1"/>
  <c r="Q1711" i="1"/>
  <c r="P1711" i="1"/>
  <c r="Y1710" i="1"/>
  <c r="X1710" i="1"/>
  <c r="W1710" i="1"/>
  <c r="V1710" i="1"/>
  <c r="U1710" i="1"/>
  <c r="T1710" i="1"/>
  <c r="S1710" i="1"/>
  <c r="R1710" i="1"/>
  <c r="Q1710" i="1"/>
  <c r="P1710" i="1"/>
  <c r="Y1709" i="1"/>
  <c r="X1709" i="1"/>
  <c r="W1709" i="1"/>
  <c r="V1709" i="1"/>
  <c r="U1709" i="1"/>
  <c r="T1709" i="1"/>
  <c r="S1709" i="1"/>
  <c r="R1709" i="1"/>
  <c r="Q1709" i="1"/>
  <c r="P1709" i="1"/>
  <c r="Y1708" i="1"/>
  <c r="X1708" i="1"/>
  <c r="W1708" i="1"/>
  <c r="V1708" i="1"/>
  <c r="U1708" i="1"/>
  <c r="T1708" i="1"/>
  <c r="S1708" i="1"/>
  <c r="R1708" i="1"/>
  <c r="Q1708" i="1"/>
  <c r="P1708" i="1"/>
  <c r="Y1707" i="1"/>
  <c r="X1707" i="1"/>
  <c r="W1707" i="1"/>
  <c r="V1707" i="1"/>
  <c r="U1707" i="1"/>
  <c r="T1707" i="1"/>
  <c r="S1707" i="1"/>
  <c r="R1707" i="1"/>
  <c r="Q1707" i="1"/>
  <c r="P1707" i="1"/>
  <c r="Y1706" i="1"/>
  <c r="X1706" i="1"/>
  <c r="W1706" i="1"/>
  <c r="V1706" i="1"/>
  <c r="U1706" i="1"/>
  <c r="T1706" i="1"/>
  <c r="S1706" i="1"/>
  <c r="R1706" i="1"/>
  <c r="Q1706" i="1"/>
  <c r="P1706" i="1"/>
  <c r="Y1705" i="1"/>
  <c r="X1705" i="1"/>
  <c r="W1705" i="1"/>
  <c r="V1705" i="1"/>
  <c r="U1705" i="1"/>
  <c r="T1705" i="1"/>
  <c r="S1705" i="1"/>
  <c r="R1705" i="1"/>
  <c r="Q1705" i="1"/>
  <c r="P1705" i="1"/>
  <c r="Y1704" i="1"/>
  <c r="X1704" i="1"/>
  <c r="W1704" i="1"/>
  <c r="V1704" i="1"/>
  <c r="U1704" i="1"/>
  <c r="T1704" i="1"/>
  <c r="S1704" i="1"/>
  <c r="R1704" i="1"/>
  <c r="Q1704" i="1"/>
  <c r="P1704" i="1"/>
  <c r="Y1703" i="1"/>
  <c r="X1703" i="1"/>
  <c r="W1703" i="1"/>
  <c r="V1703" i="1"/>
  <c r="U1703" i="1"/>
  <c r="T1703" i="1"/>
  <c r="S1703" i="1"/>
  <c r="R1703" i="1"/>
  <c r="Q1703" i="1"/>
  <c r="P1703" i="1"/>
  <c r="Y1702" i="1"/>
  <c r="X1702" i="1"/>
  <c r="W1702" i="1"/>
  <c r="V1702" i="1"/>
  <c r="U1702" i="1"/>
  <c r="T1702" i="1"/>
  <c r="S1702" i="1"/>
  <c r="R1702" i="1"/>
  <c r="Q1702" i="1"/>
  <c r="P1702" i="1"/>
  <c r="Y1701" i="1"/>
  <c r="X1701" i="1"/>
  <c r="W1701" i="1"/>
  <c r="V1701" i="1"/>
  <c r="U1701" i="1"/>
  <c r="T1701" i="1"/>
  <c r="S1701" i="1"/>
  <c r="R1701" i="1"/>
  <c r="Q1701" i="1"/>
  <c r="P1701" i="1"/>
  <c r="Y1700" i="1"/>
  <c r="X1700" i="1"/>
  <c r="W1700" i="1"/>
  <c r="V1700" i="1"/>
  <c r="U1700" i="1"/>
  <c r="T1700" i="1"/>
  <c r="S1700" i="1"/>
  <c r="R1700" i="1"/>
  <c r="Q1700" i="1"/>
  <c r="P1700" i="1"/>
  <c r="Y1699" i="1"/>
  <c r="X1699" i="1"/>
  <c r="W1699" i="1"/>
  <c r="V1699" i="1"/>
  <c r="U1699" i="1"/>
  <c r="T1699" i="1"/>
  <c r="S1699" i="1"/>
  <c r="R1699" i="1"/>
  <c r="Q1699" i="1"/>
  <c r="P1699" i="1"/>
  <c r="Y1698" i="1"/>
  <c r="X1698" i="1"/>
  <c r="W1698" i="1"/>
  <c r="V1698" i="1"/>
  <c r="U1698" i="1"/>
  <c r="T1698" i="1"/>
  <c r="S1698" i="1"/>
  <c r="R1698" i="1"/>
  <c r="Q1698" i="1"/>
  <c r="P1698" i="1"/>
  <c r="Y1697" i="1"/>
  <c r="X1697" i="1"/>
  <c r="W1697" i="1"/>
  <c r="V1697" i="1"/>
  <c r="U1697" i="1"/>
  <c r="T1697" i="1"/>
  <c r="S1697" i="1"/>
  <c r="R1697" i="1"/>
  <c r="Q1697" i="1"/>
  <c r="P1697" i="1"/>
  <c r="Y1696" i="1"/>
  <c r="X1696" i="1"/>
  <c r="W1696" i="1"/>
  <c r="V1696" i="1"/>
  <c r="U1696" i="1"/>
  <c r="T1696" i="1"/>
  <c r="S1696" i="1"/>
  <c r="R1696" i="1"/>
  <c r="Q1696" i="1"/>
  <c r="P1696" i="1"/>
  <c r="Y1695" i="1"/>
  <c r="X1695" i="1"/>
  <c r="W1695" i="1"/>
  <c r="V1695" i="1"/>
  <c r="U1695" i="1"/>
  <c r="T1695" i="1"/>
  <c r="S1695" i="1"/>
  <c r="R1695" i="1"/>
  <c r="Q1695" i="1"/>
  <c r="P1695" i="1"/>
  <c r="Y1694" i="1"/>
  <c r="X1694" i="1"/>
  <c r="W1694" i="1"/>
  <c r="V1694" i="1"/>
  <c r="U1694" i="1"/>
  <c r="T1694" i="1"/>
  <c r="S1694" i="1"/>
  <c r="R1694" i="1"/>
  <c r="Q1694" i="1"/>
  <c r="P1694" i="1"/>
  <c r="Y1693" i="1"/>
  <c r="X1693" i="1"/>
  <c r="W1693" i="1"/>
  <c r="V1693" i="1"/>
  <c r="U1693" i="1"/>
  <c r="T1693" i="1"/>
  <c r="S1693" i="1"/>
  <c r="R1693" i="1"/>
  <c r="Q1693" i="1"/>
  <c r="P1693" i="1"/>
  <c r="Y1692" i="1"/>
  <c r="X1692" i="1"/>
  <c r="W1692" i="1"/>
  <c r="V1692" i="1"/>
  <c r="U1692" i="1"/>
  <c r="T1692" i="1"/>
  <c r="S1692" i="1"/>
  <c r="R1692" i="1"/>
  <c r="Q1692" i="1"/>
  <c r="P1692" i="1"/>
  <c r="Y1691" i="1"/>
  <c r="X1691" i="1"/>
  <c r="W1691" i="1"/>
  <c r="V1691" i="1"/>
  <c r="U1691" i="1"/>
  <c r="T1691" i="1"/>
  <c r="S1691" i="1"/>
  <c r="R1691" i="1"/>
  <c r="Q1691" i="1"/>
  <c r="P1691" i="1"/>
  <c r="Y1690" i="1"/>
  <c r="X1690" i="1"/>
  <c r="W1690" i="1"/>
  <c r="V1690" i="1"/>
  <c r="U1690" i="1"/>
  <c r="T1690" i="1"/>
  <c r="S1690" i="1"/>
  <c r="R1690" i="1"/>
  <c r="Q1690" i="1"/>
  <c r="P1690" i="1"/>
  <c r="Y1689" i="1"/>
  <c r="X1689" i="1"/>
  <c r="W1689" i="1"/>
  <c r="V1689" i="1"/>
  <c r="U1689" i="1"/>
  <c r="T1689" i="1"/>
  <c r="S1689" i="1"/>
  <c r="R1689" i="1"/>
  <c r="Q1689" i="1"/>
  <c r="P1689" i="1"/>
  <c r="Y1688" i="1"/>
  <c r="X1688" i="1"/>
  <c r="W1688" i="1"/>
  <c r="V1688" i="1"/>
  <c r="U1688" i="1"/>
  <c r="T1688" i="1"/>
  <c r="S1688" i="1"/>
  <c r="R1688" i="1"/>
  <c r="Q1688" i="1"/>
  <c r="P1688" i="1"/>
  <c r="Y1687" i="1"/>
  <c r="X1687" i="1"/>
  <c r="W1687" i="1"/>
  <c r="V1687" i="1"/>
  <c r="U1687" i="1"/>
  <c r="T1687" i="1"/>
  <c r="S1687" i="1"/>
  <c r="R1687" i="1"/>
  <c r="Q1687" i="1"/>
  <c r="P1687" i="1"/>
  <c r="Y1686" i="1"/>
  <c r="X1686" i="1"/>
  <c r="W1686" i="1"/>
  <c r="V1686" i="1"/>
  <c r="U1686" i="1"/>
  <c r="T1686" i="1"/>
  <c r="S1686" i="1"/>
  <c r="R1686" i="1"/>
  <c r="Q1686" i="1"/>
  <c r="P1686" i="1"/>
  <c r="Y1685" i="1"/>
  <c r="X1685" i="1"/>
  <c r="W1685" i="1"/>
  <c r="V1685" i="1"/>
  <c r="U1685" i="1"/>
  <c r="T1685" i="1"/>
  <c r="S1685" i="1"/>
  <c r="R1685" i="1"/>
  <c r="Q1685" i="1"/>
  <c r="P1685" i="1"/>
  <c r="Y1684" i="1"/>
  <c r="X1684" i="1"/>
  <c r="W1684" i="1"/>
  <c r="V1684" i="1"/>
  <c r="U1684" i="1"/>
  <c r="T1684" i="1"/>
  <c r="S1684" i="1"/>
  <c r="R1684" i="1"/>
  <c r="Q1684" i="1"/>
  <c r="P1684" i="1"/>
  <c r="Y1683" i="1"/>
  <c r="X1683" i="1"/>
  <c r="W1683" i="1"/>
  <c r="V1683" i="1"/>
  <c r="U1683" i="1"/>
  <c r="T1683" i="1"/>
  <c r="S1683" i="1"/>
  <c r="R1683" i="1"/>
  <c r="Q1683" i="1"/>
  <c r="P1683" i="1"/>
  <c r="Y1682" i="1"/>
  <c r="X1682" i="1"/>
  <c r="W1682" i="1"/>
  <c r="V1682" i="1"/>
  <c r="U1682" i="1"/>
  <c r="T1682" i="1"/>
  <c r="S1682" i="1"/>
  <c r="R1682" i="1"/>
  <c r="Q1682" i="1"/>
  <c r="P1682" i="1"/>
  <c r="Y1681" i="1"/>
  <c r="X1681" i="1"/>
  <c r="W1681" i="1"/>
  <c r="V1681" i="1"/>
  <c r="U1681" i="1"/>
  <c r="T1681" i="1"/>
  <c r="S1681" i="1"/>
  <c r="R1681" i="1"/>
  <c r="Q1681" i="1"/>
  <c r="P1681" i="1"/>
  <c r="Y1680" i="1"/>
  <c r="X1680" i="1"/>
  <c r="W1680" i="1"/>
  <c r="V1680" i="1"/>
  <c r="U1680" i="1"/>
  <c r="T1680" i="1"/>
  <c r="S1680" i="1"/>
  <c r="R1680" i="1"/>
  <c r="Q1680" i="1"/>
  <c r="P1680" i="1"/>
  <c r="Y1679" i="1"/>
  <c r="X1679" i="1"/>
  <c r="W1679" i="1"/>
  <c r="V1679" i="1"/>
  <c r="U1679" i="1"/>
  <c r="T1679" i="1"/>
  <c r="S1679" i="1"/>
  <c r="R1679" i="1"/>
  <c r="Q1679" i="1"/>
  <c r="P1679" i="1"/>
  <c r="Y1678" i="1"/>
  <c r="X1678" i="1"/>
  <c r="W1678" i="1"/>
  <c r="V1678" i="1"/>
  <c r="U1678" i="1"/>
  <c r="T1678" i="1"/>
  <c r="S1678" i="1"/>
  <c r="R1678" i="1"/>
  <c r="Q1678" i="1"/>
  <c r="P1678" i="1"/>
  <c r="Y1677" i="1"/>
  <c r="X1677" i="1"/>
  <c r="W1677" i="1"/>
  <c r="V1677" i="1"/>
  <c r="U1677" i="1"/>
  <c r="T1677" i="1"/>
  <c r="S1677" i="1"/>
  <c r="R1677" i="1"/>
  <c r="Q1677" i="1"/>
  <c r="P1677" i="1"/>
  <c r="Y1676" i="1"/>
  <c r="X1676" i="1"/>
  <c r="W1676" i="1"/>
  <c r="V1676" i="1"/>
  <c r="U1676" i="1"/>
  <c r="T1676" i="1"/>
  <c r="S1676" i="1"/>
  <c r="R1676" i="1"/>
  <c r="Q1676" i="1"/>
  <c r="P1676" i="1"/>
  <c r="Y1675" i="1"/>
  <c r="X1675" i="1"/>
  <c r="W1675" i="1"/>
  <c r="V1675" i="1"/>
  <c r="U1675" i="1"/>
  <c r="T1675" i="1"/>
  <c r="S1675" i="1"/>
  <c r="R1675" i="1"/>
  <c r="Q1675" i="1"/>
  <c r="P1675" i="1"/>
  <c r="Y1674" i="1"/>
  <c r="X1674" i="1"/>
  <c r="W1674" i="1"/>
  <c r="V1674" i="1"/>
  <c r="U1674" i="1"/>
  <c r="T1674" i="1"/>
  <c r="S1674" i="1"/>
  <c r="R1674" i="1"/>
  <c r="Q1674" i="1"/>
  <c r="P1674" i="1"/>
  <c r="Y1673" i="1"/>
  <c r="X1673" i="1"/>
  <c r="W1673" i="1"/>
  <c r="V1673" i="1"/>
  <c r="U1673" i="1"/>
  <c r="T1673" i="1"/>
  <c r="S1673" i="1"/>
  <c r="R1673" i="1"/>
  <c r="Q1673" i="1"/>
  <c r="P1673" i="1"/>
  <c r="Y1672" i="1"/>
  <c r="X1672" i="1"/>
  <c r="W1672" i="1"/>
  <c r="V1672" i="1"/>
  <c r="U1672" i="1"/>
  <c r="T1672" i="1"/>
  <c r="S1672" i="1"/>
  <c r="R1672" i="1"/>
  <c r="Q1672" i="1"/>
  <c r="P1672" i="1"/>
  <c r="Y1671" i="1"/>
  <c r="X1671" i="1"/>
  <c r="W1671" i="1"/>
  <c r="V1671" i="1"/>
  <c r="U1671" i="1"/>
  <c r="T1671" i="1"/>
  <c r="S1671" i="1"/>
  <c r="R1671" i="1"/>
  <c r="Q1671" i="1"/>
  <c r="P1671" i="1"/>
  <c r="Y1670" i="1"/>
  <c r="X1670" i="1"/>
  <c r="W1670" i="1"/>
  <c r="V1670" i="1"/>
  <c r="U1670" i="1"/>
  <c r="T1670" i="1"/>
  <c r="S1670" i="1"/>
  <c r="R1670" i="1"/>
  <c r="Q1670" i="1"/>
  <c r="P1670" i="1"/>
  <c r="Y1669" i="1"/>
  <c r="X1669" i="1"/>
  <c r="W1669" i="1"/>
  <c r="V1669" i="1"/>
  <c r="U1669" i="1"/>
  <c r="T1669" i="1"/>
  <c r="S1669" i="1"/>
  <c r="R1669" i="1"/>
  <c r="Q1669" i="1"/>
  <c r="P1669" i="1"/>
  <c r="Y1668" i="1"/>
  <c r="X1668" i="1"/>
  <c r="W1668" i="1"/>
  <c r="V1668" i="1"/>
  <c r="U1668" i="1"/>
  <c r="T1668" i="1"/>
  <c r="S1668" i="1"/>
  <c r="R1668" i="1"/>
  <c r="Q1668" i="1"/>
  <c r="P1668" i="1"/>
  <c r="Y1667" i="1"/>
  <c r="X1667" i="1"/>
  <c r="W1667" i="1"/>
  <c r="V1667" i="1"/>
  <c r="U1667" i="1"/>
  <c r="T1667" i="1"/>
  <c r="S1667" i="1"/>
  <c r="R1667" i="1"/>
  <c r="Q1667" i="1"/>
  <c r="P1667" i="1"/>
  <c r="Y1666" i="1"/>
  <c r="X1666" i="1"/>
  <c r="W1666" i="1"/>
  <c r="V1666" i="1"/>
  <c r="U1666" i="1"/>
  <c r="T1666" i="1"/>
  <c r="S1666" i="1"/>
  <c r="R1666" i="1"/>
  <c r="Q1666" i="1"/>
  <c r="P1666" i="1"/>
  <c r="Y1665" i="1"/>
  <c r="X1665" i="1"/>
  <c r="W1665" i="1"/>
  <c r="V1665" i="1"/>
  <c r="U1665" i="1"/>
  <c r="T1665" i="1"/>
  <c r="S1665" i="1"/>
  <c r="R1665" i="1"/>
  <c r="Q1665" i="1"/>
  <c r="P1665" i="1"/>
  <c r="Y1664" i="1"/>
  <c r="X1664" i="1"/>
  <c r="W1664" i="1"/>
  <c r="V1664" i="1"/>
  <c r="U1664" i="1"/>
  <c r="T1664" i="1"/>
  <c r="S1664" i="1"/>
  <c r="R1664" i="1"/>
  <c r="Q1664" i="1"/>
  <c r="P1664" i="1"/>
  <c r="Y1663" i="1"/>
  <c r="X1663" i="1"/>
  <c r="W1663" i="1"/>
  <c r="V1663" i="1"/>
  <c r="U1663" i="1"/>
  <c r="T1663" i="1"/>
  <c r="S1663" i="1"/>
  <c r="R1663" i="1"/>
  <c r="Q1663" i="1"/>
  <c r="P1663" i="1"/>
  <c r="Y1662" i="1"/>
  <c r="X1662" i="1"/>
  <c r="W1662" i="1"/>
  <c r="V1662" i="1"/>
  <c r="U1662" i="1"/>
  <c r="T1662" i="1"/>
  <c r="S1662" i="1"/>
  <c r="R1662" i="1"/>
  <c r="Q1662" i="1"/>
  <c r="P1662" i="1"/>
  <c r="Y1661" i="1"/>
  <c r="X1661" i="1"/>
  <c r="W1661" i="1"/>
  <c r="V1661" i="1"/>
  <c r="U1661" i="1"/>
  <c r="T1661" i="1"/>
  <c r="S1661" i="1"/>
  <c r="R1661" i="1"/>
  <c r="Q1661" i="1"/>
  <c r="P1661" i="1"/>
  <c r="Y1660" i="1"/>
  <c r="X1660" i="1"/>
  <c r="W1660" i="1"/>
  <c r="V1660" i="1"/>
  <c r="U1660" i="1"/>
  <c r="T1660" i="1"/>
  <c r="S1660" i="1"/>
  <c r="R1660" i="1"/>
  <c r="Q1660" i="1"/>
  <c r="P1660" i="1"/>
  <c r="Y1659" i="1"/>
  <c r="X1659" i="1"/>
  <c r="W1659" i="1"/>
  <c r="V1659" i="1"/>
  <c r="U1659" i="1"/>
  <c r="T1659" i="1"/>
  <c r="S1659" i="1"/>
  <c r="R1659" i="1"/>
  <c r="Q1659" i="1"/>
  <c r="P1659" i="1"/>
  <c r="Y1658" i="1"/>
  <c r="X1658" i="1"/>
  <c r="W1658" i="1"/>
  <c r="V1658" i="1"/>
  <c r="U1658" i="1"/>
  <c r="T1658" i="1"/>
  <c r="S1658" i="1"/>
  <c r="R1658" i="1"/>
  <c r="Q1658" i="1"/>
  <c r="P1658" i="1"/>
  <c r="Y1657" i="1"/>
  <c r="X1657" i="1"/>
  <c r="W1657" i="1"/>
  <c r="V1657" i="1"/>
  <c r="U1657" i="1"/>
  <c r="T1657" i="1"/>
  <c r="S1657" i="1"/>
  <c r="R1657" i="1"/>
  <c r="Q1657" i="1"/>
  <c r="P1657" i="1"/>
  <c r="Y1656" i="1"/>
  <c r="X1656" i="1"/>
  <c r="W1656" i="1"/>
  <c r="V1656" i="1"/>
  <c r="U1656" i="1"/>
  <c r="T1656" i="1"/>
  <c r="S1656" i="1"/>
  <c r="R1656" i="1"/>
  <c r="Q1656" i="1"/>
  <c r="P1656" i="1"/>
  <c r="Y1655" i="1"/>
  <c r="X1655" i="1"/>
  <c r="W1655" i="1"/>
  <c r="V1655" i="1"/>
  <c r="U1655" i="1"/>
  <c r="T1655" i="1"/>
  <c r="S1655" i="1"/>
  <c r="R1655" i="1"/>
  <c r="Q1655" i="1"/>
  <c r="P1655" i="1"/>
  <c r="Y1654" i="1"/>
  <c r="X1654" i="1"/>
  <c r="W1654" i="1"/>
  <c r="V1654" i="1"/>
  <c r="U1654" i="1"/>
  <c r="T1654" i="1"/>
  <c r="S1654" i="1"/>
  <c r="R1654" i="1"/>
  <c r="Q1654" i="1"/>
  <c r="P1654" i="1"/>
  <c r="Y1653" i="1"/>
  <c r="X1653" i="1"/>
  <c r="W1653" i="1"/>
  <c r="V1653" i="1"/>
  <c r="U1653" i="1"/>
  <c r="T1653" i="1"/>
  <c r="S1653" i="1"/>
  <c r="R1653" i="1"/>
  <c r="Q1653" i="1"/>
  <c r="P1653" i="1"/>
  <c r="Y1652" i="1"/>
  <c r="X1652" i="1"/>
  <c r="W1652" i="1"/>
  <c r="V1652" i="1"/>
  <c r="U1652" i="1"/>
  <c r="T1652" i="1"/>
  <c r="S1652" i="1"/>
  <c r="R1652" i="1"/>
  <c r="Q1652" i="1"/>
  <c r="P1652" i="1"/>
  <c r="Y1651" i="1"/>
  <c r="X1651" i="1"/>
  <c r="W1651" i="1"/>
  <c r="V1651" i="1"/>
  <c r="U1651" i="1"/>
  <c r="T1651" i="1"/>
  <c r="S1651" i="1"/>
  <c r="R1651" i="1"/>
  <c r="Q1651" i="1"/>
  <c r="P1651" i="1"/>
  <c r="Y1650" i="1"/>
  <c r="X1650" i="1"/>
  <c r="W1650" i="1"/>
  <c r="V1650" i="1"/>
  <c r="U1650" i="1"/>
  <c r="T1650" i="1"/>
  <c r="S1650" i="1"/>
  <c r="R1650" i="1"/>
  <c r="Q1650" i="1"/>
  <c r="P1650" i="1"/>
  <c r="Y1649" i="1"/>
  <c r="X1649" i="1"/>
  <c r="W1649" i="1"/>
  <c r="V1649" i="1"/>
  <c r="U1649" i="1"/>
  <c r="T1649" i="1"/>
  <c r="S1649" i="1"/>
  <c r="R1649" i="1"/>
  <c r="Q1649" i="1"/>
  <c r="P1649" i="1"/>
  <c r="Y1648" i="1"/>
  <c r="X1648" i="1"/>
  <c r="W1648" i="1"/>
  <c r="V1648" i="1"/>
  <c r="U1648" i="1"/>
  <c r="T1648" i="1"/>
  <c r="S1648" i="1"/>
  <c r="R1648" i="1"/>
  <c r="Q1648" i="1"/>
  <c r="P1648" i="1"/>
  <c r="Y1647" i="1"/>
  <c r="X1647" i="1"/>
  <c r="W1647" i="1"/>
  <c r="V1647" i="1"/>
  <c r="U1647" i="1"/>
  <c r="T1647" i="1"/>
  <c r="S1647" i="1"/>
  <c r="R1647" i="1"/>
  <c r="Q1647" i="1"/>
  <c r="P1647" i="1"/>
  <c r="Y1646" i="1"/>
  <c r="X1646" i="1"/>
  <c r="W1646" i="1"/>
  <c r="V1646" i="1"/>
  <c r="U1646" i="1"/>
  <c r="T1646" i="1"/>
  <c r="S1646" i="1"/>
  <c r="R1646" i="1"/>
  <c r="Q1646" i="1"/>
  <c r="P1646" i="1"/>
  <c r="Y1645" i="1"/>
  <c r="X1645" i="1"/>
  <c r="W1645" i="1"/>
  <c r="V1645" i="1"/>
  <c r="U1645" i="1"/>
  <c r="T1645" i="1"/>
  <c r="S1645" i="1"/>
  <c r="R1645" i="1"/>
  <c r="Q1645" i="1"/>
  <c r="P1645" i="1"/>
  <c r="Y1644" i="1"/>
  <c r="X1644" i="1"/>
  <c r="W1644" i="1"/>
  <c r="V1644" i="1"/>
  <c r="U1644" i="1"/>
  <c r="T1644" i="1"/>
  <c r="S1644" i="1"/>
  <c r="R1644" i="1"/>
  <c r="Q1644" i="1"/>
  <c r="P1644" i="1"/>
  <c r="Y1643" i="1"/>
  <c r="X1643" i="1"/>
  <c r="W1643" i="1"/>
  <c r="V1643" i="1"/>
  <c r="U1643" i="1"/>
  <c r="T1643" i="1"/>
  <c r="S1643" i="1"/>
  <c r="R1643" i="1"/>
  <c r="Q1643" i="1"/>
  <c r="P1643" i="1"/>
  <c r="Y1642" i="1"/>
  <c r="X1642" i="1"/>
  <c r="W1642" i="1"/>
  <c r="V1642" i="1"/>
  <c r="U1642" i="1"/>
  <c r="T1642" i="1"/>
  <c r="S1642" i="1"/>
  <c r="R1642" i="1"/>
  <c r="Q1642" i="1"/>
  <c r="P1642" i="1"/>
  <c r="Y1641" i="1"/>
  <c r="X1641" i="1"/>
  <c r="W1641" i="1"/>
  <c r="V1641" i="1"/>
  <c r="U1641" i="1"/>
  <c r="T1641" i="1"/>
  <c r="S1641" i="1"/>
  <c r="R1641" i="1"/>
  <c r="Q1641" i="1"/>
  <c r="P1641" i="1"/>
  <c r="Y1640" i="1"/>
  <c r="X1640" i="1"/>
  <c r="W1640" i="1"/>
  <c r="V1640" i="1"/>
  <c r="U1640" i="1"/>
  <c r="T1640" i="1"/>
  <c r="S1640" i="1"/>
  <c r="R1640" i="1"/>
  <c r="Q1640" i="1"/>
  <c r="P1640" i="1"/>
  <c r="Y1639" i="1"/>
  <c r="X1639" i="1"/>
  <c r="W1639" i="1"/>
  <c r="V1639" i="1"/>
  <c r="U1639" i="1"/>
  <c r="T1639" i="1"/>
  <c r="S1639" i="1"/>
  <c r="R1639" i="1"/>
  <c r="Q1639" i="1"/>
  <c r="P1639" i="1"/>
  <c r="Y1638" i="1"/>
  <c r="X1638" i="1"/>
  <c r="W1638" i="1"/>
  <c r="V1638" i="1"/>
  <c r="U1638" i="1"/>
  <c r="T1638" i="1"/>
  <c r="S1638" i="1"/>
  <c r="R1638" i="1"/>
  <c r="Q1638" i="1"/>
  <c r="P1638" i="1"/>
  <c r="Y1637" i="1"/>
  <c r="X1637" i="1"/>
  <c r="W1637" i="1"/>
  <c r="V1637" i="1"/>
  <c r="U1637" i="1"/>
  <c r="T1637" i="1"/>
  <c r="S1637" i="1"/>
  <c r="R1637" i="1"/>
  <c r="Q1637" i="1"/>
  <c r="P1637" i="1"/>
  <c r="Y1636" i="1"/>
  <c r="X1636" i="1"/>
  <c r="W1636" i="1"/>
  <c r="V1636" i="1"/>
  <c r="U1636" i="1"/>
  <c r="T1636" i="1"/>
  <c r="S1636" i="1"/>
  <c r="R1636" i="1"/>
  <c r="Q1636" i="1"/>
  <c r="P1636" i="1"/>
  <c r="Y1635" i="1"/>
  <c r="X1635" i="1"/>
  <c r="W1635" i="1"/>
  <c r="V1635" i="1"/>
  <c r="U1635" i="1"/>
  <c r="T1635" i="1"/>
  <c r="S1635" i="1"/>
  <c r="R1635" i="1"/>
  <c r="Q1635" i="1"/>
  <c r="P1635" i="1"/>
  <c r="Y1634" i="1"/>
  <c r="X1634" i="1"/>
  <c r="W1634" i="1"/>
  <c r="V1634" i="1"/>
  <c r="U1634" i="1"/>
  <c r="T1634" i="1"/>
  <c r="S1634" i="1"/>
  <c r="R1634" i="1"/>
  <c r="Q1634" i="1"/>
  <c r="P1634" i="1"/>
  <c r="Y1633" i="1"/>
  <c r="X1633" i="1"/>
  <c r="W1633" i="1"/>
  <c r="V1633" i="1"/>
  <c r="U1633" i="1"/>
  <c r="T1633" i="1"/>
  <c r="S1633" i="1"/>
  <c r="R1633" i="1"/>
  <c r="Q1633" i="1"/>
  <c r="P1633" i="1"/>
  <c r="Y1632" i="1"/>
  <c r="X1632" i="1"/>
  <c r="W1632" i="1"/>
  <c r="V1632" i="1"/>
  <c r="U1632" i="1"/>
  <c r="T1632" i="1"/>
  <c r="S1632" i="1"/>
  <c r="R1632" i="1"/>
  <c r="Q1632" i="1"/>
  <c r="P1632" i="1"/>
  <c r="Y1631" i="1"/>
  <c r="X1631" i="1"/>
  <c r="W1631" i="1"/>
  <c r="V1631" i="1"/>
  <c r="U1631" i="1"/>
  <c r="T1631" i="1"/>
  <c r="S1631" i="1"/>
  <c r="R1631" i="1"/>
  <c r="Q1631" i="1"/>
  <c r="P1631" i="1"/>
  <c r="Y1630" i="1"/>
  <c r="X1630" i="1"/>
  <c r="W1630" i="1"/>
  <c r="V1630" i="1"/>
  <c r="U1630" i="1"/>
  <c r="T1630" i="1"/>
  <c r="S1630" i="1"/>
  <c r="R1630" i="1"/>
  <c r="Q1630" i="1"/>
  <c r="P1630" i="1"/>
  <c r="Y1629" i="1"/>
  <c r="X1629" i="1"/>
  <c r="W1629" i="1"/>
  <c r="V1629" i="1"/>
  <c r="U1629" i="1"/>
  <c r="T1629" i="1"/>
  <c r="S1629" i="1"/>
  <c r="R1629" i="1"/>
  <c r="Q1629" i="1"/>
  <c r="P1629" i="1"/>
  <c r="Y1628" i="1"/>
  <c r="X1628" i="1"/>
  <c r="W1628" i="1"/>
  <c r="V1628" i="1"/>
  <c r="U1628" i="1"/>
  <c r="T1628" i="1"/>
  <c r="S1628" i="1"/>
  <c r="R1628" i="1"/>
  <c r="Q1628" i="1"/>
  <c r="P1628" i="1"/>
  <c r="Y1627" i="1"/>
  <c r="X1627" i="1"/>
  <c r="W1627" i="1"/>
  <c r="V1627" i="1"/>
  <c r="U1627" i="1"/>
  <c r="T1627" i="1"/>
  <c r="S1627" i="1"/>
  <c r="R1627" i="1"/>
  <c r="Q1627" i="1"/>
  <c r="P1627" i="1"/>
  <c r="Y1626" i="1"/>
  <c r="X1626" i="1"/>
  <c r="W1626" i="1"/>
  <c r="V1626" i="1"/>
  <c r="U1626" i="1"/>
  <c r="T1626" i="1"/>
  <c r="S1626" i="1"/>
  <c r="R1626" i="1"/>
  <c r="Q1626" i="1"/>
  <c r="P1626" i="1"/>
  <c r="Y1625" i="1"/>
  <c r="X1625" i="1"/>
  <c r="W1625" i="1"/>
  <c r="V1625" i="1"/>
  <c r="U1625" i="1"/>
  <c r="T1625" i="1"/>
  <c r="S1625" i="1"/>
  <c r="R1625" i="1"/>
  <c r="Q1625" i="1"/>
  <c r="P1625" i="1"/>
  <c r="Y1624" i="1"/>
  <c r="X1624" i="1"/>
  <c r="W1624" i="1"/>
  <c r="V1624" i="1"/>
  <c r="U1624" i="1"/>
  <c r="T1624" i="1"/>
  <c r="S1624" i="1"/>
  <c r="R1624" i="1"/>
  <c r="Q1624" i="1"/>
  <c r="P1624" i="1"/>
  <c r="Y1623" i="1"/>
  <c r="X1623" i="1"/>
  <c r="W1623" i="1"/>
  <c r="V1623" i="1"/>
  <c r="U1623" i="1"/>
  <c r="T1623" i="1"/>
  <c r="S1623" i="1"/>
  <c r="R1623" i="1"/>
  <c r="Q1623" i="1"/>
  <c r="P1623" i="1"/>
  <c r="Y1622" i="1"/>
  <c r="X1622" i="1"/>
  <c r="W1622" i="1"/>
  <c r="V1622" i="1"/>
  <c r="U1622" i="1"/>
  <c r="T1622" i="1"/>
  <c r="S1622" i="1"/>
  <c r="R1622" i="1"/>
  <c r="Q1622" i="1"/>
  <c r="P1622" i="1"/>
  <c r="Y1621" i="1"/>
  <c r="X1621" i="1"/>
  <c r="W1621" i="1"/>
  <c r="V1621" i="1"/>
  <c r="U1621" i="1"/>
  <c r="T1621" i="1"/>
  <c r="S1621" i="1"/>
  <c r="R1621" i="1"/>
  <c r="Q1621" i="1"/>
  <c r="P1621" i="1"/>
  <c r="Y1620" i="1"/>
  <c r="X1620" i="1"/>
  <c r="W1620" i="1"/>
  <c r="V1620" i="1"/>
  <c r="U1620" i="1"/>
  <c r="T1620" i="1"/>
  <c r="S1620" i="1"/>
  <c r="R1620" i="1"/>
  <c r="Q1620" i="1"/>
  <c r="P1620" i="1"/>
  <c r="Y1619" i="1"/>
  <c r="X1619" i="1"/>
  <c r="W1619" i="1"/>
  <c r="V1619" i="1"/>
  <c r="U1619" i="1"/>
  <c r="T1619" i="1"/>
  <c r="S1619" i="1"/>
  <c r="R1619" i="1"/>
  <c r="Q1619" i="1"/>
  <c r="P1619" i="1"/>
  <c r="Y1618" i="1"/>
  <c r="X1618" i="1"/>
  <c r="W1618" i="1"/>
  <c r="V1618" i="1"/>
  <c r="U1618" i="1"/>
  <c r="T1618" i="1"/>
  <c r="S1618" i="1"/>
  <c r="R1618" i="1"/>
  <c r="Q1618" i="1"/>
  <c r="P1618" i="1"/>
  <c r="Y1617" i="1"/>
  <c r="X1617" i="1"/>
  <c r="W1617" i="1"/>
  <c r="V1617" i="1"/>
  <c r="U1617" i="1"/>
  <c r="T1617" i="1"/>
  <c r="S1617" i="1"/>
  <c r="R1617" i="1"/>
  <c r="Q1617" i="1"/>
  <c r="P1617" i="1"/>
  <c r="Y1616" i="1"/>
  <c r="X1616" i="1"/>
  <c r="W1616" i="1"/>
  <c r="V1616" i="1"/>
  <c r="U1616" i="1"/>
  <c r="T1616" i="1"/>
  <c r="S1616" i="1"/>
  <c r="R1616" i="1"/>
  <c r="Q1616" i="1"/>
  <c r="P1616" i="1"/>
  <c r="Y1615" i="1"/>
  <c r="X1615" i="1"/>
  <c r="W1615" i="1"/>
  <c r="V1615" i="1"/>
  <c r="U1615" i="1"/>
  <c r="T1615" i="1"/>
  <c r="S1615" i="1"/>
  <c r="R1615" i="1"/>
  <c r="Q1615" i="1"/>
  <c r="P1615" i="1"/>
  <c r="Y1614" i="1"/>
  <c r="X1614" i="1"/>
  <c r="W1614" i="1"/>
  <c r="V1614" i="1"/>
  <c r="U1614" i="1"/>
  <c r="T1614" i="1"/>
  <c r="S1614" i="1"/>
  <c r="R1614" i="1"/>
  <c r="Q1614" i="1"/>
  <c r="P1614" i="1"/>
  <c r="Y1613" i="1"/>
  <c r="X1613" i="1"/>
  <c r="W1613" i="1"/>
  <c r="V1613" i="1"/>
  <c r="U1613" i="1"/>
  <c r="T1613" i="1"/>
  <c r="S1613" i="1"/>
  <c r="R1613" i="1"/>
  <c r="Q1613" i="1"/>
  <c r="P1613" i="1"/>
  <c r="Y1612" i="1"/>
  <c r="X1612" i="1"/>
  <c r="W1612" i="1"/>
  <c r="V1612" i="1"/>
  <c r="U1612" i="1"/>
  <c r="T1612" i="1"/>
  <c r="S1612" i="1"/>
  <c r="R1612" i="1"/>
  <c r="Q1612" i="1"/>
  <c r="P1612" i="1"/>
  <c r="Y1611" i="1"/>
  <c r="X1611" i="1"/>
  <c r="W1611" i="1"/>
  <c r="V1611" i="1"/>
  <c r="U1611" i="1"/>
  <c r="T1611" i="1"/>
  <c r="S1611" i="1"/>
  <c r="R1611" i="1"/>
  <c r="Q1611" i="1"/>
  <c r="P1611" i="1"/>
  <c r="Y1610" i="1"/>
  <c r="X1610" i="1"/>
  <c r="W1610" i="1"/>
  <c r="V1610" i="1"/>
  <c r="U1610" i="1"/>
  <c r="T1610" i="1"/>
  <c r="S1610" i="1"/>
  <c r="R1610" i="1"/>
  <c r="Q1610" i="1"/>
  <c r="P1610" i="1"/>
  <c r="Y1609" i="1"/>
  <c r="X1609" i="1"/>
  <c r="W1609" i="1"/>
  <c r="V1609" i="1"/>
  <c r="U1609" i="1"/>
  <c r="T1609" i="1"/>
  <c r="S1609" i="1"/>
  <c r="R1609" i="1"/>
  <c r="Q1609" i="1"/>
  <c r="P1609" i="1"/>
  <c r="Y1608" i="1"/>
  <c r="X1608" i="1"/>
  <c r="W1608" i="1"/>
  <c r="V1608" i="1"/>
  <c r="U1608" i="1"/>
  <c r="T1608" i="1"/>
  <c r="S1608" i="1"/>
  <c r="R1608" i="1"/>
  <c r="Q1608" i="1"/>
  <c r="P1608" i="1"/>
  <c r="Y1607" i="1"/>
  <c r="X1607" i="1"/>
  <c r="W1607" i="1"/>
  <c r="V1607" i="1"/>
  <c r="U1607" i="1"/>
  <c r="T1607" i="1"/>
  <c r="S1607" i="1"/>
  <c r="R1607" i="1"/>
  <c r="Q1607" i="1"/>
  <c r="P1607" i="1"/>
  <c r="Y1606" i="1"/>
  <c r="X1606" i="1"/>
  <c r="W1606" i="1"/>
  <c r="V1606" i="1"/>
  <c r="U1606" i="1"/>
  <c r="T1606" i="1"/>
  <c r="S1606" i="1"/>
  <c r="R1606" i="1"/>
  <c r="Q1606" i="1"/>
  <c r="P1606" i="1"/>
  <c r="Y1605" i="1"/>
  <c r="X1605" i="1"/>
  <c r="W1605" i="1"/>
  <c r="V1605" i="1"/>
  <c r="U1605" i="1"/>
  <c r="T1605" i="1"/>
  <c r="S1605" i="1"/>
  <c r="R1605" i="1"/>
  <c r="Q1605" i="1"/>
  <c r="P1605" i="1"/>
  <c r="Y1604" i="1"/>
  <c r="X1604" i="1"/>
  <c r="W1604" i="1"/>
  <c r="V1604" i="1"/>
  <c r="U1604" i="1"/>
  <c r="T1604" i="1"/>
  <c r="S1604" i="1"/>
  <c r="R1604" i="1"/>
  <c r="Q1604" i="1"/>
  <c r="P1604" i="1"/>
  <c r="Y1603" i="1"/>
  <c r="X1603" i="1"/>
  <c r="W1603" i="1"/>
  <c r="V1603" i="1"/>
  <c r="U1603" i="1"/>
  <c r="T1603" i="1"/>
  <c r="S1603" i="1"/>
  <c r="R1603" i="1"/>
  <c r="Q1603" i="1"/>
  <c r="P1603" i="1"/>
  <c r="Y1602" i="1"/>
  <c r="X1602" i="1"/>
  <c r="W1602" i="1"/>
  <c r="V1602" i="1"/>
  <c r="U1602" i="1"/>
  <c r="T1602" i="1"/>
  <c r="S1602" i="1"/>
  <c r="R1602" i="1"/>
  <c r="Q1602" i="1"/>
  <c r="P1602" i="1"/>
  <c r="Y1601" i="1"/>
  <c r="X1601" i="1"/>
  <c r="W1601" i="1"/>
  <c r="V1601" i="1"/>
  <c r="U1601" i="1"/>
  <c r="T1601" i="1"/>
  <c r="S1601" i="1"/>
  <c r="R1601" i="1"/>
  <c r="Q1601" i="1"/>
  <c r="P1601" i="1"/>
  <c r="Y1600" i="1"/>
  <c r="X1600" i="1"/>
  <c r="W1600" i="1"/>
  <c r="V1600" i="1"/>
  <c r="U1600" i="1"/>
  <c r="T1600" i="1"/>
  <c r="S1600" i="1"/>
  <c r="R1600" i="1"/>
  <c r="Q1600" i="1"/>
  <c r="P1600" i="1"/>
  <c r="Y1599" i="1"/>
  <c r="X1599" i="1"/>
  <c r="W1599" i="1"/>
  <c r="V1599" i="1"/>
  <c r="U1599" i="1"/>
  <c r="T1599" i="1"/>
  <c r="S1599" i="1"/>
  <c r="R1599" i="1"/>
  <c r="Q1599" i="1"/>
  <c r="P1599" i="1"/>
  <c r="Y1598" i="1"/>
  <c r="X1598" i="1"/>
  <c r="W1598" i="1"/>
  <c r="V1598" i="1"/>
  <c r="U1598" i="1"/>
  <c r="T1598" i="1"/>
  <c r="S1598" i="1"/>
  <c r="R1598" i="1"/>
  <c r="Q1598" i="1"/>
  <c r="P1598" i="1"/>
  <c r="Y1597" i="1"/>
  <c r="X1597" i="1"/>
  <c r="W1597" i="1"/>
  <c r="V1597" i="1"/>
  <c r="U1597" i="1"/>
  <c r="T1597" i="1"/>
  <c r="S1597" i="1"/>
  <c r="R1597" i="1"/>
  <c r="Q1597" i="1"/>
  <c r="P1597" i="1"/>
  <c r="Y1596" i="1"/>
  <c r="X1596" i="1"/>
  <c r="W1596" i="1"/>
  <c r="V1596" i="1"/>
  <c r="U1596" i="1"/>
  <c r="T1596" i="1"/>
  <c r="S1596" i="1"/>
  <c r="R1596" i="1"/>
  <c r="Q1596" i="1"/>
  <c r="P1596" i="1"/>
  <c r="Y1595" i="1"/>
  <c r="X1595" i="1"/>
  <c r="W1595" i="1"/>
  <c r="V1595" i="1"/>
  <c r="U1595" i="1"/>
  <c r="T1595" i="1"/>
  <c r="S1595" i="1"/>
  <c r="R1595" i="1"/>
  <c r="Q1595" i="1"/>
  <c r="P1595" i="1"/>
  <c r="Y1594" i="1"/>
  <c r="X1594" i="1"/>
  <c r="W1594" i="1"/>
  <c r="V1594" i="1"/>
  <c r="U1594" i="1"/>
  <c r="T1594" i="1"/>
  <c r="S1594" i="1"/>
  <c r="R1594" i="1"/>
  <c r="Q1594" i="1"/>
  <c r="P1594" i="1"/>
  <c r="Y1593" i="1"/>
  <c r="X1593" i="1"/>
  <c r="W1593" i="1"/>
  <c r="V1593" i="1"/>
  <c r="U1593" i="1"/>
  <c r="T1593" i="1"/>
  <c r="S1593" i="1"/>
  <c r="R1593" i="1"/>
  <c r="Q1593" i="1"/>
  <c r="P1593" i="1"/>
  <c r="Y1592" i="1"/>
  <c r="X1592" i="1"/>
  <c r="W1592" i="1"/>
  <c r="V1592" i="1"/>
  <c r="U1592" i="1"/>
  <c r="T1592" i="1"/>
  <c r="S1592" i="1"/>
  <c r="R1592" i="1"/>
  <c r="Q1592" i="1"/>
  <c r="P1592" i="1"/>
  <c r="Y1591" i="1"/>
  <c r="X1591" i="1"/>
  <c r="W1591" i="1"/>
  <c r="V1591" i="1"/>
  <c r="U1591" i="1"/>
  <c r="T1591" i="1"/>
  <c r="S1591" i="1"/>
  <c r="R1591" i="1"/>
  <c r="Q1591" i="1"/>
  <c r="P1591" i="1"/>
  <c r="Y1590" i="1"/>
  <c r="X1590" i="1"/>
  <c r="W1590" i="1"/>
  <c r="V1590" i="1"/>
  <c r="U1590" i="1"/>
  <c r="T1590" i="1"/>
  <c r="S1590" i="1"/>
  <c r="R1590" i="1"/>
  <c r="Q1590" i="1"/>
  <c r="P1590" i="1"/>
  <c r="Y1589" i="1"/>
  <c r="X1589" i="1"/>
  <c r="W1589" i="1"/>
  <c r="V1589" i="1"/>
  <c r="U1589" i="1"/>
  <c r="T1589" i="1"/>
  <c r="S1589" i="1"/>
  <c r="R1589" i="1"/>
  <c r="Q1589" i="1"/>
  <c r="P1589" i="1"/>
  <c r="Y1588" i="1"/>
  <c r="X1588" i="1"/>
  <c r="W1588" i="1"/>
  <c r="V1588" i="1"/>
  <c r="U1588" i="1"/>
  <c r="T1588" i="1"/>
  <c r="S1588" i="1"/>
  <c r="R1588" i="1"/>
  <c r="Q1588" i="1"/>
  <c r="P1588" i="1"/>
  <c r="Y1587" i="1"/>
  <c r="X1587" i="1"/>
  <c r="W1587" i="1"/>
  <c r="V1587" i="1"/>
  <c r="U1587" i="1"/>
  <c r="T1587" i="1"/>
  <c r="S1587" i="1"/>
  <c r="R1587" i="1"/>
  <c r="Q1587" i="1"/>
  <c r="P1587" i="1"/>
  <c r="Y1586" i="1"/>
  <c r="X1586" i="1"/>
  <c r="W1586" i="1"/>
  <c r="V1586" i="1"/>
  <c r="U1586" i="1"/>
  <c r="T1586" i="1"/>
  <c r="S1586" i="1"/>
  <c r="R1586" i="1"/>
  <c r="Q1586" i="1"/>
  <c r="P1586" i="1"/>
  <c r="Y1585" i="1"/>
  <c r="X1585" i="1"/>
  <c r="W1585" i="1"/>
  <c r="V1585" i="1"/>
  <c r="U1585" i="1"/>
  <c r="T1585" i="1"/>
  <c r="S1585" i="1"/>
  <c r="R1585" i="1"/>
  <c r="Q1585" i="1"/>
  <c r="P1585" i="1"/>
  <c r="Y1584" i="1"/>
  <c r="X1584" i="1"/>
  <c r="W1584" i="1"/>
  <c r="V1584" i="1"/>
  <c r="U1584" i="1"/>
  <c r="T1584" i="1"/>
  <c r="S1584" i="1"/>
  <c r="R1584" i="1"/>
  <c r="Q1584" i="1"/>
  <c r="P1584" i="1"/>
  <c r="Y1583" i="1"/>
  <c r="X1583" i="1"/>
  <c r="W1583" i="1"/>
  <c r="V1583" i="1"/>
  <c r="U1583" i="1"/>
  <c r="T1583" i="1"/>
  <c r="S1583" i="1"/>
  <c r="R1583" i="1"/>
  <c r="Q1583" i="1"/>
  <c r="P1583" i="1"/>
  <c r="Y1582" i="1"/>
  <c r="X1582" i="1"/>
  <c r="W1582" i="1"/>
  <c r="V1582" i="1"/>
  <c r="U1582" i="1"/>
  <c r="T1582" i="1"/>
  <c r="S1582" i="1"/>
  <c r="R1582" i="1"/>
  <c r="Q1582" i="1"/>
  <c r="P1582" i="1"/>
  <c r="Y1581" i="1"/>
  <c r="X1581" i="1"/>
  <c r="W1581" i="1"/>
  <c r="V1581" i="1"/>
  <c r="U1581" i="1"/>
  <c r="T1581" i="1"/>
  <c r="S1581" i="1"/>
  <c r="R1581" i="1"/>
  <c r="Q1581" i="1"/>
  <c r="P1581" i="1"/>
  <c r="Y1580" i="1"/>
  <c r="X1580" i="1"/>
  <c r="W1580" i="1"/>
  <c r="V1580" i="1"/>
  <c r="U1580" i="1"/>
  <c r="T1580" i="1"/>
  <c r="S1580" i="1"/>
  <c r="R1580" i="1"/>
  <c r="Q1580" i="1"/>
  <c r="P1580" i="1"/>
  <c r="Y1579" i="1"/>
  <c r="X1579" i="1"/>
  <c r="W1579" i="1"/>
  <c r="V1579" i="1"/>
  <c r="U1579" i="1"/>
  <c r="T1579" i="1"/>
  <c r="S1579" i="1"/>
  <c r="R1579" i="1"/>
  <c r="Q1579" i="1"/>
  <c r="P1579" i="1"/>
  <c r="Y1578" i="1"/>
  <c r="X1578" i="1"/>
  <c r="W1578" i="1"/>
  <c r="V1578" i="1"/>
  <c r="U1578" i="1"/>
  <c r="T1578" i="1"/>
  <c r="S1578" i="1"/>
  <c r="R1578" i="1"/>
  <c r="Q1578" i="1"/>
  <c r="P1578" i="1"/>
  <c r="Y1577" i="1"/>
  <c r="X1577" i="1"/>
  <c r="W1577" i="1"/>
  <c r="V1577" i="1"/>
  <c r="U1577" i="1"/>
  <c r="T1577" i="1"/>
  <c r="S1577" i="1"/>
  <c r="R1577" i="1"/>
  <c r="Q1577" i="1"/>
  <c r="P1577" i="1"/>
  <c r="Y1576" i="1"/>
  <c r="X1576" i="1"/>
  <c r="W1576" i="1"/>
  <c r="V1576" i="1"/>
  <c r="U1576" i="1"/>
  <c r="T1576" i="1"/>
  <c r="S1576" i="1"/>
  <c r="R1576" i="1"/>
  <c r="Q1576" i="1"/>
  <c r="P1576" i="1"/>
  <c r="Y1575" i="1"/>
  <c r="X1575" i="1"/>
  <c r="W1575" i="1"/>
  <c r="V1575" i="1"/>
  <c r="U1575" i="1"/>
  <c r="T1575" i="1"/>
  <c r="S1575" i="1"/>
  <c r="R1575" i="1"/>
  <c r="Q1575" i="1"/>
  <c r="P1575" i="1"/>
  <c r="Y1574" i="1"/>
  <c r="X1574" i="1"/>
  <c r="W1574" i="1"/>
  <c r="V1574" i="1"/>
  <c r="U1574" i="1"/>
  <c r="T1574" i="1"/>
  <c r="S1574" i="1"/>
  <c r="R1574" i="1"/>
  <c r="Q1574" i="1"/>
  <c r="P1574" i="1"/>
  <c r="Y1573" i="1"/>
  <c r="X1573" i="1"/>
  <c r="W1573" i="1"/>
  <c r="V1573" i="1"/>
  <c r="U1573" i="1"/>
  <c r="T1573" i="1"/>
  <c r="S1573" i="1"/>
  <c r="R1573" i="1"/>
  <c r="Q1573" i="1"/>
  <c r="P1573" i="1"/>
  <c r="Y1572" i="1"/>
  <c r="X1572" i="1"/>
  <c r="W1572" i="1"/>
  <c r="V1572" i="1"/>
  <c r="U1572" i="1"/>
  <c r="T1572" i="1"/>
  <c r="S1572" i="1"/>
  <c r="R1572" i="1"/>
  <c r="Q1572" i="1"/>
  <c r="P1572" i="1"/>
  <c r="Y1571" i="1"/>
  <c r="X1571" i="1"/>
  <c r="W1571" i="1"/>
  <c r="V1571" i="1"/>
  <c r="U1571" i="1"/>
  <c r="T1571" i="1"/>
  <c r="S1571" i="1"/>
  <c r="R1571" i="1"/>
  <c r="Q1571" i="1"/>
  <c r="P1571" i="1"/>
  <c r="Y1570" i="1"/>
  <c r="X1570" i="1"/>
  <c r="W1570" i="1"/>
  <c r="V1570" i="1"/>
  <c r="U1570" i="1"/>
  <c r="T1570" i="1"/>
  <c r="S1570" i="1"/>
  <c r="R1570" i="1"/>
  <c r="Q1570" i="1"/>
  <c r="P1570" i="1"/>
  <c r="Y1569" i="1"/>
  <c r="X1569" i="1"/>
  <c r="W1569" i="1"/>
  <c r="V1569" i="1"/>
  <c r="U1569" i="1"/>
  <c r="T1569" i="1"/>
  <c r="S1569" i="1"/>
  <c r="R1569" i="1"/>
  <c r="Q1569" i="1"/>
  <c r="P1569" i="1"/>
  <c r="Y1568" i="1"/>
  <c r="X1568" i="1"/>
  <c r="W1568" i="1"/>
  <c r="V1568" i="1"/>
  <c r="U1568" i="1"/>
  <c r="T1568" i="1"/>
  <c r="S1568" i="1"/>
  <c r="R1568" i="1"/>
  <c r="Q1568" i="1"/>
  <c r="P1568" i="1"/>
  <c r="Y1567" i="1"/>
  <c r="X1567" i="1"/>
  <c r="W1567" i="1"/>
  <c r="V1567" i="1"/>
  <c r="U1567" i="1"/>
  <c r="T1567" i="1"/>
  <c r="S1567" i="1"/>
  <c r="R1567" i="1"/>
  <c r="Q1567" i="1"/>
  <c r="P1567" i="1"/>
  <c r="Y1566" i="1"/>
  <c r="X1566" i="1"/>
  <c r="W1566" i="1"/>
  <c r="V1566" i="1"/>
  <c r="U1566" i="1"/>
  <c r="T1566" i="1"/>
  <c r="S1566" i="1"/>
  <c r="R1566" i="1"/>
  <c r="Q1566" i="1"/>
  <c r="P1566" i="1"/>
  <c r="Y1565" i="1"/>
  <c r="X1565" i="1"/>
  <c r="W1565" i="1"/>
  <c r="V1565" i="1"/>
  <c r="U1565" i="1"/>
  <c r="T1565" i="1"/>
  <c r="S1565" i="1"/>
  <c r="R1565" i="1"/>
  <c r="Q1565" i="1"/>
  <c r="P1565" i="1"/>
  <c r="Y1564" i="1"/>
  <c r="X1564" i="1"/>
  <c r="W1564" i="1"/>
  <c r="V1564" i="1"/>
  <c r="U1564" i="1"/>
  <c r="T1564" i="1"/>
  <c r="S1564" i="1"/>
  <c r="R1564" i="1"/>
  <c r="Q1564" i="1"/>
  <c r="P1564" i="1"/>
  <c r="Y1563" i="1"/>
  <c r="X1563" i="1"/>
  <c r="W1563" i="1"/>
  <c r="V1563" i="1"/>
  <c r="U1563" i="1"/>
  <c r="T1563" i="1"/>
  <c r="S1563" i="1"/>
  <c r="R1563" i="1"/>
  <c r="Q1563" i="1"/>
  <c r="P1563" i="1"/>
  <c r="Y1562" i="1"/>
  <c r="X1562" i="1"/>
  <c r="W1562" i="1"/>
  <c r="V1562" i="1"/>
  <c r="U1562" i="1"/>
  <c r="T1562" i="1"/>
  <c r="S1562" i="1"/>
  <c r="R1562" i="1"/>
  <c r="Q1562" i="1"/>
  <c r="P1562" i="1"/>
  <c r="Y1561" i="1"/>
  <c r="X1561" i="1"/>
  <c r="W1561" i="1"/>
  <c r="V1561" i="1"/>
  <c r="U1561" i="1"/>
  <c r="T1561" i="1"/>
  <c r="S1561" i="1"/>
  <c r="R1561" i="1"/>
  <c r="Q1561" i="1"/>
  <c r="P1561" i="1"/>
  <c r="Y1560" i="1"/>
  <c r="X1560" i="1"/>
  <c r="W1560" i="1"/>
  <c r="V1560" i="1"/>
  <c r="U1560" i="1"/>
  <c r="T1560" i="1"/>
  <c r="S1560" i="1"/>
  <c r="R1560" i="1"/>
  <c r="Q1560" i="1"/>
  <c r="P1560" i="1"/>
  <c r="Y1559" i="1"/>
  <c r="X1559" i="1"/>
  <c r="W1559" i="1"/>
  <c r="V1559" i="1"/>
  <c r="U1559" i="1"/>
  <c r="T1559" i="1"/>
  <c r="S1559" i="1"/>
  <c r="R1559" i="1"/>
  <c r="Q1559" i="1"/>
  <c r="P1559" i="1"/>
  <c r="Y1558" i="1"/>
  <c r="X1558" i="1"/>
  <c r="W1558" i="1"/>
  <c r="V1558" i="1"/>
  <c r="U1558" i="1"/>
  <c r="T1558" i="1"/>
  <c r="S1558" i="1"/>
  <c r="R1558" i="1"/>
  <c r="Q1558" i="1"/>
  <c r="P1558" i="1"/>
  <c r="Y1557" i="1"/>
  <c r="X1557" i="1"/>
  <c r="W1557" i="1"/>
  <c r="V1557" i="1"/>
  <c r="U1557" i="1"/>
  <c r="T1557" i="1"/>
  <c r="S1557" i="1"/>
  <c r="R1557" i="1"/>
  <c r="Q1557" i="1"/>
  <c r="P1557" i="1"/>
  <c r="Y1556" i="1"/>
  <c r="X1556" i="1"/>
  <c r="W1556" i="1"/>
  <c r="V1556" i="1"/>
  <c r="U1556" i="1"/>
  <c r="T1556" i="1"/>
  <c r="S1556" i="1"/>
  <c r="R1556" i="1"/>
  <c r="Q1556" i="1"/>
  <c r="P1556" i="1"/>
  <c r="Y1555" i="1"/>
  <c r="X1555" i="1"/>
  <c r="W1555" i="1"/>
  <c r="V1555" i="1"/>
  <c r="U1555" i="1"/>
  <c r="T1555" i="1"/>
  <c r="S1555" i="1"/>
  <c r="R1555" i="1"/>
  <c r="Q1555" i="1"/>
  <c r="P1555" i="1"/>
  <c r="Y1554" i="1"/>
  <c r="X1554" i="1"/>
  <c r="W1554" i="1"/>
  <c r="V1554" i="1"/>
  <c r="U1554" i="1"/>
  <c r="T1554" i="1"/>
  <c r="S1554" i="1"/>
  <c r="R1554" i="1"/>
  <c r="Q1554" i="1"/>
  <c r="P1554" i="1"/>
  <c r="Y1553" i="1"/>
  <c r="X1553" i="1"/>
  <c r="W1553" i="1"/>
  <c r="V1553" i="1"/>
  <c r="U1553" i="1"/>
  <c r="T1553" i="1"/>
  <c r="S1553" i="1"/>
  <c r="R1553" i="1"/>
  <c r="Q1553" i="1"/>
  <c r="P1553" i="1"/>
  <c r="Y1552" i="1"/>
  <c r="X1552" i="1"/>
  <c r="W1552" i="1"/>
  <c r="V1552" i="1"/>
  <c r="U1552" i="1"/>
  <c r="T1552" i="1"/>
  <c r="S1552" i="1"/>
  <c r="R1552" i="1"/>
  <c r="Q1552" i="1"/>
  <c r="P1552" i="1"/>
  <c r="Y1551" i="1"/>
  <c r="X1551" i="1"/>
  <c r="W1551" i="1"/>
  <c r="V1551" i="1"/>
  <c r="U1551" i="1"/>
  <c r="T1551" i="1"/>
  <c r="S1551" i="1"/>
  <c r="R1551" i="1"/>
  <c r="Q1551" i="1"/>
  <c r="P1551" i="1"/>
  <c r="Y1550" i="1"/>
  <c r="X1550" i="1"/>
  <c r="W1550" i="1"/>
  <c r="V1550" i="1"/>
  <c r="U1550" i="1"/>
  <c r="T1550" i="1"/>
  <c r="S1550" i="1"/>
  <c r="R1550" i="1"/>
  <c r="Q1550" i="1"/>
  <c r="P1550" i="1"/>
  <c r="Y1549" i="1"/>
  <c r="X1549" i="1"/>
  <c r="W1549" i="1"/>
  <c r="V1549" i="1"/>
  <c r="U1549" i="1"/>
  <c r="T1549" i="1"/>
  <c r="S1549" i="1"/>
  <c r="R1549" i="1"/>
  <c r="Q1549" i="1"/>
  <c r="P1549" i="1"/>
  <c r="Y1548" i="1"/>
  <c r="X1548" i="1"/>
  <c r="W1548" i="1"/>
  <c r="V1548" i="1"/>
  <c r="U1548" i="1"/>
  <c r="T1548" i="1"/>
  <c r="S1548" i="1"/>
  <c r="R1548" i="1"/>
  <c r="Q1548" i="1"/>
  <c r="P1548" i="1"/>
  <c r="Y1547" i="1"/>
  <c r="X1547" i="1"/>
  <c r="W1547" i="1"/>
  <c r="V1547" i="1"/>
  <c r="U1547" i="1"/>
  <c r="T1547" i="1"/>
  <c r="S1547" i="1"/>
  <c r="R1547" i="1"/>
  <c r="Q1547" i="1"/>
  <c r="P1547" i="1"/>
  <c r="Y1546" i="1"/>
  <c r="X1546" i="1"/>
  <c r="W1546" i="1"/>
  <c r="V1546" i="1"/>
  <c r="U1546" i="1"/>
  <c r="T1546" i="1"/>
  <c r="S1546" i="1"/>
  <c r="R1546" i="1"/>
  <c r="Q1546" i="1"/>
  <c r="P1546" i="1"/>
  <c r="Y1545" i="1"/>
  <c r="X1545" i="1"/>
  <c r="W1545" i="1"/>
  <c r="V1545" i="1"/>
  <c r="U1545" i="1"/>
  <c r="T1545" i="1"/>
  <c r="S1545" i="1"/>
  <c r="R1545" i="1"/>
  <c r="Q1545" i="1"/>
  <c r="P1545" i="1"/>
  <c r="Y1544" i="1"/>
  <c r="X1544" i="1"/>
  <c r="W1544" i="1"/>
  <c r="V1544" i="1"/>
  <c r="U1544" i="1"/>
  <c r="T1544" i="1"/>
  <c r="S1544" i="1"/>
  <c r="R1544" i="1"/>
  <c r="Q1544" i="1"/>
  <c r="P1544" i="1"/>
  <c r="Y1543" i="1"/>
  <c r="X1543" i="1"/>
  <c r="W1543" i="1"/>
  <c r="V1543" i="1"/>
  <c r="U1543" i="1"/>
  <c r="T1543" i="1"/>
  <c r="S1543" i="1"/>
  <c r="R1543" i="1"/>
  <c r="Q1543" i="1"/>
  <c r="P1543" i="1"/>
  <c r="Y1542" i="1"/>
  <c r="X1542" i="1"/>
  <c r="W1542" i="1"/>
  <c r="V1542" i="1"/>
  <c r="U1542" i="1"/>
  <c r="T1542" i="1"/>
  <c r="S1542" i="1"/>
  <c r="R1542" i="1"/>
  <c r="Q1542" i="1"/>
  <c r="P1542" i="1"/>
  <c r="Y1541" i="1"/>
  <c r="X1541" i="1"/>
  <c r="W1541" i="1"/>
  <c r="V1541" i="1"/>
  <c r="U1541" i="1"/>
  <c r="T1541" i="1"/>
  <c r="S1541" i="1"/>
  <c r="R1541" i="1"/>
  <c r="Q1541" i="1"/>
  <c r="P1541" i="1"/>
  <c r="Y1540" i="1"/>
  <c r="X1540" i="1"/>
  <c r="W1540" i="1"/>
  <c r="V1540" i="1"/>
  <c r="U1540" i="1"/>
  <c r="T1540" i="1"/>
  <c r="S1540" i="1"/>
  <c r="R1540" i="1"/>
  <c r="Q1540" i="1"/>
  <c r="P1540" i="1"/>
  <c r="Y1539" i="1"/>
  <c r="X1539" i="1"/>
  <c r="W1539" i="1"/>
  <c r="V1539" i="1"/>
  <c r="U1539" i="1"/>
  <c r="T1539" i="1"/>
  <c r="S1539" i="1"/>
  <c r="R1539" i="1"/>
  <c r="Q1539" i="1"/>
  <c r="P1539" i="1"/>
  <c r="Y1538" i="1"/>
  <c r="X1538" i="1"/>
  <c r="W1538" i="1"/>
  <c r="V1538" i="1"/>
  <c r="U1538" i="1"/>
  <c r="T1538" i="1"/>
  <c r="S1538" i="1"/>
  <c r="R1538" i="1"/>
  <c r="Q1538" i="1"/>
  <c r="P1538" i="1"/>
  <c r="Y1537" i="1"/>
  <c r="X1537" i="1"/>
  <c r="W1537" i="1"/>
  <c r="V1537" i="1"/>
  <c r="U1537" i="1"/>
  <c r="T1537" i="1"/>
  <c r="S1537" i="1"/>
  <c r="R1537" i="1"/>
  <c r="Q1537" i="1"/>
  <c r="P1537" i="1"/>
  <c r="Y1536" i="1"/>
  <c r="X1536" i="1"/>
  <c r="W1536" i="1"/>
  <c r="V1536" i="1"/>
  <c r="U1536" i="1"/>
  <c r="T1536" i="1"/>
  <c r="S1536" i="1"/>
  <c r="R1536" i="1"/>
  <c r="Q1536" i="1"/>
  <c r="P1536" i="1"/>
  <c r="Y1535" i="1"/>
  <c r="X1535" i="1"/>
  <c r="W1535" i="1"/>
  <c r="V1535" i="1"/>
  <c r="U1535" i="1"/>
  <c r="T1535" i="1"/>
  <c r="S1535" i="1"/>
  <c r="R1535" i="1"/>
  <c r="Q1535" i="1"/>
  <c r="P1535" i="1"/>
  <c r="Y1534" i="1"/>
  <c r="X1534" i="1"/>
  <c r="W1534" i="1"/>
  <c r="V1534" i="1"/>
  <c r="U1534" i="1"/>
  <c r="T1534" i="1"/>
  <c r="S1534" i="1"/>
  <c r="R1534" i="1"/>
  <c r="Q1534" i="1"/>
  <c r="P1534" i="1"/>
  <c r="Y1533" i="1"/>
  <c r="X1533" i="1"/>
  <c r="W1533" i="1"/>
  <c r="V1533" i="1"/>
  <c r="U1533" i="1"/>
  <c r="T1533" i="1"/>
  <c r="S1533" i="1"/>
  <c r="R1533" i="1"/>
  <c r="Q1533" i="1"/>
  <c r="P1533" i="1"/>
  <c r="Y1532" i="1"/>
  <c r="X1532" i="1"/>
  <c r="W1532" i="1"/>
  <c r="V1532" i="1"/>
  <c r="U1532" i="1"/>
  <c r="T1532" i="1"/>
  <c r="S1532" i="1"/>
  <c r="R1532" i="1"/>
  <c r="Q1532" i="1"/>
  <c r="P1532" i="1"/>
  <c r="Y1531" i="1"/>
  <c r="X1531" i="1"/>
  <c r="W1531" i="1"/>
  <c r="V1531" i="1"/>
  <c r="U1531" i="1"/>
  <c r="T1531" i="1"/>
  <c r="S1531" i="1"/>
  <c r="R1531" i="1"/>
  <c r="Q1531" i="1"/>
  <c r="P1531" i="1"/>
  <c r="Y1530" i="1"/>
  <c r="X1530" i="1"/>
  <c r="W1530" i="1"/>
  <c r="V1530" i="1"/>
  <c r="U1530" i="1"/>
  <c r="T1530" i="1"/>
  <c r="S1530" i="1"/>
  <c r="R1530" i="1"/>
  <c r="Q1530" i="1"/>
  <c r="P1530" i="1"/>
  <c r="Y1529" i="1"/>
  <c r="X1529" i="1"/>
  <c r="W1529" i="1"/>
  <c r="V1529" i="1"/>
  <c r="U1529" i="1"/>
  <c r="T1529" i="1"/>
  <c r="S1529" i="1"/>
  <c r="R1529" i="1"/>
  <c r="Q1529" i="1"/>
  <c r="P1529" i="1"/>
  <c r="Y1528" i="1"/>
  <c r="X1528" i="1"/>
  <c r="W1528" i="1"/>
  <c r="V1528" i="1"/>
  <c r="U1528" i="1"/>
  <c r="T1528" i="1"/>
  <c r="S1528" i="1"/>
  <c r="R1528" i="1"/>
  <c r="Q1528" i="1"/>
  <c r="P1528" i="1"/>
  <c r="Y1527" i="1"/>
  <c r="X1527" i="1"/>
  <c r="W1527" i="1"/>
  <c r="V1527" i="1"/>
  <c r="U1527" i="1"/>
  <c r="T1527" i="1"/>
  <c r="S1527" i="1"/>
  <c r="R1527" i="1"/>
  <c r="Q1527" i="1"/>
  <c r="P1527" i="1"/>
  <c r="Y1526" i="1"/>
  <c r="X1526" i="1"/>
  <c r="W1526" i="1"/>
  <c r="V1526" i="1"/>
  <c r="U1526" i="1"/>
  <c r="T1526" i="1"/>
  <c r="S1526" i="1"/>
  <c r="R1526" i="1"/>
  <c r="Q1526" i="1"/>
  <c r="P1526" i="1"/>
  <c r="Y1525" i="1"/>
  <c r="X1525" i="1"/>
  <c r="W1525" i="1"/>
  <c r="V1525" i="1"/>
  <c r="U1525" i="1"/>
  <c r="T1525" i="1"/>
  <c r="S1525" i="1"/>
  <c r="R1525" i="1"/>
  <c r="Q1525" i="1"/>
  <c r="P1525" i="1"/>
  <c r="Y1524" i="1"/>
  <c r="X1524" i="1"/>
  <c r="W1524" i="1"/>
  <c r="V1524" i="1"/>
  <c r="U1524" i="1"/>
  <c r="T1524" i="1"/>
  <c r="S1524" i="1"/>
  <c r="R1524" i="1"/>
  <c r="Q1524" i="1"/>
  <c r="P1524" i="1"/>
  <c r="Y1523" i="1"/>
  <c r="X1523" i="1"/>
  <c r="W1523" i="1"/>
  <c r="V1523" i="1"/>
  <c r="U1523" i="1"/>
  <c r="T1523" i="1"/>
  <c r="S1523" i="1"/>
  <c r="R1523" i="1"/>
  <c r="Q1523" i="1"/>
  <c r="P1523" i="1"/>
  <c r="Y1522" i="1"/>
  <c r="X1522" i="1"/>
  <c r="W1522" i="1"/>
  <c r="V1522" i="1"/>
  <c r="U1522" i="1"/>
  <c r="T1522" i="1"/>
  <c r="S1522" i="1"/>
  <c r="R1522" i="1"/>
  <c r="Q1522" i="1"/>
  <c r="P1522" i="1"/>
  <c r="Y1521" i="1"/>
  <c r="X1521" i="1"/>
  <c r="W1521" i="1"/>
  <c r="V1521" i="1"/>
  <c r="U1521" i="1"/>
  <c r="T1521" i="1"/>
  <c r="S1521" i="1"/>
  <c r="R1521" i="1"/>
  <c r="Q1521" i="1"/>
  <c r="P1521" i="1"/>
  <c r="Y1520" i="1"/>
  <c r="X1520" i="1"/>
  <c r="W1520" i="1"/>
  <c r="V1520" i="1"/>
  <c r="U1520" i="1"/>
  <c r="T1520" i="1"/>
  <c r="S1520" i="1"/>
  <c r="R1520" i="1"/>
  <c r="Q1520" i="1"/>
  <c r="P1520" i="1"/>
  <c r="Y1519" i="1"/>
  <c r="X1519" i="1"/>
  <c r="W1519" i="1"/>
  <c r="V1519" i="1"/>
  <c r="U1519" i="1"/>
  <c r="T1519" i="1"/>
  <c r="S1519" i="1"/>
  <c r="R1519" i="1"/>
  <c r="Q1519" i="1"/>
  <c r="P1519" i="1"/>
  <c r="Y1518" i="1"/>
  <c r="X1518" i="1"/>
  <c r="W1518" i="1"/>
  <c r="V1518" i="1"/>
  <c r="U1518" i="1"/>
  <c r="T1518" i="1"/>
  <c r="S1518" i="1"/>
  <c r="R1518" i="1"/>
  <c r="Q1518" i="1"/>
  <c r="P1518" i="1"/>
  <c r="Y1517" i="1"/>
  <c r="X1517" i="1"/>
  <c r="W1517" i="1"/>
  <c r="V1517" i="1"/>
  <c r="U1517" i="1"/>
  <c r="T1517" i="1"/>
  <c r="S1517" i="1"/>
  <c r="R1517" i="1"/>
  <c r="Q1517" i="1"/>
  <c r="P1517" i="1"/>
  <c r="Y1516" i="1"/>
  <c r="X1516" i="1"/>
  <c r="W1516" i="1"/>
  <c r="V1516" i="1"/>
  <c r="U1516" i="1"/>
  <c r="T1516" i="1"/>
  <c r="S1516" i="1"/>
  <c r="R1516" i="1"/>
  <c r="Q1516" i="1"/>
  <c r="P1516" i="1"/>
  <c r="Y1515" i="1"/>
  <c r="X1515" i="1"/>
  <c r="W1515" i="1"/>
  <c r="V1515" i="1"/>
  <c r="U1515" i="1"/>
  <c r="T1515" i="1"/>
  <c r="S1515" i="1"/>
  <c r="R1515" i="1"/>
  <c r="Q1515" i="1"/>
  <c r="P1515" i="1"/>
  <c r="Y1514" i="1"/>
  <c r="X1514" i="1"/>
  <c r="W1514" i="1"/>
  <c r="V1514" i="1"/>
  <c r="U1514" i="1"/>
  <c r="T1514" i="1"/>
  <c r="S1514" i="1"/>
  <c r="R1514" i="1"/>
  <c r="Q1514" i="1"/>
  <c r="P1514" i="1"/>
  <c r="Y1513" i="1"/>
  <c r="X1513" i="1"/>
  <c r="W1513" i="1"/>
  <c r="V1513" i="1"/>
  <c r="U1513" i="1"/>
  <c r="T1513" i="1"/>
  <c r="S1513" i="1"/>
  <c r="R1513" i="1"/>
  <c r="Q1513" i="1"/>
  <c r="P1513" i="1"/>
  <c r="Y1512" i="1"/>
  <c r="X1512" i="1"/>
  <c r="W1512" i="1"/>
  <c r="V1512" i="1"/>
  <c r="U1512" i="1"/>
  <c r="T1512" i="1"/>
  <c r="S1512" i="1"/>
  <c r="R1512" i="1"/>
  <c r="Q1512" i="1"/>
  <c r="P1512" i="1"/>
  <c r="Y1511" i="1"/>
  <c r="X1511" i="1"/>
  <c r="W1511" i="1"/>
  <c r="V1511" i="1"/>
  <c r="U1511" i="1"/>
  <c r="T1511" i="1"/>
  <c r="S1511" i="1"/>
  <c r="R1511" i="1"/>
  <c r="Q1511" i="1"/>
  <c r="P1511" i="1"/>
  <c r="Y1510" i="1"/>
  <c r="X1510" i="1"/>
  <c r="W1510" i="1"/>
  <c r="V1510" i="1"/>
  <c r="U1510" i="1"/>
  <c r="T1510" i="1"/>
  <c r="S1510" i="1"/>
  <c r="R1510" i="1"/>
  <c r="Q1510" i="1"/>
  <c r="P1510" i="1"/>
  <c r="Y1509" i="1"/>
  <c r="X1509" i="1"/>
  <c r="W1509" i="1"/>
  <c r="V1509" i="1"/>
  <c r="U1509" i="1"/>
  <c r="T1509" i="1"/>
  <c r="S1509" i="1"/>
  <c r="R1509" i="1"/>
  <c r="Q1509" i="1"/>
  <c r="P1509" i="1"/>
  <c r="Y1508" i="1"/>
  <c r="X1508" i="1"/>
  <c r="W1508" i="1"/>
  <c r="V1508" i="1"/>
  <c r="U1508" i="1"/>
  <c r="T1508" i="1"/>
  <c r="S1508" i="1"/>
  <c r="R1508" i="1"/>
  <c r="Q1508" i="1"/>
  <c r="P1508" i="1"/>
  <c r="Y1507" i="1"/>
  <c r="X1507" i="1"/>
  <c r="W1507" i="1"/>
  <c r="V1507" i="1"/>
  <c r="U1507" i="1"/>
  <c r="T1507" i="1"/>
  <c r="S1507" i="1"/>
  <c r="R1507" i="1"/>
  <c r="Q1507" i="1"/>
  <c r="P1507" i="1"/>
  <c r="Y1506" i="1"/>
  <c r="X1506" i="1"/>
  <c r="W1506" i="1"/>
  <c r="V1506" i="1"/>
  <c r="U1506" i="1"/>
  <c r="T1506" i="1"/>
  <c r="S1506" i="1"/>
  <c r="R1506" i="1"/>
  <c r="Q1506" i="1"/>
  <c r="P1506" i="1"/>
  <c r="Y1505" i="1"/>
  <c r="X1505" i="1"/>
  <c r="W1505" i="1"/>
  <c r="V1505" i="1"/>
  <c r="U1505" i="1"/>
  <c r="T1505" i="1"/>
  <c r="S1505" i="1"/>
  <c r="R1505" i="1"/>
  <c r="Q1505" i="1"/>
  <c r="P1505" i="1"/>
  <c r="Y1504" i="1"/>
  <c r="X1504" i="1"/>
  <c r="W1504" i="1"/>
  <c r="V1504" i="1"/>
  <c r="U1504" i="1"/>
  <c r="T1504" i="1"/>
  <c r="S1504" i="1"/>
  <c r="R1504" i="1"/>
  <c r="Q1504" i="1"/>
  <c r="P1504" i="1"/>
  <c r="Y1503" i="1"/>
  <c r="X1503" i="1"/>
  <c r="W1503" i="1"/>
  <c r="V1503" i="1"/>
  <c r="U1503" i="1"/>
  <c r="T1503" i="1"/>
  <c r="S1503" i="1"/>
  <c r="R1503" i="1"/>
  <c r="Q1503" i="1"/>
  <c r="P1503" i="1"/>
  <c r="Y1502" i="1"/>
  <c r="X1502" i="1"/>
  <c r="W1502" i="1"/>
  <c r="V1502" i="1"/>
  <c r="U1502" i="1"/>
  <c r="T1502" i="1"/>
  <c r="S1502" i="1"/>
  <c r="R1502" i="1"/>
  <c r="Q1502" i="1"/>
  <c r="P1502" i="1"/>
  <c r="Y1501" i="1"/>
  <c r="X1501" i="1"/>
  <c r="W1501" i="1"/>
  <c r="V1501" i="1"/>
  <c r="U1501" i="1"/>
  <c r="T1501" i="1"/>
  <c r="S1501" i="1"/>
  <c r="R1501" i="1"/>
  <c r="Q1501" i="1"/>
  <c r="P1501" i="1"/>
  <c r="Y1500" i="1"/>
  <c r="X1500" i="1"/>
  <c r="W1500" i="1"/>
  <c r="V1500" i="1"/>
  <c r="U1500" i="1"/>
  <c r="T1500" i="1"/>
  <c r="S1500" i="1"/>
  <c r="R1500" i="1"/>
  <c r="Q1500" i="1"/>
  <c r="P1500" i="1"/>
  <c r="Y1499" i="1"/>
  <c r="X1499" i="1"/>
  <c r="W1499" i="1"/>
  <c r="V1499" i="1"/>
  <c r="U1499" i="1"/>
  <c r="T1499" i="1"/>
  <c r="S1499" i="1"/>
  <c r="R1499" i="1"/>
  <c r="Q1499" i="1"/>
  <c r="P1499" i="1"/>
  <c r="Y1498" i="1"/>
  <c r="X1498" i="1"/>
  <c r="W1498" i="1"/>
  <c r="V1498" i="1"/>
  <c r="U1498" i="1"/>
  <c r="T1498" i="1"/>
  <c r="S1498" i="1"/>
  <c r="R1498" i="1"/>
  <c r="Q1498" i="1"/>
  <c r="P1498" i="1"/>
  <c r="Y1497" i="1"/>
  <c r="X1497" i="1"/>
  <c r="W1497" i="1"/>
  <c r="V1497" i="1"/>
  <c r="U1497" i="1"/>
  <c r="T1497" i="1"/>
  <c r="S1497" i="1"/>
  <c r="R1497" i="1"/>
  <c r="Q1497" i="1"/>
  <c r="P1497" i="1"/>
  <c r="Y1496" i="1"/>
  <c r="X1496" i="1"/>
  <c r="W1496" i="1"/>
  <c r="V1496" i="1"/>
  <c r="U1496" i="1"/>
  <c r="T1496" i="1"/>
  <c r="S1496" i="1"/>
  <c r="R1496" i="1"/>
  <c r="Q1496" i="1"/>
  <c r="P1496" i="1"/>
  <c r="Y1495" i="1"/>
  <c r="X1495" i="1"/>
  <c r="W1495" i="1"/>
  <c r="V1495" i="1"/>
  <c r="U1495" i="1"/>
  <c r="T1495" i="1"/>
  <c r="S1495" i="1"/>
  <c r="R1495" i="1"/>
  <c r="Q1495" i="1"/>
  <c r="P1495" i="1"/>
  <c r="Y1494" i="1"/>
  <c r="X1494" i="1"/>
  <c r="W1494" i="1"/>
  <c r="V1494" i="1"/>
  <c r="U1494" i="1"/>
  <c r="T1494" i="1"/>
  <c r="S1494" i="1"/>
  <c r="R1494" i="1"/>
  <c r="Q1494" i="1"/>
  <c r="P1494" i="1"/>
  <c r="Y1493" i="1"/>
  <c r="X1493" i="1"/>
  <c r="W1493" i="1"/>
  <c r="V1493" i="1"/>
  <c r="U1493" i="1"/>
  <c r="T1493" i="1"/>
  <c r="S1493" i="1"/>
  <c r="R1493" i="1"/>
  <c r="Q1493" i="1"/>
  <c r="P1493" i="1"/>
  <c r="Y1492" i="1"/>
  <c r="X1492" i="1"/>
  <c r="W1492" i="1"/>
  <c r="V1492" i="1"/>
  <c r="U1492" i="1"/>
  <c r="T1492" i="1"/>
  <c r="S1492" i="1"/>
  <c r="R1492" i="1"/>
  <c r="Q1492" i="1"/>
  <c r="P1492" i="1"/>
  <c r="Y1491" i="1"/>
  <c r="X1491" i="1"/>
  <c r="W1491" i="1"/>
  <c r="V1491" i="1"/>
  <c r="U1491" i="1"/>
  <c r="T1491" i="1"/>
  <c r="S1491" i="1"/>
  <c r="R1491" i="1"/>
  <c r="Q1491" i="1"/>
  <c r="P1491" i="1"/>
  <c r="Y1490" i="1"/>
  <c r="X1490" i="1"/>
  <c r="W1490" i="1"/>
  <c r="V1490" i="1"/>
  <c r="U1490" i="1"/>
  <c r="T1490" i="1"/>
  <c r="S1490" i="1"/>
  <c r="R1490" i="1"/>
  <c r="Q1490" i="1"/>
  <c r="P1490" i="1"/>
  <c r="Y1489" i="1"/>
  <c r="X1489" i="1"/>
  <c r="W1489" i="1"/>
  <c r="V1489" i="1"/>
  <c r="U1489" i="1"/>
  <c r="T1489" i="1"/>
  <c r="S1489" i="1"/>
  <c r="R1489" i="1"/>
  <c r="Q1489" i="1"/>
  <c r="P1489" i="1"/>
  <c r="Y1488" i="1"/>
  <c r="X1488" i="1"/>
  <c r="W1488" i="1"/>
  <c r="V1488" i="1"/>
  <c r="U1488" i="1"/>
  <c r="T1488" i="1"/>
  <c r="S1488" i="1"/>
  <c r="R1488" i="1"/>
  <c r="Q1488" i="1"/>
  <c r="P1488" i="1"/>
  <c r="Y1487" i="1"/>
  <c r="X1487" i="1"/>
  <c r="W1487" i="1"/>
  <c r="V1487" i="1"/>
  <c r="U1487" i="1"/>
  <c r="T1487" i="1"/>
  <c r="S1487" i="1"/>
  <c r="R1487" i="1"/>
  <c r="Q1487" i="1"/>
  <c r="P1487" i="1"/>
  <c r="Y1486" i="1"/>
  <c r="X1486" i="1"/>
  <c r="W1486" i="1"/>
  <c r="V1486" i="1"/>
  <c r="U1486" i="1"/>
  <c r="T1486" i="1"/>
  <c r="S1486" i="1"/>
  <c r="R1486" i="1"/>
  <c r="Q1486" i="1"/>
  <c r="P1486" i="1"/>
  <c r="Y1485" i="1"/>
  <c r="X1485" i="1"/>
  <c r="W1485" i="1"/>
  <c r="V1485" i="1"/>
  <c r="U1485" i="1"/>
  <c r="T1485" i="1"/>
  <c r="S1485" i="1"/>
  <c r="R1485" i="1"/>
  <c r="Q1485" i="1"/>
  <c r="P1485" i="1"/>
  <c r="Y1484" i="1"/>
  <c r="X1484" i="1"/>
  <c r="W1484" i="1"/>
  <c r="V1484" i="1"/>
  <c r="U1484" i="1"/>
  <c r="T1484" i="1"/>
  <c r="S1484" i="1"/>
  <c r="R1484" i="1"/>
  <c r="Q1484" i="1"/>
  <c r="P1484" i="1"/>
  <c r="Y1483" i="1"/>
  <c r="X1483" i="1"/>
  <c r="W1483" i="1"/>
  <c r="V1483" i="1"/>
  <c r="U1483" i="1"/>
  <c r="T1483" i="1"/>
  <c r="S1483" i="1"/>
  <c r="R1483" i="1"/>
  <c r="Q1483" i="1"/>
  <c r="P1483" i="1"/>
  <c r="Y1482" i="1"/>
  <c r="X1482" i="1"/>
  <c r="W1482" i="1"/>
  <c r="V1482" i="1"/>
  <c r="U1482" i="1"/>
  <c r="T1482" i="1"/>
  <c r="S1482" i="1"/>
  <c r="R1482" i="1"/>
  <c r="Q1482" i="1"/>
  <c r="P1482" i="1"/>
  <c r="Y1481" i="1"/>
  <c r="X1481" i="1"/>
  <c r="W1481" i="1"/>
  <c r="V1481" i="1"/>
  <c r="U1481" i="1"/>
  <c r="T1481" i="1"/>
  <c r="S1481" i="1"/>
  <c r="R1481" i="1"/>
  <c r="Q1481" i="1"/>
  <c r="P1481" i="1"/>
  <c r="Y1480" i="1"/>
  <c r="X1480" i="1"/>
  <c r="W1480" i="1"/>
  <c r="V1480" i="1"/>
  <c r="U1480" i="1"/>
  <c r="T1480" i="1"/>
  <c r="S1480" i="1"/>
  <c r="R1480" i="1"/>
  <c r="Q1480" i="1"/>
  <c r="P1480" i="1"/>
  <c r="Y1479" i="1"/>
  <c r="X1479" i="1"/>
  <c r="W1479" i="1"/>
  <c r="V1479" i="1"/>
  <c r="U1479" i="1"/>
  <c r="T1479" i="1"/>
  <c r="S1479" i="1"/>
  <c r="R1479" i="1"/>
  <c r="Q1479" i="1"/>
  <c r="P1479" i="1"/>
  <c r="Y1478" i="1"/>
  <c r="X1478" i="1"/>
  <c r="W1478" i="1"/>
  <c r="V1478" i="1"/>
  <c r="U1478" i="1"/>
  <c r="T1478" i="1"/>
  <c r="S1478" i="1"/>
  <c r="R1478" i="1"/>
  <c r="Q1478" i="1"/>
  <c r="P1478" i="1"/>
  <c r="Y1477" i="1"/>
  <c r="X1477" i="1"/>
  <c r="W1477" i="1"/>
  <c r="V1477" i="1"/>
  <c r="U1477" i="1"/>
  <c r="T1477" i="1"/>
  <c r="S1477" i="1"/>
  <c r="R1477" i="1"/>
  <c r="Q1477" i="1"/>
  <c r="P1477" i="1"/>
  <c r="Y1476" i="1"/>
  <c r="X1476" i="1"/>
  <c r="W1476" i="1"/>
  <c r="V1476" i="1"/>
  <c r="U1476" i="1"/>
  <c r="T1476" i="1"/>
  <c r="S1476" i="1"/>
  <c r="R1476" i="1"/>
  <c r="Q1476" i="1"/>
  <c r="P1476" i="1"/>
  <c r="Y1475" i="1"/>
  <c r="X1475" i="1"/>
  <c r="W1475" i="1"/>
  <c r="V1475" i="1"/>
  <c r="U1475" i="1"/>
  <c r="T1475" i="1"/>
  <c r="S1475" i="1"/>
  <c r="R1475" i="1"/>
  <c r="Q1475" i="1"/>
  <c r="P1475" i="1"/>
  <c r="Y1474" i="1"/>
  <c r="X1474" i="1"/>
  <c r="W1474" i="1"/>
  <c r="V1474" i="1"/>
  <c r="U1474" i="1"/>
  <c r="T1474" i="1"/>
  <c r="S1474" i="1"/>
  <c r="R1474" i="1"/>
  <c r="Q1474" i="1"/>
  <c r="P1474" i="1"/>
  <c r="Y1473" i="1"/>
  <c r="X1473" i="1"/>
  <c r="W1473" i="1"/>
  <c r="V1473" i="1"/>
  <c r="U1473" i="1"/>
  <c r="T1473" i="1"/>
  <c r="S1473" i="1"/>
  <c r="R1473" i="1"/>
  <c r="Q1473" i="1"/>
  <c r="P1473" i="1"/>
  <c r="Y1472" i="1"/>
  <c r="X1472" i="1"/>
  <c r="W1472" i="1"/>
  <c r="V1472" i="1"/>
  <c r="U1472" i="1"/>
  <c r="T1472" i="1"/>
  <c r="S1472" i="1"/>
  <c r="R1472" i="1"/>
  <c r="Q1472" i="1"/>
  <c r="P1472" i="1"/>
  <c r="Y1471" i="1"/>
  <c r="X1471" i="1"/>
  <c r="W1471" i="1"/>
  <c r="V1471" i="1"/>
  <c r="U1471" i="1"/>
  <c r="T1471" i="1"/>
  <c r="S1471" i="1"/>
  <c r="R1471" i="1"/>
  <c r="Q1471" i="1"/>
  <c r="P1471" i="1"/>
  <c r="Y1470" i="1"/>
  <c r="X1470" i="1"/>
  <c r="W1470" i="1"/>
  <c r="V1470" i="1"/>
  <c r="U1470" i="1"/>
  <c r="T1470" i="1"/>
  <c r="S1470" i="1"/>
  <c r="R1470" i="1"/>
  <c r="Q1470" i="1"/>
  <c r="P1470" i="1"/>
  <c r="Y1469" i="1"/>
  <c r="X1469" i="1"/>
  <c r="W1469" i="1"/>
  <c r="V1469" i="1"/>
  <c r="U1469" i="1"/>
  <c r="T1469" i="1"/>
  <c r="S1469" i="1"/>
  <c r="R1469" i="1"/>
  <c r="Q1469" i="1"/>
  <c r="P1469" i="1"/>
  <c r="Y1468" i="1"/>
  <c r="X1468" i="1"/>
  <c r="W1468" i="1"/>
  <c r="V1468" i="1"/>
  <c r="U1468" i="1"/>
  <c r="T1468" i="1"/>
  <c r="S1468" i="1"/>
  <c r="R1468" i="1"/>
  <c r="Q1468" i="1"/>
  <c r="P1468" i="1"/>
  <c r="Y1467" i="1"/>
  <c r="X1467" i="1"/>
  <c r="W1467" i="1"/>
  <c r="V1467" i="1"/>
  <c r="U1467" i="1"/>
  <c r="T1467" i="1"/>
  <c r="S1467" i="1"/>
  <c r="R1467" i="1"/>
  <c r="Q1467" i="1"/>
  <c r="P1467" i="1"/>
  <c r="Y1466" i="1"/>
  <c r="X1466" i="1"/>
  <c r="W1466" i="1"/>
  <c r="V1466" i="1"/>
  <c r="U1466" i="1"/>
  <c r="T1466" i="1"/>
  <c r="S1466" i="1"/>
  <c r="R1466" i="1"/>
  <c r="Q1466" i="1"/>
  <c r="P1466" i="1"/>
  <c r="Y1465" i="1"/>
  <c r="X1465" i="1"/>
  <c r="W1465" i="1"/>
  <c r="V1465" i="1"/>
  <c r="U1465" i="1"/>
  <c r="T1465" i="1"/>
  <c r="S1465" i="1"/>
  <c r="R1465" i="1"/>
  <c r="Q1465" i="1"/>
  <c r="P1465" i="1"/>
  <c r="Y1464" i="1"/>
  <c r="X1464" i="1"/>
  <c r="W1464" i="1"/>
  <c r="V1464" i="1"/>
  <c r="U1464" i="1"/>
  <c r="T1464" i="1"/>
  <c r="S1464" i="1"/>
  <c r="R1464" i="1"/>
  <c r="Q1464" i="1"/>
  <c r="P1464" i="1"/>
  <c r="Y1463" i="1"/>
  <c r="X1463" i="1"/>
  <c r="W1463" i="1"/>
  <c r="V1463" i="1"/>
  <c r="U1463" i="1"/>
  <c r="T1463" i="1"/>
  <c r="S1463" i="1"/>
  <c r="R1463" i="1"/>
  <c r="Q1463" i="1"/>
  <c r="P1463" i="1"/>
  <c r="Y1462" i="1"/>
  <c r="X1462" i="1"/>
  <c r="W1462" i="1"/>
  <c r="V1462" i="1"/>
  <c r="U1462" i="1"/>
  <c r="T1462" i="1"/>
  <c r="S1462" i="1"/>
  <c r="R1462" i="1"/>
  <c r="Q1462" i="1"/>
  <c r="P1462" i="1"/>
  <c r="Y1461" i="1"/>
  <c r="X1461" i="1"/>
  <c r="W1461" i="1"/>
  <c r="V1461" i="1"/>
  <c r="U1461" i="1"/>
  <c r="T1461" i="1"/>
  <c r="S1461" i="1"/>
  <c r="R1461" i="1"/>
  <c r="Q1461" i="1"/>
  <c r="P1461" i="1"/>
  <c r="Y1460" i="1"/>
  <c r="X1460" i="1"/>
  <c r="W1460" i="1"/>
  <c r="V1460" i="1"/>
  <c r="U1460" i="1"/>
  <c r="T1460" i="1"/>
  <c r="S1460" i="1"/>
  <c r="R1460" i="1"/>
  <c r="Q1460" i="1"/>
  <c r="P1460" i="1"/>
  <c r="Y1459" i="1"/>
  <c r="X1459" i="1"/>
  <c r="W1459" i="1"/>
  <c r="V1459" i="1"/>
  <c r="U1459" i="1"/>
  <c r="T1459" i="1"/>
  <c r="S1459" i="1"/>
  <c r="R1459" i="1"/>
  <c r="Q1459" i="1"/>
  <c r="P1459" i="1"/>
  <c r="Y1458" i="1"/>
  <c r="X1458" i="1"/>
  <c r="W1458" i="1"/>
  <c r="V1458" i="1"/>
  <c r="U1458" i="1"/>
  <c r="T1458" i="1"/>
  <c r="S1458" i="1"/>
  <c r="R1458" i="1"/>
  <c r="Q1458" i="1"/>
  <c r="P1458" i="1"/>
  <c r="Y1457" i="1"/>
  <c r="X1457" i="1"/>
  <c r="W1457" i="1"/>
  <c r="V1457" i="1"/>
  <c r="U1457" i="1"/>
  <c r="T1457" i="1"/>
  <c r="S1457" i="1"/>
  <c r="R1457" i="1"/>
  <c r="Q1457" i="1"/>
  <c r="P1457" i="1"/>
  <c r="Y1456" i="1"/>
  <c r="X1456" i="1"/>
  <c r="W1456" i="1"/>
  <c r="V1456" i="1"/>
  <c r="U1456" i="1"/>
  <c r="T1456" i="1"/>
  <c r="S1456" i="1"/>
  <c r="R1456" i="1"/>
  <c r="Q1456" i="1"/>
  <c r="P1456" i="1"/>
  <c r="Y1455" i="1"/>
  <c r="X1455" i="1"/>
  <c r="W1455" i="1"/>
  <c r="V1455" i="1"/>
  <c r="U1455" i="1"/>
  <c r="T1455" i="1"/>
  <c r="S1455" i="1"/>
  <c r="R1455" i="1"/>
  <c r="Q1455" i="1"/>
  <c r="P1455" i="1"/>
  <c r="Y1454" i="1"/>
  <c r="X1454" i="1"/>
  <c r="W1454" i="1"/>
  <c r="V1454" i="1"/>
  <c r="U1454" i="1"/>
  <c r="T1454" i="1"/>
  <c r="S1454" i="1"/>
  <c r="R1454" i="1"/>
  <c r="Q1454" i="1"/>
  <c r="P1454" i="1"/>
  <c r="Y1453" i="1"/>
  <c r="X1453" i="1"/>
  <c r="W1453" i="1"/>
  <c r="V1453" i="1"/>
  <c r="U1453" i="1"/>
  <c r="T1453" i="1"/>
  <c r="S1453" i="1"/>
  <c r="R1453" i="1"/>
  <c r="Q1453" i="1"/>
  <c r="P1453" i="1"/>
  <c r="Y1452" i="1"/>
  <c r="X1452" i="1"/>
  <c r="W1452" i="1"/>
  <c r="V1452" i="1"/>
  <c r="U1452" i="1"/>
  <c r="T1452" i="1"/>
  <c r="S1452" i="1"/>
  <c r="R1452" i="1"/>
  <c r="Q1452" i="1"/>
  <c r="P1452" i="1"/>
  <c r="Y1451" i="1"/>
  <c r="X1451" i="1"/>
  <c r="W1451" i="1"/>
  <c r="V1451" i="1"/>
  <c r="U1451" i="1"/>
  <c r="T1451" i="1"/>
  <c r="S1451" i="1"/>
  <c r="R1451" i="1"/>
  <c r="Q1451" i="1"/>
  <c r="P1451" i="1"/>
  <c r="Y1450" i="1"/>
  <c r="X1450" i="1"/>
  <c r="W1450" i="1"/>
  <c r="V1450" i="1"/>
  <c r="U1450" i="1"/>
  <c r="T1450" i="1"/>
  <c r="S1450" i="1"/>
  <c r="R1450" i="1"/>
  <c r="Q1450" i="1"/>
  <c r="P1450" i="1"/>
  <c r="Y1449" i="1"/>
  <c r="X1449" i="1"/>
  <c r="W1449" i="1"/>
  <c r="V1449" i="1"/>
  <c r="U1449" i="1"/>
  <c r="T1449" i="1"/>
  <c r="S1449" i="1"/>
  <c r="R1449" i="1"/>
  <c r="Q1449" i="1"/>
  <c r="P1449" i="1"/>
  <c r="Y1448" i="1"/>
  <c r="X1448" i="1"/>
  <c r="W1448" i="1"/>
  <c r="V1448" i="1"/>
  <c r="U1448" i="1"/>
  <c r="T1448" i="1"/>
  <c r="S1448" i="1"/>
  <c r="R1448" i="1"/>
  <c r="Q1448" i="1"/>
  <c r="P1448" i="1"/>
  <c r="Y1447" i="1"/>
  <c r="X1447" i="1"/>
  <c r="W1447" i="1"/>
  <c r="V1447" i="1"/>
  <c r="U1447" i="1"/>
  <c r="T1447" i="1"/>
  <c r="S1447" i="1"/>
  <c r="R1447" i="1"/>
  <c r="Q1447" i="1"/>
  <c r="P1447" i="1"/>
  <c r="Y1446" i="1"/>
  <c r="X1446" i="1"/>
  <c r="W1446" i="1"/>
  <c r="V1446" i="1"/>
  <c r="U1446" i="1"/>
  <c r="T1446" i="1"/>
  <c r="S1446" i="1"/>
  <c r="R1446" i="1"/>
  <c r="Q1446" i="1"/>
  <c r="P1446" i="1"/>
  <c r="Y1445" i="1"/>
  <c r="X1445" i="1"/>
  <c r="W1445" i="1"/>
  <c r="V1445" i="1"/>
  <c r="U1445" i="1"/>
  <c r="T1445" i="1"/>
  <c r="S1445" i="1"/>
  <c r="R1445" i="1"/>
  <c r="Q1445" i="1"/>
  <c r="P1445" i="1"/>
  <c r="Y1444" i="1"/>
  <c r="X1444" i="1"/>
  <c r="W1444" i="1"/>
  <c r="V1444" i="1"/>
  <c r="U1444" i="1"/>
  <c r="T1444" i="1"/>
  <c r="S1444" i="1"/>
  <c r="R1444" i="1"/>
  <c r="Q1444" i="1"/>
  <c r="P1444" i="1"/>
  <c r="Y1443" i="1"/>
  <c r="X1443" i="1"/>
  <c r="W1443" i="1"/>
  <c r="V1443" i="1"/>
  <c r="U1443" i="1"/>
  <c r="T1443" i="1"/>
  <c r="S1443" i="1"/>
  <c r="R1443" i="1"/>
  <c r="Q1443" i="1"/>
  <c r="P1443" i="1"/>
  <c r="Y1442" i="1"/>
  <c r="X1442" i="1"/>
  <c r="W1442" i="1"/>
  <c r="V1442" i="1"/>
  <c r="U1442" i="1"/>
  <c r="T1442" i="1"/>
  <c r="S1442" i="1"/>
  <c r="R1442" i="1"/>
  <c r="Q1442" i="1"/>
  <c r="P1442" i="1"/>
  <c r="Y1441" i="1"/>
  <c r="X1441" i="1"/>
  <c r="W1441" i="1"/>
  <c r="V1441" i="1"/>
  <c r="U1441" i="1"/>
  <c r="T1441" i="1"/>
  <c r="S1441" i="1"/>
  <c r="R1441" i="1"/>
  <c r="Q1441" i="1"/>
  <c r="P1441" i="1"/>
  <c r="Y1440" i="1"/>
  <c r="X1440" i="1"/>
  <c r="W1440" i="1"/>
  <c r="V1440" i="1"/>
  <c r="U1440" i="1"/>
  <c r="T1440" i="1"/>
  <c r="S1440" i="1"/>
  <c r="R1440" i="1"/>
  <c r="Q1440" i="1"/>
  <c r="P1440" i="1"/>
  <c r="Y1439" i="1"/>
  <c r="X1439" i="1"/>
  <c r="W1439" i="1"/>
  <c r="V1439" i="1"/>
  <c r="U1439" i="1"/>
  <c r="T1439" i="1"/>
  <c r="S1439" i="1"/>
  <c r="R1439" i="1"/>
  <c r="Q1439" i="1"/>
  <c r="P1439" i="1"/>
  <c r="Y1438" i="1"/>
  <c r="X1438" i="1"/>
  <c r="W1438" i="1"/>
  <c r="V1438" i="1"/>
  <c r="U1438" i="1"/>
  <c r="T1438" i="1"/>
  <c r="S1438" i="1"/>
  <c r="R1438" i="1"/>
  <c r="Q1438" i="1"/>
  <c r="P1438" i="1"/>
  <c r="Y1437" i="1"/>
  <c r="X1437" i="1"/>
  <c r="W1437" i="1"/>
  <c r="V1437" i="1"/>
  <c r="U1437" i="1"/>
  <c r="T1437" i="1"/>
  <c r="S1437" i="1"/>
  <c r="R1437" i="1"/>
  <c r="Q1437" i="1"/>
  <c r="P1437" i="1"/>
  <c r="Y1436" i="1"/>
  <c r="X1436" i="1"/>
  <c r="W1436" i="1"/>
  <c r="V1436" i="1"/>
  <c r="U1436" i="1"/>
  <c r="T1436" i="1"/>
  <c r="S1436" i="1"/>
  <c r="R1436" i="1"/>
  <c r="Q1436" i="1"/>
  <c r="P1436" i="1"/>
  <c r="Y1435" i="1"/>
  <c r="X1435" i="1"/>
  <c r="W1435" i="1"/>
  <c r="V1435" i="1"/>
  <c r="U1435" i="1"/>
  <c r="T1435" i="1"/>
  <c r="S1435" i="1"/>
  <c r="R1435" i="1"/>
  <c r="Q1435" i="1"/>
  <c r="P1435" i="1"/>
  <c r="Y1434" i="1"/>
  <c r="X1434" i="1"/>
  <c r="W1434" i="1"/>
  <c r="V1434" i="1"/>
  <c r="U1434" i="1"/>
  <c r="T1434" i="1"/>
  <c r="S1434" i="1"/>
  <c r="R1434" i="1"/>
  <c r="Q1434" i="1"/>
  <c r="P1434" i="1"/>
  <c r="Y1433" i="1"/>
  <c r="X1433" i="1"/>
  <c r="W1433" i="1"/>
  <c r="V1433" i="1"/>
  <c r="U1433" i="1"/>
  <c r="T1433" i="1"/>
  <c r="S1433" i="1"/>
  <c r="R1433" i="1"/>
  <c r="Q1433" i="1"/>
  <c r="P1433" i="1"/>
  <c r="Y1432" i="1"/>
  <c r="X1432" i="1"/>
  <c r="W1432" i="1"/>
  <c r="V1432" i="1"/>
  <c r="U1432" i="1"/>
  <c r="T1432" i="1"/>
  <c r="S1432" i="1"/>
  <c r="R1432" i="1"/>
  <c r="Q1432" i="1"/>
  <c r="P1432" i="1"/>
  <c r="Y1431" i="1"/>
  <c r="X1431" i="1"/>
  <c r="W1431" i="1"/>
  <c r="V1431" i="1"/>
  <c r="U1431" i="1"/>
  <c r="T1431" i="1"/>
  <c r="S1431" i="1"/>
  <c r="R1431" i="1"/>
  <c r="Q1431" i="1"/>
  <c r="P1431" i="1"/>
  <c r="Y1430" i="1"/>
  <c r="X1430" i="1"/>
  <c r="W1430" i="1"/>
  <c r="V1430" i="1"/>
  <c r="U1430" i="1"/>
  <c r="T1430" i="1"/>
  <c r="S1430" i="1"/>
  <c r="R1430" i="1"/>
  <c r="Q1430" i="1"/>
  <c r="P1430" i="1"/>
  <c r="Y1429" i="1"/>
  <c r="X1429" i="1"/>
  <c r="W1429" i="1"/>
  <c r="V1429" i="1"/>
  <c r="U1429" i="1"/>
  <c r="T1429" i="1"/>
  <c r="S1429" i="1"/>
  <c r="R1429" i="1"/>
  <c r="Q1429" i="1"/>
  <c r="P1429" i="1"/>
  <c r="Y1428" i="1"/>
  <c r="X1428" i="1"/>
  <c r="W1428" i="1"/>
  <c r="V1428" i="1"/>
  <c r="U1428" i="1"/>
  <c r="T1428" i="1"/>
  <c r="S1428" i="1"/>
  <c r="R1428" i="1"/>
  <c r="Q1428" i="1"/>
  <c r="P1428" i="1"/>
  <c r="Y1427" i="1"/>
  <c r="X1427" i="1"/>
  <c r="W1427" i="1"/>
  <c r="V1427" i="1"/>
  <c r="U1427" i="1"/>
  <c r="T1427" i="1"/>
  <c r="S1427" i="1"/>
  <c r="R1427" i="1"/>
  <c r="Q1427" i="1"/>
  <c r="P1427" i="1"/>
  <c r="Y1426" i="1"/>
  <c r="X1426" i="1"/>
  <c r="W1426" i="1"/>
  <c r="V1426" i="1"/>
  <c r="U1426" i="1"/>
  <c r="T1426" i="1"/>
  <c r="S1426" i="1"/>
  <c r="R1426" i="1"/>
  <c r="Q1426" i="1"/>
  <c r="P1426" i="1"/>
  <c r="Y1425" i="1"/>
  <c r="X1425" i="1"/>
  <c r="W1425" i="1"/>
  <c r="V1425" i="1"/>
  <c r="U1425" i="1"/>
  <c r="T1425" i="1"/>
  <c r="S1425" i="1"/>
  <c r="R1425" i="1"/>
  <c r="Q1425" i="1"/>
  <c r="P1425" i="1"/>
  <c r="Y1424" i="1"/>
  <c r="X1424" i="1"/>
  <c r="W1424" i="1"/>
  <c r="V1424" i="1"/>
  <c r="U1424" i="1"/>
  <c r="T1424" i="1"/>
  <c r="S1424" i="1"/>
  <c r="R1424" i="1"/>
  <c r="Q1424" i="1"/>
  <c r="P1424" i="1"/>
  <c r="Y1423" i="1"/>
  <c r="X1423" i="1"/>
  <c r="W1423" i="1"/>
  <c r="V1423" i="1"/>
  <c r="U1423" i="1"/>
  <c r="T1423" i="1"/>
  <c r="S1423" i="1"/>
  <c r="R1423" i="1"/>
  <c r="Q1423" i="1"/>
  <c r="P1423" i="1"/>
  <c r="Y1422" i="1"/>
  <c r="X1422" i="1"/>
  <c r="W1422" i="1"/>
  <c r="V1422" i="1"/>
  <c r="U1422" i="1"/>
  <c r="T1422" i="1"/>
  <c r="S1422" i="1"/>
  <c r="R1422" i="1"/>
  <c r="Q1422" i="1"/>
  <c r="P1422" i="1"/>
  <c r="Y1421" i="1"/>
  <c r="X1421" i="1"/>
  <c r="W1421" i="1"/>
  <c r="V1421" i="1"/>
  <c r="U1421" i="1"/>
  <c r="T1421" i="1"/>
  <c r="S1421" i="1"/>
  <c r="R1421" i="1"/>
  <c r="Q1421" i="1"/>
  <c r="P1421" i="1"/>
  <c r="Y1420" i="1"/>
  <c r="X1420" i="1"/>
  <c r="W1420" i="1"/>
  <c r="V1420" i="1"/>
  <c r="U1420" i="1"/>
  <c r="T1420" i="1"/>
  <c r="S1420" i="1"/>
  <c r="R1420" i="1"/>
  <c r="Q1420" i="1"/>
  <c r="P1420" i="1"/>
  <c r="Y1419" i="1"/>
  <c r="X1419" i="1"/>
  <c r="W1419" i="1"/>
  <c r="V1419" i="1"/>
  <c r="U1419" i="1"/>
  <c r="T1419" i="1"/>
  <c r="S1419" i="1"/>
  <c r="R1419" i="1"/>
  <c r="Q1419" i="1"/>
  <c r="P1419" i="1"/>
  <c r="Y1418" i="1"/>
  <c r="X1418" i="1"/>
  <c r="W1418" i="1"/>
  <c r="V1418" i="1"/>
  <c r="U1418" i="1"/>
  <c r="T1418" i="1"/>
  <c r="S1418" i="1"/>
  <c r="R1418" i="1"/>
  <c r="Q1418" i="1"/>
  <c r="P1418" i="1"/>
  <c r="Y1417" i="1"/>
  <c r="X1417" i="1"/>
  <c r="W1417" i="1"/>
  <c r="V1417" i="1"/>
  <c r="U1417" i="1"/>
  <c r="T1417" i="1"/>
  <c r="S1417" i="1"/>
  <c r="R1417" i="1"/>
  <c r="Q1417" i="1"/>
  <c r="P1417" i="1"/>
  <c r="Y1416" i="1"/>
  <c r="X1416" i="1"/>
  <c r="W1416" i="1"/>
  <c r="V1416" i="1"/>
  <c r="U1416" i="1"/>
  <c r="T1416" i="1"/>
  <c r="S1416" i="1"/>
  <c r="R1416" i="1"/>
  <c r="Q1416" i="1"/>
  <c r="P1416" i="1"/>
  <c r="Y1415" i="1"/>
  <c r="X1415" i="1"/>
  <c r="W1415" i="1"/>
  <c r="V1415" i="1"/>
  <c r="U1415" i="1"/>
  <c r="T1415" i="1"/>
  <c r="S1415" i="1"/>
  <c r="R1415" i="1"/>
  <c r="Q1415" i="1"/>
  <c r="P1415" i="1"/>
  <c r="Y1414" i="1"/>
  <c r="X1414" i="1"/>
  <c r="W1414" i="1"/>
  <c r="V1414" i="1"/>
  <c r="U1414" i="1"/>
  <c r="T1414" i="1"/>
  <c r="S1414" i="1"/>
  <c r="R1414" i="1"/>
  <c r="Q1414" i="1"/>
  <c r="P1414" i="1"/>
  <c r="Y1413" i="1"/>
  <c r="X1413" i="1"/>
  <c r="W1413" i="1"/>
  <c r="V1413" i="1"/>
  <c r="U1413" i="1"/>
  <c r="T1413" i="1"/>
  <c r="S1413" i="1"/>
  <c r="R1413" i="1"/>
  <c r="Q1413" i="1"/>
  <c r="P1413" i="1"/>
  <c r="Y1412" i="1"/>
  <c r="X1412" i="1"/>
  <c r="W1412" i="1"/>
  <c r="V1412" i="1"/>
  <c r="U1412" i="1"/>
  <c r="T1412" i="1"/>
  <c r="S1412" i="1"/>
  <c r="R1412" i="1"/>
  <c r="Q1412" i="1"/>
  <c r="P1412" i="1"/>
  <c r="Y1411" i="1"/>
  <c r="X1411" i="1"/>
  <c r="W1411" i="1"/>
  <c r="V1411" i="1"/>
  <c r="U1411" i="1"/>
  <c r="T1411" i="1"/>
  <c r="S1411" i="1"/>
  <c r="R1411" i="1"/>
  <c r="Q1411" i="1"/>
  <c r="P1411" i="1"/>
  <c r="Y1410" i="1"/>
  <c r="X1410" i="1"/>
  <c r="W1410" i="1"/>
  <c r="V1410" i="1"/>
  <c r="U1410" i="1"/>
  <c r="T1410" i="1"/>
  <c r="S1410" i="1"/>
  <c r="R1410" i="1"/>
  <c r="Q1410" i="1"/>
  <c r="P1410" i="1"/>
  <c r="Y1409" i="1"/>
  <c r="X1409" i="1"/>
  <c r="W1409" i="1"/>
  <c r="V1409" i="1"/>
  <c r="U1409" i="1"/>
  <c r="T1409" i="1"/>
  <c r="S1409" i="1"/>
  <c r="R1409" i="1"/>
  <c r="Q1409" i="1"/>
  <c r="P1409" i="1"/>
  <c r="Y1408" i="1"/>
  <c r="X1408" i="1"/>
  <c r="W1408" i="1"/>
  <c r="V1408" i="1"/>
  <c r="U1408" i="1"/>
  <c r="T1408" i="1"/>
  <c r="S1408" i="1"/>
  <c r="R1408" i="1"/>
  <c r="Q1408" i="1"/>
  <c r="P1408" i="1"/>
  <c r="Y1407" i="1"/>
  <c r="X1407" i="1"/>
  <c r="W1407" i="1"/>
  <c r="V1407" i="1"/>
  <c r="U1407" i="1"/>
  <c r="T1407" i="1"/>
  <c r="S1407" i="1"/>
  <c r="R1407" i="1"/>
  <c r="Q1407" i="1"/>
  <c r="P1407" i="1"/>
  <c r="Y1406" i="1"/>
  <c r="X1406" i="1"/>
  <c r="W1406" i="1"/>
  <c r="V1406" i="1"/>
  <c r="U1406" i="1"/>
  <c r="T1406" i="1"/>
  <c r="S1406" i="1"/>
  <c r="R1406" i="1"/>
  <c r="Q1406" i="1"/>
  <c r="P1406" i="1"/>
  <c r="Y1405" i="1"/>
  <c r="X1405" i="1"/>
  <c r="W1405" i="1"/>
  <c r="V1405" i="1"/>
  <c r="U1405" i="1"/>
  <c r="T1405" i="1"/>
  <c r="S1405" i="1"/>
  <c r="R1405" i="1"/>
  <c r="Q1405" i="1"/>
  <c r="P1405" i="1"/>
  <c r="Y1404" i="1"/>
  <c r="X1404" i="1"/>
  <c r="W1404" i="1"/>
  <c r="V1404" i="1"/>
  <c r="U1404" i="1"/>
  <c r="T1404" i="1"/>
  <c r="S1404" i="1"/>
  <c r="R1404" i="1"/>
  <c r="Q1404" i="1"/>
  <c r="P1404" i="1"/>
  <c r="Y1403" i="1"/>
  <c r="X1403" i="1"/>
  <c r="W1403" i="1"/>
  <c r="V1403" i="1"/>
  <c r="U1403" i="1"/>
  <c r="T1403" i="1"/>
  <c r="S1403" i="1"/>
  <c r="R1403" i="1"/>
  <c r="Q1403" i="1"/>
  <c r="P1403" i="1"/>
  <c r="Y1402" i="1"/>
  <c r="X1402" i="1"/>
  <c r="W1402" i="1"/>
  <c r="V1402" i="1"/>
  <c r="U1402" i="1"/>
  <c r="T1402" i="1"/>
  <c r="S1402" i="1"/>
  <c r="R1402" i="1"/>
  <c r="Q1402" i="1"/>
  <c r="P1402" i="1"/>
  <c r="Y1401" i="1"/>
  <c r="X1401" i="1"/>
  <c r="W1401" i="1"/>
  <c r="V1401" i="1"/>
  <c r="U1401" i="1"/>
  <c r="T1401" i="1"/>
  <c r="S1401" i="1"/>
  <c r="R1401" i="1"/>
  <c r="Q1401" i="1"/>
  <c r="P1401" i="1"/>
  <c r="Y1400" i="1"/>
  <c r="X1400" i="1"/>
  <c r="W1400" i="1"/>
  <c r="V1400" i="1"/>
  <c r="U1400" i="1"/>
  <c r="T1400" i="1"/>
  <c r="S1400" i="1"/>
  <c r="R1400" i="1"/>
  <c r="Q1400" i="1"/>
  <c r="P1400" i="1"/>
  <c r="Y1399" i="1"/>
  <c r="X1399" i="1"/>
  <c r="W1399" i="1"/>
  <c r="V1399" i="1"/>
  <c r="U1399" i="1"/>
  <c r="T1399" i="1"/>
  <c r="S1399" i="1"/>
  <c r="R1399" i="1"/>
  <c r="Q1399" i="1"/>
  <c r="P1399" i="1"/>
  <c r="Y1398" i="1"/>
  <c r="X1398" i="1"/>
  <c r="W1398" i="1"/>
  <c r="V1398" i="1"/>
  <c r="U1398" i="1"/>
  <c r="T1398" i="1"/>
  <c r="S1398" i="1"/>
  <c r="R1398" i="1"/>
  <c r="Q1398" i="1"/>
  <c r="P1398" i="1"/>
  <c r="Y1397" i="1"/>
  <c r="X1397" i="1"/>
  <c r="W1397" i="1"/>
  <c r="V1397" i="1"/>
  <c r="U1397" i="1"/>
  <c r="T1397" i="1"/>
  <c r="S1397" i="1"/>
  <c r="R1397" i="1"/>
  <c r="Q1397" i="1"/>
  <c r="P1397" i="1"/>
  <c r="Y1396" i="1"/>
  <c r="X1396" i="1"/>
  <c r="W1396" i="1"/>
  <c r="V1396" i="1"/>
  <c r="U1396" i="1"/>
  <c r="T1396" i="1"/>
  <c r="S1396" i="1"/>
  <c r="R1396" i="1"/>
  <c r="Q1396" i="1"/>
  <c r="P1396" i="1"/>
  <c r="Y1395" i="1"/>
  <c r="X1395" i="1"/>
  <c r="W1395" i="1"/>
  <c r="V1395" i="1"/>
  <c r="U1395" i="1"/>
  <c r="T1395" i="1"/>
  <c r="S1395" i="1"/>
  <c r="R1395" i="1"/>
  <c r="Q1395" i="1"/>
  <c r="P1395" i="1"/>
  <c r="Y1394" i="1"/>
  <c r="X1394" i="1"/>
  <c r="W1394" i="1"/>
  <c r="V1394" i="1"/>
  <c r="U1394" i="1"/>
  <c r="T1394" i="1"/>
  <c r="S1394" i="1"/>
  <c r="R1394" i="1"/>
  <c r="Q1394" i="1"/>
  <c r="P1394" i="1"/>
  <c r="Y1393" i="1"/>
  <c r="X1393" i="1"/>
  <c r="W1393" i="1"/>
  <c r="V1393" i="1"/>
  <c r="U1393" i="1"/>
  <c r="T1393" i="1"/>
  <c r="S1393" i="1"/>
  <c r="R1393" i="1"/>
  <c r="Q1393" i="1"/>
  <c r="P1393" i="1"/>
  <c r="Y1392" i="1"/>
  <c r="X1392" i="1"/>
  <c r="W1392" i="1"/>
  <c r="V1392" i="1"/>
  <c r="U1392" i="1"/>
  <c r="T1392" i="1"/>
  <c r="S1392" i="1"/>
  <c r="R1392" i="1"/>
  <c r="Q1392" i="1"/>
  <c r="P1392" i="1"/>
  <c r="Y1391" i="1"/>
  <c r="X1391" i="1"/>
  <c r="W1391" i="1"/>
  <c r="V1391" i="1"/>
  <c r="U1391" i="1"/>
  <c r="T1391" i="1"/>
  <c r="S1391" i="1"/>
  <c r="R1391" i="1"/>
  <c r="Q1391" i="1"/>
  <c r="P1391" i="1"/>
  <c r="Y1390" i="1"/>
  <c r="X1390" i="1"/>
  <c r="W1390" i="1"/>
  <c r="V1390" i="1"/>
  <c r="U1390" i="1"/>
  <c r="T1390" i="1"/>
  <c r="S1390" i="1"/>
  <c r="R1390" i="1"/>
  <c r="Q1390" i="1"/>
  <c r="P1390" i="1"/>
  <c r="Y1389" i="1"/>
  <c r="X1389" i="1"/>
  <c r="W1389" i="1"/>
  <c r="V1389" i="1"/>
  <c r="U1389" i="1"/>
  <c r="T1389" i="1"/>
  <c r="S1389" i="1"/>
  <c r="R1389" i="1"/>
  <c r="Q1389" i="1"/>
  <c r="P1389" i="1"/>
  <c r="Y1388" i="1"/>
  <c r="X1388" i="1"/>
  <c r="W1388" i="1"/>
  <c r="V1388" i="1"/>
  <c r="U1388" i="1"/>
  <c r="T1388" i="1"/>
  <c r="S1388" i="1"/>
  <c r="R1388" i="1"/>
  <c r="Q1388" i="1"/>
  <c r="P1388" i="1"/>
  <c r="Y1387" i="1"/>
  <c r="X1387" i="1"/>
  <c r="W1387" i="1"/>
  <c r="V1387" i="1"/>
  <c r="U1387" i="1"/>
  <c r="T1387" i="1"/>
  <c r="S1387" i="1"/>
  <c r="R1387" i="1"/>
  <c r="Q1387" i="1"/>
  <c r="P1387" i="1"/>
  <c r="Y1386" i="1"/>
  <c r="X1386" i="1"/>
  <c r="W1386" i="1"/>
  <c r="V1386" i="1"/>
  <c r="U1386" i="1"/>
  <c r="T1386" i="1"/>
  <c r="S1386" i="1"/>
  <c r="R1386" i="1"/>
  <c r="Q1386" i="1"/>
  <c r="P1386" i="1"/>
  <c r="Y1385" i="1"/>
  <c r="X1385" i="1"/>
  <c r="W1385" i="1"/>
  <c r="V1385" i="1"/>
  <c r="U1385" i="1"/>
  <c r="T1385" i="1"/>
  <c r="S1385" i="1"/>
  <c r="R1385" i="1"/>
  <c r="Q1385" i="1"/>
  <c r="P1385" i="1"/>
  <c r="Y1384" i="1"/>
  <c r="X1384" i="1"/>
  <c r="W1384" i="1"/>
  <c r="V1384" i="1"/>
  <c r="U1384" i="1"/>
  <c r="T1384" i="1"/>
  <c r="S1384" i="1"/>
  <c r="R1384" i="1"/>
  <c r="Q1384" i="1"/>
  <c r="P1384" i="1"/>
  <c r="Y1383" i="1"/>
  <c r="X1383" i="1"/>
  <c r="W1383" i="1"/>
  <c r="V1383" i="1"/>
  <c r="U1383" i="1"/>
  <c r="T1383" i="1"/>
  <c r="S1383" i="1"/>
  <c r="R1383" i="1"/>
  <c r="Q1383" i="1"/>
  <c r="P1383" i="1"/>
  <c r="Y1382" i="1"/>
  <c r="X1382" i="1"/>
  <c r="W1382" i="1"/>
  <c r="V1382" i="1"/>
  <c r="U1382" i="1"/>
  <c r="T1382" i="1"/>
  <c r="S1382" i="1"/>
  <c r="R1382" i="1"/>
  <c r="Q1382" i="1"/>
  <c r="P1382" i="1"/>
  <c r="Y1381" i="1"/>
  <c r="X1381" i="1"/>
  <c r="W1381" i="1"/>
  <c r="V1381" i="1"/>
  <c r="U1381" i="1"/>
  <c r="T1381" i="1"/>
  <c r="S1381" i="1"/>
  <c r="R1381" i="1"/>
  <c r="Q1381" i="1"/>
  <c r="P1381" i="1"/>
  <c r="Y1380" i="1"/>
  <c r="X1380" i="1"/>
  <c r="W1380" i="1"/>
  <c r="V1380" i="1"/>
  <c r="U1380" i="1"/>
  <c r="T1380" i="1"/>
  <c r="S1380" i="1"/>
  <c r="R1380" i="1"/>
  <c r="Q1380" i="1"/>
  <c r="P1380" i="1"/>
  <c r="Y1379" i="1"/>
  <c r="X1379" i="1"/>
  <c r="W1379" i="1"/>
  <c r="V1379" i="1"/>
  <c r="U1379" i="1"/>
  <c r="T1379" i="1"/>
  <c r="S1379" i="1"/>
  <c r="R1379" i="1"/>
  <c r="Q1379" i="1"/>
  <c r="P1379" i="1"/>
  <c r="Y1378" i="1"/>
  <c r="X1378" i="1"/>
  <c r="W1378" i="1"/>
  <c r="V1378" i="1"/>
  <c r="U1378" i="1"/>
  <c r="T1378" i="1"/>
  <c r="S1378" i="1"/>
  <c r="R1378" i="1"/>
  <c r="Q1378" i="1"/>
  <c r="P1378" i="1"/>
  <c r="Y1377" i="1"/>
  <c r="X1377" i="1"/>
  <c r="W1377" i="1"/>
  <c r="V1377" i="1"/>
  <c r="U1377" i="1"/>
  <c r="T1377" i="1"/>
  <c r="S1377" i="1"/>
  <c r="R1377" i="1"/>
  <c r="Q1377" i="1"/>
  <c r="P1377" i="1"/>
  <c r="Y1376" i="1"/>
  <c r="X1376" i="1"/>
  <c r="W1376" i="1"/>
  <c r="V1376" i="1"/>
  <c r="U1376" i="1"/>
  <c r="T1376" i="1"/>
  <c r="S1376" i="1"/>
  <c r="R1376" i="1"/>
  <c r="Q1376" i="1"/>
  <c r="P1376" i="1"/>
  <c r="Y1375" i="1"/>
  <c r="X1375" i="1"/>
  <c r="W1375" i="1"/>
  <c r="V1375" i="1"/>
  <c r="U1375" i="1"/>
  <c r="T1375" i="1"/>
  <c r="S1375" i="1"/>
  <c r="R1375" i="1"/>
  <c r="Q1375" i="1"/>
  <c r="P1375" i="1"/>
  <c r="Y1374" i="1"/>
  <c r="X1374" i="1"/>
  <c r="W1374" i="1"/>
  <c r="V1374" i="1"/>
  <c r="U1374" i="1"/>
  <c r="T1374" i="1"/>
  <c r="S1374" i="1"/>
  <c r="R1374" i="1"/>
  <c r="Q1374" i="1"/>
  <c r="P1374" i="1"/>
  <c r="Y1373" i="1"/>
  <c r="X1373" i="1"/>
  <c r="W1373" i="1"/>
  <c r="V1373" i="1"/>
  <c r="U1373" i="1"/>
  <c r="T1373" i="1"/>
  <c r="S1373" i="1"/>
  <c r="R1373" i="1"/>
  <c r="Q1373" i="1"/>
  <c r="P1373" i="1"/>
  <c r="Y1372" i="1"/>
  <c r="X1372" i="1"/>
  <c r="W1372" i="1"/>
  <c r="V1372" i="1"/>
  <c r="U1372" i="1"/>
  <c r="T1372" i="1"/>
  <c r="S1372" i="1"/>
  <c r="R1372" i="1"/>
  <c r="Q1372" i="1"/>
  <c r="P1372" i="1"/>
  <c r="Y1371" i="1"/>
  <c r="X1371" i="1"/>
  <c r="W1371" i="1"/>
  <c r="V1371" i="1"/>
  <c r="U1371" i="1"/>
  <c r="T1371" i="1"/>
  <c r="S1371" i="1"/>
  <c r="R1371" i="1"/>
  <c r="Q1371" i="1"/>
  <c r="P1371" i="1"/>
  <c r="Y1370" i="1"/>
  <c r="X1370" i="1"/>
  <c r="W1370" i="1"/>
  <c r="V1370" i="1"/>
  <c r="U1370" i="1"/>
  <c r="T1370" i="1"/>
  <c r="S1370" i="1"/>
  <c r="R1370" i="1"/>
  <c r="Q1370" i="1"/>
  <c r="P1370" i="1"/>
  <c r="Y1369" i="1"/>
  <c r="X1369" i="1"/>
  <c r="W1369" i="1"/>
  <c r="V1369" i="1"/>
  <c r="U1369" i="1"/>
  <c r="T1369" i="1"/>
  <c r="S1369" i="1"/>
  <c r="R1369" i="1"/>
  <c r="Q1369" i="1"/>
  <c r="P1369" i="1"/>
  <c r="Y1368" i="1"/>
  <c r="X1368" i="1"/>
  <c r="W1368" i="1"/>
  <c r="V1368" i="1"/>
  <c r="U1368" i="1"/>
  <c r="T1368" i="1"/>
  <c r="S1368" i="1"/>
  <c r="R1368" i="1"/>
  <c r="Q1368" i="1"/>
  <c r="P1368" i="1"/>
  <c r="Y1367" i="1"/>
  <c r="X1367" i="1"/>
  <c r="W1367" i="1"/>
  <c r="V1367" i="1"/>
  <c r="U1367" i="1"/>
  <c r="T1367" i="1"/>
  <c r="S1367" i="1"/>
  <c r="R1367" i="1"/>
  <c r="Q1367" i="1"/>
  <c r="P1367" i="1"/>
  <c r="Y1366" i="1"/>
  <c r="X1366" i="1"/>
  <c r="W1366" i="1"/>
  <c r="V1366" i="1"/>
  <c r="U1366" i="1"/>
  <c r="T1366" i="1"/>
  <c r="S1366" i="1"/>
  <c r="R1366" i="1"/>
  <c r="Q1366" i="1"/>
  <c r="P1366" i="1"/>
  <c r="Y1365" i="1"/>
  <c r="X1365" i="1"/>
  <c r="W1365" i="1"/>
  <c r="V1365" i="1"/>
  <c r="U1365" i="1"/>
  <c r="T1365" i="1"/>
  <c r="S1365" i="1"/>
  <c r="R1365" i="1"/>
  <c r="Q1365" i="1"/>
  <c r="P1365" i="1"/>
  <c r="Y1364" i="1"/>
  <c r="X1364" i="1"/>
  <c r="W1364" i="1"/>
  <c r="V1364" i="1"/>
  <c r="U1364" i="1"/>
  <c r="T1364" i="1"/>
  <c r="S1364" i="1"/>
  <c r="R1364" i="1"/>
  <c r="Q1364" i="1"/>
  <c r="P1364" i="1"/>
  <c r="Y1363" i="1"/>
  <c r="X1363" i="1"/>
  <c r="W1363" i="1"/>
  <c r="V1363" i="1"/>
  <c r="U1363" i="1"/>
  <c r="T1363" i="1"/>
  <c r="S1363" i="1"/>
  <c r="R1363" i="1"/>
  <c r="Q1363" i="1"/>
  <c r="P1363" i="1"/>
  <c r="Y1362" i="1"/>
  <c r="X1362" i="1"/>
  <c r="W1362" i="1"/>
  <c r="V1362" i="1"/>
  <c r="U1362" i="1"/>
  <c r="T1362" i="1"/>
  <c r="S1362" i="1"/>
  <c r="R1362" i="1"/>
  <c r="Q1362" i="1"/>
  <c r="P1362" i="1"/>
  <c r="Y1361" i="1"/>
  <c r="X1361" i="1"/>
  <c r="W1361" i="1"/>
  <c r="V1361" i="1"/>
  <c r="U1361" i="1"/>
  <c r="T1361" i="1"/>
  <c r="S1361" i="1"/>
  <c r="R1361" i="1"/>
  <c r="Q1361" i="1"/>
  <c r="P1361" i="1"/>
  <c r="Y1360" i="1"/>
  <c r="X1360" i="1"/>
  <c r="W1360" i="1"/>
  <c r="V1360" i="1"/>
  <c r="U1360" i="1"/>
  <c r="T1360" i="1"/>
  <c r="S1360" i="1"/>
  <c r="R1360" i="1"/>
  <c r="Q1360" i="1"/>
  <c r="P1360" i="1"/>
  <c r="Y1359" i="1"/>
  <c r="X1359" i="1"/>
  <c r="W1359" i="1"/>
  <c r="V1359" i="1"/>
  <c r="U1359" i="1"/>
  <c r="T1359" i="1"/>
  <c r="S1359" i="1"/>
  <c r="R1359" i="1"/>
  <c r="Q1359" i="1"/>
  <c r="P1359" i="1"/>
  <c r="Y1358" i="1"/>
  <c r="X1358" i="1"/>
  <c r="W1358" i="1"/>
  <c r="V1358" i="1"/>
  <c r="U1358" i="1"/>
  <c r="T1358" i="1"/>
  <c r="S1358" i="1"/>
  <c r="R1358" i="1"/>
  <c r="Q1358" i="1"/>
  <c r="P1358" i="1"/>
  <c r="Y1357" i="1"/>
  <c r="X1357" i="1"/>
  <c r="W1357" i="1"/>
  <c r="V1357" i="1"/>
  <c r="U1357" i="1"/>
  <c r="T1357" i="1"/>
  <c r="S1357" i="1"/>
  <c r="R1357" i="1"/>
  <c r="Q1357" i="1"/>
  <c r="P1357" i="1"/>
  <c r="Y1356" i="1"/>
  <c r="X1356" i="1"/>
  <c r="W1356" i="1"/>
  <c r="V1356" i="1"/>
  <c r="U1356" i="1"/>
  <c r="T1356" i="1"/>
  <c r="S1356" i="1"/>
  <c r="R1356" i="1"/>
  <c r="Q1356" i="1"/>
  <c r="P1356" i="1"/>
  <c r="Y1355" i="1"/>
  <c r="X1355" i="1"/>
  <c r="W1355" i="1"/>
  <c r="V1355" i="1"/>
  <c r="U1355" i="1"/>
  <c r="T1355" i="1"/>
  <c r="S1355" i="1"/>
  <c r="R1355" i="1"/>
  <c r="Q1355" i="1"/>
  <c r="P1355" i="1"/>
  <c r="Y1354" i="1"/>
  <c r="X1354" i="1"/>
  <c r="W1354" i="1"/>
  <c r="V1354" i="1"/>
  <c r="U1354" i="1"/>
  <c r="T1354" i="1"/>
  <c r="S1354" i="1"/>
  <c r="R1354" i="1"/>
  <c r="Q1354" i="1"/>
  <c r="P1354" i="1"/>
  <c r="Y1353" i="1"/>
  <c r="X1353" i="1"/>
  <c r="W1353" i="1"/>
  <c r="V1353" i="1"/>
  <c r="U1353" i="1"/>
  <c r="T1353" i="1"/>
  <c r="S1353" i="1"/>
  <c r="R1353" i="1"/>
  <c r="Q1353" i="1"/>
  <c r="P1353" i="1"/>
  <c r="Y1352" i="1"/>
  <c r="X1352" i="1"/>
  <c r="W1352" i="1"/>
  <c r="V1352" i="1"/>
  <c r="U1352" i="1"/>
  <c r="T1352" i="1"/>
  <c r="S1352" i="1"/>
  <c r="R1352" i="1"/>
  <c r="Q1352" i="1"/>
  <c r="P1352" i="1"/>
  <c r="Y1351" i="1"/>
  <c r="X1351" i="1"/>
  <c r="W1351" i="1"/>
  <c r="V1351" i="1"/>
  <c r="U1351" i="1"/>
  <c r="T1351" i="1"/>
  <c r="S1351" i="1"/>
  <c r="R1351" i="1"/>
  <c r="Q1351" i="1"/>
  <c r="P1351" i="1"/>
  <c r="Y1350" i="1"/>
  <c r="X1350" i="1"/>
  <c r="W1350" i="1"/>
  <c r="V1350" i="1"/>
  <c r="U1350" i="1"/>
  <c r="T1350" i="1"/>
  <c r="S1350" i="1"/>
  <c r="R1350" i="1"/>
  <c r="Q1350" i="1"/>
  <c r="P1350" i="1"/>
  <c r="Y1349" i="1"/>
  <c r="X1349" i="1"/>
  <c r="W1349" i="1"/>
  <c r="V1349" i="1"/>
  <c r="U1349" i="1"/>
  <c r="T1349" i="1"/>
  <c r="S1349" i="1"/>
  <c r="R1349" i="1"/>
  <c r="Q1349" i="1"/>
  <c r="P1349" i="1"/>
  <c r="Y1348" i="1"/>
  <c r="X1348" i="1"/>
  <c r="W1348" i="1"/>
  <c r="V1348" i="1"/>
  <c r="U1348" i="1"/>
  <c r="T1348" i="1"/>
  <c r="S1348" i="1"/>
  <c r="R1348" i="1"/>
  <c r="Q1348" i="1"/>
  <c r="P1348" i="1"/>
  <c r="Y1347" i="1"/>
  <c r="X1347" i="1"/>
  <c r="W1347" i="1"/>
  <c r="V1347" i="1"/>
  <c r="U1347" i="1"/>
  <c r="T1347" i="1"/>
  <c r="S1347" i="1"/>
  <c r="R1347" i="1"/>
  <c r="Q1347" i="1"/>
  <c r="P1347" i="1"/>
  <c r="Y1346" i="1"/>
  <c r="X1346" i="1"/>
  <c r="W1346" i="1"/>
  <c r="V1346" i="1"/>
  <c r="U1346" i="1"/>
  <c r="T1346" i="1"/>
  <c r="S1346" i="1"/>
  <c r="R1346" i="1"/>
  <c r="Q1346" i="1"/>
  <c r="P1346" i="1"/>
  <c r="Y1345" i="1"/>
  <c r="X1345" i="1"/>
  <c r="W1345" i="1"/>
  <c r="V1345" i="1"/>
  <c r="U1345" i="1"/>
  <c r="T1345" i="1"/>
  <c r="S1345" i="1"/>
  <c r="R1345" i="1"/>
  <c r="Q1345" i="1"/>
  <c r="P1345" i="1"/>
  <c r="Y1344" i="1"/>
  <c r="X1344" i="1"/>
  <c r="W1344" i="1"/>
  <c r="V1344" i="1"/>
  <c r="U1344" i="1"/>
  <c r="T1344" i="1"/>
  <c r="S1344" i="1"/>
  <c r="R1344" i="1"/>
  <c r="Q1344" i="1"/>
  <c r="P1344" i="1"/>
  <c r="Y1343" i="1"/>
  <c r="X1343" i="1"/>
  <c r="W1343" i="1"/>
  <c r="V1343" i="1"/>
  <c r="U1343" i="1"/>
  <c r="T1343" i="1"/>
  <c r="S1343" i="1"/>
  <c r="R1343" i="1"/>
  <c r="Q1343" i="1"/>
  <c r="P1343" i="1"/>
  <c r="Y1342" i="1"/>
  <c r="X1342" i="1"/>
  <c r="W1342" i="1"/>
  <c r="V1342" i="1"/>
  <c r="U1342" i="1"/>
  <c r="T1342" i="1"/>
  <c r="S1342" i="1"/>
  <c r="R1342" i="1"/>
  <c r="Q1342" i="1"/>
  <c r="P1342" i="1"/>
  <c r="Y1341" i="1"/>
  <c r="X1341" i="1"/>
  <c r="W1341" i="1"/>
  <c r="V1341" i="1"/>
  <c r="U1341" i="1"/>
  <c r="T1341" i="1"/>
  <c r="S1341" i="1"/>
  <c r="R1341" i="1"/>
  <c r="Q1341" i="1"/>
  <c r="P1341" i="1"/>
  <c r="Y1340" i="1"/>
  <c r="X1340" i="1"/>
  <c r="W1340" i="1"/>
  <c r="V1340" i="1"/>
  <c r="U1340" i="1"/>
  <c r="T1340" i="1"/>
  <c r="S1340" i="1"/>
  <c r="R1340" i="1"/>
  <c r="Q1340" i="1"/>
  <c r="P1340" i="1"/>
  <c r="Y1339" i="1"/>
  <c r="X1339" i="1"/>
  <c r="W1339" i="1"/>
  <c r="V1339" i="1"/>
  <c r="U1339" i="1"/>
  <c r="T1339" i="1"/>
  <c r="S1339" i="1"/>
  <c r="R1339" i="1"/>
  <c r="Q1339" i="1"/>
  <c r="P1339" i="1"/>
  <c r="Y1338" i="1"/>
  <c r="X1338" i="1"/>
  <c r="W1338" i="1"/>
  <c r="V1338" i="1"/>
  <c r="U1338" i="1"/>
  <c r="T1338" i="1"/>
  <c r="S1338" i="1"/>
  <c r="R1338" i="1"/>
  <c r="Q1338" i="1"/>
  <c r="P1338" i="1"/>
  <c r="Y1337" i="1"/>
  <c r="X1337" i="1"/>
  <c r="W1337" i="1"/>
  <c r="V1337" i="1"/>
  <c r="U1337" i="1"/>
  <c r="T1337" i="1"/>
  <c r="S1337" i="1"/>
  <c r="R1337" i="1"/>
  <c r="Q1337" i="1"/>
  <c r="P1337" i="1"/>
  <c r="Y1336" i="1"/>
  <c r="X1336" i="1"/>
  <c r="W1336" i="1"/>
  <c r="V1336" i="1"/>
  <c r="U1336" i="1"/>
  <c r="T1336" i="1"/>
  <c r="S1336" i="1"/>
  <c r="R1336" i="1"/>
  <c r="Q1336" i="1"/>
  <c r="P1336" i="1"/>
  <c r="Y1335" i="1"/>
  <c r="X1335" i="1"/>
  <c r="W1335" i="1"/>
  <c r="V1335" i="1"/>
  <c r="U1335" i="1"/>
  <c r="T1335" i="1"/>
  <c r="S1335" i="1"/>
  <c r="R1335" i="1"/>
  <c r="Q1335" i="1"/>
  <c r="P1335" i="1"/>
  <c r="Y1334" i="1"/>
  <c r="X1334" i="1"/>
  <c r="W1334" i="1"/>
  <c r="V1334" i="1"/>
  <c r="U1334" i="1"/>
  <c r="T1334" i="1"/>
  <c r="S1334" i="1"/>
  <c r="R1334" i="1"/>
  <c r="Q1334" i="1"/>
  <c r="P1334" i="1"/>
  <c r="Y1333" i="1"/>
  <c r="X1333" i="1"/>
  <c r="W1333" i="1"/>
  <c r="V1333" i="1"/>
  <c r="U1333" i="1"/>
  <c r="T1333" i="1"/>
  <c r="S1333" i="1"/>
  <c r="R1333" i="1"/>
  <c r="Q1333" i="1"/>
  <c r="P1333" i="1"/>
  <c r="Y1332" i="1"/>
  <c r="X1332" i="1"/>
  <c r="W1332" i="1"/>
  <c r="V1332" i="1"/>
  <c r="U1332" i="1"/>
  <c r="T1332" i="1"/>
  <c r="S1332" i="1"/>
  <c r="R1332" i="1"/>
  <c r="Q1332" i="1"/>
  <c r="P1332" i="1"/>
  <c r="Y1331" i="1"/>
  <c r="X1331" i="1"/>
  <c r="W1331" i="1"/>
  <c r="V1331" i="1"/>
  <c r="U1331" i="1"/>
  <c r="T1331" i="1"/>
  <c r="S1331" i="1"/>
  <c r="R1331" i="1"/>
  <c r="Q1331" i="1"/>
  <c r="P1331" i="1"/>
  <c r="Y1330" i="1"/>
  <c r="X1330" i="1"/>
  <c r="W1330" i="1"/>
  <c r="V1330" i="1"/>
  <c r="U1330" i="1"/>
  <c r="T1330" i="1"/>
  <c r="S1330" i="1"/>
  <c r="R1330" i="1"/>
  <c r="Q1330" i="1"/>
  <c r="P1330" i="1"/>
  <c r="Y1329" i="1"/>
  <c r="X1329" i="1"/>
  <c r="W1329" i="1"/>
  <c r="V1329" i="1"/>
  <c r="U1329" i="1"/>
  <c r="T1329" i="1"/>
  <c r="S1329" i="1"/>
  <c r="R1329" i="1"/>
  <c r="Q1329" i="1"/>
  <c r="P1329" i="1"/>
  <c r="Y1328" i="1"/>
  <c r="X1328" i="1"/>
  <c r="W1328" i="1"/>
  <c r="V1328" i="1"/>
  <c r="U1328" i="1"/>
  <c r="T1328" i="1"/>
  <c r="S1328" i="1"/>
  <c r="R1328" i="1"/>
  <c r="Q1328" i="1"/>
  <c r="P1328" i="1"/>
  <c r="Y1327" i="1"/>
  <c r="X1327" i="1"/>
  <c r="W1327" i="1"/>
  <c r="V1327" i="1"/>
  <c r="U1327" i="1"/>
  <c r="T1327" i="1"/>
  <c r="S1327" i="1"/>
  <c r="R1327" i="1"/>
  <c r="Q1327" i="1"/>
  <c r="P1327" i="1"/>
  <c r="Y1326" i="1"/>
  <c r="X1326" i="1"/>
  <c r="W1326" i="1"/>
  <c r="V1326" i="1"/>
  <c r="U1326" i="1"/>
  <c r="T1326" i="1"/>
  <c r="S1326" i="1"/>
  <c r="R1326" i="1"/>
  <c r="Q1326" i="1"/>
  <c r="P1326" i="1"/>
  <c r="Y1325" i="1"/>
  <c r="X1325" i="1"/>
  <c r="W1325" i="1"/>
  <c r="V1325" i="1"/>
  <c r="U1325" i="1"/>
  <c r="T1325" i="1"/>
  <c r="S1325" i="1"/>
  <c r="R1325" i="1"/>
  <c r="Q1325" i="1"/>
  <c r="P1325" i="1"/>
  <c r="Y1324" i="1"/>
  <c r="X1324" i="1"/>
  <c r="W1324" i="1"/>
  <c r="V1324" i="1"/>
  <c r="U1324" i="1"/>
  <c r="T1324" i="1"/>
  <c r="S1324" i="1"/>
  <c r="R1324" i="1"/>
  <c r="Q1324" i="1"/>
  <c r="P1324" i="1"/>
  <c r="Y1323" i="1"/>
  <c r="X1323" i="1"/>
  <c r="W1323" i="1"/>
  <c r="V1323" i="1"/>
  <c r="U1323" i="1"/>
  <c r="T1323" i="1"/>
  <c r="S1323" i="1"/>
  <c r="R1323" i="1"/>
  <c r="Q1323" i="1"/>
  <c r="P1323" i="1"/>
  <c r="Y1322" i="1"/>
  <c r="X1322" i="1"/>
  <c r="W1322" i="1"/>
  <c r="V1322" i="1"/>
  <c r="U1322" i="1"/>
  <c r="T1322" i="1"/>
  <c r="S1322" i="1"/>
  <c r="R1322" i="1"/>
  <c r="Q1322" i="1"/>
  <c r="P1322" i="1"/>
  <c r="Y1321" i="1"/>
  <c r="X1321" i="1"/>
  <c r="W1321" i="1"/>
  <c r="V1321" i="1"/>
  <c r="U1321" i="1"/>
  <c r="T1321" i="1"/>
  <c r="S1321" i="1"/>
  <c r="R1321" i="1"/>
  <c r="Q1321" i="1"/>
  <c r="P1321" i="1"/>
  <c r="Y1320" i="1"/>
  <c r="X1320" i="1"/>
  <c r="W1320" i="1"/>
  <c r="V1320" i="1"/>
  <c r="U1320" i="1"/>
  <c r="T1320" i="1"/>
  <c r="S1320" i="1"/>
  <c r="R1320" i="1"/>
  <c r="Q1320" i="1"/>
  <c r="P1320" i="1"/>
  <c r="Y1319" i="1"/>
  <c r="X1319" i="1"/>
  <c r="W1319" i="1"/>
  <c r="V1319" i="1"/>
  <c r="U1319" i="1"/>
  <c r="T1319" i="1"/>
  <c r="S1319" i="1"/>
  <c r="R1319" i="1"/>
  <c r="Q1319" i="1"/>
  <c r="P1319" i="1"/>
  <c r="Y1318" i="1"/>
  <c r="X1318" i="1"/>
  <c r="W1318" i="1"/>
  <c r="V1318" i="1"/>
  <c r="U1318" i="1"/>
  <c r="T1318" i="1"/>
  <c r="S1318" i="1"/>
  <c r="R1318" i="1"/>
  <c r="Q1318" i="1"/>
  <c r="P1318" i="1"/>
  <c r="Y1317" i="1"/>
  <c r="X1317" i="1"/>
  <c r="W1317" i="1"/>
  <c r="V1317" i="1"/>
  <c r="U1317" i="1"/>
  <c r="T1317" i="1"/>
  <c r="S1317" i="1"/>
  <c r="R1317" i="1"/>
  <c r="Q1317" i="1"/>
  <c r="P1317" i="1"/>
  <c r="Y1316" i="1"/>
  <c r="X1316" i="1"/>
  <c r="W1316" i="1"/>
  <c r="V1316" i="1"/>
  <c r="U1316" i="1"/>
  <c r="T1316" i="1"/>
  <c r="S1316" i="1"/>
  <c r="R1316" i="1"/>
  <c r="Q1316" i="1"/>
  <c r="P1316" i="1"/>
  <c r="Y1315" i="1"/>
  <c r="X1315" i="1"/>
  <c r="W1315" i="1"/>
  <c r="V1315" i="1"/>
  <c r="U1315" i="1"/>
  <c r="T1315" i="1"/>
  <c r="S1315" i="1"/>
  <c r="R1315" i="1"/>
  <c r="Q1315" i="1"/>
  <c r="P1315" i="1"/>
  <c r="Y1314" i="1"/>
  <c r="X1314" i="1"/>
  <c r="W1314" i="1"/>
  <c r="V1314" i="1"/>
  <c r="U1314" i="1"/>
  <c r="T1314" i="1"/>
  <c r="S1314" i="1"/>
  <c r="R1314" i="1"/>
  <c r="Q1314" i="1"/>
  <c r="P1314" i="1"/>
  <c r="Y1313" i="1"/>
  <c r="X1313" i="1"/>
  <c r="W1313" i="1"/>
  <c r="V1313" i="1"/>
  <c r="U1313" i="1"/>
  <c r="T1313" i="1"/>
  <c r="S1313" i="1"/>
  <c r="R1313" i="1"/>
  <c r="Q1313" i="1"/>
  <c r="P1313" i="1"/>
  <c r="Y1312" i="1"/>
  <c r="X1312" i="1"/>
  <c r="W1312" i="1"/>
  <c r="V1312" i="1"/>
  <c r="U1312" i="1"/>
  <c r="T1312" i="1"/>
  <c r="S1312" i="1"/>
  <c r="R1312" i="1"/>
  <c r="Q1312" i="1"/>
  <c r="P1312" i="1"/>
  <c r="Y1311" i="1"/>
  <c r="X1311" i="1"/>
  <c r="W1311" i="1"/>
  <c r="V1311" i="1"/>
  <c r="U1311" i="1"/>
  <c r="T1311" i="1"/>
  <c r="S1311" i="1"/>
  <c r="R1311" i="1"/>
  <c r="Q1311" i="1"/>
  <c r="P1311" i="1"/>
  <c r="Y1310" i="1"/>
  <c r="X1310" i="1"/>
  <c r="W1310" i="1"/>
  <c r="V1310" i="1"/>
  <c r="U1310" i="1"/>
  <c r="T1310" i="1"/>
  <c r="S1310" i="1"/>
  <c r="R1310" i="1"/>
  <c r="Q1310" i="1"/>
  <c r="P1310" i="1"/>
  <c r="Y1309" i="1"/>
  <c r="X1309" i="1"/>
  <c r="W1309" i="1"/>
  <c r="V1309" i="1"/>
  <c r="U1309" i="1"/>
  <c r="T1309" i="1"/>
  <c r="S1309" i="1"/>
  <c r="R1309" i="1"/>
  <c r="Q1309" i="1"/>
  <c r="P1309" i="1"/>
  <c r="Y1308" i="1"/>
  <c r="X1308" i="1"/>
  <c r="W1308" i="1"/>
  <c r="V1308" i="1"/>
  <c r="U1308" i="1"/>
  <c r="T1308" i="1"/>
  <c r="S1308" i="1"/>
  <c r="R1308" i="1"/>
  <c r="Q1308" i="1"/>
  <c r="P1308" i="1"/>
  <c r="Y1307" i="1"/>
  <c r="X1307" i="1"/>
  <c r="W1307" i="1"/>
  <c r="V1307" i="1"/>
  <c r="U1307" i="1"/>
  <c r="T1307" i="1"/>
  <c r="S1307" i="1"/>
  <c r="R1307" i="1"/>
  <c r="Q1307" i="1"/>
  <c r="P1307" i="1"/>
  <c r="Y1306" i="1"/>
  <c r="X1306" i="1"/>
  <c r="W1306" i="1"/>
  <c r="V1306" i="1"/>
  <c r="U1306" i="1"/>
  <c r="T1306" i="1"/>
  <c r="S1306" i="1"/>
  <c r="R1306" i="1"/>
  <c r="Q1306" i="1"/>
  <c r="P1306" i="1"/>
  <c r="Y1305" i="1"/>
  <c r="X1305" i="1"/>
  <c r="W1305" i="1"/>
  <c r="V1305" i="1"/>
  <c r="U1305" i="1"/>
  <c r="T1305" i="1"/>
  <c r="S1305" i="1"/>
  <c r="R1305" i="1"/>
  <c r="Q1305" i="1"/>
  <c r="P1305" i="1"/>
  <c r="Y1304" i="1"/>
  <c r="X1304" i="1"/>
  <c r="W1304" i="1"/>
  <c r="V1304" i="1"/>
  <c r="U1304" i="1"/>
  <c r="T1304" i="1"/>
  <c r="S1304" i="1"/>
  <c r="R1304" i="1"/>
  <c r="Q1304" i="1"/>
  <c r="P1304" i="1"/>
  <c r="Y1303" i="1"/>
  <c r="X1303" i="1"/>
  <c r="W1303" i="1"/>
  <c r="V1303" i="1"/>
  <c r="U1303" i="1"/>
  <c r="T1303" i="1"/>
  <c r="S1303" i="1"/>
  <c r="R1303" i="1"/>
  <c r="Q1303" i="1"/>
  <c r="P1303" i="1"/>
  <c r="Y1302" i="1"/>
  <c r="X1302" i="1"/>
  <c r="W1302" i="1"/>
  <c r="V1302" i="1"/>
  <c r="U1302" i="1"/>
  <c r="T1302" i="1"/>
  <c r="S1302" i="1"/>
  <c r="R1302" i="1"/>
  <c r="Q1302" i="1"/>
  <c r="P1302" i="1"/>
  <c r="Y1301" i="1"/>
  <c r="X1301" i="1"/>
  <c r="W1301" i="1"/>
  <c r="V1301" i="1"/>
  <c r="U1301" i="1"/>
  <c r="T1301" i="1"/>
  <c r="S1301" i="1"/>
  <c r="R1301" i="1"/>
  <c r="Q1301" i="1"/>
  <c r="P1301" i="1"/>
  <c r="Y1300" i="1"/>
  <c r="X1300" i="1"/>
  <c r="W1300" i="1"/>
  <c r="V1300" i="1"/>
  <c r="U1300" i="1"/>
  <c r="T1300" i="1"/>
  <c r="S1300" i="1"/>
  <c r="R1300" i="1"/>
  <c r="Q1300" i="1"/>
  <c r="P1300" i="1"/>
  <c r="Y1299" i="1"/>
  <c r="X1299" i="1"/>
  <c r="W1299" i="1"/>
  <c r="V1299" i="1"/>
  <c r="U1299" i="1"/>
  <c r="T1299" i="1"/>
  <c r="S1299" i="1"/>
  <c r="R1299" i="1"/>
  <c r="Q1299" i="1"/>
  <c r="P1299" i="1"/>
  <c r="Y1298" i="1"/>
  <c r="X1298" i="1"/>
  <c r="W1298" i="1"/>
  <c r="V1298" i="1"/>
  <c r="U1298" i="1"/>
  <c r="T1298" i="1"/>
  <c r="S1298" i="1"/>
  <c r="R1298" i="1"/>
  <c r="Q1298" i="1"/>
  <c r="P1298" i="1"/>
  <c r="Y1297" i="1"/>
  <c r="X1297" i="1"/>
  <c r="W1297" i="1"/>
  <c r="V1297" i="1"/>
  <c r="U1297" i="1"/>
  <c r="T1297" i="1"/>
  <c r="S1297" i="1"/>
  <c r="R1297" i="1"/>
  <c r="Q1297" i="1"/>
  <c r="P1297" i="1"/>
  <c r="Y1296" i="1"/>
  <c r="X1296" i="1"/>
  <c r="W1296" i="1"/>
  <c r="V1296" i="1"/>
  <c r="U1296" i="1"/>
  <c r="T1296" i="1"/>
  <c r="S1296" i="1"/>
  <c r="R1296" i="1"/>
  <c r="Q1296" i="1"/>
  <c r="P1296" i="1"/>
  <c r="Y1295" i="1"/>
  <c r="X1295" i="1"/>
  <c r="W1295" i="1"/>
  <c r="V1295" i="1"/>
  <c r="U1295" i="1"/>
  <c r="T1295" i="1"/>
  <c r="S1295" i="1"/>
  <c r="R1295" i="1"/>
  <c r="Q1295" i="1"/>
  <c r="P1295" i="1"/>
  <c r="Y1294" i="1"/>
  <c r="X1294" i="1"/>
  <c r="W1294" i="1"/>
  <c r="V1294" i="1"/>
  <c r="U1294" i="1"/>
  <c r="T1294" i="1"/>
  <c r="S1294" i="1"/>
  <c r="R1294" i="1"/>
  <c r="Q1294" i="1"/>
  <c r="P1294" i="1"/>
  <c r="Y1293" i="1"/>
  <c r="X1293" i="1"/>
  <c r="W1293" i="1"/>
  <c r="V1293" i="1"/>
  <c r="U1293" i="1"/>
  <c r="T1293" i="1"/>
  <c r="S1293" i="1"/>
  <c r="R1293" i="1"/>
  <c r="Q1293" i="1"/>
  <c r="P1293" i="1"/>
  <c r="Y1292" i="1"/>
  <c r="X1292" i="1"/>
  <c r="W1292" i="1"/>
  <c r="V1292" i="1"/>
  <c r="U1292" i="1"/>
  <c r="T1292" i="1"/>
  <c r="S1292" i="1"/>
  <c r="R1292" i="1"/>
  <c r="Q1292" i="1"/>
  <c r="P1292" i="1"/>
  <c r="Y1291" i="1"/>
  <c r="X1291" i="1"/>
  <c r="W1291" i="1"/>
  <c r="V1291" i="1"/>
  <c r="U1291" i="1"/>
  <c r="T1291" i="1"/>
  <c r="S1291" i="1"/>
  <c r="R1291" i="1"/>
  <c r="Q1291" i="1"/>
  <c r="P1291" i="1"/>
  <c r="Y1290" i="1"/>
  <c r="X1290" i="1"/>
  <c r="W1290" i="1"/>
  <c r="V1290" i="1"/>
  <c r="U1290" i="1"/>
  <c r="T1290" i="1"/>
  <c r="S1290" i="1"/>
  <c r="R1290" i="1"/>
  <c r="Q1290" i="1"/>
  <c r="P1290" i="1"/>
  <c r="Y1289" i="1"/>
  <c r="X1289" i="1"/>
  <c r="W1289" i="1"/>
  <c r="V1289" i="1"/>
  <c r="U1289" i="1"/>
  <c r="T1289" i="1"/>
  <c r="S1289" i="1"/>
  <c r="R1289" i="1"/>
  <c r="Q1289" i="1"/>
  <c r="P1289" i="1"/>
  <c r="Y1288" i="1"/>
  <c r="X1288" i="1"/>
  <c r="W1288" i="1"/>
  <c r="V1288" i="1"/>
  <c r="U1288" i="1"/>
  <c r="T1288" i="1"/>
  <c r="S1288" i="1"/>
  <c r="R1288" i="1"/>
  <c r="Q1288" i="1"/>
  <c r="P1288" i="1"/>
  <c r="Y1287" i="1"/>
  <c r="X1287" i="1"/>
  <c r="W1287" i="1"/>
  <c r="V1287" i="1"/>
  <c r="U1287" i="1"/>
  <c r="T1287" i="1"/>
  <c r="S1287" i="1"/>
  <c r="R1287" i="1"/>
  <c r="Q1287" i="1"/>
  <c r="P1287" i="1"/>
  <c r="Y1286" i="1"/>
  <c r="X1286" i="1"/>
  <c r="W1286" i="1"/>
  <c r="V1286" i="1"/>
  <c r="U1286" i="1"/>
  <c r="T1286" i="1"/>
  <c r="S1286" i="1"/>
  <c r="R1286" i="1"/>
  <c r="Q1286" i="1"/>
  <c r="P1286" i="1"/>
  <c r="Y1285" i="1"/>
  <c r="X1285" i="1"/>
  <c r="W1285" i="1"/>
  <c r="V1285" i="1"/>
  <c r="U1285" i="1"/>
  <c r="T1285" i="1"/>
  <c r="S1285" i="1"/>
  <c r="R1285" i="1"/>
  <c r="Q1285" i="1"/>
  <c r="P1285" i="1"/>
  <c r="Y1284" i="1"/>
  <c r="X1284" i="1"/>
  <c r="W1284" i="1"/>
  <c r="V1284" i="1"/>
  <c r="U1284" i="1"/>
  <c r="T1284" i="1"/>
  <c r="S1284" i="1"/>
  <c r="R1284" i="1"/>
  <c r="Q1284" i="1"/>
  <c r="P1284" i="1"/>
  <c r="Y1283" i="1"/>
  <c r="X1283" i="1"/>
  <c r="W1283" i="1"/>
  <c r="V1283" i="1"/>
  <c r="U1283" i="1"/>
  <c r="T1283" i="1"/>
  <c r="S1283" i="1"/>
  <c r="R1283" i="1"/>
  <c r="Q1283" i="1"/>
  <c r="P1283" i="1"/>
  <c r="Y1282" i="1"/>
  <c r="X1282" i="1"/>
  <c r="W1282" i="1"/>
  <c r="V1282" i="1"/>
  <c r="U1282" i="1"/>
  <c r="T1282" i="1"/>
  <c r="S1282" i="1"/>
  <c r="R1282" i="1"/>
  <c r="Q1282" i="1"/>
  <c r="P1282" i="1"/>
  <c r="Y1281" i="1"/>
  <c r="X1281" i="1"/>
  <c r="W1281" i="1"/>
  <c r="V1281" i="1"/>
  <c r="U1281" i="1"/>
  <c r="T1281" i="1"/>
  <c r="S1281" i="1"/>
  <c r="R1281" i="1"/>
  <c r="Q1281" i="1"/>
  <c r="P1281" i="1"/>
  <c r="Y1280" i="1"/>
  <c r="X1280" i="1"/>
  <c r="W1280" i="1"/>
  <c r="V1280" i="1"/>
  <c r="U1280" i="1"/>
  <c r="T1280" i="1"/>
  <c r="S1280" i="1"/>
  <c r="R1280" i="1"/>
  <c r="Q1280" i="1"/>
  <c r="P1280" i="1"/>
  <c r="Y1279" i="1"/>
  <c r="X1279" i="1"/>
  <c r="W1279" i="1"/>
  <c r="V1279" i="1"/>
  <c r="U1279" i="1"/>
  <c r="T1279" i="1"/>
  <c r="S1279" i="1"/>
  <c r="R1279" i="1"/>
  <c r="Q1279" i="1"/>
  <c r="P1279" i="1"/>
  <c r="Y1278" i="1"/>
  <c r="X1278" i="1"/>
  <c r="W1278" i="1"/>
  <c r="V1278" i="1"/>
  <c r="U1278" i="1"/>
  <c r="T1278" i="1"/>
  <c r="S1278" i="1"/>
  <c r="R1278" i="1"/>
  <c r="Q1278" i="1"/>
  <c r="P1278" i="1"/>
  <c r="Y1277" i="1"/>
  <c r="X1277" i="1"/>
  <c r="W1277" i="1"/>
  <c r="V1277" i="1"/>
  <c r="U1277" i="1"/>
  <c r="T1277" i="1"/>
  <c r="S1277" i="1"/>
  <c r="R1277" i="1"/>
  <c r="Q1277" i="1"/>
  <c r="P1277" i="1"/>
  <c r="Y1276" i="1"/>
  <c r="X1276" i="1"/>
  <c r="W1276" i="1"/>
  <c r="V1276" i="1"/>
  <c r="U1276" i="1"/>
  <c r="T1276" i="1"/>
  <c r="S1276" i="1"/>
  <c r="R1276" i="1"/>
  <c r="Q1276" i="1"/>
  <c r="P1276" i="1"/>
  <c r="Y1275" i="1"/>
  <c r="X1275" i="1"/>
  <c r="W1275" i="1"/>
  <c r="V1275" i="1"/>
  <c r="U1275" i="1"/>
  <c r="T1275" i="1"/>
  <c r="S1275" i="1"/>
  <c r="R1275" i="1"/>
  <c r="Q1275" i="1"/>
  <c r="P1275" i="1"/>
  <c r="Y1274" i="1"/>
  <c r="X1274" i="1"/>
  <c r="W1274" i="1"/>
  <c r="V1274" i="1"/>
  <c r="U1274" i="1"/>
  <c r="T1274" i="1"/>
  <c r="S1274" i="1"/>
  <c r="R1274" i="1"/>
  <c r="Q1274" i="1"/>
  <c r="P1274" i="1"/>
  <c r="Y1273" i="1"/>
  <c r="X1273" i="1"/>
  <c r="W1273" i="1"/>
  <c r="V1273" i="1"/>
  <c r="U1273" i="1"/>
  <c r="T1273" i="1"/>
  <c r="S1273" i="1"/>
  <c r="R1273" i="1"/>
  <c r="Q1273" i="1"/>
  <c r="P1273" i="1"/>
  <c r="Y1272" i="1"/>
  <c r="X1272" i="1"/>
  <c r="W1272" i="1"/>
  <c r="V1272" i="1"/>
  <c r="U1272" i="1"/>
  <c r="T1272" i="1"/>
  <c r="S1272" i="1"/>
  <c r="R1272" i="1"/>
  <c r="Q1272" i="1"/>
  <c r="P1272" i="1"/>
  <c r="Y1271" i="1"/>
  <c r="X1271" i="1"/>
  <c r="W1271" i="1"/>
  <c r="V1271" i="1"/>
  <c r="U1271" i="1"/>
  <c r="T1271" i="1"/>
  <c r="S1271" i="1"/>
  <c r="R1271" i="1"/>
  <c r="Q1271" i="1"/>
  <c r="P1271" i="1"/>
  <c r="Y1270" i="1"/>
  <c r="X1270" i="1"/>
  <c r="W1270" i="1"/>
  <c r="V1270" i="1"/>
  <c r="U1270" i="1"/>
  <c r="T1270" i="1"/>
  <c r="S1270" i="1"/>
  <c r="R1270" i="1"/>
  <c r="Q1270" i="1"/>
  <c r="P1270" i="1"/>
  <c r="Y1269" i="1"/>
  <c r="X1269" i="1"/>
  <c r="W1269" i="1"/>
  <c r="V1269" i="1"/>
  <c r="U1269" i="1"/>
  <c r="T1269" i="1"/>
  <c r="S1269" i="1"/>
  <c r="R1269" i="1"/>
  <c r="Q1269" i="1"/>
  <c r="P1269" i="1"/>
  <c r="Y1268" i="1"/>
  <c r="X1268" i="1"/>
  <c r="W1268" i="1"/>
  <c r="V1268" i="1"/>
  <c r="U1268" i="1"/>
  <c r="T1268" i="1"/>
  <c r="S1268" i="1"/>
  <c r="R1268" i="1"/>
  <c r="Q1268" i="1"/>
  <c r="P1268" i="1"/>
  <c r="Y1267" i="1"/>
  <c r="X1267" i="1"/>
  <c r="W1267" i="1"/>
  <c r="V1267" i="1"/>
  <c r="U1267" i="1"/>
  <c r="T1267" i="1"/>
  <c r="S1267" i="1"/>
  <c r="R1267" i="1"/>
  <c r="Q1267" i="1"/>
  <c r="P1267" i="1"/>
  <c r="Y1266" i="1"/>
  <c r="X1266" i="1"/>
  <c r="W1266" i="1"/>
  <c r="V1266" i="1"/>
  <c r="U1266" i="1"/>
  <c r="T1266" i="1"/>
  <c r="S1266" i="1"/>
  <c r="R1266" i="1"/>
  <c r="Q1266" i="1"/>
  <c r="P1266" i="1"/>
  <c r="Y1265" i="1"/>
  <c r="X1265" i="1"/>
  <c r="W1265" i="1"/>
  <c r="V1265" i="1"/>
  <c r="U1265" i="1"/>
  <c r="T1265" i="1"/>
  <c r="S1265" i="1"/>
  <c r="R1265" i="1"/>
  <c r="Q1265" i="1"/>
  <c r="P1265" i="1"/>
  <c r="Y1264" i="1"/>
  <c r="X1264" i="1"/>
  <c r="W1264" i="1"/>
  <c r="V1264" i="1"/>
  <c r="U1264" i="1"/>
  <c r="T1264" i="1"/>
  <c r="S1264" i="1"/>
  <c r="R1264" i="1"/>
  <c r="Q1264" i="1"/>
  <c r="P1264" i="1"/>
  <c r="Y1263" i="1"/>
  <c r="X1263" i="1"/>
  <c r="W1263" i="1"/>
  <c r="V1263" i="1"/>
  <c r="U1263" i="1"/>
  <c r="T1263" i="1"/>
  <c r="S1263" i="1"/>
  <c r="R1263" i="1"/>
  <c r="Q1263" i="1"/>
  <c r="P1263" i="1"/>
  <c r="Y1262" i="1"/>
  <c r="X1262" i="1"/>
  <c r="W1262" i="1"/>
  <c r="V1262" i="1"/>
  <c r="U1262" i="1"/>
  <c r="T1262" i="1"/>
  <c r="S1262" i="1"/>
  <c r="R1262" i="1"/>
  <c r="Q1262" i="1"/>
  <c r="P1262" i="1"/>
  <c r="Y1261" i="1"/>
  <c r="X1261" i="1"/>
  <c r="W1261" i="1"/>
  <c r="V1261" i="1"/>
  <c r="U1261" i="1"/>
  <c r="T1261" i="1"/>
  <c r="S1261" i="1"/>
  <c r="R1261" i="1"/>
  <c r="Q1261" i="1"/>
  <c r="P1261" i="1"/>
  <c r="Y1260" i="1"/>
  <c r="X1260" i="1"/>
  <c r="W1260" i="1"/>
  <c r="V1260" i="1"/>
  <c r="U1260" i="1"/>
  <c r="T1260" i="1"/>
  <c r="S1260" i="1"/>
  <c r="R1260" i="1"/>
  <c r="Q1260" i="1"/>
  <c r="P1260" i="1"/>
  <c r="Y1259" i="1"/>
  <c r="X1259" i="1"/>
  <c r="W1259" i="1"/>
  <c r="V1259" i="1"/>
  <c r="U1259" i="1"/>
  <c r="T1259" i="1"/>
  <c r="S1259" i="1"/>
  <c r="R1259" i="1"/>
  <c r="Q1259" i="1"/>
  <c r="P1259" i="1"/>
  <c r="Y1258" i="1"/>
  <c r="X1258" i="1"/>
  <c r="W1258" i="1"/>
  <c r="V1258" i="1"/>
  <c r="U1258" i="1"/>
  <c r="T1258" i="1"/>
  <c r="S1258" i="1"/>
  <c r="R1258" i="1"/>
  <c r="Q1258" i="1"/>
  <c r="P1258" i="1"/>
  <c r="Y1257" i="1"/>
  <c r="X1257" i="1"/>
  <c r="W1257" i="1"/>
  <c r="V1257" i="1"/>
  <c r="U1257" i="1"/>
  <c r="T1257" i="1"/>
  <c r="S1257" i="1"/>
  <c r="R1257" i="1"/>
  <c r="Q1257" i="1"/>
  <c r="P1257" i="1"/>
  <c r="Y1256" i="1"/>
  <c r="X1256" i="1"/>
  <c r="W1256" i="1"/>
  <c r="V1256" i="1"/>
  <c r="U1256" i="1"/>
  <c r="T1256" i="1"/>
  <c r="S1256" i="1"/>
  <c r="R1256" i="1"/>
  <c r="Q1256" i="1"/>
  <c r="P1256" i="1"/>
  <c r="Y1255" i="1"/>
  <c r="X1255" i="1"/>
  <c r="W1255" i="1"/>
  <c r="V1255" i="1"/>
  <c r="U1255" i="1"/>
  <c r="T1255" i="1"/>
  <c r="S1255" i="1"/>
  <c r="R1255" i="1"/>
  <c r="Q1255" i="1"/>
  <c r="P1255" i="1"/>
  <c r="Y1254" i="1"/>
  <c r="X1254" i="1"/>
  <c r="W1254" i="1"/>
  <c r="V1254" i="1"/>
  <c r="U1254" i="1"/>
  <c r="T1254" i="1"/>
  <c r="S1254" i="1"/>
  <c r="R1254" i="1"/>
  <c r="Q1254" i="1"/>
  <c r="P1254" i="1"/>
  <c r="Y1253" i="1"/>
  <c r="X1253" i="1"/>
  <c r="W1253" i="1"/>
  <c r="V1253" i="1"/>
  <c r="U1253" i="1"/>
  <c r="T1253" i="1"/>
  <c r="S1253" i="1"/>
  <c r="R1253" i="1"/>
  <c r="Q1253" i="1"/>
  <c r="P1253" i="1"/>
  <c r="Y1252" i="1"/>
  <c r="X1252" i="1"/>
  <c r="W1252" i="1"/>
  <c r="V1252" i="1"/>
  <c r="U1252" i="1"/>
  <c r="T1252" i="1"/>
  <c r="S1252" i="1"/>
  <c r="R1252" i="1"/>
  <c r="Q1252" i="1"/>
  <c r="P1252" i="1"/>
  <c r="Y1251" i="1"/>
  <c r="X1251" i="1"/>
  <c r="W1251" i="1"/>
  <c r="V1251" i="1"/>
  <c r="U1251" i="1"/>
  <c r="T1251" i="1"/>
  <c r="S1251" i="1"/>
  <c r="R1251" i="1"/>
  <c r="Q1251" i="1"/>
  <c r="P1251" i="1"/>
  <c r="Y1250" i="1"/>
  <c r="X1250" i="1"/>
  <c r="W1250" i="1"/>
  <c r="V1250" i="1"/>
  <c r="U1250" i="1"/>
  <c r="T1250" i="1"/>
  <c r="S1250" i="1"/>
  <c r="R1250" i="1"/>
  <c r="Q1250" i="1"/>
  <c r="P1250" i="1"/>
  <c r="Y1249" i="1"/>
  <c r="X1249" i="1"/>
  <c r="W1249" i="1"/>
  <c r="V1249" i="1"/>
  <c r="U1249" i="1"/>
  <c r="T1249" i="1"/>
  <c r="S1249" i="1"/>
  <c r="R1249" i="1"/>
  <c r="Q1249" i="1"/>
  <c r="P1249" i="1"/>
  <c r="Y1248" i="1"/>
  <c r="X1248" i="1"/>
  <c r="W1248" i="1"/>
  <c r="V1248" i="1"/>
  <c r="U1248" i="1"/>
  <c r="T1248" i="1"/>
  <c r="S1248" i="1"/>
  <c r="R1248" i="1"/>
  <c r="Q1248" i="1"/>
  <c r="P1248" i="1"/>
  <c r="Y1247" i="1"/>
  <c r="X1247" i="1"/>
  <c r="W1247" i="1"/>
  <c r="V1247" i="1"/>
  <c r="U1247" i="1"/>
  <c r="T1247" i="1"/>
  <c r="S1247" i="1"/>
  <c r="R1247" i="1"/>
  <c r="Q1247" i="1"/>
  <c r="P1247" i="1"/>
  <c r="Y1246" i="1"/>
  <c r="X1246" i="1"/>
  <c r="W1246" i="1"/>
  <c r="V1246" i="1"/>
  <c r="U1246" i="1"/>
  <c r="T1246" i="1"/>
  <c r="S1246" i="1"/>
  <c r="R1246" i="1"/>
  <c r="Q1246" i="1"/>
  <c r="P1246" i="1"/>
  <c r="Y1245" i="1"/>
  <c r="X1245" i="1"/>
  <c r="W1245" i="1"/>
  <c r="V1245" i="1"/>
  <c r="U1245" i="1"/>
  <c r="T1245" i="1"/>
  <c r="S1245" i="1"/>
  <c r="R1245" i="1"/>
  <c r="Q1245" i="1"/>
  <c r="P1245" i="1"/>
  <c r="Y1244" i="1"/>
  <c r="X1244" i="1"/>
  <c r="W1244" i="1"/>
  <c r="V1244" i="1"/>
  <c r="U1244" i="1"/>
  <c r="T1244" i="1"/>
  <c r="S1244" i="1"/>
  <c r="R1244" i="1"/>
  <c r="Q1244" i="1"/>
  <c r="P1244" i="1"/>
  <c r="Y1243" i="1"/>
  <c r="X1243" i="1"/>
  <c r="W1243" i="1"/>
  <c r="V1243" i="1"/>
  <c r="U1243" i="1"/>
  <c r="T1243" i="1"/>
  <c r="S1243" i="1"/>
  <c r="R1243" i="1"/>
  <c r="Q1243" i="1"/>
  <c r="P1243" i="1"/>
  <c r="Y1242" i="1"/>
  <c r="X1242" i="1"/>
  <c r="W1242" i="1"/>
  <c r="V1242" i="1"/>
  <c r="U1242" i="1"/>
  <c r="T1242" i="1"/>
  <c r="S1242" i="1"/>
  <c r="R1242" i="1"/>
  <c r="Q1242" i="1"/>
  <c r="P1242" i="1"/>
  <c r="Y1241" i="1"/>
  <c r="X1241" i="1"/>
  <c r="W1241" i="1"/>
  <c r="V1241" i="1"/>
  <c r="U1241" i="1"/>
  <c r="T1241" i="1"/>
  <c r="S1241" i="1"/>
  <c r="R1241" i="1"/>
  <c r="Q1241" i="1"/>
  <c r="P1241" i="1"/>
  <c r="Y1240" i="1"/>
  <c r="X1240" i="1"/>
  <c r="W1240" i="1"/>
  <c r="V1240" i="1"/>
  <c r="U1240" i="1"/>
  <c r="T1240" i="1"/>
  <c r="S1240" i="1"/>
  <c r="R1240" i="1"/>
  <c r="Q1240" i="1"/>
  <c r="P1240" i="1"/>
  <c r="Y1239" i="1"/>
  <c r="X1239" i="1"/>
  <c r="W1239" i="1"/>
  <c r="V1239" i="1"/>
  <c r="U1239" i="1"/>
  <c r="T1239" i="1"/>
  <c r="S1239" i="1"/>
  <c r="R1239" i="1"/>
  <c r="Q1239" i="1"/>
  <c r="P1239" i="1"/>
  <c r="Y1238" i="1"/>
  <c r="X1238" i="1"/>
  <c r="W1238" i="1"/>
  <c r="V1238" i="1"/>
  <c r="U1238" i="1"/>
  <c r="T1238" i="1"/>
  <c r="S1238" i="1"/>
  <c r="R1238" i="1"/>
  <c r="Q1238" i="1"/>
  <c r="P1238" i="1"/>
  <c r="Y1237" i="1"/>
  <c r="X1237" i="1"/>
  <c r="W1237" i="1"/>
  <c r="V1237" i="1"/>
  <c r="U1237" i="1"/>
  <c r="T1237" i="1"/>
  <c r="S1237" i="1"/>
  <c r="R1237" i="1"/>
  <c r="Q1237" i="1"/>
  <c r="P1237" i="1"/>
  <c r="Y1236" i="1"/>
  <c r="X1236" i="1"/>
  <c r="W1236" i="1"/>
  <c r="V1236" i="1"/>
  <c r="U1236" i="1"/>
  <c r="T1236" i="1"/>
  <c r="S1236" i="1"/>
  <c r="R1236" i="1"/>
  <c r="Q1236" i="1"/>
  <c r="P1236" i="1"/>
  <c r="Y1235" i="1"/>
  <c r="X1235" i="1"/>
  <c r="W1235" i="1"/>
  <c r="V1235" i="1"/>
  <c r="U1235" i="1"/>
  <c r="T1235" i="1"/>
  <c r="S1235" i="1"/>
  <c r="R1235" i="1"/>
  <c r="Q1235" i="1"/>
  <c r="P1235" i="1"/>
  <c r="Y1234" i="1"/>
  <c r="X1234" i="1"/>
  <c r="W1234" i="1"/>
  <c r="V1234" i="1"/>
  <c r="U1234" i="1"/>
  <c r="T1234" i="1"/>
  <c r="S1234" i="1"/>
  <c r="R1234" i="1"/>
  <c r="Q1234" i="1"/>
  <c r="P1234" i="1"/>
  <c r="Y1233" i="1"/>
  <c r="X1233" i="1"/>
  <c r="W1233" i="1"/>
  <c r="V1233" i="1"/>
  <c r="U1233" i="1"/>
  <c r="T1233" i="1"/>
  <c r="S1233" i="1"/>
  <c r="R1233" i="1"/>
  <c r="Q1233" i="1"/>
  <c r="P1233" i="1"/>
  <c r="Y1232" i="1"/>
  <c r="X1232" i="1"/>
  <c r="W1232" i="1"/>
  <c r="V1232" i="1"/>
  <c r="U1232" i="1"/>
  <c r="T1232" i="1"/>
  <c r="S1232" i="1"/>
  <c r="R1232" i="1"/>
  <c r="Q1232" i="1"/>
  <c r="P1232" i="1"/>
  <c r="Y1231" i="1"/>
  <c r="X1231" i="1"/>
  <c r="W1231" i="1"/>
  <c r="V1231" i="1"/>
  <c r="U1231" i="1"/>
  <c r="T1231" i="1"/>
  <c r="S1231" i="1"/>
  <c r="R1231" i="1"/>
  <c r="Q1231" i="1"/>
  <c r="P1231" i="1"/>
  <c r="Y1230" i="1"/>
  <c r="X1230" i="1"/>
  <c r="W1230" i="1"/>
  <c r="V1230" i="1"/>
  <c r="U1230" i="1"/>
  <c r="T1230" i="1"/>
  <c r="S1230" i="1"/>
  <c r="R1230" i="1"/>
  <c r="Q1230" i="1"/>
  <c r="P1230" i="1"/>
  <c r="Y1229" i="1"/>
  <c r="X1229" i="1"/>
  <c r="W1229" i="1"/>
  <c r="V1229" i="1"/>
  <c r="U1229" i="1"/>
  <c r="T1229" i="1"/>
  <c r="S1229" i="1"/>
  <c r="R1229" i="1"/>
  <c r="Q1229" i="1"/>
  <c r="P1229" i="1"/>
  <c r="Y1228" i="1"/>
  <c r="X1228" i="1"/>
  <c r="W1228" i="1"/>
  <c r="V1228" i="1"/>
  <c r="U1228" i="1"/>
  <c r="T1228" i="1"/>
  <c r="S1228" i="1"/>
  <c r="R1228" i="1"/>
  <c r="Q1228" i="1"/>
  <c r="P1228" i="1"/>
  <c r="Y1227" i="1"/>
  <c r="X1227" i="1"/>
  <c r="W1227" i="1"/>
  <c r="V1227" i="1"/>
  <c r="U1227" i="1"/>
  <c r="T1227" i="1"/>
  <c r="S1227" i="1"/>
  <c r="R1227" i="1"/>
  <c r="Q1227" i="1"/>
  <c r="P1227" i="1"/>
  <c r="Y1226" i="1"/>
  <c r="X1226" i="1"/>
  <c r="W1226" i="1"/>
  <c r="V1226" i="1"/>
  <c r="U1226" i="1"/>
  <c r="T1226" i="1"/>
  <c r="S1226" i="1"/>
  <c r="R1226" i="1"/>
  <c r="Q1226" i="1"/>
  <c r="P1226" i="1"/>
  <c r="Y1225" i="1"/>
  <c r="X1225" i="1"/>
  <c r="W1225" i="1"/>
  <c r="V1225" i="1"/>
  <c r="U1225" i="1"/>
  <c r="T1225" i="1"/>
  <c r="S1225" i="1"/>
  <c r="R1225" i="1"/>
  <c r="Q1225" i="1"/>
  <c r="P1225" i="1"/>
  <c r="Y1224" i="1"/>
  <c r="X1224" i="1"/>
  <c r="W1224" i="1"/>
  <c r="V1224" i="1"/>
  <c r="U1224" i="1"/>
  <c r="T1224" i="1"/>
  <c r="S1224" i="1"/>
  <c r="R1224" i="1"/>
  <c r="Q1224" i="1"/>
  <c r="P1224" i="1"/>
  <c r="Y1223" i="1"/>
  <c r="X1223" i="1"/>
  <c r="W1223" i="1"/>
  <c r="V1223" i="1"/>
  <c r="U1223" i="1"/>
  <c r="T1223" i="1"/>
  <c r="S1223" i="1"/>
  <c r="R1223" i="1"/>
  <c r="Q1223" i="1"/>
  <c r="P1223" i="1"/>
  <c r="Y1222" i="1"/>
  <c r="X1222" i="1"/>
  <c r="W1222" i="1"/>
  <c r="V1222" i="1"/>
  <c r="U1222" i="1"/>
  <c r="T1222" i="1"/>
  <c r="S1222" i="1"/>
  <c r="R1222" i="1"/>
  <c r="Q1222" i="1"/>
  <c r="P1222" i="1"/>
  <c r="Y1221" i="1"/>
  <c r="X1221" i="1"/>
  <c r="W1221" i="1"/>
  <c r="V1221" i="1"/>
  <c r="U1221" i="1"/>
  <c r="T1221" i="1"/>
  <c r="S1221" i="1"/>
  <c r="R1221" i="1"/>
  <c r="Q1221" i="1"/>
  <c r="P1221" i="1"/>
  <c r="Y1220" i="1"/>
  <c r="X1220" i="1"/>
  <c r="W1220" i="1"/>
  <c r="V1220" i="1"/>
  <c r="U1220" i="1"/>
  <c r="T1220" i="1"/>
  <c r="S1220" i="1"/>
  <c r="R1220" i="1"/>
  <c r="Q1220" i="1"/>
  <c r="P1220" i="1"/>
  <c r="Y1219" i="1"/>
  <c r="X1219" i="1"/>
  <c r="W1219" i="1"/>
  <c r="V1219" i="1"/>
  <c r="U1219" i="1"/>
  <c r="T1219" i="1"/>
  <c r="S1219" i="1"/>
  <c r="R1219" i="1"/>
  <c r="Q1219" i="1"/>
  <c r="P1219" i="1"/>
  <c r="Y1218" i="1"/>
  <c r="X1218" i="1"/>
  <c r="W1218" i="1"/>
  <c r="V1218" i="1"/>
  <c r="U1218" i="1"/>
  <c r="T1218" i="1"/>
  <c r="S1218" i="1"/>
  <c r="R1218" i="1"/>
  <c r="Q1218" i="1"/>
  <c r="P1218" i="1"/>
  <c r="Y1217" i="1"/>
  <c r="X1217" i="1"/>
  <c r="W1217" i="1"/>
  <c r="V1217" i="1"/>
  <c r="U1217" i="1"/>
  <c r="T1217" i="1"/>
  <c r="S1217" i="1"/>
  <c r="R1217" i="1"/>
  <c r="Q1217" i="1"/>
  <c r="P1217" i="1"/>
  <c r="Y1216" i="1"/>
  <c r="X1216" i="1"/>
  <c r="W1216" i="1"/>
  <c r="V1216" i="1"/>
  <c r="U1216" i="1"/>
  <c r="T1216" i="1"/>
  <c r="S1216" i="1"/>
  <c r="R1216" i="1"/>
  <c r="Q1216" i="1"/>
  <c r="P1216" i="1"/>
  <c r="Y1215" i="1"/>
  <c r="X1215" i="1"/>
  <c r="W1215" i="1"/>
  <c r="V1215" i="1"/>
  <c r="U1215" i="1"/>
  <c r="T1215" i="1"/>
  <c r="S1215" i="1"/>
  <c r="R1215" i="1"/>
  <c r="Q1215" i="1"/>
  <c r="P1215" i="1"/>
  <c r="Y1214" i="1"/>
  <c r="X1214" i="1"/>
  <c r="W1214" i="1"/>
  <c r="V1214" i="1"/>
  <c r="U1214" i="1"/>
  <c r="T1214" i="1"/>
  <c r="S1214" i="1"/>
  <c r="R1214" i="1"/>
  <c r="Q1214" i="1"/>
  <c r="P1214" i="1"/>
  <c r="Y1213" i="1"/>
  <c r="X1213" i="1"/>
  <c r="W1213" i="1"/>
  <c r="V1213" i="1"/>
  <c r="U1213" i="1"/>
  <c r="T1213" i="1"/>
  <c r="S1213" i="1"/>
  <c r="R1213" i="1"/>
  <c r="Q1213" i="1"/>
  <c r="P1213" i="1"/>
  <c r="Y1212" i="1"/>
  <c r="X1212" i="1"/>
  <c r="W1212" i="1"/>
  <c r="V1212" i="1"/>
  <c r="U1212" i="1"/>
  <c r="T1212" i="1"/>
  <c r="S1212" i="1"/>
  <c r="R1212" i="1"/>
  <c r="Q1212" i="1"/>
  <c r="P1212" i="1"/>
  <c r="Y1211" i="1"/>
  <c r="X1211" i="1"/>
  <c r="W1211" i="1"/>
  <c r="V1211" i="1"/>
  <c r="U1211" i="1"/>
  <c r="T1211" i="1"/>
  <c r="S1211" i="1"/>
  <c r="R1211" i="1"/>
  <c r="Q1211" i="1"/>
  <c r="P1211" i="1"/>
  <c r="Y1210" i="1"/>
  <c r="X1210" i="1"/>
  <c r="W1210" i="1"/>
  <c r="V1210" i="1"/>
  <c r="U1210" i="1"/>
  <c r="T1210" i="1"/>
  <c r="S1210" i="1"/>
  <c r="R1210" i="1"/>
  <c r="Q1210" i="1"/>
  <c r="P1210" i="1"/>
  <c r="Y1209" i="1"/>
  <c r="X1209" i="1"/>
  <c r="W1209" i="1"/>
  <c r="V1209" i="1"/>
  <c r="U1209" i="1"/>
  <c r="T1209" i="1"/>
  <c r="S1209" i="1"/>
  <c r="R1209" i="1"/>
  <c r="Q1209" i="1"/>
  <c r="P1209" i="1"/>
  <c r="Y1208" i="1"/>
  <c r="X1208" i="1"/>
  <c r="W1208" i="1"/>
  <c r="V1208" i="1"/>
  <c r="U1208" i="1"/>
  <c r="T1208" i="1"/>
  <c r="S1208" i="1"/>
  <c r="R1208" i="1"/>
  <c r="Q1208" i="1"/>
  <c r="P1208" i="1"/>
  <c r="Y1207" i="1"/>
  <c r="X1207" i="1"/>
  <c r="W1207" i="1"/>
  <c r="V1207" i="1"/>
  <c r="U1207" i="1"/>
  <c r="T1207" i="1"/>
  <c r="S1207" i="1"/>
  <c r="R1207" i="1"/>
  <c r="Q1207" i="1"/>
  <c r="P1207" i="1"/>
  <c r="Y1206" i="1"/>
  <c r="X1206" i="1"/>
  <c r="W1206" i="1"/>
  <c r="V1206" i="1"/>
  <c r="U1206" i="1"/>
  <c r="T1206" i="1"/>
  <c r="S1206" i="1"/>
  <c r="R1206" i="1"/>
  <c r="Q1206" i="1"/>
  <c r="P1206" i="1"/>
  <c r="Y1205" i="1"/>
  <c r="X1205" i="1"/>
  <c r="W1205" i="1"/>
  <c r="V1205" i="1"/>
  <c r="U1205" i="1"/>
  <c r="T1205" i="1"/>
  <c r="S1205" i="1"/>
  <c r="R1205" i="1"/>
  <c r="Q1205" i="1"/>
  <c r="P1205" i="1"/>
  <c r="Y1204" i="1"/>
  <c r="X1204" i="1"/>
  <c r="W1204" i="1"/>
  <c r="V1204" i="1"/>
  <c r="U1204" i="1"/>
  <c r="T1204" i="1"/>
  <c r="S1204" i="1"/>
  <c r="R1204" i="1"/>
  <c r="Q1204" i="1"/>
  <c r="P1204" i="1"/>
  <c r="Y1203" i="1"/>
  <c r="X1203" i="1"/>
  <c r="W1203" i="1"/>
  <c r="V1203" i="1"/>
  <c r="U1203" i="1"/>
  <c r="T1203" i="1"/>
  <c r="S1203" i="1"/>
  <c r="R1203" i="1"/>
  <c r="Q1203" i="1"/>
  <c r="P1203" i="1"/>
  <c r="Y1202" i="1"/>
  <c r="X1202" i="1"/>
  <c r="W1202" i="1"/>
  <c r="V1202" i="1"/>
  <c r="U1202" i="1"/>
  <c r="T1202" i="1"/>
  <c r="S1202" i="1"/>
  <c r="R1202" i="1"/>
  <c r="Q1202" i="1"/>
  <c r="P1202" i="1"/>
  <c r="Y1201" i="1"/>
  <c r="X1201" i="1"/>
  <c r="W1201" i="1"/>
  <c r="V1201" i="1"/>
  <c r="U1201" i="1"/>
  <c r="T1201" i="1"/>
  <c r="S1201" i="1"/>
  <c r="R1201" i="1"/>
  <c r="Q1201" i="1"/>
  <c r="P1201" i="1"/>
  <c r="Y1200" i="1"/>
  <c r="X1200" i="1"/>
  <c r="W1200" i="1"/>
  <c r="V1200" i="1"/>
  <c r="U1200" i="1"/>
  <c r="T1200" i="1"/>
  <c r="S1200" i="1"/>
  <c r="R1200" i="1"/>
  <c r="Q1200" i="1"/>
  <c r="P1200" i="1"/>
  <c r="Y1199" i="1"/>
  <c r="X1199" i="1"/>
  <c r="W1199" i="1"/>
  <c r="V1199" i="1"/>
  <c r="U1199" i="1"/>
  <c r="T1199" i="1"/>
  <c r="S1199" i="1"/>
  <c r="R1199" i="1"/>
  <c r="Q1199" i="1"/>
  <c r="P1199" i="1"/>
  <c r="Y1198" i="1"/>
  <c r="X1198" i="1"/>
  <c r="W1198" i="1"/>
  <c r="V1198" i="1"/>
  <c r="U1198" i="1"/>
  <c r="T1198" i="1"/>
  <c r="S1198" i="1"/>
  <c r="R1198" i="1"/>
  <c r="Q1198" i="1"/>
  <c r="P1198" i="1"/>
  <c r="Y1197" i="1"/>
  <c r="X1197" i="1"/>
  <c r="W1197" i="1"/>
  <c r="V1197" i="1"/>
  <c r="U1197" i="1"/>
  <c r="T1197" i="1"/>
  <c r="S1197" i="1"/>
  <c r="R1197" i="1"/>
  <c r="Q1197" i="1"/>
  <c r="P1197" i="1"/>
  <c r="Y1196" i="1"/>
  <c r="X1196" i="1"/>
  <c r="W1196" i="1"/>
  <c r="V1196" i="1"/>
  <c r="U1196" i="1"/>
  <c r="T1196" i="1"/>
  <c r="S1196" i="1"/>
  <c r="R1196" i="1"/>
  <c r="Q1196" i="1"/>
  <c r="P1196" i="1"/>
  <c r="Y1195" i="1"/>
  <c r="X1195" i="1"/>
  <c r="W1195" i="1"/>
  <c r="V1195" i="1"/>
  <c r="U1195" i="1"/>
  <c r="T1195" i="1"/>
  <c r="S1195" i="1"/>
  <c r="R1195" i="1"/>
  <c r="Q1195" i="1"/>
  <c r="P1195" i="1"/>
  <c r="Y1194" i="1"/>
  <c r="X1194" i="1"/>
  <c r="W1194" i="1"/>
  <c r="V1194" i="1"/>
  <c r="U1194" i="1"/>
  <c r="T1194" i="1"/>
  <c r="S1194" i="1"/>
  <c r="R1194" i="1"/>
  <c r="Q1194" i="1"/>
  <c r="P1194" i="1"/>
  <c r="Y1193" i="1"/>
  <c r="X1193" i="1"/>
  <c r="W1193" i="1"/>
  <c r="V1193" i="1"/>
  <c r="U1193" i="1"/>
  <c r="T1193" i="1"/>
  <c r="S1193" i="1"/>
  <c r="R1193" i="1"/>
  <c r="Q1193" i="1"/>
  <c r="P1193" i="1"/>
  <c r="Y1192" i="1"/>
  <c r="X1192" i="1"/>
  <c r="W1192" i="1"/>
  <c r="V1192" i="1"/>
  <c r="U1192" i="1"/>
  <c r="T1192" i="1"/>
  <c r="S1192" i="1"/>
  <c r="R1192" i="1"/>
  <c r="Q1192" i="1"/>
  <c r="P1192" i="1"/>
  <c r="Y1191" i="1"/>
  <c r="X1191" i="1"/>
  <c r="W1191" i="1"/>
  <c r="V1191" i="1"/>
  <c r="U1191" i="1"/>
  <c r="T1191" i="1"/>
  <c r="S1191" i="1"/>
  <c r="R1191" i="1"/>
  <c r="Q1191" i="1"/>
  <c r="P1191" i="1"/>
  <c r="Y1190" i="1"/>
  <c r="X1190" i="1"/>
  <c r="W1190" i="1"/>
  <c r="V1190" i="1"/>
  <c r="U1190" i="1"/>
  <c r="T1190" i="1"/>
  <c r="S1190" i="1"/>
  <c r="R1190" i="1"/>
  <c r="Q1190" i="1"/>
  <c r="P1190" i="1"/>
  <c r="Y1189" i="1"/>
  <c r="X1189" i="1"/>
  <c r="W1189" i="1"/>
  <c r="V1189" i="1"/>
  <c r="U1189" i="1"/>
  <c r="T1189" i="1"/>
  <c r="S1189" i="1"/>
  <c r="R1189" i="1"/>
  <c r="Q1189" i="1"/>
  <c r="P1189" i="1"/>
  <c r="Y1188" i="1"/>
  <c r="X1188" i="1"/>
  <c r="W1188" i="1"/>
  <c r="V1188" i="1"/>
  <c r="U1188" i="1"/>
  <c r="T1188" i="1"/>
  <c r="S1188" i="1"/>
  <c r="R1188" i="1"/>
  <c r="Q1188" i="1"/>
  <c r="P1188" i="1"/>
  <c r="Y1187" i="1"/>
  <c r="X1187" i="1"/>
  <c r="W1187" i="1"/>
  <c r="V1187" i="1"/>
  <c r="U1187" i="1"/>
  <c r="T1187" i="1"/>
  <c r="S1187" i="1"/>
  <c r="R1187" i="1"/>
  <c r="Q1187" i="1"/>
  <c r="P1187" i="1"/>
  <c r="Y1186" i="1"/>
  <c r="X1186" i="1"/>
  <c r="W1186" i="1"/>
  <c r="V1186" i="1"/>
  <c r="U1186" i="1"/>
  <c r="T1186" i="1"/>
  <c r="S1186" i="1"/>
  <c r="R1186" i="1"/>
  <c r="Q1186" i="1"/>
  <c r="P1186" i="1"/>
  <c r="Y1185" i="1"/>
  <c r="X1185" i="1"/>
  <c r="W1185" i="1"/>
  <c r="V1185" i="1"/>
  <c r="U1185" i="1"/>
  <c r="T1185" i="1"/>
  <c r="S1185" i="1"/>
  <c r="R1185" i="1"/>
  <c r="Q1185" i="1"/>
  <c r="P1185" i="1"/>
  <c r="Y1184" i="1"/>
  <c r="X1184" i="1"/>
  <c r="W1184" i="1"/>
  <c r="V1184" i="1"/>
  <c r="U1184" i="1"/>
  <c r="T1184" i="1"/>
  <c r="S1184" i="1"/>
  <c r="R1184" i="1"/>
  <c r="Q1184" i="1"/>
  <c r="P1184" i="1"/>
  <c r="Y1183" i="1"/>
  <c r="X1183" i="1"/>
  <c r="W1183" i="1"/>
  <c r="V1183" i="1"/>
  <c r="U1183" i="1"/>
  <c r="T1183" i="1"/>
  <c r="S1183" i="1"/>
  <c r="R1183" i="1"/>
  <c r="Q1183" i="1"/>
  <c r="P1183" i="1"/>
  <c r="Y1182" i="1"/>
  <c r="X1182" i="1"/>
  <c r="W1182" i="1"/>
  <c r="V1182" i="1"/>
  <c r="U1182" i="1"/>
  <c r="T1182" i="1"/>
  <c r="S1182" i="1"/>
  <c r="R1182" i="1"/>
  <c r="Q1182" i="1"/>
  <c r="P1182" i="1"/>
  <c r="Y1181" i="1"/>
  <c r="X1181" i="1"/>
  <c r="W1181" i="1"/>
  <c r="V1181" i="1"/>
  <c r="U1181" i="1"/>
  <c r="T1181" i="1"/>
  <c r="S1181" i="1"/>
  <c r="R1181" i="1"/>
  <c r="Q1181" i="1"/>
  <c r="P1181" i="1"/>
  <c r="Y1180" i="1"/>
  <c r="X1180" i="1"/>
  <c r="W1180" i="1"/>
  <c r="V1180" i="1"/>
  <c r="U1180" i="1"/>
  <c r="T1180" i="1"/>
  <c r="S1180" i="1"/>
  <c r="R1180" i="1"/>
  <c r="Q1180" i="1"/>
  <c r="P1180" i="1"/>
  <c r="Y1179" i="1"/>
  <c r="X1179" i="1"/>
  <c r="W1179" i="1"/>
  <c r="V1179" i="1"/>
  <c r="U1179" i="1"/>
  <c r="T1179" i="1"/>
  <c r="S1179" i="1"/>
  <c r="R1179" i="1"/>
  <c r="Q1179" i="1"/>
  <c r="P1179" i="1"/>
  <c r="Y1178" i="1"/>
  <c r="X1178" i="1"/>
  <c r="W1178" i="1"/>
  <c r="V1178" i="1"/>
  <c r="U1178" i="1"/>
  <c r="T1178" i="1"/>
  <c r="S1178" i="1"/>
  <c r="R1178" i="1"/>
  <c r="Q1178" i="1"/>
  <c r="P1178" i="1"/>
  <c r="Y1177" i="1"/>
  <c r="X1177" i="1"/>
  <c r="W1177" i="1"/>
  <c r="V1177" i="1"/>
  <c r="U1177" i="1"/>
  <c r="T1177" i="1"/>
  <c r="S1177" i="1"/>
  <c r="R1177" i="1"/>
  <c r="Q1177" i="1"/>
  <c r="P1177" i="1"/>
  <c r="Y1176" i="1"/>
  <c r="X1176" i="1"/>
  <c r="W1176" i="1"/>
  <c r="V1176" i="1"/>
  <c r="U1176" i="1"/>
  <c r="T1176" i="1"/>
  <c r="S1176" i="1"/>
  <c r="R1176" i="1"/>
  <c r="Q1176" i="1"/>
  <c r="P1176" i="1"/>
  <c r="Y1175" i="1"/>
  <c r="X1175" i="1"/>
  <c r="W1175" i="1"/>
  <c r="V1175" i="1"/>
  <c r="U1175" i="1"/>
  <c r="T1175" i="1"/>
  <c r="S1175" i="1"/>
  <c r="R1175" i="1"/>
  <c r="Q1175" i="1"/>
  <c r="P1175" i="1"/>
  <c r="Y1174" i="1"/>
  <c r="X1174" i="1"/>
  <c r="W1174" i="1"/>
  <c r="V1174" i="1"/>
  <c r="U1174" i="1"/>
  <c r="T1174" i="1"/>
  <c r="S1174" i="1"/>
  <c r="R1174" i="1"/>
  <c r="Q1174" i="1"/>
  <c r="P1174" i="1"/>
  <c r="Y1173" i="1"/>
  <c r="X1173" i="1"/>
  <c r="W1173" i="1"/>
  <c r="V1173" i="1"/>
  <c r="U1173" i="1"/>
  <c r="T1173" i="1"/>
  <c r="S1173" i="1"/>
  <c r="R1173" i="1"/>
  <c r="Q1173" i="1"/>
  <c r="P1173" i="1"/>
  <c r="Y1172" i="1"/>
  <c r="X1172" i="1"/>
  <c r="W1172" i="1"/>
  <c r="V1172" i="1"/>
  <c r="U1172" i="1"/>
  <c r="T1172" i="1"/>
  <c r="S1172" i="1"/>
  <c r="R1172" i="1"/>
  <c r="Q1172" i="1"/>
  <c r="P1172" i="1"/>
  <c r="Y1171" i="1"/>
  <c r="X1171" i="1"/>
  <c r="W1171" i="1"/>
  <c r="V1171" i="1"/>
  <c r="U1171" i="1"/>
  <c r="T1171" i="1"/>
  <c r="S1171" i="1"/>
  <c r="R1171" i="1"/>
  <c r="Q1171" i="1"/>
  <c r="P1171" i="1"/>
  <c r="Y1170" i="1"/>
  <c r="X1170" i="1"/>
  <c r="W1170" i="1"/>
  <c r="V1170" i="1"/>
  <c r="U1170" i="1"/>
  <c r="T1170" i="1"/>
  <c r="S1170" i="1"/>
  <c r="R1170" i="1"/>
  <c r="Q1170" i="1"/>
  <c r="P1170" i="1"/>
  <c r="Y1169" i="1"/>
  <c r="X1169" i="1"/>
  <c r="W1169" i="1"/>
  <c r="V1169" i="1"/>
  <c r="U1169" i="1"/>
  <c r="T1169" i="1"/>
  <c r="S1169" i="1"/>
  <c r="R1169" i="1"/>
  <c r="Q1169" i="1"/>
  <c r="P1169" i="1"/>
  <c r="Y1168" i="1"/>
  <c r="X1168" i="1"/>
  <c r="W1168" i="1"/>
  <c r="V1168" i="1"/>
  <c r="U1168" i="1"/>
  <c r="T1168" i="1"/>
  <c r="S1168" i="1"/>
  <c r="R1168" i="1"/>
  <c r="Q1168" i="1"/>
  <c r="P1168" i="1"/>
  <c r="Y1167" i="1"/>
  <c r="X1167" i="1"/>
  <c r="W1167" i="1"/>
  <c r="V1167" i="1"/>
  <c r="U1167" i="1"/>
  <c r="T1167" i="1"/>
  <c r="S1167" i="1"/>
  <c r="R1167" i="1"/>
  <c r="Q1167" i="1"/>
  <c r="P1167" i="1"/>
  <c r="Y1166" i="1"/>
  <c r="X1166" i="1"/>
  <c r="W1166" i="1"/>
  <c r="V1166" i="1"/>
  <c r="U1166" i="1"/>
  <c r="T1166" i="1"/>
  <c r="S1166" i="1"/>
  <c r="R1166" i="1"/>
  <c r="Q1166" i="1"/>
  <c r="P1166" i="1"/>
  <c r="Y1165" i="1"/>
  <c r="X1165" i="1"/>
  <c r="W1165" i="1"/>
  <c r="V1165" i="1"/>
  <c r="U1165" i="1"/>
  <c r="T1165" i="1"/>
  <c r="S1165" i="1"/>
  <c r="R1165" i="1"/>
  <c r="Q1165" i="1"/>
  <c r="P1165" i="1"/>
  <c r="Y1164" i="1"/>
  <c r="X1164" i="1"/>
  <c r="W1164" i="1"/>
  <c r="V1164" i="1"/>
  <c r="U1164" i="1"/>
  <c r="T1164" i="1"/>
  <c r="S1164" i="1"/>
  <c r="R1164" i="1"/>
  <c r="Q1164" i="1"/>
  <c r="P1164" i="1"/>
  <c r="Y1163" i="1"/>
  <c r="X1163" i="1"/>
  <c r="W1163" i="1"/>
  <c r="V1163" i="1"/>
  <c r="U1163" i="1"/>
  <c r="T1163" i="1"/>
  <c r="S1163" i="1"/>
  <c r="R1163" i="1"/>
  <c r="Q1163" i="1"/>
  <c r="P1163" i="1"/>
  <c r="Y1162" i="1"/>
  <c r="X1162" i="1"/>
  <c r="W1162" i="1"/>
  <c r="V1162" i="1"/>
  <c r="U1162" i="1"/>
  <c r="T1162" i="1"/>
  <c r="S1162" i="1"/>
  <c r="R1162" i="1"/>
  <c r="Q1162" i="1"/>
  <c r="P1162" i="1"/>
  <c r="Y1161" i="1"/>
  <c r="X1161" i="1"/>
  <c r="W1161" i="1"/>
  <c r="V1161" i="1"/>
  <c r="U1161" i="1"/>
  <c r="T1161" i="1"/>
  <c r="S1161" i="1"/>
  <c r="R1161" i="1"/>
  <c r="Q1161" i="1"/>
  <c r="P1161" i="1"/>
  <c r="Y1160" i="1"/>
  <c r="X1160" i="1"/>
  <c r="W1160" i="1"/>
  <c r="V1160" i="1"/>
  <c r="U1160" i="1"/>
  <c r="T1160" i="1"/>
  <c r="S1160" i="1"/>
  <c r="R1160" i="1"/>
  <c r="Q1160" i="1"/>
  <c r="P1160" i="1"/>
  <c r="Y1159" i="1"/>
  <c r="X1159" i="1"/>
  <c r="W1159" i="1"/>
  <c r="V1159" i="1"/>
  <c r="U1159" i="1"/>
  <c r="T1159" i="1"/>
  <c r="S1159" i="1"/>
  <c r="R1159" i="1"/>
  <c r="Q1159" i="1"/>
  <c r="P1159" i="1"/>
  <c r="Y1158" i="1"/>
  <c r="X1158" i="1"/>
  <c r="W1158" i="1"/>
  <c r="V1158" i="1"/>
  <c r="U1158" i="1"/>
  <c r="T1158" i="1"/>
  <c r="S1158" i="1"/>
  <c r="R1158" i="1"/>
  <c r="Q1158" i="1"/>
  <c r="P1158" i="1"/>
  <c r="Y1157" i="1"/>
  <c r="X1157" i="1"/>
  <c r="W1157" i="1"/>
  <c r="V1157" i="1"/>
  <c r="U1157" i="1"/>
  <c r="T1157" i="1"/>
  <c r="S1157" i="1"/>
  <c r="R1157" i="1"/>
  <c r="Q1157" i="1"/>
  <c r="P1157" i="1"/>
  <c r="Y1156" i="1"/>
  <c r="X1156" i="1"/>
  <c r="W1156" i="1"/>
  <c r="V1156" i="1"/>
  <c r="U1156" i="1"/>
  <c r="T1156" i="1"/>
  <c r="S1156" i="1"/>
  <c r="R1156" i="1"/>
  <c r="Q1156" i="1"/>
  <c r="P1156" i="1"/>
  <c r="Y1155" i="1"/>
  <c r="X1155" i="1"/>
  <c r="W1155" i="1"/>
  <c r="V1155" i="1"/>
  <c r="U1155" i="1"/>
  <c r="T1155" i="1"/>
  <c r="S1155" i="1"/>
  <c r="R1155" i="1"/>
  <c r="Q1155" i="1"/>
  <c r="P1155" i="1"/>
  <c r="Y1154" i="1"/>
  <c r="X1154" i="1"/>
  <c r="W1154" i="1"/>
  <c r="V1154" i="1"/>
  <c r="U1154" i="1"/>
  <c r="T1154" i="1"/>
  <c r="S1154" i="1"/>
  <c r="R1154" i="1"/>
  <c r="Q1154" i="1"/>
  <c r="P1154" i="1"/>
  <c r="Y1153" i="1"/>
  <c r="X1153" i="1"/>
  <c r="W1153" i="1"/>
  <c r="V1153" i="1"/>
  <c r="U1153" i="1"/>
  <c r="T1153" i="1"/>
  <c r="S1153" i="1"/>
  <c r="R1153" i="1"/>
  <c r="Q1153" i="1"/>
  <c r="P1153" i="1"/>
  <c r="Y1152" i="1"/>
  <c r="X1152" i="1"/>
  <c r="W1152" i="1"/>
  <c r="V1152" i="1"/>
  <c r="U1152" i="1"/>
  <c r="T1152" i="1"/>
  <c r="S1152" i="1"/>
  <c r="R1152" i="1"/>
  <c r="Q1152" i="1"/>
  <c r="P1152" i="1"/>
  <c r="Y1151" i="1"/>
  <c r="X1151" i="1"/>
  <c r="W1151" i="1"/>
  <c r="V1151" i="1"/>
  <c r="U1151" i="1"/>
  <c r="T1151" i="1"/>
  <c r="S1151" i="1"/>
  <c r="R1151" i="1"/>
  <c r="Q1151" i="1"/>
  <c r="P1151" i="1"/>
  <c r="Y1150" i="1"/>
  <c r="X1150" i="1"/>
  <c r="W1150" i="1"/>
  <c r="V1150" i="1"/>
  <c r="U1150" i="1"/>
  <c r="T1150" i="1"/>
  <c r="S1150" i="1"/>
  <c r="R1150" i="1"/>
  <c r="Q1150" i="1"/>
  <c r="P1150" i="1"/>
  <c r="Y1149" i="1"/>
  <c r="X1149" i="1"/>
  <c r="W1149" i="1"/>
  <c r="V1149" i="1"/>
  <c r="U1149" i="1"/>
  <c r="T1149" i="1"/>
  <c r="S1149" i="1"/>
  <c r="R1149" i="1"/>
  <c r="Q1149" i="1"/>
  <c r="P1149" i="1"/>
  <c r="Y1148" i="1"/>
  <c r="X1148" i="1"/>
  <c r="W1148" i="1"/>
  <c r="V1148" i="1"/>
  <c r="U1148" i="1"/>
  <c r="T1148" i="1"/>
  <c r="S1148" i="1"/>
  <c r="R1148" i="1"/>
  <c r="Q1148" i="1"/>
  <c r="P1148" i="1"/>
  <c r="Y1147" i="1"/>
  <c r="X1147" i="1"/>
  <c r="W1147" i="1"/>
  <c r="V1147" i="1"/>
  <c r="U1147" i="1"/>
  <c r="T1147" i="1"/>
  <c r="S1147" i="1"/>
  <c r="R1147" i="1"/>
  <c r="Q1147" i="1"/>
  <c r="P1147" i="1"/>
  <c r="Y1146" i="1"/>
  <c r="X1146" i="1"/>
  <c r="W1146" i="1"/>
  <c r="V1146" i="1"/>
  <c r="U1146" i="1"/>
  <c r="T1146" i="1"/>
  <c r="S1146" i="1"/>
  <c r="R1146" i="1"/>
  <c r="Q1146" i="1"/>
  <c r="P1146" i="1"/>
  <c r="Y1145" i="1"/>
  <c r="X1145" i="1"/>
  <c r="W1145" i="1"/>
  <c r="V1145" i="1"/>
  <c r="U1145" i="1"/>
  <c r="T1145" i="1"/>
  <c r="S1145" i="1"/>
  <c r="R1145" i="1"/>
  <c r="Q1145" i="1"/>
  <c r="P1145" i="1"/>
  <c r="Y1144" i="1"/>
  <c r="X1144" i="1"/>
  <c r="W1144" i="1"/>
  <c r="V1144" i="1"/>
  <c r="U1144" i="1"/>
  <c r="T1144" i="1"/>
  <c r="S1144" i="1"/>
  <c r="R1144" i="1"/>
  <c r="Q1144" i="1"/>
  <c r="P1144" i="1"/>
  <c r="Y1143" i="1"/>
  <c r="X1143" i="1"/>
  <c r="W1143" i="1"/>
  <c r="V1143" i="1"/>
  <c r="U1143" i="1"/>
  <c r="T1143" i="1"/>
  <c r="S1143" i="1"/>
  <c r="R1143" i="1"/>
  <c r="Q1143" i="1"/>
  <c r="P1143" i="1"/>
  <c r="Y1142" i="1"/>
  <c r="X1142" i="1"/>
  <c r="W1142" i="1"/>
  <c r="V1142" i="1"/>
  <c r="U1142" i="1"/>
  <c r="T1142" i="1"/>
  <c r="S1142" i="1"/>
  <c r="R1142" i="1"/>
  <c r="Q1142" i="1"/>
  <c r="P1142" i="1"/>
  <c r="Y1141" i="1"/>
  <c r="X1141" i="1"/>
  <c r="W1141" i="1"/>
  <c r="V1141" i="1"/>
  <c r="U1141" i="1"/>
  <c r="T1141" i="1"/>
  <c r="S1141" i="1"/>
  <c r="R1141" i="1"/>
  <c r="Q1141" i="1"/>
  <c r="P1141" i="1"/>
  <c r="Y1140" i="1"/>
  <c r="X1140" i="1"/>
  <c r="W1140" i="1"/>
  <c r="V1140" i="1"/>
  <c r="U1140" i="1"/>
  <c r="T1140" i="1"/>
  <c r="S1140" i="1"/>
  <c r="R1140" i="1"/>
  <c r="Q1140" i="1"/>
  <c r="P1140" i="1"/>
  <c r="Y1139" i="1"/>
  <c r="X1139" i="1"/>
  <c r="W1139" i="1"/>
  <c r="V1139" i="1"/>
  <c r="U1139" i="1"/>
  <c r="T1139" i="1"/>
  <c r="S1139" i="1"/>
  <c r="R1139" i="1"/>
  <c r="Q1139" i="1"/>
  <c r="P1139" i="1"/>
  <c r="Y1138" i="1"/>
  <c r="X1138" i="1"/>
  <c r="W1138" i="1"/>
  <c r="V1138" i="1"/>
  <c r="U1138" i="1"/>
  <c r="T1138" i="1"/>
  <c r="S1138" i="1"/>
  <c r="R1138" i="1"/>
  <c r="Q1138" i="1"/>
  <c r="P1138" i="1"/>
  <c r="Y1137" i="1"/>
  <c r="X1137" i="1"/>
  <c r="W1137" i="1"/>
  <c r="V1137" i="1"/>
  <c r="U1137" i="1"/>
  <c r="T1137" i="1"/>
  <c r="S1137" i="1"/>
  <c r="R1137" i="1"/>
  <c r="Q1137" i="1"/>
  <c r="P1137" i="1"/>
  <c r="Y1136" i="1"/>
  <c r="X1136" i="1"/>
  <c r="W1136" i="1"/>
  <c r="V1136" i="1"/>
  <c r="U1136" i="1"/>
  <c r="T1136" i="1"/>
  <c r="S1136" i="1"/>
  <c r="R1136" i="1"/>
  <c r="Q1136" i="1"/>
  <c r="P1136" i="1"/>
  <c r="Y1135" i="1"/>
  <c r="X1135" i="1"/>
  <c r="W1135" i="1"/>
  <c r="V1135" i="1"/>
  <c r="U1135" i="1"/>
  <c r="T1135" i="1"/>
  <c r="S1135" i="1"/>
  <c r="R1135" i="1"/>
  <c r="Q1135" i="1"/>
  <c r="P1135" i="1"/>
  <c r="Y1134" i="1"/>
  <c r="X1134" i="1"/>
  <c r="W1134" i="1"/>
  <c r="V1134" i="1"/>
  <c r="U1134" i="1"/>
  <c r="T1134" i="1"/>
  <c r="S1134" i="1"/>
  <c r="R1134" i="1"/>
  <c r="Q1134" i="1"/>
  <c r="P1134" i="1"/>
  <c r="Y1133" i="1"/>
  <c r="X1133" i="1"/>
  <c r="W1133" i="1"/>
  <c r="V1133" i="1"/>
  <c r="U1133" i="1"/>
  <c r="T1133" i="1"/>
  <c r="S1133" i="1"/>
  <c r="R1133" i="1"/>
  <c r="Q1133" i="1"/>
  <c r="P1133" i="1"/>
  <c r="Y1132" i="1"/>
  <c r="X1132" i="1"/>
  <c r="W1132" i="1"/>
  <c r="V1132" i="1"/>
  <c r="U1132" i="1"/>
  <c r="T1132" i="1"/>
  <c r="S1132" i="1"/>
  <c r="R1132" i="1"/>
  <c r="Q1132" i="1"/>
  <c r="P1132" i="1"/>
  <c r="Y1131" i="1"/>
  <c r="X1131" i="1"/>
  <c r="W1131" i="1"/>
  <c r="V1131" i="1"/>
  <c r="U1131" i="1"/>
  <c r="T1131" i="1"/>
  <c r="S1131" i="1"/>
  <c r="R1131" i="1"/>
  <c r="Q1131" i="1"/>
  <c r="P1131" i="1"/>
  <c r="Y1130" i="1"/>
  <c r="X1130" i="1"/>
  <c r="W1130" i="1"/>
  <c r="V1130" i="1"/>
  <c r="U1130" i="1"/>
  <c r="T1130" i="1"/>
  <c r="S1130" i="1"/>
  <c r="R1130" i="1"/>
  <c r="Q1130" i="1"/>
  <c r="P1130" i="1"/>
  <c r="Y1129" i="1"/>
  <c r="X1129" i="1"/>
  <c r="W1129" i="1"/>
  <c r="V1129" i="1"/>
  <c r="U1129" i="1"/>
  <c r="T1129" i="1"/>
  <c r="S1129" i="1"/>
  <c r="R1129" i="1"/>
  <c r="Q1129" i="1"/>
  <c r="P1129" i="1"/>
  <c r="Y1128" i="1"/>
  <c r="X1128" i="1"/>
  <c r="W1128" i="1"/>
  <c r="V1128" i="1"/>
  <c r="U1128" i="1"/>
  <c r="T1128" i="1"/>
  <c r="S1128" i="1"/>
  <c r="R1128" i="1"/>
  <c r="Q1128" i="1"/>
  <c r="P1128" i="1"/>
  <c r="Y1127" i="1"/>
  <c r="X1127" i="1"/>
  <c r="W1127" i="1"/>
  <c r="V1127" i="1"/>
  <c r="U1127" i="1"/>
  <c r="T1127" i="1"/>
  <c r="S1127" i="1"/>
  <c r="R1127" i="1"/>
  <c r="Q1127" i="1"/>
  <c r="P1127" i="1"/>
  <c r="Y1126" i="1"/>
  <c r="X1126" i="1"/>
  <c r="W1126" i="1"/>
  <c r="V1126" i="1"/>
  <c r="U1126" i="1"/>
  <c r="T1126" i="1"/>
  <c r="S1126" i="1"/>
  <c r="R1126" i="1"/>
  <c r="Q1126" i="1"/>
  <c r="P1126" i="1"/>
  <c r="Y1125" i="1"/>
  <c r="X1125" i="1"/>
  <c r="W1125" i="1"/>
  <c r="V1125" i="1"/>
  <c r="U1125" i="1"/>
  <c r="T1125" i="1"/>
  <c r="S1125" i="1"/>
  <c r="R1125" i="1"/>
  <c r="Q1125" i="1"/>
  <c r="P1125" i="1"/>
  <c r="Y1124" i="1"/>
  <c r="X1124" i="1"/>
  <c r="W1124" i="1"/>
  <c r="V1124" i="1"/>
  <c r="U1124" i="1"/>
  <c r="T1124" i="1"/>
  <c r="S1124" i="1"/>
  <c r="R1124" i="1"/>
  <c r="Q1124" i="1"/>
  <c r="P1124" i="1"/>
  <c r="Y1123" i="1"/>
  <c r="X1123" i="1"/>
  <c r="W1123" i="1"/>
  <c r="V1123" i="1"/>
  <c r="U1123" i="1"/>
  <c r="T1123" i="1"/>
  <c r="S1123" i="1"/>
  <c r="R1123" i="1"/>
  <c r="Q1123" i="1"/>
  <c r="P1123" i="1"/>
  <c r="Y1122" i="1"/>
  <c r="X1122" i="1"/>
  <c r="W1122" i="1"/>
  <c r="V1122" i="1"/>
  <c r="U1122" i="1"/>
  <c r="T1122" i="1"/>
  <c r="S1122" i="1"/>
  <c r="R1122" i="1"/>
  <c r="Q1122" i="1"/>
  <c r="P1122" i="1"/>
  <c r="Y1121" i="1"/>
  <c r="X1121" i="1"/>
  <c r="W1121" i="1"/>
  <c r="V1121" i="1"/>
  <c r="U1121" i="1"/>
  <c r="T1121" i="1"/>
  <c r="S1121" i="1"/>
  <c r="R1121" i="1"/>
  <c r="Q1121" i="1"/>
  <c r="P1121" i="1"/>
  <c r="Y1120" i="1"/>
  <c r="X1120" i="1"/>
  <c r="W1120" i="1"/>
  <c r="V1120" i="1"/>
  <c r="U1120" i="1"/>
  <c r="T1120" i="1"/>
  <c r="S1120" i="1"/>
  <c r="R1120" i="1"/>
  <c r="Q1120" i="1"/>
  <c r="P1120" i="1"/>
  <c r="Y1119" i="1"/>
  <c r="X1119" i="1"/>
  <c r="W1119" i="1"/>
  <c r="V1119" i="1"/>
  <c r="U1119" i="1"/>
  <c r="T1119" i="1"/>
  <c r="S1119" i="1"/>
  <c r="R1119" i="1"/>
  <c r="Q1119" i="1"/>
  <c r="P1119" i="1"/>
  <c r="Y1118" i="1"/>
  <c r="X1118" i="1"/>
  <c r="W1118" i="1"/>
  <c r="V1118" i="1"/>
  <c r="U1118" i="1"/>
  <c r="T1118" i="1"/>
  <c r="S1118" i="1"/>
  <c r="R1118" i="1"/>
  <c r="Q1118" i="1"/>
  <c r="P1118" i="1"/>
  <c r="Y1117" i="1"/>
  <c r="X1117" i="1"/>
  <c r="W1117" i="1"/>
  <c r="V1117" i="1"/>
  <c r="U1117" i="1"/>
  <c r="T1117" i="1"/>
  <c r="S1117" i="1"/>
  <c r="R1117" i="1"/>
  <c r="Q1117" i="1"/>
  <c r="P1117" i="1"/>
  <c r="Y1116" i="1"/>
  <c r="X1116" i="1"/>
  <c r="W1116" i="1"/>
  <c r="V1116" i="1"/>
  <c r="U1116" i="1"/>
  <c r="T1116" i="1"/>
  <c r="S1116" i="1"/>
  <c r="R1116" i="1"/>
  <c r="Q1116" i="1"/>
  <c r="P1116" i="1"/>
  <c r="Y1115" i="1"/>
  <c r="X1115" i="1"/>
  <c r="W1115" i="1"/>
  <c r="V1115" i="1"/>
  <c r="U1115" i="1"/>
  <c r="T1115" i="1"/>
  <c r="S1115" i="1"/>
  <c r="R1115" i="1"/>
  <c r="Q1115" i="1"/>
  <c r="P1115" i="1"/>
  <c r="Y1114" i="1"/>
  <c r="X1114" i="1"/>
  <c r="W1114" i="1"/>
  <c r="V1114" i="1"/>
  <c r="U1114" i="1"/>
  <c r="T1114" i="1"/>
  <c r="S1114" i="1"/>
  <c r="R1114" i="1"/>
  <c r="Q1114" i="1"/>
  <c r="P1114" i="1"/>
  <c r="Y1113" i="1"/>
  <c r="X1113" i="1"/>
  <c r="W1113" i="1"/>
  <c r="V1113" i="1"/>
  <c r="U1113" i="1"/>
  <c r="T1113" i="1"/>
  <c r="S1113" i="1"/>
  <c r="R1113" i="1"/>
  <c r="Q1113" i="1"/>
  <c r="P1113" i="1"/>
  <c r="Y1112" i="1"/>
  <c r="X1112" i="1"/>
  <c r="W1112" i="1"/>
  <c r="V1112" i="1"/>
  <c r="U1112" i="1"/>
  <c r="T1112" i="1"/>
  <c r="S1112" i="1"/>
  <c r="R1112" i="1"/>
  <c r="Q1112" i="1"/>
  <c r="P1112" i="1"/>
  <c r="Y1111" i="1"/>
  <c r="X1111" i="1"/>
  <c r="W1111" i="1"/>
  <c r="V1111" i="1"/>
  <c r="U1111" i="1"/>
  <c r="T1111" i="1"/>
  <c r="S1111" i="1"/>
  <c r="R1111" i="1"/>
  <c r="Q1111" i="1"/>
  <c r="P1111" i="1"/>
  <c r="Y1110" i="1"/>
  <c r="X1110" i="1"/>
  <c r="W1110" i="1"/>
  <c r="V1110" i="1"/>
  <c r="U1110" i="1"/>
  <c r="T1110" i="1"/>
  <c r="S1110" i="1"/>
  <c r="R1110" i="1"/>
  <c r="Q1110" i="1"/>
  <c r="P1110" i="1"/>
  <c r="Y1109" i="1"/>
  <c r="X1109" i="1"/>
  <c r="W1109" i="1"/>
  <c r="V1109" i="1"/>
  <c r="U1109" i="1"/>
  <c r="T1109" i="1"/>
  <c r="S1109" i="1"/>
  <c r="R1109" i="1"/>
  <c r="Q1109" i="1"/>
  <c r="P1109" i="1"/>
  <c r="Y1108" i="1"/>
  <c r="X1108" i="1"/>
  <c r="W1108" i="1"/>
  <c r="V1108" i="1"/>
  <c r="U1108" i="1"/>
  <c r="T1108" i="1"/>
  <c r="S1108" i="1"/>
  <c r="R1108" i="1"/>
  <c r="Q1108" i="1"/>
  <c r="P1108" i="1"/>
  <c r="Y1107" i="1"/>
  <c r="X1107" i="1"/>
  <c r="W1107" i="1"/>
  <c r="V1107" i="1"/>
  <c r="U1107" i="1"/>
  <c r="T1107" i="1"/>
  <c r="S1107" i="1"/>
  <c r="R1107" i="1"/>
  <c r="Q1107" i="1"/>
  <c r="P1107" i="1"/>
  <c r="Y1106" i="1"/>
  <c r="X1106" i="1"/>
  <c r="W1106" i="1"/>
  <c r="V1106" i="1"/>
  <c r="U1106" i="1"/>
  <c r="T1106" i="1"/>
  <c r="S1106" i="1"/>
  <c r="R1106" i="1"/>
  <c r="Q1106" i="1"/>
  <c r="P1106" i="1"/>
  <c r="Y1105" i="1"/>
  <c r="X1105" i="1"/>
  <c r="W1105" i="1"/>
  <c r="V1105" i="1"/>
  <c r="U1105" i="1"/>
  <c r="T1105" i="1"/>
  <c r="S1105" i="1"/>
  <c r="R1105" i="1"/>
  <c r="Q1105" i="1"/>
  <c r="P1105" i="1"/>
  <c r="Y1104" i="1"/>
  <c r="X1104" i="1"/>
  <c r="W1104" i="1"/>
  <c r="V1104" i="1"/>
  <c r="U1104" i="1"/>
  <c r="T1104" i="1"/>
  <c r="S1104" i="1"/>
  <c r="R1104" i="1"/>
  <c r="Q1104" i="1"/>
  <c r="P1104" i="1"/>
  <c r="Y1103" i="1"/>
  <c r="X1103" i="1"/>
  <c r="W1103" i="1"/>
  <c r="V1103" i="1"/>
  <c r="U1103" i="1"/>
  <c r="T1103" i="1"/>
  <c r="S1103" i="1"/>
  <c r="R1103" i="1"/>
  <c r="Q1103" i="1"/>
  <c r="P1103" i="1"/>
  <c r="Y1102" i="1"/>
  <c r="X1102" i="1"/>
  <c r="W1102" i="1"/>
  <c r="V1102" i="1"/>
  <c r="U1102" i="1"/>
  <c r="T1102" i="1"/>
  <c r="S1102" i="1"/>
  <c r="R1102" i="1"/>
  <c r="Q1102" i="1"/>
  <c r="P1102" i="1"/>
  <c r="Y1101" i="1"/>
  <c r="X1101" i="1"/>
  <c r="W1101" i="1"/>
  <c r="V1101" i="1"/>
  <c r="U1101" i="1"/>
  <c r="T1101" i="1"/>
  <c r="S1101" i="1"/>
  <c r="R1101" i="1"/>
  <c r="Q1101" i="1"/>
  <c r="P1101" i="1"/>
  <c r="Y1100" i="1"/>
  <c r="X1100" i="1"/>
  <c r="W1100" i="1"/>
  <c r="V1100" i="1"/>
  <c r="U1100" i="1"/>
  <c r="T1100" i="1"/>
  <c r="S1100" i="1"/>
  <c r="R1100" i="1"/>
  <c r="Q1100" i="1"/>
  <c r="P1100" i="1"/>
  <c r="Y1099" i="1"/>
  <c r="X1099" i="1"/>
  <c r="W1099" i="1"/>
  <c r="V1099" i="1"/>
  <c r="U1099" i="1"/>
  <c r="T1099" i="1"/>
  <c r="S1099" i="1"/>
  <c r="R1099" i="1"/>
  <c r="Q1099" i="1"/>
  <c r="P1099" i="1"/>
  <c r="Y1098" i="1"/>
  <c r="X1098" i="1"/>
  <c r="W1098" i="1"/>
  <c r="V1098" i="1"/>
  <c r="U1098" i="1"/>
  <c r="T1098" i="1"/>
  <c r="S1098" i="1"/>
  <c r="R1098" i="1"/>
  <c r="Q1098" i="1"/>
  <c r="P1098" i="1"/>
  <c r="Y1097" i="1"/>
  <c r="X1097" i="1"/>
  <c r="W1097" i="1"/>
  <c r="V1097" i="1"/>
  <c r="U1097" i="1"/>
  <c r="T1097" i="1"/>
  <c r="S1097" i="1"/>
  <c r="R1097" i="1"/>
  <c r="Q1097" i="1"/>
  <c r="P1097" i="1"/>
  <c r="Y1096" i="1"/>
  <c r="X1096" i="1"/>
  <c r="W1096" i="1"/>
  <c r="V1096" i="1"/>
  <c r="U1096" i="1"/>
  <c r="T1096" i="1"/>
  <c r="S1096" i="1"/>
  <c r="R1096" i="1"/>
  <c r="Q1096" i="1"/>
  <c r="P1096" i="1"/>
  <c r="Y1095" i="1"/>
  <c r="X1095" i="1"/>
  <c r="W1095" i="1"/>
  <c r="V1095" i="1"/>
  <c r="U1095" i="1"/>
  <c r="T1095" i="1"/>
  <c r="S1095" i="1"/>
  <c r="R1095" i="1"/>
  <c r="Q1095" i="1"/>
  <c r="P1095" i="1"/>
  <c r="Y1094" i="1"/>
  <c r="X1094" i="1"/>
  <c r="W1094" i="1"/>
  <c r="V1094" i="1"/>
  <c r="U1094" i="1"/>
  <c r="T1094" i="1"/>
  <c r="S1094" i="1"/>
  <c r="R1094" i="1"/>
  <c r="Q1094" i="1"/>
  <c r="P1094" i="1"/>
  <c r="Y1093" i="1"/>
  <c r="X1093" i="1"/>
  <c r="W1093" i="1"/>
  <c r="V1093" i="1"/>
  <c r="U1093" i="1"/>
  <c r="T1093" i="1"/>
  <c r="S1093" i="1"/>
  <c r="R1093" i="1"/>
  <c r="Q1093" i="1"/>
  <c r="P1093" i="1"/>
  <c r="Y1092" i="1"/>
  <c r="X1092" i="1"/>
  <c r="W1092" i="1"/>
  <c r="V1092" i="1"/>
  <c r="U1092" i="1"/>
  <c r="T1092" i="1"/>
  <c r="S1092" i="1"/>
  <c r="R1092" i="1"/>
  <c r="Q1092" i="1"/>
  <c r="P1092" i="1"/>
  <c r="Y1091" i="1"/>
  <c r="X1091" i="1"/>
  <c r="W1091" i="1"/>
  <c r="V1091" i="1"/>
  <c r="U1091" i="1"/>
  <c r="T1091" i="1"/>
  <c r="S1091" i="1"/>
  <c r="R1091" i="1"/>
  <c r="Q1091" i="1"/>
  <c r="P1091" i="1"/>
  <c r="Y1090" i="1"/>
  <c r="X1090" i="1"/>
  <c r="W1090" i="1"/>
  <c r="V1090" i="1"/>
  <c r="U1090" i="1"/>
  <c r="T1090" i="1"/>
  <c r="S1090" i="1"/>
  <c r="R1090" i="1"/>
  <c r="Q1090" i="1"/>
  <c r="P1090" i="1"/>
  <c r="Y1089" i="1"/>
  <c r="X1089" i="1"/>
  <c r="W1089" i="1"/>
  <c r="V1089" i="1"/>
  <c r="U1089" i="1"/>
  <c r="T1089" i="1"/>
  <c r="S1089" i="1"/>
  <c r="R1089" i="1"/>
  <c r="Q1089" i="1"/>
  <c r="P1089" i="1"/>
  <c r="Y1088" i="1"/>
  <c r="X1088" i="1"/>
  <c r="W1088" i="1"/>
  <c r="V1088" i="1"/>
  <c r="U1088" i="1"/>
  <c r="T1088" i="1"/>
  <c r="S1088" i="1"/>
  <c r="R1088" i="1"/>
  <c r="Q1088" i="1"/>
  <c r="P1088" i="1"/>
  <c r="Y1087" i="1"/>
  <c r="X1087" i="1"/>
  <c r="W1087" i="1"/>
  <c r="V1087" i="1"/>
  <c r="U1087" i="1"/>
  <c r="T1087" i="1"/>
  <c r="S1087" i="1"/>
  <c r="R1087" i="1"/>
  <c r="Q1087" i="1"/>
  <c r="P1087" i="1"/>
  <c r="Y1086" i="1"/>
  <c r="X1086" i="1"/>
  <c r="W1086" i="1"/>
  <c r="V1086" i="1"/>
  <c r="U1086" i="1"/>
  <c r="T1086" i="1"/>
  <c r="S1086" i="1"/>
  <c r="R1086" i="1"/>
  <c r="Q1086" i="1"/>
  <c r="P1086" i="1"/>
  <c r="Y1085" i="1"/>
  <c r="X1085" i="1"/>
  <c r="W1085" i="1"/>
  <c r="V1085" i="1"/>
  <c r="U1085" i="1"/>
  <c r="T1085" i="1"/>
  <c r="S1085" i="1"/>
  <c r="R1085" i="1"/>
  <c r="Q1085" i="1"/>
  <c r="P1085" i="1"/>
  <c r="Y1084" i="1"/>
  <c r="X1084" i="1"/>
  <c r="W1084" i="1"/>
  <c r="V1084" i="1"/>
  <c r="U1084" i="1"/>
  <c r="T1084" i="1"/>
  <c r="S1084" i="1"/>
  <c r="R1084" i="1"/>
  <c r="Q1084" i="1"/>
  <c r="P1084" i="1"/>
  <c r="Y1083" i="1"/>
  <c r="X1083" i="1"/>
  <c r="W1083" i="1"/>
  <c r="V1083" i="1"/>
  <c r="U1083" i="1"/>
  <c r="T1083" i="1"/>
  <c r="S1083" i="1"/>
  <c r="R1083" i="1"/>
  <c r="Q1083" i="1"/>
  <c r="P1083" i="1"/>
  <c r="Y1082" i="1"/>
  <c r="X1082" i="1"/>
  <c r="W1082" i="1"/>
  <c r="V1082" i="1"/>
  <c r="U1082" i="1"/>
  <c r="T1082" i="1"/>
  <c r="S1082" i="1"/>
  <c r="R1082" i="1"/>
  <c r="Q1082" i="1"/>
  <c r="P1082" i="1"/>
  <c r="Y1081" i="1"/>
  <c r="X1081" i="1"/>
  <c r="W1081" i="1"/>
  <c r="V1081" i="1"/>
  <c r="U1081" i="1"/>
  <c r="T1081" i="1"/>
  <c r="S1081" i="1"/>
  <c r="R1081" i="1"/>
  <c r="Q1081" i="1"/>
  <c r="P1081" i="1"/>
  <c r="Y1080" i="1"/>
  <c r="X1080" i="1"/>
  <c r="W1080" i="1"/>
  <c r="V1080" i="1"/>
  <c r="U1080" i="1"/>
  <c r="T1080" i="1"/>
  <c r="S1080" i="1"/>
  <c r="R1080" i="1"/>
  <c r="Q1080" i="1"/>
  <c r="P1080" i="1"/>
  <c r="Y1079" i="1"/>
  <c r="X1079" i="1"/>
  <c r="W1079" i="1"/>
  <c r="V1079" i="1"/>
  <c r="U1079" i="1"/>
  <c r="T1079" i="1"/>
  <c r="S1079" i="1"/>
  <c r="R1079" i="1"/>
  <c r="Q1079" i="1"/>
  <c r="P1079" i="1"/>
  <c r="Y1078" i="1"/>
  <c r="X1078" i="1"/>
  <c r="W1078" i="1"/>
  <c r="V1078" i="1"/>
  <c r="U1078" i="1"/>
  <c r="T1078" i="1"/>
  <c r="S1078" i="1"/>
  <c r="R1078" i="1"/>
  <c r="Q1078" i="1"/>
  <c r="P1078" i="1"/>
  <c r="Y1077" i="1"/>
  <c r="X1077" i="1"/>
  <c r="W1077" i="1"/>
  <c r="V1077" i="1"/>
  <c r="U1077" i="1"/>
  <c r="T1077" i="1"/>
  <c r="S1077" i="1"/>
  <c r="R1077" i="1"/>
  <c r="Q1077" i="1"/>
  <c r="P1077" i="1"/>
  <c r="Y1076" i="1"/>
  <c r="X1076" i="1"/>
  <c r="W1076" i="1"/>
  <c r="V1076" i="1"/>
  <c r="U1076" i="1"/>
  <c r="T1076" i="1"/>
  <c r="S1076" i="1"/>
  <c r="R1076" i="1"/>
  <c r="Q1076" i="1"/>
  <c r="P1076" i="1"/>
  <c r="Y1075" i="1"/>
  <c r="X1075" i="1"/>
  <c r="W1075" i="1"/>
  <c r="V1075" i="1"/>
  <c r="U1075" i="1"/>
  <c r="T1075" i="1"/>
  <c r="S1075" i="1"/>
  <c r="R1075" i="1"/>
  <c r="Q1075" i="1"/>
  <c r="P1075" i="1"/>
  <c r="Y1074" i="1"/>
  <c r="X1074" i="1"/>
  <c r="W1074" i="1"/>
  <c r="V1074" i="1"/>
  <c r="U1074" i="1"/>
  <c r="T1074" i="1"/>
  <c r="S1074" i="1"/>
  <c r="R1074" i="1"/>
  <c r="Q1074" i="1"/>
  <c r="P1074" i="1"/>
  <c r="Y1073" i="1"/>
  <c r="X1073" i="1"/>
  <c r="W1073" i="1"/>
  <c r="V1073" i="1"/>
  <c r="U1073" i="1"/>
  <c r="T1073" i="1"/>
  <c r="S1073" i="1"/>
  <c r="R1073" i="1"/>
  <c r="Q1073" i="1"/>
  <c r="P1073" i="1"/>
  <c r="Y1072" i="1"/>
  <c r="X1072" i="1"/>
  <c r="W1072" i="1"/>
  <c r="V1072" i="1"/>
  <c r="U1072" i="1"/>
  <c r="T1072" i="1"/>
  <c r="S1072" i="1"/>
  <c r="R1072" i="1"/>
  <c r="Q1072" i="1"/>
  <c r="P1072" i="1"/>
  <c r="Y1071" i="1"/>
  <c r="X1071" i="1"/>
  <c r="W1071" i="1"/>
  <c r="V1071" i="1"/>
  <c r="U1071" i="1"/>
  <c r="T1071" i="1"/>
  <c r="S1071" i="1"/>
  <c r="R1071" i="1"/>
  <c r="Q1071" i="1"/>
  <c r="P1071" i="1"/>
  <c r="Y1070" i="1"/>
  <c r="X1070" i="1"/>
  <c r="W1070" i="1"/>
  <c r="V1070" i="1"/>
  <c r="U1070" i="1"/>
  <c r="T1070" i="1"/>
  <c r="S1070" i="1"/>
  <c r="R1070" i="1"/>
  <c r="Q1070" i="1"/>
  <c r="P1070" i="1"/>
  <c r="Y1069" i="1"/>
  <c r="X1069" i="1"/>
  <c r="W1069" i="1"/>
  <c r="V1069" i="1"/>
  <c r="U1069" i="1"/>
  <c r="T1069" i="1"/>
  <c r="S1069" i="1"/>
  <c r="R1069" i="1"/>
  <c r="Q1069" i="1"/>
  <c r="P1069" i="1"/>
  <c r="Y1068" i="1"/>
  <c r="X1068" i="1"/>
  <c r="W1068" i="1"/>
  <c r="V1068" i="1"/>
  <c r="U1068" i="1"/>
  <c r="T1068" i="1"/>
  <c r="S1068" i="1"/>
  <c r="R1068" i="1"/>
  <c r="Q1068" i="1"/>
  <c r="P1068" i="1"/>
  <c r="Y1067" i="1"/>
  <c r="X1067" i="1"/>
  <c r="W1067" i="1"/>
  <c r="V1067" i="1"/>
  <c r="U1067" i="1"/>
  <c r="T1067" i="1"/>
  <c r="S1067" i="1"/>
  <c r="R1067" i="1"/>
  <c r="Q1067" i="1"/>
  <c r="P1067" i="1"/>
  <c r="Y1066" i="1"/>
  <c r="X1066" i="1"/>
  <c r="W1066" i="1"/>
  <c r="V1066" i="1"/>
  <c r="U1066" i="1"/>
  <c r="T1066" i="1"/>
  <c r="S1066" i="1"/>
  <c r="R1066" i="1"/>
  <c r="Q1066" i="1"/>
  <c r="P1066" i="1"/>
  <c r="Y1065" i="1"/>
  <c r="X1065" i="1"/>
  <c r="W1065" i="1"/>
  <c r="V1065" i="1"/>
  <c r="U1065" i="1"/>
  <c r="T1065" i="1"/>
  <c r="S1065" i="1"/>
  <c r="R1065" i="1"/>
  <c r="Q1065" i="1"/>
  <c r="P1065" i="1"/>
  <c r="Y1064" i="1"/>
  <c r="X1064" i="1"/>
  <c r="W1064" i="1"/>
  <c r="V1064" i="1"/>
  <c r="U1064" i="1"/>
  <c r="T1064" i="1"/>
  <c r="S1064" i="1"/>
  <c r="R1064" i="1"/>
  <c r="Q1064" i="1"/>
  <c r="P1064" i="1"/>
  <c r="Y1063" i="1"/>
  <c r="X1063" i="1"/>
  <c r="W1063" i="1"/>
  <c r="V1063" i="1"/>
  <c r="U1063" i="1"/>
  <c r="T1063" i="1"/>
  <c r="S1063" i="1"/>
  <c r="R1063" i="1"/>
  <c r="Q1063" i="1"/>
  <c r="P1063" i="1"/>
  <c r="Y1062" i="1"/>
  <c r="X1062" i="1"/>
  <c r="W1062" i="1"/>
  <c r="V1062" i="1"/>
  <c r="U1062" i="1"/>
  <c r="T1062" i="1"/>
  <c r="S1062" i="1"/>
  <c r="R1062" i="1"/>
  <c r="Q1062" i="1"/>
  <c r="P1062" i="1"/>
  <c r="Y1061" i="1"/>
  <c r="X1061" i="1"/>
  <c r="W1061" i="1"/>
  <c r="V1061" i="1"/>
  <c r="U1061" i="1"/>
  <c r="T1061" i="1"/>
  <c r="S1061" i="1"/>
  <c r="R1061" i="1"/>
  <c r="Q1061" i="1"/>
  <c r="P1061" i="1"/>
  <c r="Y1060" i="1"/>
  <c r="X1060" i="1"/>
  <c r="W1060" i="1"/>
  <c r="V1060" i="1"/>
  <c r="U1060" i="1"/>
  <c r="T1060" i="1"/>
  <c r="S1060" i="1"/>
  <c r="R1060" i="1"/>
  <c r="Q1060" i="1"/>
  <c r="P1060" i="1"/>
  <c r="Y1059" i="1"/>
  <c r="X1059" i="1"/>
  <c r="W1059" i="1"/>
  <c r="V1059" i="1"/>
  <c r="U1059" i="1"/>
  <c r="T1059" i="1"/>
  <c r="S1059" i="1"/>
  <c r="R1059" i="1"/>
  <c r="Q1059" i="1"/>
  <c r="P1059" i="1"/>
  <c r="Y1058" i="1"/>
  <c r="X1058" i="1"/>
  <c r="W1058" i="1"/>
  <c r="V1058" i="1"/>
  <c r="U1058" i="1"/>
  <c r="T1058" i="1"/>
  <c r="S1058" i="1"/>
  <c r="R1058" i="1"/>
  <c r="Q1058" i="1"/>
  <c r="P1058" i="1"/>
  <c r="Y1057" i="1"/>
  <c r="X1057" i="1"/>
  <c r="W1057" i="1"/>
  <c r="V1057" i="1"/>
  <c r="U1057" i="1"/>
  <c r="T1057" i="1"/>
  <c r="S1057" i="1"/>
  <c r="R1057" i="1"/>
  <c r="Q1057" i="1"/>
  <c r="P1057" i="1"/>
  <c r="Y1056" i="1"/>
  <c r="X1056" i="1"/>
  <c r="W1056" i="1"/>
  <c r="V1056" i="1"/>
  <c r="U1056" i="1"/>
  <c r="T1056" i="1"/>
  <c r="S1056" i="1"/>
  <c r="R1056" i="1"/>
  <c r="Q1056" i="1"/>
  <c r="P1056" i="1"/>
  <c r="Y1055" i="1"/>
  <c r="X1055" i="1"/>
  <c r="W1055" i="1"/>
  <c r="V1055" i="1"/>
  <c r="U1055" i="1"/>
  <c r="T1055" i="1"/>
  <c r="S1055" i="1"/>
  <c r="R1055" i="1"/>
  <c r="Q1055" i="1"/>
  <c r="P1055" i="1"/>
  <c r="Y1054" i="1"/>
  <c r="X1054" i="1"/>
  <c r="W1054" i="1"/>
  <c r="V1054" i="1"/>
  <c r="U1054" i="1"/>
  <c r="T1054" i="1"/>
  <c r="S1054" i="1"/>
  <c r="R1054" i="1"/>
  <c r="Q1054" i="1"/>
  <c r="P1054" i="1"/>
  <c r="Y1053" i="1"/>
  <c r="X1053" i="1"/>
  <c r="W1053" i="1"/>
  <c r="V1053" i="1"/>
  <c r="U1053" i="1"/>
  <c r="T1053" i="1"/>
  <c r="S1053" i="1"/>
  <c r="R1053" i="1"/>
  <c r="Q1053" i="1"/>
  <c r="P1053" i="1"/>
  <c r="Y1052" i="1"/>
  <c r="X1052" i="1"/>
  <c r="W1052" i="1"/>
  <c r="V1052" i="1"/>
  <c r="U1052" i="1"/>
  <c r="T1052" i="1"/>
  <c r="S1052" i="1"/>
  <c r="R1052" i="1"/>
  <c r="Q1052" i="1"/>
  <c r="P1052" i="1"/>
  <c r="Y1051" i="1"/>
  <c r="X1051" i="1"/>
  <c r="W1051" i="1"/>
  <c r="V1051" i="1"/>
  <c r="U1051" i="1"/>
  <c r="T1051" i="1"/>
  <c r="S1051" i="1"/>
  <c r="R1051" i="1"/>
  <c r="Q1051" i="1"/>
  <c r="P1051" i="1"/>
  <c r="Y1050" i="1"/>
  <c r="X1050" i="1"/>
  <c r="W1050" i="1"/>
  <c r="V1050" i="1"/>
  <c r="U1050" i="1"/>
  <c r="T1050" i="1"/>
  <c r="S1050" i="1"/>
  <c r="R1050" i="1"/>
  <c r="Q1050" i="1"/>
  <c r="P1050" i="1"/>
  <c r="Y1049" i="1"/>
  <c r="X1049" i="1"/>
  <c r="W1049" i="1"/>
  <c r="V1049" i="1"/>
  <c r="U1049" i="1"/>
  <c r="T1049" i="1"/>
  <c r="S1049" i="1"/>
  <c r="R1049" i="1"/>
  <c r="Q1049" i="1"/>
  <c r="P1049" i="1"/>
  <c r="Y1048" i="1"/>
  <c r="X1048" i="1"/>
  <c r="W1048" i="1"/>
  <c r="V1048" i="1"/>
  <c r="U1048" i="1"/>
  <c r="T1048" i="1"/>
  <c r="S1048" i="1"/>
  <c r="R1048" i="1"/>
  <c r="Q1048" i="1"/>
  <c r="P1048" i="1"/>
  <c r="Y1047" i="1"/>
  <c r="X1047" i="1"/>
  <c r="W1047" i="1"/>
  <c r="V1047" i="1"/>
  <c r="U1047" i="1"/>
  <c r="T1047" i="1"/>
  <c r="S1047" i="1"/>
  <c r="R1047" i="1"/>
  <c r="Q1047" i="1"/>
  <c r="P1047" i="1"/>
  <c r="Y1046" i="1"/>
  <c r="X1046" i="1"/>
  <c r="W1046" i="1"/>
  <c r="V1046" i="1"/>
  <c r="U1046" i="1"/>
  <c r="T1046" i="1"/>
  <c r="S1046" i="1"/>
  <c r="R1046" i="1"/>
  <c r="Q1046" i="1"/>
  <c r="P1046" i="1"/>
  <c r="Y1045" i="1"/>
  <c r="X1045" i="1"/>
  <c r="W1045" i="1"/>
  <c r="V1045" i="1"/>
  <c r="U1045" i="1"/>
  <c r="T1045" i="1"/>
  <c r="S1045" i="1"/>
  <c r="R1045" i="1"/>
  <c r="Q1045" i="1"/>
  <c r="P1045" i="1"/>
  <c r="Y1044" i="1"/>
  <c r="X1044" i="1"/>
  <c r="W1044" i="1"/>
  <c r="V1044" i="1"/>
  <c r="U1044" i="1"/>
  <c r="T1044" i="1"/>
  <c r="S1044" i="1"/>
  <c r="R1044" i="1"/>
  <c r="Q1044" i="1"/>
  <c r="P1044" i="1"/>
  <c r="Y1043" i="1"/>
  <c r="X1043" i="1"/>
  <c r="W1043" i="1"/>
  <c r="V1043" i="1"/>
  <c r="U1043" i="1"/>
  <c r="T1043" i="1"/>
  <c r="S1043" i="1"/>
  <c r="R1043" i="1"/>
  <c r="Q1043" i="1"/>
  <c r="P1043" i="1"/>
  <c r="Y1042" i="1"/>
  <c r="X1042" i="1"/>
  <c r="W1042" i="1"/>
  <c r="V1042" i="1"/>
  <c r="U1042" i="1"/>
  <c r="T1042" i="1"/>
  <c r="S1042" i="1"/>
  <c r="R1042" i="1"/>
  <c r="Q1042" i="1"/>
  <c r="P1042" i="1"/>
  <c r="Y1041" i="1"/>
  <c r="X1041" i="1"/>
  <c r="W1041" i="1"/>
  <c r="V1041" i="1"/>
  <c r="U1041" i="1"/>
  <c r="T1041" i="1"/>
  <c r="S1041" i="1"/>
  <c r="R1041" i="1"/>
  <c r="Q1041" i="1"/>
  <c r="P1041" i="1"/>
  <c r="Y1040" i="1"/>
  <c r="X1040" i="1"/>
  <c r="W1040" i="1"/>
  <c r="V1040" i="1"/>
  <c r="U1040" i="1"/>
  <c r="T1040" i="1"/>
  <c r="S1040" i="1"/>
  <c r="R1040" i="1"/>
  <c r="Q1040" i="1"/>
  <c r="P1040" i="1"/>
  <c r="Y1039" i="1"/>
  <c r="X1039" i="1"/>
  <c r="W1039" i="1"/>
  <c r="V1039" i="1"/>
  <c r="U1039" i="1"/>
  <c r="T1039" i="1"/>
  <c r="S1039" i="1"/>
  <c r="R1039" i="1"/>
  <c r="Q1039" i="1"/>
  <c r="P1039" i="1"/>
  <c r="Y1038" i="1"/>
  <c r="X1038" i="1"/>
  <c r="W1038" i="1"/>
  <c r="V1038" i="1"/>
  <c r="U1038" i="1"/>
  <c r="T1038" i="1"/>
  <c r="S1038" i="1"/>
  <c r="R1038" i="1"/>
  <c r="Q1038" i="1"/>
  <c r="P1038" i="1"/>
  <c r="Y1037" i="1"/>
  <c r="X1037" i="1"/>
  <c r="W1037" i="1"/>
  <c r="V1037" i="1"/>
  <c r="U1037" i="1"/>
  <c r="T1037" i="1"/>
  <c r="S1037" i="1"/>
  <c r="R1037" i="1"/>
  <c r="Q1037" i="1"/>
  <c r="P1037" i="1"/>
  <c r="Y1036" i="1"/>
  <c r="X1036" i="1"/>
  <c r="W1036" i="1"/>
  <c r="V1036" i="1"/>
  <c r="U1036" i="1"/>
  <c r="T1036" i="1"/>
  <c r="S1036" i="1"/>
  <c r="R1036" i="1"/>
  <c r="Q1036" i="1"/>
  <c r="P1036" i="1"/>
  <c r="Y1035" i="1"/>
  <c r="X1035" i="1"/>
  <c r="W1035" i="1"/>
  <c r="V1035" i="1"/>
  <c r="U1035" i="1"/>
  <c r="T1035" i="1"/>
  <c r="S1035" i="1"/>
  <c r="R1035" i="1"/>
  <c r="Q1035" i="1"/>
  <c r="P1035" i="1"/>
  <c r="Y1034" i="1"/>
  <c r="X1034" i="1"/>
  <c r="W1034" i="1"/>
  <c r="V1034" i="1"/>
  <c r="U1034" i="1"/>
  <c r="T1034" i="1"/>
  <c r="S1034" i="1"/>
  <c r="R1034" i="1"/>
  <c r="Q1034" i="1"/>
  <c r="P1034" i="1"/>
  <c r="Y1033" i="1"/>
  <c r="X1033" i="1"/>
  <c r="W1033" i="1"/>
  <c r="V1033" i="1"/>
  <c r="U1033" i="1"/>
  <c r="T1033" i="1"/>
  <c r="S1033" i="1"/>
  <c r="R1033" i="1"/>
  <c r="Q1033" i="1"/>
  <c r="P1033" i="1"/>
  <c r="Y1032" i="1"/>
  <c r="X1032" i="1"/>
  <c r="W1032" i="1"/>
  <c r="V1032" i="1"/>
  <c r="U1032" i="1"/>
  <c r="T1032" i="1"/>
  <c r="S1032" i="1"/>
  <c r="R1032" i="1"/>
  <c r="Q1032" i="1"/>
  <c r="P1032" i="1"/>
  <c r="Y1031" i="1"/>
  <c r="X1031" i="1"/>
  <c r="W1031" i="1"/>
  <c r="V1031" i="1"/>
  <c r="U1031" i="1"/>
  <c r="T1031" i="1"/>
  <c r="S1031" i="1"/>
  <c r="R1031" i="1"/>
  <c r="Q1031" i="1"/>
  <c r="P1031" i="1"/>
  <c r="Y1030" i="1"/>
  <c r="X1030" i="1"/>
  <c r="W1030" i="1"/>
  <c r="V1030" i="1"/>
  <c r="U1030" i="1"/>
  <c r="T1030" i="1"/>
  <c r="S1030" i="1"/>
  <c r="R1030" i="1"/>
  <c r="Q1030" i="1"/>
  <c r="P1030" i="1"/>
  <c r="Y1029" i="1"/>
  <c r="X1029" i="1"/>
  <c r="W1029" i="1"/>
  <c r="V1029" i="1"/>
  <c r="U1029" i="1"/>
  <c r="T1029" i="1"/>
  <c r="S1029" i="1"/>
  <c r="R1029" i="1"/>
  <c r="Q1029" i="1"/>
  <c r="P1029" i="1"/>
  <c r="Y1028" i="1"/>
  <c r="X1028" i="1"/>
  <c r="W1028" i="1"/>
  <c r="V1028" i="1"/>
  <c r="U1028" i="1"/>
  <c r="T1028" i="1"/>
  <c r="S1028" i="1"/>
  <c r="R1028" i="1"/>
  <c r="Q1028" i="1"/>
  <c r="P1028" i="1"/>
  <c r="Y1027" i="1"/>
  <c r="X1027" i="1"/>
  <c r="W1027" i="1"/>
  <c r="V1027" i="1"/>
  <c r="U1027" i="1"/>
  <c r="T1027" i="1"/>
  <c r="S1027" i="1"/>
  <c r="R1027" i="1"/>
  <c r="Q1027" i="1"/>
  <c r="P1027" i="1"/>
  <c r="Y1026" i="1"/>
  <c r="X1026" i="1"/>
  <c r="W1026" i="1"/>
  <c r="V1026" i="1"/>
  <c r="U1026" i="1"/>
  <c r="T1026" i="1"/>
  <c r="S1026" i="1"/>
  <c r="R1026" i="1"/>
  <c r="Q1026" i="1"/>
  <c r="P1026" i="1"/>
  <c r="Y1025" i="1"/>
  <c r="X1025" i="1"/>
  <c r="W1025" i="1"/>
  <c r="V1025" i="1"/>
  <c r="U1025" i="1"/>
  <c r="T1025" i="1"/>
  <c r="S1025" i="1"/>
  <c r="R1025" i="1"/>
  <c r="Q1025" i="1"/>
  <c r="P1025" i="1"/>
  <c r="Y1024" i="1"/>
  <c r="X1024" i="1"/>
  <c r="W1024" i="1"/>
  <c r="V1024" i="1"/>
  <c r="U1024" i="1"/>
  <c r="T1024" i="1"/>
  <c r="S1024" i="1"/>
  <c r="R1024" i="1"/>
  <c r="Q1024" i="1"/>
  <c r="P1024" i="1"/>
  <c r="Y1023" i="1"/>
  <c r="X1023" i="1"/>
  <c r="W1023" i="1"/>
  <c r="V1023" i="1"/>
  <c r="U1023" i="1"/>
  <c r="T1023" i="1"/>
  <c r="S1023" i="1"/>
  <c r="R1023" i="1"/>
  <c r="Q1023" i="1"/>
  <c r="P1023" i="1"/>
  <c r="Y1022" i="1"/>
  <c r="X1022" i="1"/>
  <c r="W1022" i="1"/>
  <c r="V1022" i="1"/>
  <c r="U1022" i="1"/>
  <c r="T1022" i="1"/>
  <c r="S1022" i="1"/>
  <c r="R1022" i="1"/>
  <c r="Q1022" i="1"/>
  <c r="P1022" i="1"/>
  <c r="Y1021" i="1"/>
  <c r="X1021" i="1"/>
  <c r="W1021" i="1"/>
  <c r="V1021" i="1"/>
  <c r="U1021" i="1"/>
  <c r="T1021" i="1"/>
  <c r="S1021" i="1"/>
  <c r="R1021" i="1"/>
  <c r="Q1021" i="1"/>
  <c r="P1021" i="1"/>
  <c r="Y1020" i="1"/>
  <c r="X1020" i="1"/>
  <c r="W1020" i="1"/>
  <c r="V1020" i="1"/>
  <c r="U1020" i="1"/>
  <c r="T1020" i="1"/>
  <c r="S1020" i="1"/>
  <c r="R1020" i="1"/>
  <c r="Q1020" i="1"/>
  <c r="P1020" i="1"/>
  <c r="Y1019" i="1"/>
  <c r="X1019" i="1"/>
  <c r="W1019" i="1"/>
  <c r="V1019" i="1"/>
  <c r="U1019" i="1"/>
  <c r="T1019" i="1"/>
  <c r="S1019" i="1"/>
  <c r="R1019" i="1"/>
  <c r="Q1019" i="1"/>
  <c r="P1019" i="1"/>
  <c r="Y1018" i="1"/>
  <c r="X1018" i="1"/>
  <c r="W1018" i="1"/>
  <c r="V1018" i="1"/>
  <c r="U1018" i="1"/>
  <c r="T1018" i="1"/>
  <c r="S1018" i="1"/>
  <c r="R1018" i="1"/>
  <c r="Q1018" i="1"/>
  <c r="P1018" i="1"/>
  <c r="Y1017" i="1"/>
  <c r="X1017" i="1"/>
  <c r="W1017" i="1"/>
  <c r="V1017" i="1"/>
  <c r="U1017" i="1"/>
  <c r="T1017" i="1"/>
  <c r="S1017" i="1"/>
  <c r="R1017" i="1"/>
  <c r="Q1017" i="1"/>
  <c r="P1017" i="1"/>
  <c r="Y1016" i="1"/>
  <c r="X1016" i="1"/>
  <c r="W1016" i="1"/>
  <c r="V1016" i="1"/>
  <c r="U1016" i="1"/>
  <c r="T1016" i="1"/>
  <c r="S1016" i="1"/>
  <c r="R1016" i="1"/>
  <c r="Q1016" i="1"/>
  <c r="P1016" i="1"/>
  <c r="Y1015" i="1"/>
  <c r="X1015" i="1"/>
  <c r="W1015" i="1"/>
  <c r="V1015" i="1"/>
  <c r="U1015" i="1"/>
  <c r="T1015" i="1"/>
  <c r="S1015" i="1"/>
  <c r="R1015" i="1"/>
  <c r="Q1015" i="1"/>
  <c r="P1015" i="1"/>
  <c r="Y1014" i="1"/>
  <c r="X1014" i="1"/>
  <c r="W1014" i="1"/>
  <c r="V1014" i="1"/>
  <c r="U1014" i="1"/>
  <c r="T1014" i="1"/>
  <c r="S1014" i="1"/>
  <c r="R1014" i="1"/>
  <c r="Q1014" i="1"/>
  <c r="P1014" i="1"/>
  <c r="Y1013" i="1"/>
  <c r="X1013" i="1"/>
  <c r="W1013" i="1"/>
  <c r="V1013" i="1"/>
  <c r="U1013" i="1"/>
  <c r="T1013" i="1"/>
  <c r="S1013" i="1"/>
  <c r="R1013" i="1"/>
  <c r="Q1013" i="1"/>
  <c r="P1013" i="1"/>
  <c r="Y1012" i="1"/>
  <c r="X1012" i="1"/>
  <c r="W1012" i="1"/>
  <c r="V1012" i="1"/>
  <c r="U1012" i="1"/>
  <c r="T1012" i="1"/>
  <c r="S1012" i="1"/>
  <c r="R1012" i="1"/>
  <c r="Q1012" i="1"/>
  <c r="P1012" i="1"/>
  <c r="Y1011" i="1"/>
  <c r="X1011" i="1"/>
  <c r="W1011" i="1"/>
  <c r="V1011" i="1"/>
  <c r="U1011" i="1"/>
  <c r="T1011" i="1"/>
  <c r="S1011" i="1"/>
  <c r="R1011" i="1"/>
  <c r="Q1011" i="1"/>
  <c r="P1011" i="1"/>
  <c r="Y1010" i="1"/>
  <c r="X1010" i="1"/>
  <c r="W1010" i="1"/>
  <c r="V1010" i="1"/>
  <c r="U1010" i="1"/>
  <c r="T1010" i="1"/>
  <c r="S1010" i="1"/>
  <c r="R1010" i="1"/>
  <c r="Q1010" i="1"/>
  <c r="P1010" i="1"/>
  <c r="Y1009" i="1"/>
  <c r="X1009" i="1"/>
  <c r="W1009" i="1"/>
  <c r="V1009" i="1"/>
  <c r="U1009" i="1"/>
  <c r="T1009" i="1"/>
  <c r="S1009" i="1"/>
  <c r="R1009" i="1"/>
  <c r="Q1009" i="1"/>
  <c r="P1009" i="1"/>
  <c r="Y1008" i="1"/>
  <c r="X1008" i="1"/>
  <c r="W1008" i="1"/>
  <c r="V1008" i="1"/>
  <c r="U1008" i="1"/>
  <c r="T1008" i="1"/>
  <c r="S1008" i="1"/>
  <c r="R1008" i="1"/>
  <c r="Q1008" i="1"/>
  <c r="P1008" i="1"/>
  <c r="Y1007" i="1"/>
  <c r="X1007" i="1"/>
  <c r="W1007" i="1"/>
  <c r="V1007" i="1"/>
  <c r="U1007" i="1"/>
  <c r="T1007" i="1"/>
  <c r="S1007" i="1"/>
  <c r="R1007" i="1"/>
  <c r="Q1007" i="1"/>
  <c r="P1007" i="1"/>
  <c r="Y1006" i="1"/>
  <c r="X1006" i="1"/>
  <c r="W1006" i="1"/>
  <c r="V1006" i="1"/>
  <c r="U1006" i="1"/>
  <c r="T1006" i="1"/>
  <c r="S1006" i="1"/>
  <c r="R1006" i="1"/>
  <c r="Q1006" i="1"/>
  <c r="P1006" i="1"/>
  <c r="Y1005" i="1"/>
  <c r="X1005" i="1"/>
  <c r="W1005" i="1"/>
  <c r="V1005" i="1"/>
  <c r="U1005" i="1"/>
  <c r="T1005" i="1"/>
  <c r="S1005" i="1"/>
  <c r="R1005" i="1"/>
  <c r="Q1005" i="1"/>
  <c r="P1005" i="1"/>
  <c r="Y1004" i="1"/>
  <c r="X1004" i="1"/>
  <c r="W1004" i="1"/>
  <c r="V1004" i="1"/>
  <c r="U1004" i="1"/>
  <c r="T1004" i="1"/>
  <c r="S1004" i="1"/>
  <c r="R1004" i="1"/>
  <c r="Q1004" i="1"/>
  <c r="P1004" i="1"/>
  <c r="Y1003" i="1"/>
  <c r="X1003" i="1"/>
  <c r="W1003" i="1"/>
  <c r="V1003" i="1"/>
  <c r="U1003" i="1"/>
  <c r="T1003" i="1"/>
  <c r="S1003" i="1"/>
  <c r="R1003" i="1"/>
  <c r="Q1003" i="1"/>
  <c r="P1003" i="1"/>
  <c r="Y1002" i="1"/>
  <c r="X1002" i="1"/>
  <c r="W1002" i="1"/>
  <c r="V1002" i="1"/>
  <c r="U1002" i="1"/>
  <c r="T1002" i="1"/>
  <c r="S1002" i="1"/>
  <c r="R1002" i="1"/>
  <c r="Q1002" i="1"/>
  <c r="P1002" i="1"/>
  <c r="Y1001" i="1"/>
  <c r="X1001" i="1"/>
  <c r="W1001" i="1"/>
  <c r="V1001" i="1"/>
  <c r="U1001" i="1"/>
  <c r="T1001" i="1"/>
  <c r="S1001" i="1"/>
  <c r="R1001" i="1"/>
  <c r="Q1001" i="1"/>
  <c r="P1001" i="1"/>
  <c r="Y1000" i="1"/>
  <c r="X1000" i="1"/>
  <c r="W1000" i="1"/>
  <c r="V1000" i="1"/>
  <c r="U1000" i="1"/>
  <c r="T1000" i="1"/>
  <c r="S1000" i="1"/>
  <c r="R1000" i="1"/>
  <c r="Q1000" i="1"/>
  <c r="P1000" i="1"/>
  <c r="Y999" i="1"/>
  <c r="X999" i="1"/>
  <c r="W999" i="1"/>
  <c r="V999" i="1"/>
  <c r="U999" i="1"/>
  <c r="T999" i="1"/>
  <c r="S999" i="1"/>
  <c r="R999" i="1"/>
  <c r="Q999" i="1"/>
  <c r="P999" i="1"/>
  <c r="Y998" i="1"/>
  <c r="X998" i="1"/>
  <c r="W998" i="1"/>
  <c r="V998" i="1"/>
  <c r="U998" i="1"/>
  <c r="T998" i="1"/>
  <c r="S998" i="1"/>
  <c r="R998" i="1"/>
  <c r="Q998" i="1"/>
  <c r="P998" i="1"/>
  <c r="Y997" i="1"/>
  <c r="X997" i="1"/>
  <c r="W997" i="1"/>
  <c r="V997" i="1"/>
  <c r="U997" i="1"/>
  <c r="T997" i="1"/>
  <c r="S997" i="1"/>
  <c r="R997" i="1"/>
  <c r="Q997" i="1"/>
  <c r="P997" i="1"/>
  <c r="Y996" i="1"/>
  <c r="X996" i="1"/>
  <c r="W996" i="1"/>
  <c r="V996" i="1"/>
  <c r="U996" i="1"/>
  <c r="T996" i="1"/>
  <c r="S996" i="1"/>
  <c r="R996" i="1"/>
  <c r="Q996" i="1"/>
  <c r="P996" i="1"/>
  <c r="Y995" i="1"/>
  <c r="X995" i="1"/>
  <c r="W995" i="1"/>
  <c r="V995" i="1"/>
  <c r="U995" i="1"/>
  <c r="T995" i="1"/>
  <c r="S995" i="1"/>
  <c r="R995" i="1"/>
  <c r="Q995" i="1"/>
  <c r="P995" i="1"/>
  <c r="Y994" i="1"/>
  <c r="X994" i="1"/>
  <c r="W994" i="1"/>
  <c r="V994" i="1"/>
  <c r="U994" i="1"/>
  <c r="T994" i="1"/>
  <c r="S994" i="1"/>
  <c r="R994" i="1"/>
  <c r="Q994" i="1"/>
  <c r="P994" i="1"/>
  <c r="Y993" i="1"/>
  <c r="X993" i="1"/>
  <c r="W993" i="1"/>
  <c r="V993" i="1"/>
  <c r="U993" i="1"/>
  <c r="T993" i="1"/>
  <c r="S993" i="1"/>
  <c r="R993" i="1"/>
  <c r="Q993" i="1"/>
  <c r="P993" i="1"/>
  <c r="Y992" i="1"/>
  <c r="X992" i="1"/>
  <c r="W992" i="1"/>
  <c r="V992" i="1"/>
  <c r="U992" i="1"/>
  <c r="T992" i="1"/>
  <c r="S992" i="1"/>
  <c r="R992" i="1"/>
  <c r="Q992" i="1"/>
  <c r="P992" i="1"/>
  <c r="Y991" i="1"/>
  <c r="X991" i="1"/>
  <c r="W991" i="1"/>
  <c r="V991" i="1"/>
  <c r="U991" i="1"/>
  <c r="T991" i="1"/>
  <c r="S991" i="1"/>
  <c r="R991" i="1"/>
  <c r="Q991" i="1"/>
  <c r="P991" i="1"/>
  <c r="Y990" i="1"/>
  <c r="X990" i="1"/>
  <c r="W990" i="1"/>
  <c r="V990" i="1"/>
  <c r="U990" i="1"/>
  <c r="T990" i="1"/>
  <c r="S990" i="1"/>
  <c r="R990" i="1"/>
  <c r="Q990" i="1"/>
  <c r="P990" i="1"/>
  <c r="Y989" i="1"/>
  <c r="X989" i="1"/>
  <c r="W989" i="1"/>
  <c r="V989" i="1"/>
  <c r="U989" i="1"/>
  <c r="T989" i="1"/>
  <c r="S989" i="1"/>
  <c r="R989" i="1"/>
  <c r="Q989" i="1"/>
  <c r="P989" i="1"/>
  <c r="Y988" i="1"/>
  <c r="X988" i="1"/>
  <c r="W988" i="1"/>
  <c r="V988" i="1"/>
  <c r="U988" i="1"/>
  <c r="T988" i="1"/>
  <c r="S988" i="1"/>
  <c r="R988" i="1"/>
  <c r="Q988" i="1"/>
  <c r="P988" i="1"/>
  <c r="Y987" i="1"/>
  <c r="X987" i="1"/>
  <c r="W987" i="1"/>
  <c r="V987" i="1"/>
  <c r="U987" i="1"/>
  <c r="T987" i="1"/>
  <c r="S987" i="1"/>
  <c r="R987" i="1"/>
  <c r="Q987" i="1"/>
  <c r="P987" i="1"/>
  <c r="Y986" i="1"/>
  <c r="X986" i="1"/>
  <c r="W986" i="1"/>
  <c r="V986" i="1"/>
  <c r="U986" i="1"/>
  <c r="T986" i="1"/>
  <c r="S986" i="1"/>
  <c r="R986" i="1"/>
  <c r="Q986" i="1"/>
  <c r="P986" i="1"/>
  <c r="Y985" i="1"/>
  <c r="X985" i="1"/>
  <c r="W985" i="1"/>
  <c r="V985" i="1"/>
  <c r="U985" i="1"/>
  <c r="T985" i="1"/>
  <c r="S985" i="1"/>
  <c r="R985" i="1"/>
  <c r="Q985" i="1"/>
  <c r="P985" i="1"/>
  <c r="Y984" i="1"/>
  <c r="X984" i="1"/>
  <c r="W984" i="1"/>
  <c r="V984" i="1"/>
  <c r="U984" i="1"/>
  <c r="T984" i="1"/>
  <c r="S984" i="1"/>
  <c r="R984" i="1"/>
  <c r="Q984" i="1"/>
  <c r="P984" i="1"/>
  <c r="Y983" i="1"/>
  <c r="X983" i="1"/>
  <c r="W983" i="1"/>
  <c r="V983" i="1"/>
  <c r="U983" i="1"/>
  <c r="T983" i="1"/>
  <c r="S983" i="1"/>
  <c r="R983" i="1"/>
  <c r="Q983" i="1"/>
  <c r="P983" i="1"/>
  <c r="Y982" i="1"/>
  <c r="X982" i="1"/>
  <c r="W982" i="1"/>
  <c r="V982" i="1"/>
  <c r="U982" i="1"/>
  <c r="T982" i="1"/>
  <c r="S982" i="1"/>
  <c r="R982" i="1"/>
  <c r="Q982" i="1"/>
  <c r="P982" i="1"/>
  <c r="Y981" i="1"/>
  <c r="X981" i="1"/>
  <c r="W981" i="1"/>
  <c r="V981" i="1"/>
  <c r="U981" i="1"/>
  <c r="T981" i="1"/>
  <c r="S981" i="1"/>
  <c r="R981" i="1"/>
  <c r="Q981" i="1"/>
  <c r="P981" i="1"/>
  <c r="Y980" i="1"/>
  <c r="X980" i="1"/>
  <c r="W980" i="1"/>
  <c r="V980" i="1"/>
  <c r="U980" i="1"/>
  <c r="T980" i="1"/>
  <c r="S980" i="1"/>
  <c r="R980" i="1"/>
  <c r="Q980" i="1"/>
  <c r="P980" i="1"/>
  <c r="Y979" i="1"/>
  <c r="X979" i="1"/>
  <c r="W979" i="1"/>
  <c r="V979" i="1"/>
  <c r="U979" i="1"/>
  <c r="T979" i="1"/>
  <c r="S979" i="1"/>
  <c r="R979" i="1"/>
  <c r="Q979" i="1"/>
  <c r="P979" i="1"/>
  <c r="Y978" i="1"/>
  <c r="X978" i="1"/>
  <c r="W978" i="1"/>
  <c r="V978" i="1"/>
  <c r="U978" i="1"/>
  <c r="T978" i="1"/>
  <c r="S978" i="1"/>
  <c r="R978" i="1"/>
  <c r="Q978" i="1"/>
  <c r="P978" i="1"/>
  <c r="Y977" i="1"/>
  <c r="X977" i="1"/>
  <c r="W977" i="1"/>
  <c r="V977" i="1"/>
  <c r="U977" i="1"/>
  <c r="T977" i="1"/>
  <c r="S977" i="1"/>
  <c r="R977" i="1"/>
  <c r="Q977" i="1"/>
  <c r="P977" i="1"/>
  <c r="Y976" i="1"/>
  <c r="X976" i="1"/>
  <c r="W976" i="1"/>
  <c r="V976" i="1"/>
  <c r="U976" i="1"/>
  <c r="T976" i="1"/>
  <c r="S976" i="1"/>
  <c r="R976" i="1"/>
  <c r="Q976" i="1"/>
  <c r="P976" i="1"/>
  <c r="Y975" i="1"/>
  <c r="X975" i="1"/>
  <c r="W975" i="1"/>
  <c r="V975" i="1"/>
  <c r="U975" i="1"/>
  <c r="T975" i="1"/>
  <c r="S975" i="1"/>
  <c r="R975" i="1"/>
  <c r="Q975" i="1"/>
  <c r="P975" i="1"/>
  <c r="Y974" i="1"/>
  <c r="X974" i="1"/>
  <c r="W974" i="1"/>
  <c r="V974" i="1"/>
  <c r="U974" i="1"/>
  <c r="T974" i="1"/>
  <c r="S974" i="1"/>
  <c r="R974" i="1"/>
  <c r="Q974" i="1"/>
  <c r="P974" i="1"/>
  <c r="Y973" i="1"/>
  <c r="X973" i="1"/>
  <c r="W973" i="1"/>
  <c r="V973" i="1"/>
  <c r="U973" i="1"/>
  <c r="T973" i="1"/>
  <c r="S973" i="1"/>
  <c r="R973" i="1"/>
  <c r="Q973" i="1"/>
  <c r="P973" i="1"/>
  <c r="Y972" i="1"/>
  <c r="X972" i="1"/>
  <c r="W972" i="1"/>
  <c r="V972" i="1"/>
  <c r="U972" i="1"/>
  <c r="T972" i="1"/>
  <c r="S972" i="1"/>
  <c r="R972" i="1"/>
  <c r="Q972" i="1"/>
  <c r="P972" i="1"/>
  <c r="Y971" i="1"/>
  <c r="X971" i="1"/>
  <c r="W971" i="1"/>
  <c r="V971" i="1"/>
  <c r="U971" i="1"/>
  <c r="T971" i="1"/>
  <c r="S971" i="1"/>
  <c r="R971" i="1"/>
  <c r="Q971" i="1"/>
  <c r="P971" i="1"/>
  <c r="Y970" i="1"/>
  <c r="X970" i="1"/>
  <c r="W970" i="1"/>
  <c r="V970" i="1"/>
  <c r="U970" i="1"/>
  <c r="T970" i="1"/>
  <c r="S970" i="1"/>
  <c r="R970" i="1"/>
  <c r="Q970" i="1"/>
  <c r="P970" i="1"/>
  <c r="Y969" i="1"/>
  <c r="X969" i="1"/>
  <c r="W969" i="1"/>
  <c r="V969" i="1"/>
  <c r="U969" i="1"/>
  <c r="T969" i="1"/>
  <c r="S969" i="1"/>
  <c r="R969" i="1"/>
  <c r="Q969" i="1"/>
  <c r="P969" i="1"/>
  <c r="Y968" i="1"/>
  <c r="X968" i="1"/>
  <c r="W968" i="1"/>
  <c r="V968" i="1"/>
  <c r="U968" i="1"/>
  <c r="T968" i="1"/>
  <c r="S968" i="1"/>
  <c r="R968" i="1"/>
  <c r="Q968" i="1"/>
  <c r="P968" i="1"/>
  <c r="Y967" i="1"/>
  <c r="X967" i="1"/>
  <c r="W967" i="1"/>
  <c r="V967" i="1"/>
  <c r="U967" i="1"/>
  <c r="T967" i="1"/>
  <c r="S967" i="1"/>
  <c r="R967" i="1"/>
  <c r="Q967" i="1"/>
  <c r="P967" i="1"/>
  <c r="Y966" i="1"/>
  <c r="X966" i="1"/>
  <c r="W966" i="1"/>
  <c r="V966" i="1"/>
  <c r="U966" i="1"/>
  <c r="T966" i="1"/>
  <c r="S966" i="1"/>
  <c r="R966" i="1"/>
  <c r="Q966" i="1"/>
  <c r="P966" i="1"/>
  <c r="Y965" i="1"/>
  <c r="X965" i="1"/>
  <c r="W965" i="1"/>
  <c r="V965" i="1"/>
  <c r="U965" i="1"/>
  <c r="T965" i="1"/>
  <c r="S965" i="1"/>
  <c r="R965" i="1"/>
  <c r="Q965" i="1"/>
  <c r="P965" i="1"/>
  <c r="Y964" i="1"/>
  <c r="X964" i="1"/>
  <c r="W964" i="1"/>
  <c r="V964" i="1"/>
  <c r="U964" i="1"/>
  <c r="T964" i="1"/>
  <c r="S964" i="1"/>
  <c r="R964" i="1"/>
  <c r="Q964" i="1"/>
  <c r="P964" i="1"/>
  <c r="Y963" i="1"/>
  <c r="X963" i="1"/>
  <c r="W963" i="1"/>
  <c r="V963" i="1"/>
  <c r="U963" i="1"/>
  <c r="T963" i="1"/>
  <c r="S963" i="1"/>
  <c r="R963" i="1"/>
  <c r="Q963" i="1"/>
  <c r="P963" i="1"/>
  <c r="Y962" i="1"/>
  <c r="X962" i="1"/>
  <c r="W962" i="1"/>
  <c r="V962" i="1"/>
  <c r="U962" i="1"/>
  <c r="T962" i="1"/>
  <c r="S962" i="1"/>
  <c r="R962" i="1"/>
  <c r="Q962" i="1"/>
  <c r="P962" i="1"/>
  <c r="Y961" i="1"/>
  <c r="X961" i="1"/>
  <c r="W961" i="1"/>
  <c r="V961" i="1"/>
  <c r="U961" i="1"/>
  <c r="T961" i="1"/>
  <c r="S961" i="1"/>
  <c r="R961" i="1"/>
  <c r="Q961" i="1"/>
  <c r="P961" i="1"/>
  <c r="Y960" i="1"/>
  <c r="X960" i="1"/>
  <c r="W960" i="1"/>
  <c r="V960" i="1"/>
  <c r="U960" i="1"/>
  <c r="T960" i="1"/>
  <c r="S960" i="1"/>
  <c r="R960" i="1"/>
  <c r="Q960" i="1"/>
  <c r="P960" i="1"/>
  <c r="Y959" i="1"/>
  <c r="X959" i="1"/>
  <c r="W959" i="1"/>
  <c r="V959" i="1"/>
  <c r="U959" i="1"/>
  <c r="T959" i="1"/>
  <c r="S959" i="1"/>
  <c r="R959" i="1"/>
  <c r="Q959" i="1"/>
  <c r="P959" i="1"/>
  <c r="Y958" i="1"/>
  <c r="X958" i="1"/>
  <c r="W958" i="1"/>
  <c r="V958" i="1"/>
  <c r="U958" i="1"/>
  <c r="T958" i="1"/>
  <c r="S958" i="1"/>
  <c r="R958" i="1"/>
  <c r="Q958" i="1"/>
  <c r="P958" i="1"/>
  <c r="Y957" i="1"/>
  <c r="X957" i="1"/>
  <c r="W957" i="1"/>
  <c r="V957" i="1"/>
  <c r="U957" i="1"/>
  <c r="T957" i="1"/>
  <c r="S957" i="1"/>
  <c r="R957" i="1"/>
  <c r="Q957" i="1"/>
  <c r="P957" i="1"/>
  <c r="Y956" i="1"/>
  <c r="X956" i="1"/>
  <c r="W956" i="1"/>
  <c r="V956" i="1"/>
  <c r="U956" i="1"/>
  <c r="T956" i="1"/>
  <c r="S956" i="1"/>
  <c r="R956" i="1"/>
  <c r="Q956" i="1"/>
  <c r="P956" i="1"/>
  <c r="Y955" i="1"/>
  <c r="X955" i="1"/>
  <c r="W955" i="1"/>
  <c r="V955" i="1"/>
  <c r="U955" i="1"/>
  <c r="T955" i="1"/>
  <c r="S955" i="1"/>
  <c r="R955" i="1"/>
  <c r="Q955" i="1"/>
  <c r="P955" i="1"/>
  <c r="Y954" i="1"/>
  <c r="X954" i="1"/>
  <c r="W954" i="1"/>
  <c r="V954" i="1"/>
  <c r="U954" i="1"/>
  <c r="T954" i="1"/>
  <c r="S954" i="1"/>
  <c r="R954" i="1"/>
  <c r="Q954" i="1"/>
  <c r="P954" i="1"/>
  <c r="Y953" i="1"/>
  <c r="X953" i="1"/>
  <c r="W953" i="1"/>
  <c r="V953" i="1"/>
  <c r="U953" i="1"/>
  <c r="T953" i="1"/>
  <c r="S953" i="1"/>
  <c r="R953" i="1"/>
  <c r="Q953" i="1"/>
  <c r="P953" i="1"/>
  <c r="Y952" i="1"/>
  <c r="X952" i="1"/>
  <c r="W952" i="1"/>
  <c r="V952" i="1"/>
  <c r="U952" i="1"/>
  <c r="T952" i="1"/>
  <c r="S952" i="1"/>
  <c r="R952" i="1"/>
  <c r="Q952" i="1"/>
  <c r="P952" i="1"/>
  <c r="Y951" i="1"/>
  <c r="X951" i="1"/>
  <c r="W951" i="1"/>
  <c r="V951" i="1"/>
  <c r="U951" i="1"/>
  <c r="T951" i="1"/>
  <c r="S951" i="1"/>
  <c r="R951" i="1"/>
  <c r="Q951" i="1"/>
  <c r="P951" i="1"/>
  <c r="Y950" i="1"/>
  <c r="X950" i="1"/>
  <c r="W950" i="1"/>
  <c r="V950" i="1"/>
  <c r="U950" i="1"/>
  <c r="T950" i="1"/>
  <c r="S950" i="1"/>
  <c r="R950" i="1"/>
  <c r="Q950" i="1"/>
  <c r="P950" i="1"/>
  <c r="Y949" i="1"/>
  <c r="X949" i="1"/>
  <c r="W949" i="1"/>
  <c r="V949" i="1"/>
  <c r="U949" i="1"/>
  <c r="T949" i="1"/>
  <c r="S949" i="1"/>
  <c r="R949" i="1"/>
  <c r="Q949" i="1"/>
  <c r="P949" i="1"/>
  <c r="Y948" i="1"/>
  <c r="X948" i="1"/>
  <c r="W948" i="1"/>
  <c r="V948" i="1"/>
  <c r="U948" i="1"/>
  <c r="T948" i="1"/>
  <c r="S948" i="1"/>
  <c r="R948" i="1"/>
  <c r="Q948" i="1"/>
  <c r="P948" i="1"/>
  <c r="Y947" i="1"/>
  <c r="X947" i="1"/>
  <c r="W947" i="1"/>
  <c r="V947" i="1"/>
  <c r="U947" i="1"/>
  <c r="T947" i="1"/>
  <c r="S947" i="1"/>
  <c r="R947" i="1"/>
  <c r="Q947" i="1"/>
  <c r="P947" i="1"/>
  <c r="Y946" i="1"/>
  <c r="X946" i="1"/>
  <c r="W946" i="1"/>
  <c r="V946" i="1"/>
  <c r="U946" i="1"/>
  <c r="T946" i="1"/>
  <c r="S946" i="1"/>
  <c r="R946" i="1"/>
  <c r="Q946" i="1"/>
  <c r="P946" i="1"/>
  <c r="Y945" i="1"/>
  <c r="X945" i="1"/>
  <c r="W945" i="1"/>
  <c r="V945" i="1"/>
  <c r="U945" i="1"/>
  <c r="T945" i="1"/>
  <c r="S945" i="1"/>
  <c r="R945" i="1"/>
  <c r="Q945" i="1"/>
  <c r="P945" i="1"/>
  <c r="Y944" i="1"/>
  <c r="X944" i="1"/>
  <c r="W944" i="1"/>
  <c r="V944" i="1"/>
  <c r="U944" i="1"/>
  <c r="T944" i="1"/>
  <c r="S944" i="1"/>
  <c r="R944" i="1"/>
  <c r="Q944" i="1"/>
  <c r="P944" i="1"/>
  <c r="Y943" i="1"/>
  <c r="X943" i="1"/>
  <c r="W943" i="1"/>
  <c r="V943" i="1"/>
  <c r="U943" i="1"/>
  <c r="T943" i="1"/>
  <c r="S943" i="1"/>
  <c r="R943" i="1"/>
  <c r="Q943" i="1"/>
  <c r="P943" i="1"/>
  <c r="Y942" i="1"/>
  <c r="X942" i="1"/>
  <c r="W942" i="1"/>
  <c r="V942" i="1"/>
  <c r="U942" i="1"/>
  <c r="T942" i="1"/>
  <c r="S942" i="1"/>
  <c r="R942" i="1"/>
  <c r="Q942" i="1"/>
  <c r="P942" i="1"/>
  <c r="Y941" i="1"/>
  <c r="X941" i="1"/>
  <c r="W941" i="1"/>
  <c r="V941" i="1"/>
  <c r="U941" i="1"/>
  <c r="T941" i="1"/>
  <c r="S941" i="1"/>
  <c r="R941" i="1"/>
  <c r="Q941" i="1"/>
  <c r="P941" i="1"/>
  <c r="Y940" i="1"/>
  <c r="X940" i="1"/>
  <c r="W940" i="1"/>
  <c r="V940" i="1"/>
  <c r="U940" i="1"/>
  <c r="T940" i="1"/>
  <c r="S940" i="1"/>
  <c r="R940" i="1"/>
  <c r="Q940" i="1"/>
  <c r="P940" i="1"/>
  <c r="Y939" i="1"/>
  <c r="X939" i="1"/>
  <c r="W939" i="1"/>
  <c r="V939" i="1"/>
  <c r="U939" i="1"/>
  <c r="T939" i="1"/>
  <c r="S939" i="1"/>
  <c r="R939" i="1"/>
  <c r="Q939" i="1"/>
  <c r="P939" i="1"/>
  <c r="Y938" i="1"/>
  <c r="X938" i="1"/>
  <c r="W938" i="1"/>
  <c r="V938" i="1"/>
  <c r="U938" i="1"/>
  <c r="T938" i="1"/>
  <c r="S938" i="1"/>
  <c r="R938" i="1"/>
  <c r="Q938" i="1"/>
  <c r="P938" i="1"/>
  <c r="Y937" i="1"/>
  <c r="X937" i="1"/>
  <c r="W937" i="1"/>
  <c r="V937" i="1"/>
  <c r="U937" i="1"/>
  <c r="T937" i="1"/>
  <c r="S937" i="1"/>
  <c r="R937" i="1"/>
  <c r="Q937" i="1"/>
  <c r="P937" i="1"/>
  <c r="Y936" i="1"/>
  <c r="X936" i="1"/>
  <c r="W936" i="1"/>
  <c r="V936" i="1"/>
  <c r="U936" i="1"/>
  <c r="T936" i="1"/>
  <c r="S936" i="1"/>
  <c r="R936" i="1"/>
  <c r="Q936" i="1"/>
  <c r="P936" i="1"/>
  <c r="Y935" i="1"/>
  <c r="X935" i="1"/>
  <c r="W935" i="1"/>
  <c r="V935" i="1"/>
  <c r="U935" i="1"/>
  <c r="T935" i="1"/>
  <c r="S935" i="1"/>
  <c r="R935" i="1"/>
  <c r="Q935" i="1"/>
  <c r="P935" i="1"/>
  <c r="Y934" i="1"/>
  <c r="X934" i="1"/>
  <c r="W934" i="1"/>
  <c r="V934" i="1"/>
  <c r="U934" i="1"/>
  <c r="T934" i="1"/>
  <c r="S934" i="1"/>
  <c r="R934" i="1"/>
  <c r="Q934" i="1"/>
  <c r="P934" i="1"/>
  <c r="Y933" i="1"/>
  <c r="X933" i="1"/>
  <c r="W933" i="1"/>
  <c r="V933" i="1"/>
  <c r="U933" i="1"/>
  <c r="T933" i="1"/>
  <c r="S933" i="1"/>
  <c r="R933" i="1"/>
  <c r="Q933" i="1"/>
  <c r="P933" i="1"/>
  <c r="Y932" i="1"/>
  <c r="X932" i="1"/>
  <c r="W932" i="1"/>
  <c r="V932" i="1"/>
  <c r="U932" i="1"/>
  <c r="T932" i="1"/>
  <c r="S932" i="1"/>
  <c r="R932" i="1"/>
  <c r="Q932" i="1"/>
  <c r="P932" i="1"/>
  <c r="Y931" i="1"/>
  <c r="X931" i="1"/>
  <c r="W931" i="1"/>
  <c r="V931" i="1"/>
  <c r="U931" i="1"/>
  <c r="T931" i="1"/>
  <c r="S931" i="1"/>
  <c r="R931" i="1"/>
  <c r="Q931" i="1"/>
  <c r="P931" i="1"/>
  <c r="Y930" i="1"/>
  <c r="X930" i="1"/>
  <c r="W930" i="1"/>
  <c r="V930" i="1"/>
  <c r="U930" i="1"/>
  <c r="T930" i="1"/>
  <c r="S930" i="1"/>
  <c r="R930" i="1"/>
  <c r="Q930" i="1"/>
  <c r="P930" i="1"/>
  <c r="Y929" i="1"/>
  <c r="X929" i="1"/>
  <c r="W929" i="1"/>
  <c r="V929" i="1"/>
  <c r="U929" i="1"/>
  <c r="T929" i="1"/>
  <c r="S929" i="1"/>
  <c r="R929" i="1"/>
  <c r="Q929" i="1"/>
  <c r="P929" i="1"/>
  <c r="Y928" i="1"/>
  <c r="X928" i="1"/>
  <c r="W928" i="1"/>
  <c r="V928" i="1"/>
  <c r="U928" i="1"/>
  <c r="T928" i="1"/>
  <c r="S928" i="1"/>
  <c r="R928" i="1"/>
  <c r="Q928" i="1"/>
  <c r="P928" i="1"/>
  <c r="Y927" i="1"/>
  <c r="X927" i="1"/>
  <c r="W927" i="1"/>
  <c r="V927" i="1"/>
  <c r="U927" i="1"/>
  <c r="T927" i="1"/>
  <c r="S927" i="1"/>
  <c r="R927" i="1"/>
  <c r="Q927" i="1"/>
  <c r="P927" i="1"/>
  <c r="Y926" i="1"/>
  <c r="X926" i="1"/>
  <c r="W926" i="1"/>
  <c r="V926" i="1"/>
  <c r="U926" i="1"/>
  <c r="T926" i="1"/>
  <c r="S926" i="1"/>
  <c r="R926" i="1"/>
  <c r="Q926" i="1"/>
  <c r="P926" i="1"/>
  <c r="Y925" i="1"/>
  <c r="X925" i="1"/>
  <c r="W925" i="1"/>
  <c r="V925" i="1"/>
  <c r="U925" i="1"/>
  <c r="T925" i="1"/>
  <c r="S925" i="1"/>
  <c r="R925" i="1"/>
  <c r="Q925" i="1"/>
  <c r="P925" i="1"/>
  <c r="Y924" i="1"/>
  <c r="X924" i="1"/>
  <c r="W924" i="1"/>
  <c r="V924" i="1"/>
  <c r="U924" i="1"/>
  <c r="T924" i="1"/>
  <c r="S924" i="1"/>
  <c r="R924" i="1"/>
  <c r="Q924" i="1"/>
  <c r="P924" i="1"/>
  <c r="Y923" i="1"/>
  <c r="X923" i="1"/>
  <c r="W923" i="1"/>
  <c r="V923" i="1"/>
  <c r="U923" i="1"/>
  <c r="T923" i="1"/>
  <c r="S923" i="1"/>
  <c r="R923" i="1"/>
  <c r="Q923" i="1"/>
  <c r="P923" i="1"/>
  <c r="Y922" i="1"/>
  <c r="X922" i="1"/>
  <c r="W922" i="1"/>
  <c r="V922" i="1"/>
  <c r="U922" i="1"/>
  <c r="T922" i="1"/>
  <c r="S922" i="1"/>
  <c r="R922" i="1"/>
  <c r="Q922" i="1"/>
  <c r="P922" i="1"/>
  <c r="Y921" i="1"/>
  <c r="X921" i="1"/>
  <c r="W921" i="1"/>
  <c r="V921" i="1"/>
  <c r="U921" i="1"/>
  <c r="T921" i="1"/>
  <c r="S921" i="1"/>
  <c r="R921" i="1"/>
  <c r="Q921" i="1"/>
  <c r="P921" i="1"/>
  <c r="Y920" i="1"/>
  <c r="X920" i="1"/>
  <c r="W920" i="1"/>
  <c r="V920" i="1"/>
  <c r="U920" i="1"/>
  <c r="T920" i="1"/>
  <c r="S920" i="1"/>
  <c r="R920" i="1"/>
  <c r="Q920" i="1"/>
  <c r="P920" i="1"/>
  <c r="Y919" i="1"/>
  <c r="X919" i="1"/>
  <c r="W919" i="1"/>
  <c r="V919" i="1"/>
  <c r="U919" i="1"/>
  <c r="T919" i="1"/>
  <c r="S919" i="1"/>
  <c r="R919" i="1"/>
  <c r="Q919" i="1"/>
  <c r="P919" i="1"/>
  <c r="Y918" i="1"/>
  <c r="X918" i="1"/>
  <c r="W918" i="1"/>
  <c r="V918" i="1"/>
  <c r="U918" i="1"/>
  <c r="T918" i="1"/>
  <c r="S918" i="1"/>
  <c r="R918" i="1"/>
  <c r="Q918" i="1"/>
  <c r="P918" i="1"/>
  <c r="Y917" i="1"/>
  <c r="X917" i="1"/>
  <c r="W917" i="1"/>
  <c r="V917" i="1"/>
  <c r="U917" i="1"/>
  <c r="T917" i="1"/>
  <c r="S917" i="1"/>
  <c r="R917" i="1"/>
  <c r="Q917" i="1"/>
  <c r="P917" i="1"/>
  <c r="Y916" i="1"/>
  <c r="X916" i="1"/>
  <c r="W916" i="1"/>
  <c r="V916" i="1"/>
  <c r="U916" i="1"/>
  <c r="T916" i="1"/>
  <c r="S916" i="1"/>
  <c r="R916" i="1"/>
  <c r="Q916" i="1"/>
  <c r="P916" i="1"/>
  <c r="Y915" i="1"/>
  <c r="X915" i="1"/>
  <c r="W915" i="1"/>
  <c r="V915" i="1"/>
  <c r="U915" i="1"/>
  <c r="T915" i="1"/>
  <c r="S915" i="1"/>
  <c r="R915" i="1"/>
  <c r="Q915" i="1"/>
  <c r="P915" i="1"/>
  <c r="Y914" i="1"/>
  <c r="X914" i="1"/>
  <c r="W914" i="1"/>
  <c r="V914" i="1"/>
  <c r="U914" i="1"/>
  <c r="T914" i="1"/>
  <c r="S914" i="1"/>
  <c r="R914" i="1"/>
  <c r="Q914" i="1"/>
  <c r="P914" i="1"/>
  <c r="Y913" i="1"/>
  <c r="X913" i="1"/>
  <c r="W913" i="1"/>
  <c r="V913" i="1"/>
  <c r="U913" i="1"/>
  <c r="T913" i="1"/>
  <c r="S913" i="1"/>
  <c r="R913" i="1"/>
  <c r="Q913" i="1"/>
  <c r="P913" i="1"/>
  <c r="Y912" i="1"/>
  <c r="X912" i="1"/>
  <c r="W912" i="1"/>
  <c r="V912" i="1"/>
  <c r="U912" i="1"/>
  <c r="T912" i="1"/>
  <c r="S912" i="1"/>
  <c r="R912" i="1"/>
  <c r="Q912" i="1"/>
  <c r="P912" i="1"/>
  <c r="Y911" i="1"/>
  <c r="X911" i="1"/>
  <c r="W911" i="1"/>
  <c r="V911" i="1"/>
  <c r="U911" i="1"/>
  <c r="T911" i="1"/>
  <c r="S911" i="1"/>
  <c r="R911" i="1"/>
  <c r="Q911" i="1"/>
  <c r="P911" i="1"/>
  <c r="Y910" i="1"/>
  <c r="X910" i="1"/>
  <c r="W910" i="1"/>
  <c r="V910" i="1"/>
  <c r="U910" i="1"/>
  <c r="T910" i="1"/>
  <c r="S910" i="1"/>
  <c r="R910" i="1"/>
  <c r="Q910" i="1"/>
  <c r="P910" i="1"/>
  <c r="Y909" i="1"/>
  <c r="X909" i="1"/>
  <c r="W909" i="1"/>
  <c r="V909" i="1"/>
  <c r="U909" i="1"/>
  <c r="T909" i="1"/>
  <c r="S909" i="1"/>
  <c r="R909" i="1"/>
  <c r="Q909" i="1"/>
  <c r="P909" i="1"/>
  <c r="Y908" i="1"/>
  <c r="X908" i="1"/>
  <c r="W908" i="1"/>
  <c r="V908" i="1"/>
  <c r="U908" i="1"/>
  <c r="T908" i="1"/>
  <c r="S908" i="1"/>
  <c r="R908" i="1"/>
  <c r="Q908" i="1"/>
  <c r="P908" i="1"/>
  <c r="Y907" i="1"/>
  <c r="X907" i="1"/>
  <c r="W907" i="1"/>
  <c r="V907" i="1"/>
  <c r="U907" i="1"/>
  <c r="T907" i="1"/>
  <c r="S907" i="1"/>
  <c r="R907" i="1"/>
  <c r="Q907" i="1"/>
  <c r="P907" i="1"/>
  <c r="Y906" i="1"/>
  <c r="X906" i="1"/>
  <c r="W906" i="1"/>
  <c r="V906" i="1"/>
  <c r="U906" i="1"/>
  <c r="T906" i="1"/>
  <c r="S906" i="1"/>
  <c r="R906" i="1"/>
  <c r="Q906" i="1"/>
  <c r="P906" i="1"/>
  <c r="Y905" i="1"/>
  <c r="X905" i="1"/>
  <c r="W905" i="1"/>
  <c r="V905" i="1"/>
  <c r="U905" i="1"/>
  <c r="T905" i="1"/>
  <c r="S905" i="1"/>
  <c r="R905" i="1"/>
  <c r="Q905" i="1"/>
  <c r="P905" i="1"/>
  <c r="Y904" i="1"/>
  <c r="X904" i="1"/>
  <c r="W904" i="1"/>
  <c r="V904" i="1"/>
  <c r="U904" i="1"/>
  <c r="T904" i="1"/>
  <c r="S904" i="1"/>
  <c r="R904" i="1"/>
  <c r="Q904" i="1"/>
  <c r="P904" i="1"/>
  <c r="Y903" i="1"/>
  <c r="X903" i="1"/>
  <c r="W903" i="1"/>
  <c r="V903" i="1"/>
  <c r="U903" i="1"/>
  <c r="T903" i="1"/>
  <c r="S903" i="1"/>
  <c r="R903" i="1"/>
  <c r="Q903" i="1"/>
  <c r="P903" i="1"/>
  <c r="Y902" i="1"/>
  <c r="X902" i="1"/>
  <c r="W902" i="1"/>
  <c r="V902" i="1"/>
  <c r="U902" i="1"/>
  <c r="T902" i="1"/>
  <c r="S902" i="1"/>
  <c r="R902" i="1"/>
  <c r="Q902" i="1"/>
  <c r="P902" i="1"/>
  <c r="Y901" i="1"/>
  <c r="X901" i="1"/>
  <c r="W901" i="1"/>
  <c r="V901" i="1"/>
  <c r="U901" i="1"/>
  <c r="T901" i="1"/>
  <c r="S901" i="1"/>
  <c r="R901" i="1"/>
  <c r="Q901" i="1"/>
  <c r="P901" i="1"/>
  <c r="Y900" i="1"/>
  <c r="X900" i="1"/>
  <c r="W900" i="1"/>
  <c r="V900" i="1"/>
  <c r="U900" i="1"/>
  <c r="T900" i="1"/>
  <c r="S900" i="1"/>
  <c r="R900" i="1"/>
  <c r="Q900" i="1"/>
  <c r="P900" i="1"/>
  <c r="Y899" i="1"/>
  <c r="X899" i="1"/>
  <c r="W899" i="1"/>
  <c r="V899" i="1"/>
  <c r="U899" i="1"/>
  <c r="T899" i="1"/>
  <c r="S899" i="1"/>
  <c r="R899" i="1"/>
  <c r="Q899" i="1"/>
  <c r="P899" i="1"/>
  <c r="Y898" i="1"/>
  <c r="X898" i="1"/>
  <c r="W898" i="1"/>
  <c r="V898" i="1"/>
  <c r="U898" i="1"/>
  <c r="T898" i="1"/>
  <c r="S898" i="1"/>
  <c r="R898" i="1"/>
  <c r="Q898" i="1"/>
  <c r="P898" i="1"/>
  <c r="Y897" i="1"/>
  <c r="X897" i="1"/>
  <c r="W897" i="1"/>
  <c r="V897" i="1"/>
  <c r="U897" i="1"/>
  <c r="T897" i="1"/>
  <c r="S897" i="1"/>
  <c r="R897" i="1"/>
  <c r="Q897" i="1"/>
  <c r="P897" i="1"/>
  <c r="Y896" i="1"/>
  <c r="X896" i="1"/>
  <c r="W896" i="1"/>
  <c r="V896" i="1"/>
  <c r="U896" i="1"/>
  <c r="T896" i="1"/>
  <c r="S896" i="1"/>
  <c r="R896" i="1"/>
  <c r="Q896" i="1"/>
  <c r="P896" i="1"/>
  <c r="Y895" i="1"/>
  <c r="X895" i="1"/>
  <c r="W895" i="1"/>
  <c r="V895" i="1"/>
  <c r="U895" i="1"/>
  <c r="T895" i="1"/>
  <c r="S895" i="1"/>
  <c r="R895" i="1"/>
  <c r="Q895" i="1"/>
  <c r="P895" i="1"/>
  <c r="Y894" i="1"/>
  <c r="X894" i="1"/>
  <c r="W894" i="1"/>
  <c r="V894" i="1"/>
  <c r="U894" i="1"/>
  <c r="T894" i="1"/>
  <c r="S894" i="1"/>
  <c r="R894" i="1"/>
  <c r="Q894" i="1"/>
  <c r="P894" i="1"/>
  <c r="Y893" i="1"/>
  <c r="X893" i="1"/>
  <c r="W893" i="1"/>
  <c r="V893" i="1"/>
  <c r="U893" i="1"/>
  <c r="T893" i="1"/>
  <c r="S893" i="1"/>
  <c r="R893" i="1"/>
  <c r="Q893" i="1"/>
  <c r="P893" i="1"/>
  <c r="Y892" i="1"/>
  <c r="X892" i="1"/>
  <c r="W892" i="1"/>
  <c r="V892" i="1"/>
  <c r="U892" i="1"/>
  <c r="T892" i="1"/>
  <c r="S892" i="1"/>
  <c r="R892" i="1"/>
  <c r="Q892" i="1"/>
  <c r="P892" i="1"/>
  <c r="Y891" i="1"/>
  <c r="X891" i="1"/>
  <c r="W891" i="1"/>
  <c r="V891" i="1"/>
  <c r="U891" i="1"/>
  <c r="T891" i="1"/>
  <c r="S891" i="1"/>
  <c r="R891" i="1"/>
  <c r="Q891" i="1"/>
  <c r="P891" i="1"/>
  <c r="Y890" i="1"/>
  <c r="X890" i="1"/>
  <c r="W890" i="1"/>
  <c r="V890" i="1"/>
  <c r="U890" i="1"/>
  <c r="T890" i="1"/>
  <c r="S890" i="1"/>
  <c r="R890" i="1"/>
  <c r="Q890" i="1"/>
  <c r="P890" i="1"/>
  <c r="Y889" i="1"/>
  <c r="X889" i="1"/>
  <c r="W889" i="1"/>
  <c r="V889" i="1"/>
  <c r="U889" i="1"/>
  <c r="T889" i="1"/>
  <c r="S889" i="1"/>
  <c r="R889" i="1"/>
  <c r="Q889" i="1"/>
  <c r="P889" i="1"/>
  <c r="Y888" i="1"/>
  <c r="X888" i="1"/>
  <c r="W888" i="1"/>
  <c r="V888" i="1"/>
  <c r="U888" i="1"/>
  <c r="T888" i="1"/>
  <c r="S888" i="1"/>
  <c r="R888" i="1"/>
  <c r="Q888" i="1"/>
  <c r="P888" i="1"/>
  <c r="Y887" i="1"/>
  <c r="X887" i="1"/>
  <c r="W887" i="1"/>
  <c r="V887" i="1"/>
  <c r="U887" i="1"/>
  <c r="T887" i="1"/>
  <c r="S887" i="1"/>
  <c r="R887" i="1"/>
  <c r="Q887" i="1"/>
  <c r="P887" i="1"/>
  <c r="Y886" i="1"/>
  <c r="X886" i="1"/>
  <c r="W886" i="1"/>
  <c r="V886" i="1"/>
  <c r="U886" i="1"/>
  <c r="T886" i="1"/>
  <c r="S886" i="1"/>
  <c r="R886" i="1"/>
  <c r="Q886" i="1"/>
  <c r="P886" i="1"/>
  <c r="Y885" i="1"/>
  <c r="X885" i="1"/>
  <c r="W885" i="1"/>
  <c r="V885" i="1"/>
  <c r="U885" i="1"/>
  <c r="T885" i="1"/>
  <c r="S885" i="1"/>
  <c r="R885" i="1"/>
  <c r="Q885" i="1"/>
  <c r="P885" i="1"/>
  <c r="Y884" i="1"/>
  <c r="X884" i="1"/>
  <c r="W884" i="1"/>
  <c r="V884" i="1"/>
  <c r="U884" i="1"/>
  <c r="T884" i="1"/>
  <c r="S884" i="1"/>
  <c r="R884" i="1"/>
  <c r="Q884" i="1"/>
  <c r="P884" i="1"/>
  <c r="Y883" i="1"/>
  <c r="X883" i="1"/>
  <c r="W883" i="1"/>
  <c r="V883" i="1"/>
  <c r="U883" i="1"/>
  <c r="T883" i="1"/>
  <c r="S883" i="1"/>
  <c r="R883" i="1"/>
  <c r="Q883" i="1"/>
  <c r="P883" i="1"/>
  <c r="Y882" i="1"/>
  <c r="X882" i="1"/>
  <c r="W882" i="1"/>
  <c r="V882" i="1"/>
  <c r="U882" i="1"/>
  <c r="T882" i="1"/>
  <c r="S882" i="1"/>
  <c r="R882" i="1"/>
  <c r="Q882" i="1"/>
  <c r="P882" i="1"/>
  <c r="Y881" i="1"/>
  <c r="X881" i="1"/>
  <c r="W881" i="1"/>
  <c r="V881" i="1"/>
  <c r="U881" i="1"/>
  <c r="T881" i="1"/>
  <c r="S881" i="1"/>
  <c r="R881" i="1"/>
  <c r="Q881" i="1"/>
  <c r="P881" i="1"/>
  <c r="Y880" i="1"/>
  <c r="X880" i="1"/>
  <c r="W880" i="1"/>
  <c r="V880" i="1"/>
  <c r="U880" i="1"/>
  <c r="T880" i="1"/>
  <c r="S880" i="1"/>
  <c r="R880" i="1"/>
  <c r="Q880" i="1"/>
  <c r="P880" i="1"/>
  <c r="Y879" i="1"/>
  <c r="X879" i="1"/>
  <c r="W879" i="1"/>
  <c r="V879" i="1"/>
  <c r="U879" i="1"/>
  <c r="T879" i="1"/>
  <c r="S879" i="1"/>
  <c r="R879" i="1"/>
  <c r="Q879" i="1"/>
  <c r="P879" i="1"/>
  <c r="Y878" i="1"/>
  <c r="X878" i="1"/>
  <c r="W878" i="1"/>
  <c r="V878" i="1"/>
  <c r="U878" i="1"/>
  <c r="T878" i="1"/>
  <c r="S878" i="1"/>
  <c r="R878" i="1"/>
  <c r="Q878" i="1"/>
  <c r="P878" i="1"/>
  <c r="Y877" i="1"/>
  <c r="X877" i="1"/>
  <c r="W877" i="1"/>
  <c r="V877" i="1"/>
  <c r="U877" i="1"/>
  <c r="T877" i="1"/>
  <c r="S877" i="1"/>
  <c r="R877" i="1"/>
  <c r="Q877" i="1"/>
  <c r="P877" i="1"/>
  <c r="Y876" i="1"/>
  <c r="X876" i="1"/>
  <c r="W876" i="1"/>
  <c r="V876" i="1"/>
  <c r="U876" i="1"/>
  <c r="T876" i="1"/>
  <c r="S876" i="1"/>
  <c r="R876" i="1"/>
  <c r="Q876" i="1"/>
  <c r="P876" i="1"/>
  <c r="Y875" i="1"/>
  <c r="X875" i="1"/>
  <c r="W875" i="1"/>
  <c r="V875" i="1"/>
  <c r="U875" i="1"/>
  <c r="T875" i="1"/>
  <c r="S875" i="1"/>
  <c r="R875" i="1"/>
  <c r="Q875" i="1"/>
  <c r="P875" i="1"/>
  <c r="Y874" i="1"/>
  <c r="X874" i="1"/>
  <c r="W874" i="1"/>
  <c r="V874" i="1"/>
  <c r="U874" i="1"/>
  <c r="T874" i="1"/>
  <c r="S874" i="1"/>
  <c r="R874" i="1"/>
  <c r="Q874" i="1"/>
  <c r="P874" i="1"/>
  <c r="Y873" i="1"/>
  <c r="X873" i="1"/>
  <c r="W873" i="1"/>
  <c r="V873" i="1"/>
  <c r="U873" i="1"/>
  <c r="T873" i="1"/>
  <c r="S873" i="1"/>
  <c r="R873" i="1"/>
  <c r="Q873" i="1"/>
  <c r="P873" i="1"/>
  <c r="Y872" i="1"/>
  <c r="X872" i="1"/>
  <c r="W872" i="1"/>
  <c r="V872" i="1"/>
  <c r="U872" i="1"/>
  <c r="T872" i="1"/>
  <c r="S872" i="1"/>
  <c r="R872" i="1"/>
  <c r="Q872" i="1"/>
  <c r="P872" i="1"/>
  <c r="Y871" i="1"/>
  <c r="X871" i="1"/>
  <c r="W871" i="1"/>
  <c r="V871" i="1"/>
  <c r="U871" i="1"/>
  <c r="T871" i="1"/>
  <c r="S871" i="1"/>
  <c r="R871" i="1"/>
  <c r="Q871" i="1"/>
  <c r="P871" i="1"/>
  <c r="Y870" i="1"/>
  <c r="X870" i="1"/>
  <c r="W870" i="1"/>
  <c r="V870" i="1"/>
  <c r="U870" i="1"/>
  <c r="T870" i="1"/>
  <c r="S870" i="1"/>
  <c r="R870" i="1"/>
  <c r="Q870" i="1"/>
  <c r="P870" i="1"/>
  <c r="Y869" i="1"/>
  <c r="X869" i="1"/>
  <c r="W869" i="1"/>
  <c r="V869" i="1"/>
  <c r="U869" i="1"/>
  <c r="T869" i="1"/>
  <c r="S869" i="1"/>
  <c r="R869" i="1"/>
  <c r="Q869" i="1"/>
  <c r="P869" i="1"/>
  <c r="Y868" i="1"/>
  <c r="X868" i="1"/>
  <c r="W868" i="1"/>
  <c r="V868" i="1"/>
  <c r="U868" i="1"/>
  <c r="T868" i="1"/>
  <c r="S868" i="1"/>
  <c r="R868" i="1"/>
  <c r="Q868" i="1"/>
  <c r="P868" i="1"/>
  <c r="Y867" i="1"/>
  <c r="X867" i="1"/>
  <c r="W867" i="1"/>
  <c r="V867" i="1"/>
  <c r="U867" i="1"/>
  <c r="T867" i="1"/>
  <c r="S867" i="1"/>
  <c r="R867" i="1"/>
  <c r="Q867" i="1"/>
  <c r="P867" i="1"/>
  <c r="Y866" i="1"/>
  <c r="X866" i="1"/>
  <c r="W866" i="1"/>
  <c r="V866" i="1"/>
  <c r="U866" i="1"/>
  <c r="T866" i="1"/>
  <c r="S866" i="1"/>
  <c r="R866" i="1"/>
  <c r="Q866" i="1"/>
  <c r="P866" i="1"/>
  <c r="Y865" i="1"/>
  <c r="X865" i="1"/>
  <c r="W865" i="1"/>
  <c r="V865" i="1"/>
  <c r="U865" i="1"/>
  <c r="T865" i="1"/>
  <c r="S865" i="1"/>
  <c r="R865" i="1"/>
  <c r="Q865" i="1"/>
  <c r="P865" i="1"/>
  <c r="Y864" i="1"/>
  <c r="X864" i="1"/>
  <c r="W864" i="1"/>
  <c r="V864" i="1"/>
  <c r="U864" i="1"/>
  <c r="T864" i="1"/>
  <c r="S864" i="1"/>
  <c r="R864" i="1"/>
  <c r="Q864" i="1"/>
  <c r="P864" i="1"/>
  <c r="Y863" i="1"/>
  <c r="X863" i="1"/>
  <c r="W863" i="1"/>
  <c r="V863" i="1"/>
  <c r="U863" i="1"/>
  <c r="T863" i="1"/>
  <c r="S863" i="1"/>
  <c r="R863" i="1"/>
  <c r="Q863" i="1"/>
  <c r="P863" i="1"/>
  <c r="Y862" i="1"/>
  <c r="X862" i="1"/>
  <c r="W862" i="1"/>
  <c r="V862" i="1"/>
  <c r="U862" i="1"/>
  <c r="T862" i="1"/>
  <c r="S862" i="1"/>
  <c r="R862" i="1"/>
  <c r="Q862" i="1"/>
  <c r="P862" i="1"/>
  <c r="Y861" i="1"/>
  <c r="X861" i="1"/>
  <c r="W861" i="1"/>
  <c r="V861" i="1"/>
  <c r="U861" i="1"/>
  <c r="T861" i="1"/>
  <c r="S861" i="1"/>
  <c r="R861" i="1"/>
  <c r="Q861" i="1"/>
  <c r="P861" i="1"/>
  <c r="Y860" i="1"/>
  <c r="X860" i="1"/>
  <c r="W860" i="1"/>
  <c r="V860" i="1"/>
  <c r="U860" i="1"/>
  <c r="T860" i="1"/>
  <c r="S860" i="1"/>
  <c r="R860" i="1"/>
  <c r="Q860" i="1"/>
  <c r="P860" i="1"/>
  <c r="Y859" i="1"/>
  <c r="X859" i="1"/>
  <c r="W859" i="1"/>
  <c r="V859" i="1"/>
  <c r="U859" i="1"/>
  <c r="T859" i="1"/>
  <c r="S859" i="1"/>
  <c r="R859" i="1"/>
  <c r="Q859" i="1"/>
  <c r="P859" i="1"/>
  <c r="Y858" i="1"/>
  <c r="X858" i="1"/>
  <c r="W858" i="1"/>
  <c r="V858" i="1"/>
  <c r="U858" i="1"/>
  <c r="T858" i="1"/>
  <c r="S858" i="1"/>
  <c r="R858" i="1"/>
  <c r="Q858" i="1"/>
  <c r="P858" i="1"/>
  <c r="Y857" i="1"/>
  <c r="X857" i="1"/>
  <c r="W857" i="1"/>
  <c r="V857" i="1"/>
  <c r="U857" i="1"/>
  <c r="T857" i="1"/>
  <c r="S857" i="1"/>
  <c r="R857" i="1"/>
  <c r="Q857" i="1"/>
  <c r="P857" i="1"/>
  <c r="Y856" i="1"/>
  <c r="X856" i="1"/>
  <c r="W856" i="1"/>
  <c r="V856" i="1"/>
  <c r="U856" i="1"/>
  <c r="T856" i="1"/>
  <c r="S856" i="1"/>
  <c r="R856" i="1"/>
  <c r="Q856" i="1"/>
  <c r="P856" i="1"/>
  <c r="Y855" i="1"/>
  <c r="X855" i="1"/>
  <c r="W855" i="1"/>
  <c r="V855" i="1"/>
  <c r="U855" i="1"/>
  <c r="T855" i="1"/>
  <c r="S855" i="1"/>
  <c r="R855" i="1"/>
  <c r="Q855" i="1"/>
  <c r="P855" i="1"/>
  <c r="Y854" i="1"/>
  <c r="X854" i="1"/>
  <c r="W854" i="1"/>
  <c r="V854" i="1"/>
  <c r="U854" i="1"/>
  <c r="T854" i="1"/>
  <c r="S854" i="1"/>
  <c r="R854" i="1"/>
  <c r="Q854" i="1"/>
  <c r="P854" i="1"/>
  <c r="Y853" i="1"/>
  <c r="X853" i="1"/>
  <c r="W853" i="1"/>
  <c r="V853" i="1"/>
  <c r="U853" i="1"/>
  <c r="T853" i="1"/>
  <c r="S853" i="1"/>
  <c r="R853" i="1"/>
  <c r="Q853" i="1"/>
  <c r="P853" i="1"/>
  <c r="Y852" i="1"/>
  <c r="X852" i="1"/>
  <c r="W852" i="1"/>
  <c r="V852" i="1"/>
  <c r="U852" i="1"/>
  <c r="T852" i="1"/>
  <c r="S852" i="1"/>
  <c r="R852" i="1"/>
  <c r="Q852" i="1"/>
  <c r="P852" i="1"/>
  <c r="Y851" i="1"/>
  <c r="X851" i="1"/>
  <c r="W851" i="1"/>
  <c r="V851" i="1"/>
  <c r="U851" i="1"/>
  <c r="T851" i="1"/>
  <c r="S851" i="1"/>
  <c r="R851" i="1"/>
  <c r="Q851" i="1"/>
  <c r="P851" i="1"/>
  <c r="Y850" i="1"/>
  <c r="X850" i="1"/>
  <c r="W850" i="1"/>
  <c r="V850" i="1"/>
  <c r="U850" i="1"/>
  <c r="T850" i="1"/>
  <c r="S850" i="1"/>
  <c r="R850" i="1"/>
  <c r="Q850" i="1"/>
  <c r="P850" i="1"/>
  <c r="Y849" i="1"/>
  <c r="X849" i="1"/>
  <c r="W849" i="1"/>
  <c r="V849" i="1"/>
  <c r="U849" i="1"/>
  <c r="T849" i="1"/>
  <c r="S849" i="1"/>
  <c r="R849" i="1"/>
  <c r="Q849" i="1"/>
  <c r="P849" i="1"/>
  <c r="Y848" i="1"/>
  <c r="X848" i="1"/>
  <c r="W848" i="1"/>
  <c r="V848" i="1"/>
  <c r="U848" i="1"/>
  <c r="T848" i="1"/>
  <c r="S848" i="1"/>
  <c r="R848" i="1"/>
  <c r="Q848" i="1"/>
  <c r="P848" i="1"/>
  <c r="Y847" i="1"/>
  <c r="X847" i="1"/>
  <c r="W847" i="1"/>
  <c r="V847" i="1"/>
  <c r="U847" i="1"/>
  <c r="T847" i="1"/>
  <c r="S847" i="1"/>
  <c r="R847" i="1"/>
  <c r="Q847" i="1"/>
  <c r="P847" i="1"/>
  <c r="Y846" i="1"/>
  <c r="X846" i="1"/>
  <c r="W846" i="1"/>
  <c r="V846" i="1"/>
  <c r="U846" i="1"/>
  <c r="T846" i="1"/>
  <c r="S846" i="1"/>
  <c r="R846" i="1"/>
  <c r="Q846" i="1"/>
  <c r="P846" i="1"/>
  <c r="Y845" i="1"/>
  <c r="X845" i="1"/>
  <c r="W845" i="1"/>
  <c r="V845" i="1"/>
  <c r="U845" i="1"/>
  <c r="T845" i="1"/>
  <c r="S845" i="1"/>
  <c r="R845" i="1"/>
  <c r="Q845" i="1"/>
  <c r="P845" i="1"/>
  <c r="Y844" i="1"/>
  <c r="X844" i="1"/>
  <c r="W844" i="1"/>
  <c r="V844" i="1"/>
  <c r="U844" i="1"/>
  <c r="T844" i="1"/>
  <c r="S844" i="1"/>
  <c r="R844" i="1"/>
  <c r="Q844" i="1"/>
  <c r="P844" i="1"/>
  <c r="Y843" i="1"/>
  <c r="X843" i="1"/>
  <c r="W843" i="1"/>
  <c r="V843" i="1"/>
  <c r="U843" i="1"/>
  <c r="T843" i="1"/>
  <c r="S843" i="1"/>
  <c r="R843" i="1"/>
  <c r="Q843" i="1"/>
  <c r="P843" i="1"/>
  <c r="Y842" i="1"/>
  <c r="X842" i="1"/>
  <c r="W842" i="1"/>
  <c r="V842" i="1"/>
  <c r="U842" i="1"/>
  <c r="T842" i="1"/>
  <c r="S842" i="1"/>
  <c r="R842" i="1"/>
  <c r="Q842" i="1"/>
  <c r="P842" i="1"/>
  <c r="Y841" i="1"/>
  <c r="X841" i="1"/>
  <c r="W841" i="1"/>
  <c r="V841" i="1"/>
  <c r="U841" i="1"/>
  <c r="T841" i="1"/>
  <c r="S841" i="1"/>
  <c r="R841" i="1"/>
  <c r="Q841" i="1"/>
  <c r="P841" i="1"/>
  <c r="Y840" i="1"/>
  <c r="X840" i="1"/>
  <c r="W840" i="1"/>
  <c r="V840" i="1"/>
  <c r="U840" i="1"/>
  <c r="T840" i="1"/>
  <c r="S840" i="1"/>
  <c r="R840" i="1"/>
  <c r="Q840" i="1"/>
  <c r="P840" i="1"/>
  <c r="Y839" i="1"/>
  <c r="X839" i="1"/>
  <c r="W839" i="1"/>
  <c r="V839" i="1"/>
  <c r="U839" i="1"/>
  <c r="T839" i="1"/>
  <c r="S839" i="1"/>
  <c r="R839" i="1"/>
  <c r="Q839" i="1"/>
  <c r="P839" i="1"/>
  <c r="Y838" i="1"/>
  <c r="X838" i="1"/>
  <c r="W838" i="1"/>
  <c r="V838" i="1"/>
  <c r="U838" i="1"/>
  <c r="T838" i="1"/>
  <c r="S838" i="1"/>
  <c r="R838" i="1"/>
  <c r="Q838" i="1"/>
  <c r="P838" i="1"/>
  <c r="Y837" i="1"/>
  <c r="X837" i="1"/>
  <c r="W837" i="1"/>
  <c r="V837" i="1"/>
  <c r="U837" i="1"/>
  <c r="T837" i="1"/>
  <c r="S837" i="1"/>
  <c r="R837" i="1"/>
  <c r="Q837" i="1"/>
  <c r="P837" i="1"/>
  <c r="Y836" i="1"/>
  <c r="X836" i="1"/>
  <c r="W836" i="1"/>
  <c r="V836" i="1"/>
  <c r="U836" i="1"/>
  <c r="T836" i="1"/>
  <c r="S836" i="1"/>
  <c r="R836" i="1"/>
  <c r="Q836" i="1"/>
  <c r="P836" i="1"/>
  <c r="Y835" i="1"/>
  <c r="X835" i="1"/>
  <c r="W835" i="1"/>
  <c r="V835" i="1"/>
  <c r="U835" i="1"/>
  <c r="T835" i="1"/>
  <c r="S835" i="1"/>
  <c r="R835" i="1"/>
  <c r="Q835" i="1"/>
  <c r="P835" i="1"/>
  <c r="Y834" i="1"/>
  <c r="X834" i="1"/>
  <c r="W834" i="1"/>
  <c r="V834" i="1"/>
  <c r="U834" i="1"/>
  <c r="T834" i="1"/>
  <c r="S834" i="1"/>
  <c r="R834" i="1"/>
  <c r="Q834" i="1"/>
  <c r="P834" i="1"/>
  <c r="Y833" i="1"/>
  <c r="X833" i="1"/>
  <c r="W833" i="1"/>
  <c r="V833" i="1"/>
  <c r="U833" i="1"/>
  <c r="T833" i="1"/>
  <c r="S833" i="1"/>
  <c r="R833" i="1"/>
  <c r="Q833" i="1"/>
  <c r="P833" i="1"/>
  <c r="Y832" i="1"/>
  <c r="X832" i="1"/>
  <c r="W832" i="1"/>
  <c r="V832" i="1"/>
  <c r="U832" i="1"/>
  <c r="T832" i="1"/>
  <c r="S832" i="1"/>
  <c r="R832" i="1"/>
  <c r="Q832" i="1"/>
  <c r="P832" i="1"/>
  <c r="Y831" i="1"/>
  <c r="X831" i="1"/>
  <c r="W831" i="1"/>
  <c r="V831" i="1"/>
  <c r="U831" i="1"/>
  <c r="T831" i="1"/>
  <c r="S831" i="1"/>
  <c r="R831" i="1"/>
  <c r="Q831" i="1"/>
  <c r="P831" i="1"/>
  <c r="Y830" i="1"/>
  <c r="X830" i="1"/>
  <c r="W830" i="1"/>
  <c r="V830" i="1"/>
  <c r="U830" i="1"/>
  <c r="T830" i="1"/>
  <c r="S830" i="1"/>
  <c r="R830" i="1"/>
  <c r="Q830" i="1"/>
  <c r="P830" i="1"/>
  <c r="Y829" i="1"/>
  <c r="X829" i="1"/>
  <c r="W829" i="1"/>
  <c r="V829" i="1"/>
  <c r="U829" i="1"/>
  <c r="T829" i="1"/>
  <c r="S829" i="1"/>
  <c r="R829" i="1"/>
  <c r="Q829" i="1"/>
  <c r="P829" i="1"/>
  <c r="Y828" i="1"/>
  <c r="X828" i="1"/>
  <c r="W828" i="1"/>
  <c r="V828" i="1"/>
  <c r="U828" i="1"/>
  <c r="T828" i="1"/>
  <c r="S828" i="1"/>
  <c r="R828" i="1"/>
  <c r="Q828" i="1"/>
  <c r="P828" i="1"/>
  <c r="Y827" i="1"/>
  <c r="X827" i="1"/>
  <c r="W827" i="1"/>
  <c r="V827" i="1"/>
  <c r="U827" i="1"/>
  <c r="T827" i="1"/>
  <c r="S827" i="1"/>
  <c r="R827" i="1"/>
  <c r="Q827" i="1"/>
  <c r="P827" i="1"/>
  <c r="Y826" i="1"/>
  <c r="X826" i="1"/>
  <c r="W826" i="1"/>
  <c r="V826" i="1"/>
  <c r="U826" i="1"/>
  <c r="T826" i="1"/>
  <c r="S826" i="1"/>
  <c r="R826" i="1"/>
  <c r="Q826" i="1"/>
  <c r="P826" i="1"/>
  <c r="Y825" i="1"/>
  <c r="X825" i="1"/>
  <c r="W825" i="1"/>
  <c r="V825" i="1"/>
  <c r="U825" i="1"/>
  <c r="T825" i="1"/>
  <c r="S825" i="1"/>
  <c r="R825" i="1"/>
  <c r="Q825" i="1"/>
  <c r="P825" i="1"/>
  <c r="Y824" i="1"/>
  <c r="X824" i="1"/>
  <c r="W824" i="1"/>
  <c r="V824" i="1"/>
  <c r="U824" i="1"/>
  <c r="T824" i="1"/>
  <c r="S824" i="1"/>
  <c r="R824" i="1"/>
  <c r="Q824" i="1"/>
  <c r="P824" i="1"/>
  <c r="Y823" i="1"/>
  <c r="X823" i="1"/>
  <c r="W823" i="1"/>
  <c r="V823" i="1"/>
  <c r="U823" i="1"/>
  <c r="T823" i="1"/>
  <c r="S823" i="1"/>
  <c r="R823" i="1"/>
  <c r="Q823" i="1"/>
  <c r="P823" i="1"/>
  <c r="Y822" i="1"/>
  <c r="X822" i="1"/>
  <c r="W822" i="1"/>
  <c r="V822" i="1"/>
  <c r="U822" i="1"/>
  <c r="T822" i="1"/>
  <c r="S822" i="1"/>
  <c r="R822" i="1"/>
  <c r="Q822" i="1"/>
  <c r="P822" i="1"/>
  <c r="Y821" i="1"/>
  <c r="X821" i="1"/>
  <c r="W821" i="1"/>
  <c r="V821" i="1"/>
  <c r="U821" i="1"/>
  <c r="T821" i="1"/>
  <c r="S821" i="1"/>
  <c r="R821" i="1"/>
  <c r="Q821" i="1"/>
  <c r="P821" i="1"/>
  <c r="Y820" i="1"/>
  <c r="X820" i="1"/>
  <c r="W820" i="1"/>
  <c r="V820" i="1"/>
  <c r="U820" i="1"/>
  <c r="T820" i="1"/>
  <c r="S820" i="1"/>
  <c r="R820" i="1"/>
  <c r="Q820" i="1"/>
  <c r="P820" i="1"/>
  <c r="Y819" i="1"/>
  <c r="X819" i="1"/>
  <c r="W819" i="1"/>
  <c r="V819" i="1"/>
  <c r="U819" i="1"/>
  <c r="T819" i="1"/>
  <c r="S819" i="1"/>
  <c r="R819" i="1"/>
  <c r="Q819" i="1"/>
  <c r="P819" i="1"/>
  <c r="Y818" i="1"/>
  <c r="X818" i="1"/>
  <c r="W818" i="1"/>
  <c r="V818" i="1"/>
  <c r="U818" i="1"/>
  <c r="T818" i="1"/>
  <c r="S818" i="1"/>
  <c r="R818" i="1"/>
  <c r="Q818" i="1"/>
  <c r="P818" i="1"/>
  <c r="Y817" i="1"/>
  <c r="X817" i="1"/>
  <c r="W817" i="1"/>
  <c r="V817" i="1"/>
  <c r="U817" i="1"/>
  <c r="T817" i="1"/>
  <c r="S817" i="1"/>
  <c r="R817" i="1"/>
  <c r="Q817" i="1"/>
  <c r="P817" i="1"/>
  <c r="Y816" i="1"/>
  <c r="X816" i="1"/>
  <c r="W816" i="1"/>
  <c r="V816" i="1"/>
  <c r="U816" i="1"/>
  <c r="T816" i="1"/>
  <c r="S816" i="1"/>
  <c r="R816" i="1"/>
  <c r="Q816" i="1"/>
  <c r="P816" i="1"/>
  <c r="Y815" i="1"/>
  <c r="X815" i="1"/>
  <c r="W815" i="1"/>
  <c r="V815" i="1"/>
  <c r="U815" i="1"/>
  <c r="T815" i="1"/>
  <c r="S815" i="1"/>
  <c r="R815" i="1"/>
  <c r="Q815" i="1"/>
  <c r="P815" i="1"/>
  <c r="Y814" i="1"/>
  <c r="X814" i="1"/>
  <c r="W814" i="1"/>
  <c r="V814" i="1"/>
  <c r="U814" i="1"/>
  <c r="T814" i="1"/>
  <c r="S814" i="1"/>
  <c r="R814" i="1"/>
  <c r="Q814" i="1"/>
  <c r="P814" i="1"/>
  <c r="Y813" i="1"/>
  <c r="X813" i="1"/>
  <c r="W813" i="1"/>
  <c r="V813" i="1"/>
  <c r="U813" i="1"/>
  <c r="T813" i="1"/>
  <c r="S813" i="1"/>
  <c r="R813" i="1"/>
  <c r="Q813" i="1"/>
  <c r="P813" i="1"/>
  <c r="Y812" i="1"/>
  <c r="X812" i="1"/>
  <c r="W812" i="1"/>
  <c r="V812" i="1"/>
  <c r="U812" i="1"/>
  <c r="T812" i="1"/>
  <c r="S812" i="1"/>
  <c r="R812" i="1"/>
  <c r="Q812" i="1"/>
  <c r="P812" i="1"/>
  <c r="Y811" i="1"/>
  <c r="X811" i="1"/>
  <c r="W811" i="1"/>
  <c r="V811" i="1"/>
  <c r="U811" i="1"/>
  <c r="T811" i="1"/>
  <c r="S811" i="1"/>
  <c r="R811" i="1"/>
  <c r="Q811" i="1"/>
  <c r="P811" i="1"/>
  <c r="Y810" i="1"/>
  <c r="X810" i="1"/>
  <c r="W810" i="1"/>
  <c r="V810" i="1"/>
  <c r="U810" i="1"/>
  <c r="T810" i="1"/>
  <c r="S810" i="1"/>
  <c r="R810" i="1"/>
  <c r="Q810" i="1"/>
  <c r="P810" i="1"/>
  <c r="Y809" i="1"/>
  <c r="X809" i="1"/>
  <c r="W809" i="1"/>
  <c r="V809" i="1"/>
  <c r="U809" i="1"/>
  <c r="T809" i="1"/>
  <c r="S809" i="1"/>
  <c r="R809" i="1"/>
  <c r="Q809" i="1"/>
  <c r="P809" i="1"/>
  <c r="Y808" i="1"/>
  <c r="X808" i="1"/>
  <c r="W808" i="1"/>
  <c r="V808" i="1"/>
  <c r="U808" i="1"/>
  <c r="T808" i="1"/>
  <c r="S808" i="1"/>
  <c r="R808" i="1"/>
  <c r="Q808" i="1"/>
  <c r="P808" i="1"/>
  <c r="Y807" i="1"/>
  <c r="X807" i="1"/>
  <c r="W807" i="1"/>
  <c r="V807" i="1"/>
  <c r="U807" i="1"/>
  <c r="T807" i="1"/>
  <c r="S807" i="1"/>
  <c r="R807" i="1"/>
  <c r="Q807" i="1"/>
  <c r="P807" i="1"/>
  <c r="Y806" i="1"/>
  <c r="X806" i="1"/>
  <c r="W806" i="1"/>
  <c r="V806" i="1"/>
  <c r="U806" i="1"/>
  <c r="T806" i="1"/>
  <c r="S806" i="1"/>
  <c r="R806" i="1"/>
  <c r="Q806" i="1"/>
  <c r="P806" i="1"/>
  <c r="Y805" i="1"/>
  <c r="X805" i="1"/>
  <c r="W805" i="1"/>
  <c r="V805" i="1"/>
  <c r="U805" i="1"/>
  <c r="T805" i="1"/>
  <c r="S805" i="1"/>
  <c r="R805" i="1"/>
  <c r="Q805" i="1"/>
  <c r="P805" i="1"/>
  <c r="Y804" i="1"/>
  <c r="X804" i="1"/>
  <c r="W804" i="1"/>
  <c r="V804" i="1"/>
  <c r="U804" i="1"/>
  <c r="T804" i="1"/>
  <c r="S804" i="1"/>
  <c r="R804" i="1"/>
  <c r="Q804" i="1"/>
  <c r="P804" i="1"/>
  <c r="Y803" i="1"/>
  <c r="X803" i="1"/>
  <c r="W803" i="1"/>
  <c r="V803" i="1"/>
  <c r="U803" i="1"/>
  <c r="T803" i="1"/>
  <c r="S803" i="1"/>
  <c r="R803" i="1"/>
  <c r="Q803" i="1"/>
  <c r="P803" i="1"/>
  <c r="Y802" i="1"/>
  <c r="X802" i="1"/>
  <c r="W802" i="1"/>
  <c r="V802" i="1"/>
  <c r="U802" i="1"/>
  <c r="T802" i="1"/>
  <c r="S802" i="1"/>
  <c r="R802" i="1"/>
  <c r="Q802" i="1"/>
  <c r="P802" i="1"/>
  <c r="Y801" i="1"/>
  <c r="X801" i="1"/>
  <c r="W801" i="1"/>
  <c r="V801" i="1"/>
  <c r="U801" i="1"/>
  <c r="T801" i="1"/>
  <c r="S801" i="1"/>
  <c r="R801" i="1"/>
  <c r="Q801" i="1"/>
  <c r="P801" i="1"/>
  <c r="Y800" i="1"/>
  <c r="X800" i="1"/>
  <c r="W800" i="1"/>
  <c r="V800" i="1"/>
  <c r="U800" i="1"/>
  <c r="T800" i="1"/>
  <c r="S800" i="1"/>
  <c r="R800" i="1"/>
  <c r="Q800" i="1"/>
  <c r="P800" i="1"/>
  <c r="Y799" i="1"/>
  <c r="X799" i="1"/>
  <c r="W799" i="1"/>
  <c r="V799" i="1"/>
  <c r="U799" i="1"/>
  <c r="T799" i="1"/>
  <c r="S799" i="1"/>
  <c r="R799" i="1"/>
  <c r="Q799" i="1"/>
  <c r="P799" i="1"/>
  <c r="Y798" i="1"/>
  <c r="X798" i="1"/>
  <c r="W798" i="1"/>
  <c r="V798" i="1"/>
  <c r="U798" i="1"/>
  <c r="T798" i="1"/>
  <c r="S798" i="1"/>
  <c r="R798" i="1"/>
  <c r="Q798" i="1"/>
  <c r="P798" i="1"/>
  <c r="Y797" i="1"/>
  <c r="X797" i="1"/>
  <c r="W797" i="1"/>
  <c r="V797" i="1"/>
  <c r="U797" i="1"/>
  <c r="T797" i="1"/>
  <c r="S797" i="1"/>
  <c r="R797" i="1"/>
  <c r="Q797" i="1"/>
  <c r="P797" i="1"/>
  <c r="Y796" i="1"/>
  <c r="X796" i="1"/>
  <c r="W796" i="1"/>
  <c r="V796" i="1"/>
  <c r="U796" i="1"/>
  <c r="T796" i="1"/>
  <c r="S796" i="1"/>
  <c r="R796" i="1"/>
  <c r="Q796" i="1"/>
  <c r="P796" i="1"/>
  <c r="Y795" i="1"/>
  <c r="X795" i="1"/>
  <c r="W795" i="1"/>
  <c r="V795" i="1"/>
  <c r="U795" i="1"/>
  <c r="T795" i="1"/>
  <c r="S795" i="1"/>
  <c r="R795" i="1"/>
  <c r="Q795" i="1"/>
  <c r="P795" i="1"/>
  <c r="Y794" i="1"/>
  <c r="X794" i="1"/>
  <c r="W794" i="1"/>
  <c r="V794" i="1"/>
  <c r="U794" i="1"/>
  <c r="T794" i="1"/>
  <c r="S794" i="1"/>
  <c r="R794" i="1"/>
  <c r="Q794" i="1"/>
  <c r="P794" i="1"/>
  <c r="Y793" i="1"/>
  <c r="X793" i="1"/>
  <c r="W793" i="1"/>
  <c r="V793" i="1"/>
  <c r="U793" i="1"/>
  <c r="T793" i="1"/>
  <c r="S793" i="1"/>
  <c r="R793" i="1"/>
  <c r="Q793" i="1"/>
  <c r="P793" i="1"/>
  <c r="Y792" i="1"/>
  <c r="X792" i="1"/>
  <c r="W792" i="1"/>
  <c r="V792" i="1"/>
  <c r="U792" i="1"/>
  <c r="T792" i="1"/>
  <c r="S792" i="1"/>
  <c r="R792" i="1"/>
  <c r="Q792" i="1"/>
  <c r="P792" i="1"/>
  <c r="Y791" i="1"/>
  <c r="X791" i="1"/>
  <c r="W791" i="1"/>
  <c r="V791" i="1"/>
  <c r="U791" i="1"/>
  <c r="T791" i="1"/>
  <c r="S791" i="1"/>
  <c r="R791" i="1"/>
  <c r="Q791" i="1"/>
  <c r="P791" i="1"/>
  <c r="Y790" i="1"/>
  <c r="X790" i="1"/>
  <c r="W790" i="1"/>
  <c r="V790" i="1"/>
  <c r="U790" i="1"/>
  <c r="T790" i="1"/>
  <c r="S790" i="1"/>
  <c r="R790" i="1"/>
  <c r="Q790" i="1"/>
  <c r="P790" i="1"/>
  <c r="Y789" i="1"/>
  <c r="X789" i="1"/>
  <c r="W789" i="1"/>
  <c r="V789" i="1"/>
  <c r="U789" i="1"/>
  <c r="T789" i="1"/>
  <c r="S789" i="1"/>
  <c r="R789" i="1"/>
  <c r="Q789" i="1"/>
  <c r="P789" i="1"/>
  <c r="Y788" i="1"/>
  <c r="X788" i="1"/>
  <c r="W788" i="1"/>
  <c r="V788" i="1"/>
  <c r="U788" i="1"/>
  <c r="T788" i="1"/>
  <c r="S788" i="1"/>
  <c r="R788" i="1"/>
  <c r="Q788" i="1"/>
  <c r="P788" i="1"/>
  <c r="Y787" i="1"/>
  <c r="X787" i="1"/>
  <c r="W787" i="1"/>
  <c r="V787" i="1"/>
  <c r="U787" i="1"/>
  <c r="T787" i="1"/>
  <c r="S787" i="1"/>
  <c r="R787" i="1"/>
  <c r="Q787" i="1"/>
  <c r="P787" i="1"/>
  <c r="Y786" i="1"/>
  <c r="X786" i="1"/>
  <c r="W786" i="1"/>
  <c r="V786" i="1"/>
  <c r="U786" i="1"/>
  <c r="T786" i="1"/>
  <c r="S786" i="1"/>
  <c r="R786" i="1"/>
  <c r="Q786" i="1"/>
  <c r="P786" i="1"/>
  <c r="Y785" i="1"/>
  <c r="X785" i="1"/>
  <c r="W785" i="1"/>
  <c r="V785" i="1"/>
  <c r="U785" i="1"/>
  <c r="T785" i="1"/>
  <c r="S785" i="1"/>
  <c r="R785" i="1"/>
  <c r="Q785" i="1"/>
  <c r="P785" i="1"/>
  <c r="Y784" i="1"/>
  <c r="X784" i="1"/>
  <c r="W784" i="1"/>
  <c r="V784" i="1"/>
  <c r="U784" i="1"/>
  <c r="T784" i="1"/>
  <c r="S784" i="1"/>
  <c r="R784" i="1"/>
  <c r="Q784" i="1"/>
  <c r="P784" i="1"/>
  <c r="Y783" i="1"/>
  <c r="X783" i="1"/>
  <c r="W783" i="1"/>
  <c r="V783" i="1"/>
  <c r="U783" i="1"/>
  <c r="T783" i="1"/>
  <c r="S783" i="1"/>
  <c r="R783" i="1"/>
  <c r="Q783" i="1"/>
  <c r="P783" i="1"/>
  <c r="Y782" i="1"/>
  <c r="X782" i="1"/>
  <c r="W782" i="1"/>
  <c r="V782" i="1"/>
  <c r="U782" i="1"/>
  <c r="T782" i="1"/>
  <c r="S782" i="1"/>
  <c r="R782" i="1"/>
  <c r="Q782" i="1"/>
  <c r="P782" i="1"/>
  <c r="Y781" i="1"/>
  <c r="X781" i="1"/>
  <c r="W781" i="1"/>
  <c r="V781" i="1"/>
  <c r="U781" i="1"/>
  <c r="T781" i="1"/>
  <c r="S781" i="1"/>
  <c r="R781" i="1"/>
  <c r="Q781" i="1"/>
  <c r="P781" i="1"/>
  <c r="Y780" i="1"/>
  <c r="X780" i="1"/>
  <c r="W780" i="1"/>
  <c r="V780" i="1"/>
  <c r="U780" i="1"/>
  <c r="T780" i="1"/>
  <c r="S780" i="1"/>
  <c r="R780" i="1"/>
  <c r="Q780" i="1"/>
  <c r="P780" i="1"/>
  <c r="Y779" i="1"/>
  <c r="X779" i="1"/>
  <c r="W779" i="1"/>
  <c r="V779" i="1"/>
  <c r="U779" i="1"/>
  <c r="T779" i="1"/>
  <c r="S779" i="1"/>
  <c r="R779" i="1"/>
  <c r="Q779" i="1"/>
  <c r="P779" i="1"/>
  <c r="Y778" i="1"/>
  <c r="X778" i="1"/>
  <c r="W778" i="1"/>
  <c r="V778" i="1"/>
  <c r="U778" i="1"/>
  <c r="T778" i="1"/>
  <c r="S778" i="1"/>
  <c r="R778" i="1"/>
  <c r="Q778" i="1"/>
  <c r="P778" i="1"/>
  <c r="Y777" i="1"/>
  <c r="X777" i="1"/>
  <c r="W777" i="1"/>
  <c r="V777" i="1"/>
  <c r="U777" i="1"/>
  <c r="T777" i="1"/>
  <c r="S777" i="1"/>
  <c r="R777" i="1"/>
  <c r="Q777" i="1"/>
  <c r="P777" i="1"/>
  <c r="Y776" i="1"/>
  <c r="X776" i="1"/>
  <c r="W776" i="1"/>
  <c r="V776" i="1"/>
  <c r="U776" i="1"/>
  <c r="T776" i="1"/>
  <c r="S776" i="1"/>
  <c r="R776" i="1"/>
  <c r="Q776" i="1"/>
  <c r="P776" i="1"/>
  <c r="Y775" i="1"/>
  <c r="X775" i="1"/>
  <c r="W775" i="1"/>
  <c r="V775" i="1"/>
  <c r="U775" i="1"/>
  <c r="T775" i="1"/>
  <c r="S775" i="1"/>
  <c r="R775" i="1"/>
  <c r="Q775" i="1"/>
  <c r="P775" i="1"/>
  <c r="Y774" i="1"/>
  <c r="X774" i="1"/>
  <c r="W774" i="1"/>
  <c r="V774" i="1"/>
  <c r="U774" i="1"/>
  <c r="T774" i="1"/>
  <c r="S774" i="1"/>
  <c r="R774" i="1"/>
  <c r="Q774" i="1"/>
  <c r="P774" i="1"/>
  <c r="Y773" i="1"/>
  <c r="X773" i="1"/>
  <c r="W773" i="1"/>
  <c r="V773" i="1"/>
  <c r="U773" i="1"/>
  <c r="T773" i="1"/>
  <c r="S773" i="1"/>
  <c r="R773" i="1"/>
  <c r="Q773" i="1"/>
  <c r="P773" i="1"/>
  <c r="Y772" i="1"/>
  <c r="X772" i="1"/>
  <c r="W772" i="1"/>
  <c r="V772" i="1"/>
  <c r="U772" i="1"/>
  <c r="T772" i="1"/>
  <c r="S772" i="1"/>
  <c r="R772" i="1"/>
  <c r="Q772" i="1"/>
  <c r="P772" i="1"/>
  <c r="Y771" i="1"/>
  <c r="X771" i="1"/>
  <c r="W771" i="1"/>
  <c r="V771" i="1"/>
  <c r="U771" i="1"/>
  <c r="T771" i="1"/>
  <c r="S771" i="1"/>
  <c r="R771" i="1"/>
  <c r="Q771" i="1"/>
  <c r="P771" i="1"/>
  <c r="Y770" i="1"/>
  <c r="X770" i="1"/>
  <c r="W770" i="1"/>
  <c r="V770" i="1"/>
  <c r="U770" i="1"/>
  <c r="T770" i="1"/>
  <c r="S770" i="1"/>
  <c r="R770" i="1"/>
  <c r="Q770" i="1"/>
  <c r="P770" i="1"/>
  <c r="Y769" i="1"/>
  <c r="X769" i="1"/>
  <c r="W769" i="1"/>
  <c r="V769" i="1"/>
  <c r="U769" i="1"/>
  <c r="T769" i="1"/>
  <c r="S769" i="1"/>
  <c r="R769" i="1"/>
  <c r="Q769" i="1"/>
  <c r="P769" i="1"/>
  <c r="Y768" i="1"/>
  <c r="X768" i="1"/>
  <c r="W768" i="1"/>
  <c r="V768" i="1"/>
  <c r="U768" i="1"/>
  <c r="T768" i="1"/>
  <c r="S768" i="1"/>
  <c r="R768" i="1"/>
  <c r="Q768" i="1"/>
  <c r="P768" i="1"/>
  <c r="Y767" i="1"/>
  <c r="X767" i="1"/>
  <c r="W767" i="1"/>
  <c r="V767" i="1"/>
  <c r="U767" i="1"/>
  <c r="T767" i="1"/>
  <c r="S767" i="1"/>
  <c r="R767" i="1"/>
  <c r="Q767" i="1"/>
  <c r="P767" i="1"/>
  <c r="Y766" i="1"/>
  <c r="X766" i="1"/>
  <c r="W766" i="1"/>
  <c r="V766" i="1"/>
  <c r="U766" i="1"/>
  <c r="T766" i="1"/>
  <c r="S766" i="1"/>
  <c r="R766" i="1"/>
  <c r="Q766" i="1"/>
  <c r="P766" i="1"/>
  <c r="Y765" i="1"/>
  <c r="X765" i="1"/>
  <c r="W765" i="1"/>
  <c r="V765" i="1"/>
  <c r="U765" i="1"/>
  <c r="T765" i="1"/>
  <c r="S765" i="1"/>
  <c r="R765" i="1"/>
  <c r="Q765" i="1"/>
  <c r="P765" i="1"/>
  <c r="Y764" i="1"/>
  <c r="X764" i="1"/>
  <c r="W764" i="1"/>
  <c r="V764" i="1"/>
  <c r="U764" i="1"/>
  <c r="T764" i="1"/>
  <c r="S764" i="1"/>
  <c r="R764" i="1"/>
  <c r="Q764" i="1"/>
  <c r="P764" i="1"/>
  <c r="Y763" i="1"/>
  <c r="X763" i="1"/>
  <c r="W763" i="1"/>
  <c r="V763" i="1"/>
  <c r="U763" i="1"/>
  <c r="T763" i="1"/>
  <c r="S763" i="1"/>
  <c r="R763" i="1"/>
  <c r="Q763" i="1"/>
  <c r="P763" i="1"/>
  <c r="Y762" i="1"/>
  <c r="X762" i="1"/>
  <c r="W762" i="1"/>
  <c r="V762" i="1"/>
  <c r="U762" i="1"/>
  <c r="T762" i="1"/>
  <c r="S762" i="1"/>
  <c r="R762" i="1"/>
  <c r="Q762" i="1"/>
  <c r="P762" i="1"/>
  <c r="Y761" i="1"/>
  <c r="X761" i="1"/>
  <c r="W761" i="1"/>
  <c r="V761" i="1"/>
  <c r="U761" i="1"/>
  <c r="T761" i="1"/>
  <c r="S761" i="1"/>
  <c r="R761" i="1"/>
  <c r="Q761" i="1"/>
  <c r="P761" i="1"/>
  <c r="Y760" i="1"/>
  <c r="X760" i="1"/>
  <c r="W760" i="1"/>
  <c r="V760" i="1"/>
  <c r="U760" i="1"/>
  <c r="T760" i="1"/>
  <c r="S760" i="1"/>
  <c r="R760" i="1"/>
  <c r="Q760" i="1"/>
  <c r="P760" i="1"/>
  <c r="Y759" i="1"/>
  <c r="X759" i="1"/>
  <c r="W759" i="1"/>
  <c r="V759" i="1"/>
  <c r="U759" i="1"/>
  <c r="T759" i="1"/>
  <c r="S759" i="1"/>
  <c r="R759" i="1"/>
  <c r="Q759" i="1"/>
  <c r="P759" i="1"/>
  <c r="Y758" i="1"/>
  <c r="X758" i="1"/>
  <c r="W758" i="1"/>
  <c r="V758" i="1"/>
  <c r="U758" i="1"/>
  <c r="T758" i="1"/>
  <c r="S758" i="1"/>
  <c r="R758" i="1"/>
  <c r="Q758" i="1"/>
  <c r="P758" i="1"/>
  <c r="Y757" i="1"/>
  <c r="X757" i="1"/>
  <c r="W757" i="1"/>
  <c r="V757" i="1"/>
  <c r="U757" i="1"/>
  <c r="T757" i="1"/>
  <c r="S757" i="1"/>
  <c r="R757" i="1"/>
  <c r="Q757" i="1"/>
  <c r="P757" i="1"/>
  <c r="Y756" i="1"/>
  <c r="X756" i="1"/>
  <c r="W756" i="1"/>
  <c r="V756" i="1"/>
  <c r="U756" i="1"/>
  <c r="T756" i="1"/>
  <c r="S756" i="1"/>
  <c r="R756" i="1"/>
  <c r="Q756" i="1"/>
  <c r="P756" i="1"/>
  <c r="Y755" i="1"/>
  <c r="X755" i="1"/>
  <c r="W755" i="1"/>
  <c r="V755" i="1"/>
  <c r="U755" i="1"/>
  <c r="T755" i="1"/>
  <c r="S755" i="1"/>
  <c r="R755" i="1"/>
  <c r="Q755" i="1"/>
  <c r="P755" i="1"/>
  <c r="Y754" i="1"/>
  <c r="X754" i="1"/>
  <c r="W754" i="1"/>
  <c r="V754" i="1"/>
  <c r="U754" i="1"/>
  <c r="T754" i="1"/>
  <c r="S754" i="1"/>
  <c r="R754" i="1"/>
  <c r="Q754" i="1"/>
  <c r="P754" i="1"/>
  <c r="Y753" i="1"/>
  <c r="X753" i="1"/>
  <c r="W753" i="1"/>
  <c r="V753" i="1"/>
  <c r="U753" i="1"/>
  <c r="T753" i="1"/>
  <c r="S753" i="1"/>
  <c r="R753" i="1"/>
  <c r="Q753" i="1"/>
  <c r="P753" i="1"/>
  <c r="Y752" i="1"/>
  <c r="X752" i="1"/>
  <c r="W752" i="1"/>
  <c r="V752" i="1"/>
  <c r="U752" i="1"/>
  <c r="T752" i="1"/>
  <c r="S752" i="1"/>
  <c r="R752" i="1"/>
  <c r="Q752" i="1"/>
  <c r="P752" i="1"/>
  <c r="Y751" i="1"/>
  <c r="X751" i="1"/>
  <c r="W751" i="1"/>
  <c r="V751" i="1"/>
  <c r="U751" i="1"/>
  <c r="T751" i="1"/>
  <c r="S751" i="1"/>
  <c r="R751" i="1"/>
  <c r="Q751" i="1"/>
  <c r="P751" i="1"/>
  <c r="Y750" i="1"/>
  <c r="X750" i="1"/>
  <c r="W750" i="1"/>
  <c r="V750" i="1"/>
  <c r="U750" i="1"/>
  <c r="T750" i="1"/>
  <c r="S750" i="1"/>
  <c r="R750" i="1"/>
  <c r="Q750" i="1"/>
  <c r="P750" i="1"/>
  <c r="Y749" i="1"/>
  <c r="X749" i="1"/>
  <c r="W749" i="1"/>
  <c r="V749" i="1"/>
  <c r="U749" i="1"/>
  <c r="T749" i="1"/>
  <c r="S749" i="1"/>
  <c r="R749" i="1"/>
  <c r="Q749" i="1"/>
  <c r="P749" i="1"/>
  <c r="Y748" i="1"/>
  <c r="X748" i="1"/>
  <c r="W748" i="1"/>
  <c r="V748" i="1"/>
  <c r="U748" i="1"/>
  <c r="T748" i="1"/>
  <c r="S748" i="1"/>
  <c r="R748" i="1"/>
  <c r="Q748" i="1"/>
  <c r="P748" i="1"/>
  <c r="Y747" i="1"/>
  <c r="X747" i="1"/>
  <c r="W747" i="1"/>
  <c r="V747" i="1"/>
  <c r="U747" i="1"/>
  <c r="T747" i="1"/>
  <c r="S747" i="1"/>
  <c r="R747" i="1"/>
  <c r="Q747" i="1"/>
  <c r="P747" i="1"/>
  <c r="Y746" i="1"/>
  <c r="X746" i="1"/>
  <c r="W746" i="1"/>
  <c r="V746" i="1"/>
  <c r="U746" i="1"/>
  <c r="T746" i="1"/>
  <c r="S746" i="1"/>
  <c r="R746" i="1"/>
  <c r="Q746" i="1"/>
  <c r="P746" i="1"/>
  <c r="Y745" i="1"/>
  <c r="X745" i="1"/>
  <c r="W745" i="1"/>
  <c r="V745" i="1"/>
  <c r="U745" i="1"/>
  <c r="T745" i="1"/>
  <c r="S745" i="1"/>
  <c r="R745" i="1"/>
  <c r="Q745" i="1"/>
  <c r="P745" i="1"/>
  <c r="Y744" i="1"/>
  <c r="X744" i="1"/>
  <c r="W744" i="1"/>
  <c r="V744" i="1"/>
  <c r="U744" i="1"/>
  <c r="T744" i="1"/>
  <c r="S744" i="1"/>
  <c r="R744" i="1"/>
  <c r="Q744" i="1"/>
  <c r="P744" i="1"/>
  <c r="Y743" i="1"/>
  <c r="X743" i="1"/>
  <c r="W743" i="1"/>
  <c r="V743" i="1"/>
  <c r="U743" i="1"/>
  <c r="T743" i="1"/>
  <c r="S743" i="1"/>
  <c r="R743" i="1"/>
  <c r="Q743" i="1"/>
  <c r="P743" i="1"/>
  <c r="Y742" i="1"/>
  <c r="X742" i="1"/>
  <c r="W742" i="1"/>
  <c r="V742" i="1"/>
  <c r="U742" i="1"/>
  <c r="T742" i="1"/>
  <c r="S742" i="1"/>
  <c r="R742" i="1"/>
  <c r="Q742" i="1"/>
  <c r="P742" i="1"/>
  <c r="Y741" i="1"/>
  <c r="X741" i="1"/>
  <c r="W741" i="1"/>
  <c r="V741" i="1"/>
  <c r="U741" i="1"/>
  <c r="T741" i="1"/>
  <c r="S741" i="1"/>
  <c r="R741" i="1"/>
  <c r="Q741" i="1"/>
  <c r="P741" i="1"/>
  <c r="Y740" i="1"/>
  <c r="X740" i="1"/>
  <c r="W740" i="1"/>
  <c r="V740" i="1"/>
  <c r="U740" i="1"/>
  <c r="T740" i="1"/>
  <c r="S740" i="1"/>
  <c r="R740" i="1"/>
  <c r="Q740" i="1"/>
  <c r="P740" i="1"/>
  <c r="Y739" i="1"/>
  <c r="X739" i="1"/>
  <c r="W739" i="1"/>
  <c r="V739" i="1"/>
  <c r="U739" i="1"/>
  <c r="T739" i="1"/>
  <c r="S739" i="1"/>
  <c r="R739" i="1"/>
  <c r="Q739" i="1"/>
  <c r="P739" i="1"/>
  <c r="Y738" i="1"/>
  <c r="X738" i="1"/>
  <c r="W738" i="1"/>
  <c r="V738" i="1"/>
  <c r="U738" i="1"/>
  <c r="T738" i="1"/>
  <c r="S738" i="1"/>
  <c r="R738" i="1"/>
  <c r="Q738" i="1"/>
  <c r="P738" i="1"/>
  <c r="Y737" i="1"/>
  <c r="X737" i="1"/>
  <c r="W737" i="1"/>
  <c r="V737" i="1"/>
  <c r="U737" i="1"/>
  <c r="T737" i="1"/>
  <c r="S737" i="1"/>
  <c r="R737" i="1"/>
  <c r="Q737" i="1"/>
  <c r="P737" i="1"/>
  <c r="Y736" i="1"/>
  <c r="X736" i="1"/>
  <c r="W736" i="1"/>
  <c r="V736" i="1"/>
  <c r="U736" i="1"/>
  <c r="T736" i="1"/>
  <c r="S736" i="1"/>
  <c r="R736" i="1"/>
  <c r="Q736" i="1"/>
  <c r="P736" i="1"/>
  <c r="Y735" i="1"/>
  <c r="X735" i="1"/>
  <c r="W735" i="1"/>
  <c r="V735" i="1"/>
  <c r="U735" i="1"/>
  <c r="T735" i="1"/>
  <c r="S735" i="1"/>
  <c r="R735" i="1"/>
  <c r="Q735" i="1"/>
  <c r="P735" i="1"/>
  <c r="Y734" i="1"/>
  <c r="X734" i="1"/>
  <c r="W734" i="1"/>
  <c r="V734" i="1"/>
  <c r="U734" i="1"/>
  <c r="T734" i="1"/>
  <c r="S734" i="1"/>
  <c r="R734" i="1"/>
  <c r="Q734" i="1"/>
  <c r="P734" i="1"/>
  <c r="Y733" i="1"/>
  <c r="X733" i="1"/>
  <c r="W733" i="1"/>
  <c r="V733" i="1"/>
  <c r="U733" i="1"/>
  <c r="T733" i="1"/>
  <c r="S733" i="1"/>
  <c r="R733" i="1"/>
  <c r="Q733" i="1"/>
  <c r="P733" i="1"/>
  <c r="Y732" i="1"/>
  <c r="X732" i="1"/>
  <c r="W732" i="1"/>
  <c r="V732" i="1"/>
  <c r="U732" i="1"/>
  <c r="T732" i="1"/>
  <c r="S732" i="1"/>
  <c r="R732" i="1"/>
  <c r="Q732" i="1"/>
  <c r="P732" i="1"/>
  <c r="Y731" i="1"/>
  <c r="X731" i="1"/>
  <c r="W731" i="1"/>
  <c r="V731" i="1"/>
  <c r="U731" i="1"/>
  <c r="T731" i="1"/>
  <c r="S731" i="1"/>
  <c r="R731" i="1"/>
  <c r="Q731" i="1"/>
  <c r="P731" i="1"/>
  <c r="Y730" i="1"/>
  <c r="X730" i="1"/>
  <c r="W730" i="1"/>
  <c r="V730" i="1"/>
  <c r="U730" i="1"/>
  <c r="T730" i="1"/>
  <c r="S730" i="1"/>
  <c r="R730" i="1"/>
  <c r="Q730" i="1"/>
  <c r="P730" i="1"/>
  <c r="Y729" i="1"/>
  <c r="X729" i="1"/>
  <c r="W729" i="1"/>
  <c r="V729" i="1"/>
  <c r="U729" i="1"/>
  <c r="T729" i="1"/>
  <c r="S729" i="1"/>
  <c r="R729" i="1"/>
  <c r="Q729" i="1"/>
  <c r="P729" i="1"/>
  <c r="Y728" i="1"/>
  <c r="X728" i="1"/>
  <c r="W728" i="1"/>
  <c r="V728" i="1"/>
  <c r="U728" i="1"/>
  <c r="T728" i="1"/>
  <c r="S728" i="1"/>
  <c r="R728" i="1"/>
  <c r="Q728" i="1"/>
  <c r="P728" i="1"/>
  <c r="Y727" i="1"/>
  <c r="X727" i="1"/>
  <c r="W727" i="1"/>
  <c r="V727" i="1"/>
  <c r="U727" i="1"/>
  <c r="T727" i="1"/>
  <c r="S727" i="1"/>
  <c r="R727" i="1"/>
  <c r="Q727" i="1"/>
  <c r="P727" i="1"/>
  <c r="Y726" i="1"/>
  <c r="X726" i="1"/>
  <c r="W726" i="1"/>
  <c r="V726" i="1"/>
  <c r="U726" i="1"/>
  <c r="T726" i="1"/>
  <c r="S726" i="1"/>
  <c r="R726" i="1"/>
  <c r="Q726" i="1"/>
  <c r="P726" i="1"/>
  <c r="Y725" i="1"/>
  <c r="X725" i="1"/>
  <c r="W725" i="1"/>
  <c r="V725" i="1"/>
  <c r="U725" i="1"/>
  <c r="T725" i="1"/>
  <c r="S725" i="1"/>
  <c r="R725" i="1"/>
  <c r="Q725" i="1"/>
  <c r="P725" i="1"/>
  <c r="Y724" i="1"/>
  <c r="X724" i="1"/>
  <c r="W724" i="1"/>
  <c r="V724" i="1"/>
  <c r="U724" i="1"/>
  <c r="T724" i="1"/>
  <c r="S724" i="1"/>
  <c r="R724" i="1"/>
  <c r="Q724" i="1"/>
  <c r="P724" i="1"/>
  <c r="Y723" i="1"/>
  <c r="X723" i="1"/>
  <c r="W723" i="1"/>
  <c r="V723" i="1"/>
  <c r="U723" i="1"/>
  <c r="T723" i="1"/>
  <c r="S723" i="1"/>
  <c r="R723" i="1"/>
  <c r="Q723" i="1"/>
  <c r="P723" i="1"/>
  <c r="Y722" i="1"/>
  <c r="X722" i="1"/>
  <c r="W722" i="1"/>
  <c r="V722" i="1"/>
  <c r="U722" i="1"/>
  <c r="T722" i="1"/>
  <c r="S722" i="1"/>
  <c r="R722" i="1"/>
  <c r="Q722" i="1"/>
  <c r="P722" i="1"/>
  <c r="Y721" i="1"/>
  <c r="X721" i="1"/>
  <c r="W721" i="1"/>
  <c r="V721" i="1"/>
  <c r="U721" i="1"/>
  <c r="T721" i="1"/>
  <c r="S721" i="1"/>
  <c r="R721" i="1"/>
  <c r="Q721" i="1"/>
  <c r="P721" i="1"/>
  <c r="Y720" i="1"/>
  <c r="X720" i="1"/>
  <c r="W720" i="1"/>
  <c r="V720" i="1"/>
  <c r="U720" i="1"/>
  <c r="T720" i="1"/>
  <c r="S720" i="1"/>
  <c r="R720" i="1"/>
  <c r="Q720" i="1"/>
  <c r="P720" i="1"/>
  <c r="Y719" i="1"/>
  <c r="X719" i="1"/>
  <c r="W719" i="1"/>
  <c r="V719" i="1"/>
  <c r="U719" i="1"/>
  <c r="T719" i="1"/>
  <c r="S719" i="1"/>
  <c r="R719" i="1"/>
  <c r="Q719" i="1"/>
  <c r="P719" i="1"/>
  <c r="Y718" i="1"/>
  <c r="X718" i="1"/>
  <c r="W718" i="1"/>
  <c r="V718" i="1"/>
  <c r="U718" i="1"/>
  <c r="T718" i="1"/>
  <c r="S718" i="1"/>
  <c r="R718" i="1"/>
  <c r="Q718" i="1"/>
  <c r="P718" i="1"/>
  <c r="Y717" i="1"/>
  <c r="X717" i="1"/>
  <c r="W717" i="1"/>
  <c r="V717" i="1"/>
  <c r="U717" i="1"/>
  <c r="T717" i="1"/>
  <c r="S717" i="1"/>
  <c r="R717" i="1"/>
  <c r="Q717" i="1"/>
  <c r="P717" i="1"/>
  <c r="Y716" i="1"/>
  <c r="X716" i="1"/>
  <c r="W716" i="1"/>
  <c r="V716" i="1"/>
  <c r="U716" i="1"/>
  <c r="T716" i="1"/>
  <c r="S716" i="1"/>
  <c r="R716" i="1"/>
  <c r="Q716" i="1"/>
  <c r="P716" i="1"/>
  <c r="Y715" i="1"/>
  <c r="X715" i="1"/>
  <c r="W715" i="1"/>
  <c r="V715" i="1"/>
  <c r="U715" i="1"/>
  <c r="T715" i="1"/>
  <c r="S715" i="1"/>
  <c r="R715" i="1"/>
  <c r="Q715" i="1"/>
  <c r="P715" i="1"/>
  <c r="Y714" i="1"/>
  <c r="X714" i="1"/>
  <c r="W714" i="1"/>
  <c r="V714" i="1"/>
  <c r="U714" i="1"/>
  <c r="T714" i="1"/>
  <c r="S714" i="1"/>
  <c r="R714" i="1"/>
  <c r="Q714" i="1"/>
  <c r="P714" i="1"/>
  <c r="Y713" i="1"/>
  <c r="X713" i="1"/>
  <c r="W713" i="1"/>
  <c r="V713" i="1"/>
  <c r="U713" i="1"/>
  <c r="T713" i="1"/>
  <c r="S713" i="1"/>
  <c r="R713" i="1"/>
  <c r="Q713" i="1"/>
  <c r="P713" i="1"/>
  <c r="Y712" i="1"/>
  <c r="X712" i="1"/>
  <c r="W712" i="1"/>
  <c r="V712" i="1"/>
  <c r="U712" i="1"/>
  <c r="T712" i="1"/>
  <c r="S712" i="1"/>
  <c r="R712" i="1"/>
  <c r="Q712" i="1"/>
  <c r="P712" i="1"/>
  <c r="Y711" i="1"/>
  <c r="X711" i="1"/>
  <c r="W711" i="1"/>
  <c r="V711" i="1"/>
  <c r="U711" i="1"/>
  <c r="T711" i="1"/>
  <c r="S711" i="1"/>
  <c r="R711" i="1"/>
  <c r="Q711" i="1"/>
  <c r="P711" i="1"/>
  <c r="Y710" i="1"/>
  <c r="X710" i="1"/>
  <c r="W710" i="1"/>
  <c r="V710" i="1"/>
  <c r="U710" i="1"/>
  <c r="T710" i="1"/>
  <c r="S710" i="1"/>
  <c r="R710" i="1"/>
  <c r="Q710" i="1"/>
  <c r="P710" i="1"/>
  <c r="Y709" i="1"/>
  <c r="X709" i="1"/>
  <c r="W709" i="1"/>
  <c r="V709" i="1"/>
  <c r="U709" i="1"/>
  <c r="T709" i="1"/>
  <c r="S709" i="1"/>
  <c r="R709" i="1"/>
  <c r="Q709" i="1"/>
  <c r="P709" i="1"/>
  <c r="Y708" i="1"/>
  <c r="X708" i="1"/>
  <c r="W708" i="1"/>
  <c r="V708" i="1"/>
  <c r="U708" i="1"/>
  <c r="T708" i="1"/>
  <c r="S708" i="1"/>
  <c r="R708" i="1"/>
  <c r="Q708" i="1"/>
  <c r="P708" i="1"/>
  <c r="Y707" i="1"/>
  <c r="X707" i="1"/>
  <c r="W707" i="1"/>
  <c r="V707" i="1"/>
  <c r="U707" i="1"/>
  <c r="T707" i="1"/>
  <c r="S707" i="1"/>
  <c r="R707" i="1"/>
  <c r="Q707" i="1"/>
  <c r="P707" i="1"/>
  <c r="Y706" i="1"/>
  <c r="X706" i="1"/>
  <c r="W706" i="1"/>
  <c r="V706" i="1"/>
  <c r="U706" i="1"/>
  <c r="T706" i="1"/>
  <c r="S706" i="1"/>
  <c r="R706" i="1"/>
  <c r="Q706" i="1"/>
  <c r="P706" i="1"/>
  <c r="Y705" i="1"/>
  <c r="X705" i="1"/>
  <c r="W705" i="1"/>
  <c r="V705" i="1"/>
  <c r="U705" i="1"/>
  <c r="T705" i="1"/>
  <c r="S705" i="1"/>
  <c r="R705" i="1"/>
  <c r="Q705" i="1"/>
  <c r="P705" i="1"/>
  <c r="Y704" i="1"/>
  <c r="X704" i="1"/>
  <c r="W704" i="1"/>
  <c r="V704" i="1"/>
  <c r="U704" i="1"/>
  <c r="T704" i="1"/>
  <c r="S704" i="1"/>
  <c r="R704" i="1"/>
  <c r="Q704" i="1"/>
  <c r="P704" i="1"/>
  <c r="Y703" i="1"/>
  <c r="X703" i="1"/>
  <c r="W703" i="1"/>
  <c r="V703" i="1"/>
  <c r="U703" i="1"/>
  <c r="T703" i="1"/>
  <c r="S703" i="1"/>
  <c r="R703" i="1"/>
  <c r="Q703" i="1"/>
  <c r="P703" i="1"/>
  <c r="Y702" i="1"/>
  <c r="X702" i="1"/>
  <c r="W702" i="1"/>
  <c r="V702" i="1"/>
  <c r="U702" i="1"/>
  <c r="T702" i="1"/>
  <c r="S702" i="1"/>
  <c r="R702" i="1"/>
  <c r="Q702" i="1"/>
  <c r="P702" i="1"/>
  <c r="Y701" i="1"/>
  <c r="X701" i="1"/>
  <c r="W701" i="1"/>
  <c r="V701" i="1"/>
  <c r="U701" i="1"/>
  <c r="T701" i="1"/>
  <c r="S701" i="1"/>
  <c r="R701" i="1"/>
  <c r="Q701" i="1"/>
  <c r="P701" i="1"/>
  <c r="Y700" i="1"/>
  <c r="X700" i="1"/>
  <c r="W700" i="1"/>
  <c r="V700" i="1"/>
  <c r="U700" i="1"/>
  <c r="T700" i="1"/>
  <c r="S700" i="1"/>
  <c r="R700" i="1"/>
  <c r="Q700" i="1"/>
  <c r="P700" i="1"/>
  <c r="Y699" i="1"/>
  <c r="X699" i="1"/>
  <c r="W699" i="1"/>
  <c r="V699" i="1"/>
  <c r="U699" i="1"/>
  <c r="T699" i="1"/>
  <c r="S699" i="1"/>
  <c r="R699" i="1"/>
  <c r="Q699" i="1"/>
  <c r="P699" i="1"/>
  <c r="Y698" i="1"/>
  <c r="X698" i="1"/>
  <c r="W698" i="1"/>
  <c r="V698" i="1"/>
  <c r="U698" i="1"/>
  <c r="T698" i="1"/>
  <c r="S698" i="1"/>
  <c r="R698" i="1"/>
  <c r="Q698" i="1"/>
  <c r="P698" i="1"/>
  <c r="Y697" i="1"/>
  <c r="X697" i="1"/>
  <c r="W697" i="1"/>
  <c r="V697" i="1"/>
  <c r="U697" i="1"/>
  <c r="T697" i="1"/>
  <c r="S697" i="1"/>
  <c r="R697" i="1"/>
  <c r="Q697" i="1"/>
  <c r="P697" i="1"/>
  <c r="Y696" i="1"/>
  <c r="X696" i="1"/>
  <c r="W696" i="1"/>
  <c r="V696" i="1"/>
  <c r="U696" i="1"/>
  <c r="T696" i="1"/>
  <c r="S696" i="1"/>
  <c r="R696" i="1"/>
  <c r="Q696" i="1"/>
  <c r="P696" i="1"/>
  <c r="Y695" i="1"/>
  <c r="X695" i="1"/>
  <c r="W695" i="1"/>
  <c r="V695" i="1"/>
  <c r="U695" i="1"/>
  <c r="T695" i="1"/>
  <c r="S695" i="1"/>
  <c r="R695" i="1"/>
  <c r="Q695" i="1"/>
  <c r="P695" i="1"/>
  <c r="Y694" i="1"/>
  <c r="X694" i="1"/>
  <c r="W694" i="1"/>
  <c r="V694" i="1"/>
  <c r="U694" i="1"/>
  <c r="T694" i="1"/>
  <c r="S694" i="1"/>
  <c r="R694" i="1"/>
  <c r="Q694" i="1"/>
  <c r="P694" i="1"/>
  <c r="Y693" i="1"/>
  <c r="X693" i="1"/>
  <c r="W693" i="1"/>
  <c r="V693" i="1"/>
  <c r="U693" i="1"/>
  <c r="T693" i="1"/>
  <c r="S693" i="1"/>
  <c r="R693" i="1"/>
  <c r="Q693" i="1"/>
  <c r="P693" i="1"/>
  <c r="Y692" i="1"/>
  <c r="X692" i="1"/>
  <c r="W692" i="1"/>
  <c r="V692" i="1"/>
  <c r="U692" i="1"/>
  <c r="T692" i="1"/>
  <c r="S692" i="1"/>
  <c r="R692" i="1"/>
  <c r="Q692" i="1"/>
  <c r="P692" i="1"/>
  <c r="Y691" i="1"/>
  <c r="X691" i="1"/>
  <c r="W691" i="1"/>
  <c r="V691" i="1"/>
  <c r="U691" i="1"/>
  <c r="T691" i="1"/>
  <c r="S691" i="1"/>
  <c r="R691" i="1"/>
  <c r="Q691" i="1"/>
  <c r="P691" i="1"/>
  <c r="Y690" i="1"/>
  <c r="X690" i="1"/>
  <c r="W690" i="1"/>
  <c r="V690" i="1"/>
  <c r="U690" i="1"/>
  <c r="T690" i="1"/>
  <c r="S690" i="1"/>
  <c r="R690" i="1"/>
  <c r="Q690" i="1"/>
  <c r="P690" i="1"/>
  <c r="Y689" i="1"/>
  <c r="X689" i="1"/>
  <c r="W689" i="1"/>
  <c r="V689" i="1"/>
  <c r="U689" i="1"/>
  <c r="T689" i="1"/>
  <c r="S689" i="1"/>
  <c r="R689" i="1"/>
  <c r="Q689" i="1"/>
  <c r="P689" i="1"/>
  <c r="Y688" i="1"/>
  <c r="X688" i="1"/>
  <c r="W688" i="1"/>
  <c r="V688" i="1"/>
  <c r="U688" i="1"/>
  <c r="T688" i="1"/>
  <c r="S688" i="1"/>
  <c r="R688" i="1"/>
  <c r="Q688" i="1"/>
  <c r="P688" i="1"/>
  <c r="Y687" i="1"/>
  <c r="X687" i="1"/>
  <c r="W687" i="1"/>
  <c r="V687" i="1"/>
  <c r="U687" i="1"/>
  <c r="T687" i="1"/>
  <c r="S687" i="1"/>
  <c r="R687" i="1"/>
  <c r="Q687" i="1"/>
  <c r="P687" i="1"/>
  <c r="Y686" i="1"/>
  <c r="X686" i="1"/>
  <c r="W686" i="1"/>
  <c r="V686" i="1"/>
  <c r="U686" i="1"/>
  <c r="T686" i="1"/>
  <c r="S686" i="1"/>
  <c r="R686" i="1"/>
  <c r="Q686" i="1"/>
  <c r="P686" i="1"/>
  <c r="Y685" i="1"/>
  <c r="X685" i="1"/>
  <c r="W685" i="1"/>
  <c r="V685" i="1"/>
  <c r="U685" i="1"/>
  <c r="T685" i="1"/>
  <c r="S685" i="1"/>
  <c r="R685" i="1"/>
  <c r="Q685" i="1"/>
  <c r="P685" i="1"/>
  <c r="Y684" i="1"/>
  <c r="X684" i="1"/>
  <c r="W684" i="1"/>
  <c r="V684" i="1"/>
  <c r="U684" i="1"/>
  <c r="T684" i="1"/>
  <c r="S684" i="1"/>
  <c r="R684" i="1"/>
  <c r="Q684" i="1"/>
  <c r="P684" i="1"/>
  <c r="Y683" i="1"/>
  <c r="X683" i="1"/>
  <c r="W683" i="1"/>
  <c r="V683" i="1"/>
  <c r="U683" i="1"/>
  <c r="T683" i="1"/>
  <c r="S683" i="1"/>
  <c r="R683" i="1"/>
  <c r="Q683" i="1"/>
  <c r="P683" i="1"/>
  <c r="Y682" i="1"/>
  <c r="X682" i="1"/>
  <c r="W682" i="1"/>
  <c r="V682" i="1"/>
  <c r="U682" i="1"/>
  <c r="T682" i="1"/>
  <c r="S682" i="1"/>
  <c r="R682" i="1"/>
  <c r="Q682" i="1"/>
  <c r="P682" i="1"/>
  <c r="Y681" i="1"/>
  <c r="X681" i="1"/>
  <c r="W681" i="1"/>
  <c r="V681" i="1"/>
  <c r="U681" i="1"/>
  <c r="T681" i="1"/>
  <c r="S681" i="1"/>
  <c r="R681" i="1"/>
  <c r="Q681" i="1"/>
  <c r="P681" i="1"/>
  <c r="Y680" i="1"/>
  <c r="X680" i="1"/>
  <c r="W680" i="1"/>
  <c r="V680" i="1"/>
  <c r="U680" i="1"/>
  <c r="T680" i="1"/>
  <c r="S680" i="1"/>
  <c r="R680" i="1"/>
  <c r="Q680" i="1"/>
  <c r="P680" i="1"/>
  <c r="Y679" i="1"/>
  <c r="X679" i="1"/>
  <c r="W679" i="1"/>
  <c r="V679" i="1"/>
  <c r="U679" i="1"/>
  <c r="T679" i="1"/>
  <c r="S679" i="1"/>
  <c r="R679" i="1"/>
  <c r="Q679" i="1"/>
  <c r="P679" i="1"/>
  <c r="Y678" i="1"/>
  <c r="X678" i="1"/>
  <c r="W678" i="1"/>
  <c r="V678" i="1"/>
  <c r="U678" i="1"/>
  <c r="T678" i="1"/>
  <c r="S678" i="1"/>
  <c r="R678" i="1"/>
  <c r="Q678" i="1"/>
  <c r="P678" i="1"/>
  <c r="Y677" i="1"/>
  <c r="X677" i="1"/>
  <c r="W677" i="1"/>
  <c r="V677" i="1"/>
  <c r="U677" i="1"/>
  <c r="T677" i="1"/>
  <c r="S677" i="1"/>
  <c r="R677" i="1"/>
  <c r="Q677" i="1"/>
  <c r="P677" i="1"/>
  <c r="Y676" i="1"/>
  <c r="X676" i="1"/>
  <c r="W676" i="1"/>
  <c r="V676" i="1"/>
  <c r="U676" i="1"/>
  <c r="T676" i="1"/>
  <c r="S676" i="1"/>
  <c r="R676" i="1"/>
  <c r="Q676" i="1"/>
  <c r="P676" i="1"/>
  <c r="Y675" i="1"/>
  <c r="X675" i="1"/>
  <c r="W675" i="1"/>
  <c r="V675" i="1"/>
  <c r="U675" i="1"/>
  <c r="T675" i="1"/>
  <c r="S675" i="1"/>
  <c r="R675" i="1"/>
  <c r="Q675" i="1"/>
  <c r="P675" i="1"/>
  <c r="Y674" i="1"/>
  <c r="X674" i="1"/>
  <c r="W674" i="1"/>
  <c r="V674" i="1"/>
  <c r="U674" i="1"/>
  <c r="T674" i="1"/>
  <c r="S674" i="1"/>
  <c r="R674" i="1"/>
  <c r="Q674" i="1"/>
  <c r="P674" i="1"/>
  <c r="Y673" i="1"/>
  <c r="X673" i="1"/>
  <c r="W673" i="1"/>
  <c r="V673" i="1"/>
  <c r="U673" i="1"/>
  <c r="T673" i="1"/>
  <c r="S673" i="1"/>
  <c r="R673" i="1"/>
  <c r="Q673" i="1"/>
  <c r="P673" i="1"/>
  <c r="Y672" i="1"/>
  <c r="X672" i="1"/>
  <c r="W672" i="1"/>
  <c r="V672" i="1"/>
  <c r="U672" i="1"/>
  <c r="T672" i="1"/>
  <c r="S672" i="1"/>
  <c r="R672" i="1"/>
  <c r="Q672" i="1"/>
  <c r="P672" i="1"/>
  <c r="Y671" i="1"/>
  <c r="X671" i="1"/>
  <c r="W671" i="1"/>
  <c r="V671" i="1"/>
  <c r="U671" i="1"/>
  <c r="T671" i="1"/>
  <c r="S671" i="1"/>
  <c r="R671" i="1"/>
  <c r="Q671" i="1"/>
  <c r="P671" i="1"/>
  <c r="Y670" i="1"/>
  <c r="X670" i="1"/>
  <c r="W670" i="1"/>
  <c r="V670" i="1"/>
  <c r="U670" i="1"/>
  <c r="T670" i="1"/>
  <c r="S670" i="1"/>
  <c r="R670" i="1"/>
  <c r="Q670" i="1"/>
  <c r="P670" i="1"/>
  <c r="Y669" i="1"/>
  <c r="X669" i="1"/>
  <c r="W669" i="1"/>
  <c r="V669" i="1"/>
  <c r="U669" i="1"/>
  <c r="T669" i="1"/>
  <c r="S669" i="1"/>
  <c r="R669" i="1"/>
  <c r="Q669" i="1"/>
  <c r="P669" i="1"/>
  <c r="Y668" i="1"/>
  <c r="X668" i="1"/>
  <c r="W668" i="1"/>
  <c r="V668" i="1"/>
  <c r="U668" i="1"/>
  <c r="T668" i="1"/>
  <c r="S668" i="1"/>
  <c r="R668" i="1"/>
  <c r="Q668" i="1"/>
  <c r="P668" i="1"/>
  <c r="Y667" i="1"/>
  <c r="X667" i="1"/>
  <c r="W667" i="1"/>
  <c r="V667" i="1"/>
  <c r="U667" i="1"/>
  <c r="T667" i="1"/>
  <c r="S667" i="1"/>
  <c r="R667" i="1"/>
  <c r="Q667" i="1"/>
  <c r="P667" i="1"/>
  <c r="Y666" i="1"/>
  <c r="X666" i="1"/>
  <c r="W666" i="1"/>
  <c r="V666" i="1"/>
  <c r="U666" i="1"/>
  <c r="T666" i="1"/>
  <c r="S666" i="1"/>
  <c r="R666" i="1"/>
  <c r="Q666" i="1"/>
  <c r="P666" i="1"/>
  <c r="Y665" i="1"/>
  <c r="X665" i="1"/>
  <c r="W665" i="1"/>
  <c r="V665" i="1"/>
  <c r="U665" i="1"/>
  <c r="T665" i="1"/>
  <c r="S665" i="1"/>
  <c r="R665" i="1"/>
  <c r="Q665" i="1"/>
  <c r="P665" i="1"/>
  <c r="Y664" i="1"/>
  <c r="X664" i="1"/>
  <c r="W664" i="1"/>
  <c r="V664" i="1"/>
  <c r="U664" i="1"/>
  <c r="T664" i="1"/>
  <c r="S664" i="1"/>
  <c r="R664" i="1"/>
  <c r="Q664" i="1"/>
  <c r="P664" i="1"/>
  <c r="Y663" i="1"/>
  <c r="X663" i="1"/>
  <c r="W663" i="1"/>
  <c r="V663" i="1"/>
  <c r="U663" i="1"/>
  <c r="T663" i="1"/>
  <c r="S663" i="1"/>
  <c r="R663" i="1"/>
  <c r="Q663" i="1"/>
  <c r="P663" i="1"/>
  <c r="Y662" i="1"/>
  <c r="X662" i="1"/>
  <c r="W662" i="1"/>
  <c r="V662" i="1"/>
  <c r="U662" i="1"/>
  <c r="T662" i="1"/>
  <c r="S662" i="1"/>
  <c r="R662" i="1"/>
  <c r="Q662" i="1"/>
  <c r="P662" i="1"/>
  <c r="Y661" i="1"/>
  <c r="X661" i="1"/>
  <c r="W661" i="1"/>
  <c r="V661" i="1"/>
  <c r="U661" i="1"/>
  <c r="T661" i="1"/>
  <c r="S661" i="1"/>
  <c r="R661" i="1"/>
  <c r="Q661" i="1"/>
  <c r="P661" i="1"/>
  <c r="Y660" i="1"/>
  <c r="X660" i="1"/>
  <c r="W660" i="1"/>
  <c r="V660" i="1"/>
  <c r="U660" i="1"/>
  <c r="T660" i="1"/>
  <c r="S660" i="1"/>
  <c r="R660" i="1"/>
  <c r="Q660" i="1"/>
  <c r="P660" i="1"/>
  <c r="Y659" i="1"/>
  <c r="X659" i="1"/>
  <c r="W659" i="1"/>
  <c r="V659" i="1"/>
  <c r="U659" i="1"/>
  <c r="T659" i="1"/>
  <c r="S659" i="1"/>
  <c r="R659" i="1"/>
  <c r="Q659" i="1"/>
  <c r="P659" i="1"/>
  <c r="Y658" i="1"/>
  <c r="X658" i="1"/>
  <c r="W658" i="1"/>
  <c r="V658" i="1"/>
  <c r="U658" i="1"/>
  <c r="T658" i="1"/>
  <c r="S658" i="1"/>
  <c r="R658" i="1"/>
  <c r="Q658" i="1"/>
  <c r="P658" i="1"/>
  <c r="Y657" i="1"/>
  <c r="X657" i="1"/>
  <c r="W657" i="1"/>
  <c r="V657" i="1"/>
  <c r="U657" i="1"/>
  <c r="T657" i="1"/>
  <c r="S657" i="1"/>
  <c r="R657" i="1"/>
  <c r="Q657" i="1"/>
  <c r="P657" i="1"/>
  <c r="Y656" i="1"/>
  <c r="X656" i="1"/>
  <c r="W656" i="1"/>
  <c r="V656" i="1"/>
  <c r="U656" i="1"/>
  <c r="T656" i="1"/>
  <c r="S656" i="1"/>
  <c r="R656" i="1"/>
  <c r="Q656" i="1"/>
  <c r="P656" i="1"/>
  <c r="Y655" i="1"/>
  <c r="X655" i="1"/>
  <c r="W655" i="1"/>
  <c r="V655" i="1"/>
  <c r="U655" i="1"/>
  <c r="T655" i="1"/>
  <c r="S655" i="1"/>
  <c r="R655" i="1"/>
  <c r="Q655" i="1"/>
  <c r="P655" i="1"/>
  <c r="Y654" i="1"/>
  <c r="X654" i="1"/>
  <c r="W654" i="1"/>
  <c r="V654" i="1"/>
  <c r="U654" i="1"/>
  <c r="T654" i="1"/>
  <c r="S654" i="1"/>
  <c r="R654" i="1"/>
  <c r="Q654" i="1"/>
  <c r="P654" i="1"/>
  <c r="Y653" i="1"/>
  <c r="X653" i="1"/>
  <c r="W653" i="1"/>
  <c r="V653" i="1"/>
  <c r="U653" i="1"/>
  <c r="T653" i="1"/>
  <c r="S653" i="1"/>
  <c r="R653" i="1"/>
  <c r="Q653" i="1"/>
  <c r="P653" i="1"/>
  <c r="Y652" i="1"/>
  <c r="X652" i="1"/>
  <c r="W652" i="1"/>
  <c r="V652" i="1"/>
  <c r="U652" i="1"/>
  <c r="T652" i="1"/>
  <c r="S652" i="1"/>
  <c r="R652" i="1"/>
  <c r="Q652" i="1"/>
  <c r="P652" i="1"/>
  <c r="Y651" i="1"/>
  <c r="X651" i="1"/>
  <c r="W651" i="1"/>
  <c r="V651" i="1"/>
  <c r="U651" i="1"/>
  <c r="T651" i="1"/>
  <c r="S651" i="1"/>
  <c r="R651" i="1"/>
  <c r="Q651" i="1"/>
  <c r="P651" i="1"/>
  <c r="Y650" i="1"/>
  <c r="X650" i="1"/>
  <c r="W650" i="1"/>
  <c r="V650" i="1"/>
  <c r="U650" i="1"/>
  <c r="T650" i="1"/>
  <c r="S650" i="1"/>
  <c r="R650" i="1"/>
  <c r="Q650" i="1"/>
  <c r="P650" i="1"/>
  <c r="Y649" i="1"/>
  <c r="X649" i="1"/>
  <c r="W649" i="1"/>
  <c r="V649" i="1"/>
  <c r="U649" i="1"/>
  <c r="T649" i="1"/>
  <c r="S649" i="1"/>
  <c r="R649" i="1"/>
  <c r="Q649" i="1"/>
  <c r="P649" i="1"/>
  <c r="Y648" i="1"/>
  <c r="X648" i="1"/>
  <c r="W648" i="1"/>
  <c r="V648" i="1"/>
  <c r="U648" i="1"/>
  <c r="T648" i="1"/>
  <c r="S648" i="1"/>
  <c r="R648" i="1"/>
  <c r="Q648" i="1"/>
  <c r="P648" i="1"/>
  <c r="Y647" i="1"/>
  <c r="X647" i="1"/>
  <c r="W647" i="1"/>
  <c r="V647" i="1"/>
  <c r="U647" i="1"/>
  <c r="T647" i="1"/>
  <c r="S647" i="1"/>
  <c r="R647" i="1"/>
  <c r="Q647" i="1"/>
  <c r="P647" i="1"/>
  <c r="Y646" i="1"/>
  <c r="X646" i="1"/>
  <c r="W646" i="1"/>
  <c r="V646" i="1"/>
  <c r="U646" i="1"/>
  <c r="T646" i="1"/>
  <c r="S646" i="1"/>
  <c r="R646" i="1"/>
  <c r="Q646" i="1"/>
  <c r="P646" i="1"/>
  <c r="Y645" i="1"/>
  <c r="X645" i="1"/>
  <c r="W645" i="1"/>
  <c r="V645" i="1"/>
  <c r="U645" i="1"/>
  <c r="T645" i="1"/>
  <c r="S645" i="1"/>
  <c r="R645" i="1"/>
  <c r="Q645" i="1"/>
  <c r="P645" i="1"/>
  <c r="Y644" i="1"/>
  <c r="X644" i="1"/>
  <c r="W644" i="1"/>
  <c r="V644" i="1"/>
  <c r="U644" i="1"/>
  <c r="T644" i="1"/>
  <c r="S644" i="1"/>
  <c r="R644" i="1"/>
  <c r="Q644" i="1"/>
  <c r="P644" i="1"/>
  <c r="Y643" i="1"/>
  <c r="X643" i="1"/>
  <c r="W643" i="1"/>
  <c r="V643" i="1"/>
  <c r="U643" i="1"/>
  <c r="T643" i="1"/>
  <c r="S643" i="1"/>
  <c r="R643" i="1"/>
  <c r="Q643" i="1"/>
  <c r="P643" i="1"/>
  <c r="Y642" i="1"/>
  <c r="X642" i="1"/>
  <c r="W642" i="1"/>
  <c r="V642" i="1"/>
  <c r="U642" i="1"/>
  <c r="T642" i="1"/>
  <c r="S642" i="1"/>
  <c r="R642" i="1"/>
  <c r="Q642" i="1"/>
  <c r="P642" i="1"/>
  <c r="Y641" i="1"/>
  <c r="X641" i="1"/>
  <c r="W641" i="1"/>
  <c r="V641" i="1"/>
  <c r="U641" i="1"/>
  <c r="T641" i="1"/>
  <c r="S641" i="1"/>
  <c r="R641" i="1"/>
  <c r="Q641" i="1"/>
  <c r="P641" i="1"/>
  <c r="Y640" i="1"/>
  <c r="X640" i="1"/>
  <c r="W640" i="1"/>
  <c r="V640" i="1"/>
  <c r="U640" i="1"/>
  <c r="T640" i="1"/>
  <c r="S640" i="1"/>
  <c r="R640" i="1"/>
  <c r="Q640" i="1"/>
  <c r="P640" i="1"/>
  <c r="Y639" i="1"/>
  <c r="X639" i="1"/>
  <c r="W639" i="1"/>
  <c r="V639" i="1"/>
  <c r="U639" i="1"/>
  <c r="T639" i="1"/>
  <c r="S639" i="1"/>
  <c r="R639" i="1"/>
  <c r="Q639" i="1"/>
  <c r="P639" i="1"/>
  <c r="Y638" i="1"/>
  <c r="X638" i="1"/>
  <c r="W638" i="1"/>
  <c r="V638" i="1"/>
  <c r="U638" i="1"/>
  <c r="T638" i="1"/>
  <c r="S638" i="1"/>
  <c r="R638" i="1"/>
  <c r="Q638" i="1"/>
  <c r="P638" i="1"/>
  <c r="Y637" i="1"/>
  <c r="X637" i="1"/>
  <c r="W637" i="1"/>
  <c r="V637" i="1"/>
  <c r="U637" i="1"/>
  <c r="T637" i="1"/>
  <c r="S637" i="1"/>
  <c r="R637" i="1"/>
  <c r="Q637" i="1"/>
  <c r="P637" i="1"/>
  <c r="Y636" i="1"/>
  <c r="X636" i="1"/>
  <c r="W636" i="1"/>
  <c r="V636" i="1"/>
  <c r="U636" i="1"/>
  <c r="T636" i="1"/>
  <c r="S636" i="1"/>
  <c r="R636" i="1"/>
  <c r="Q636" i="1"/>
  <c r="P636" i="1"/>
  <c r="Y635" i="1"/>
  <c r="X635" i="1"/>
  <c r="W635" i="1"/>
  <c r="V635" i="1"/>
  <c r="U635" i="1"/>
  <c r="T635" i="1"/>
  <c r="S635" i="1"/>
  <c r="R635" i="1"/>
  <c r="Q635" i="1"/>
  <c r="P635" i="1"/>
  <c r="Y634" i="1"/>
  <c r="X634" i="1"/>
  <c r="W634" i="1"/>
  <c r="V634" i="1"/>
  <c r="U634" i="1"/>
  <c r="T634" i="1"/>
  <c r="S634" i="1"/>
  <c r="R634" i="1"/>
  <c r="Q634" i="1"/>
  <c r="P634" i="1"/>
  <c r="Y633" i="1"/>
  <c r="X633" i="1"/>
  <c r="W633" i="1"/>
  <c r="V633" i="1"/>
  <c r="U633" i="1"/>
  <c r="T633" i="1"/>
  <c r="S633" i="1"/>
  <c r="R633" i="1"/>
  <c r="Q633" i="1"/>
  <c r="P633" i="1"/>
  <c r="Y632" i="1"/>
  <c r="X632" i="1"/>
  <c r="W632" i="1"/>
  <c r="V632" i="1"/>
  <c r="U632" i="1"/>
  <c r="T632" i="1"/>
  <c r="S632" i="1"/>
  <c r="R632" i="1"/>
  <c r="Q632" i="1"/>
  <c r="P632" i="1"/>
  <c r="Y631" i="1"/>
  <c r="X631" i="1"/>
  <c r="W631" i="1"/>
  <c r="V631" i="1"/>
  <c r="U631" i="1"/>
  <c r="T631" i="1"/>
  <c r="S631" i="1"/>
  <c r="R631" i="1"/>
  <c r="Q631" i="1"/>
  <c r="P631" i="1"/>
  <c r="Y630" i="1"/>
  <c r="X630" i="1"/>
  <c r="W630" i="1"/>
  <c r="V630" i="1"/>
  <c r="U630" i="1"/>
  <c r="T630" i="1"/>
  <c r="S630" i="1"/>
  <c r="R630" i="1"/>
  <c r="Q630" i="1"/>
  <c r="P630" i="1"/>
  <c r="Y629" i="1"/>
  <c r="X629" i="1"/>
  <c r="W629" i="1"/>
  <c r="V629" i="1"/>
  <c r="U629" i="1"/>
  <c r="T629" i="1"/>
  <c r="S629" i="1"/>
  <c r="R629" i="1"/>
  <c r="Q629" i="1"/>
  <c r="P629" i="1"/>
  <c r="Y628" i="1"/>
  <c r="X628" i="1"/>
  <c r="W628" i="1"/>
  <c r="V628" i="1"/>
  <c r="U628" i="1"/>
  <c r="T628" i="1"/>
  <c r="S628" i="1"/>
  <c r="R628" i="1"/>
  <c r="Q628" i="1"/>
  <c r="P628" i="1"/>
  <c r="Y627" i="1"/>
  <c r="X627" i="1"/>
  <c r="W627" i="1"/>
  <c r="V627" i="1"/>
  <c r="U627" i="1"/>
  <c r="T627" i="1"/>
  <c r="S627" i="1"/>
  <c r="R627" i="1"/>
  <c r="Q627" i="1"/>
  <c r="P627" i="1"/>
  <c r="Y626" i="1"/>
  <c r="X626" i="1"/>
  <c r="W626" i="1"/>
  <c r="V626" i="1"/>
  <c r="U626" i="1"/>
  <c r="T626" i="1"/>
  <c r="S626" i="1"/>
  <c r="R626" i="1"/>
  <c r="Q626" i="1"/>
  <c r="P626" i="1"/>
  <c r="Y625" i="1"/>
  <c r="X625" i="1"/>
  <c r="W625" i="1"/>
  <c r="V625" i="1"/>
  <c r="U625" i="1"/>
  <c r="T625" i="1"/>
  <c r="S625" i="1"/>
  <c r="R625" i="1"/>
  <c r="Q625" i="1"/>
  <c r="P625" i="1"/>
  <c r="Y624" i="1"/>
  <c r="X624" i="1"/>
  <c r="W624" i="1"/>
  <c r="V624" i="1"/>
  <c r="U624" i="1"/>
  <c r="T624" i="1"/>
  <c r="S624" i="1"/>
  <c r="R624" i="1"/>
  <c r="Q624" i="1"/>
  <c r="P624" i="1"/>
  <c r="Y623" i="1"/>
  <c r="X623" i="1"/>
  <c r="W623" i="1"/>
  <c r="V623" i="1"/>
  <c r="U623" i="1"/>
  <c r="T623" i="1"/>
  <c r="S623" i="1"/>
  <c r="R623" i="1"/>
  <c r="Q623" i="1"/>
  <c r="P623" i="1"/>
  <c r="Y622" i="1"/>
  <c r="X622" i="1"/>
  <c r="W622" i="1"/>
  <c r="V622" i="1"/>
  <c r="U622" i="1"/>
  <c r="T622" i="1"/>
  <c r="S622" i="1"/>
  <c r="R622" i="1"/>
  <c r="Q622" i="1"/>
  <c r="P622" i="1"/>
  <c r="Y621" i="1"/>
  <c r="X621" i="1"/>
  <c r="W621" i="1"/>
  <c r="V621" i="1"/>
  <c r="U621" i="1"/>
  <c r="T621" i="1"/>
  <c r="S621" i="1"/>
  <c r="R621" i="1"/>
  <c r="Q621" i="1"/>
  <c r="P621" i="1"/>
  <c r="Y620" i="1"/>
  <c r="X620" i="1"/>
  <c r="W620" i="1"/>
  <c r="V620" i="1"/>
  <c r="U620" i="1"/>
  <c r="T620" i="1"/>
  <c r="S620" i="1"/>
  <c r="R620" i="1"/>
  <c r="Q620" i="1"/>
  <c r="P620" i="1"/>
  <c r="Y619" i="1"/>
  <c r="X619" i="1"/>
  <c r="W619" i="1"/>
  <c r="V619" i="1"/>
  <c r="U619" i="1"/>
  <c r="T619" i="1"/>
  <c r="S619" i="1"/>
  <c r="R619" i="1"/>
  <c r="Q619" i="1"/>
  <c r="P619" i="1"/>
  <c r="Y618" i="1"/>
  <c r="X618" i="1"/>
  <c r="W618" i="1"/>
  <c r="V618" i="1"/>
  <c r="U618" i="1"/>
  <c r="T618" i="1"/>
  <c r="S618" i="1"/>
  <c r="R618" i="1"/>
  <c r="Q618" i="1"/>
  <c r="P618" i="1"/>
  <c r="Y617" i="1"/>
  <c r="X617" i="1"/>
  <c r="W617" i="1"/>
  <c r="V617" i="1"/>
  <c r="U617" i="1"/>
  <c r="T617" i="1"/>
  <c r="S617" i="1"/>
  <c r="R617" i="1"/>
  <c r="Q617" i="1"/>
  <c r="P617" i="1"/>
  <c r="Y616" i="1"/>
  <c r="X616" i="1"/>
  <c r="W616" i="1"/>
  <c r="V616" i="1"/>
  <c r="U616" i="1"/>
  <c r="T616" i="1"/>
  <c r="S616" i="1"/>
  <c r="R616" i="1"/>
  <c r="Q616" i="1"/>
  <c r="P616" i="1"/>
  <c r="Y615" i="1"/>
  <c r="X615" i="1"/>
  <c r="W615" i="1"/>
  <c r="V615" i="1"/>
  <c r="U615" i="1"/>
  <c r="T615" i="1"/>
  <c r="S615" i="1"/>
  <c r="R615" i="1"/>
  <c r="Q615" i="1"/>
  <c r="P615" i="1"/>
  <c r="Y614" i="1"/>
  <c r="X614" i="1"/>
  <c r="W614" i="1"/>
  <c r="V614" i="1"/>
  <c r="U614" i="1"/>
  <c r="T614" i="1"/>
  <c r="S614" i="1"/>
  <c r="R614" i="1"/>
  <c r="Q614" i="1"/>
  <c r="P614" i="1"/>
  <c r="Y613" i="1"/>
  <c r="X613" i="1"/>
  <c r="W613" i="1"/>
  <c r="V613" i="1"/>
  <c r="U613" i="1"/>
  <c r="T613" i="1"/>
  <c r="S613" i="1"/>
  <c r="R613" i="1"/>
  <c r="Q613" i="1"/>
  <c r="P613" i="1"/>
  <c r="Y612" i="1"/>
  <c r="X612" i="1"/>
  <c r="W612" i="1"/>
  <c r="V612" i="1"/>
  <c r="U612" i="1"/>
  <c r="T612" i="1"/>
  <c r="S612" i="1"/>
  <c r="R612" i="1"/>
  <c r="Q612" i="1"/>
  <c r="P612" i="1"/>
  <c r="Y611" i="1"/>
  <c r="X611" i="1"/>
  <c r="W611" i="1"/>
  <c r="V611" i="1"/>
  <c r="U611" i="1"/>
  <c r="T611" i="1"/>
  <c r="S611" i="1"/>
  <c r="R611" i="1"/>
  <c r="Q611" i="1"/>
  <c r="P611" i="1"/>
  <c r="Y610" i="1"/>
  <c r="X610" i="1"/>
  <c r="W610" i="1"/>
  <c r="V610" i="1"/>
  <c r="U610" i="1"/>
  <c r="T610" i="1"/>
  <c r="S610" i="1"/>
  <c r="R610" i="1"/>
  <c r="Q610" i="1"/>
  <c r="P610" i="1"/>
  <c r="Y609" i="1"/>
  <c r="X609" i="1"/>
  <c r="W609" i="1"/>
  <c r="V609" i="1"/>
  <c r="U609" i="1"/>
  <c r="T609" i="1"/>
  <c r="S609" i="1"/>
  <c r="R609" i="1"/>
  <c r="Q609" i="1"/>
  <c r="P609" i="1"/>
  <c r="Y608" i="1"/>
  <c r="X608" i="1"/>
  <c r="W608" i="1"/>
  <c r="V608" i="1"/>
  <c r="U608" i="1"/>
  <c r="T608" i="1"/>
  <c r="S608" i="1"/>
  <c r="R608" i="1"/>
  <c r="Q608" i="1"/>
  <c r="P608" i="1"/>
  <c r="Y607" i="1"/>
  <c r="X607" i="1"/>
  <c r="W607" i="1"/>
  <c r="V607" i="1"/>
  <c r="U607" i="1"/>
  <c r="T607" i="1"/>
  <c r="S607" i="1"/>
  <c r="R607" i="1"/>
  <c r="Q607" i="1"/>
  <c r="P607" i="1"/>
  <c r="Y606" i="1"/>
  <c r="X606" i="1"/>
  <c r="W606" i="1"/>
  <c r="V606" i="1"/>
  <c r="U606" i="1"/>
  <c r="T606" i="1"/>
  <c r="S606" i="1"/>
  <c r="R606" i="1"/>
  <c r="Q606" i="1"/>
  <c r="P606" i="1"/>
  <c r="Y605" i="1"/>
  <c r="X605" i="1"/>
  <c r="W605" i="1"/>
  <c r="V605" i="1"/>
  <c r="U605" i="1"/>
  <c r="T605" i="1"/>
  <c r="S605" i="1"/>
  <c r="R605" i="1"/>
  <c r="Q605" i="1"/>
  <c r="P605" i="1"/>
  <c r="Y604" i="1"/>
  <c r="X604" i="1"/>
  <c r="W604" i="1"/>
  <c r="V604" i="1"/>
  <c r="U604" i="1"/>
  <c r="T604" i="1"/>
  <c r="S604" i="1"/>
  <c r="R604" i="1"/>
  <c r="Q604" i="1"/>
  <c r="P604" i="1"/>
  <c r="Y603" i="1"/>
  <c r="X603" i="1"/>
  <c r="W603" i="1"/>
  <c r="V603" i="1"/>
  <c r="U603" i="1"/>
  <c r="T603" i="1"/>
  <c r="S603" i="1"/>
  <c r="R603" i="1"/>
  <c r="Q603" i="1"/>
  <c r="P603" i="1"/>
  <c r="Y602" i="1"/>
  <c r="X602" i="1"/>
  <c r="W602" i="1"/>
  <c r="V602" i="1"/>
  <c r="U602" i="1"/>
  <c r="T602" i="1"/>
  <c r="S602" i="1"/>
  <c r="R602" i="1"/>
  <c r="Q602" i="1"/>
  <c r="P602" i="1"/>
  <c r="Y601" i="1"/>
  <c r="X601" i="1"/>
  <c r="W601" i="1"/>
  <c r="V601" i="1"/>
  <c r="U601" i="1"/>
  <c r="T601" i="1"/>
  <c r="S601" i="1"/>
  <c r="R601" i="1"/>
  <c r="Q601" i="1"/>
  <c r="P601" i="1"/>
  <c r="Y600" i="1"/>
  <c r="X600" i="1"/>
  <c r="W600" i="1"/>
  <c r="V600" i="1"/>
  <c r="U600" i="1"/>
  <c r="T600" i="1"/>
  <c r="S600" i="1"/>
  <c r="R600" i="1"/>
  <c r="Q600" i="1"/>
  <c r="P600" i="1"/>
  <c r="Y599" i="1"/>
  <c r="X599" i="1"/>
  <c r="W599" i="1"/>
  <c r="V599" i="1"/>
  <c r="U599" i="1"/>
  <c r="T599" i="1"/>
  <c r="S599" i="1"/>
  <c r="R599" i="1"/>
  <c r="Q599" i="1"/>
  <c r="P599" i="1"/>
  <c r="Y598" i="1"/>
  <c r="X598" i="1"/>
  <c r="W598" i="1"/>
  <c r="V598" i="1"/>
  <c r="U598" i="1"/>
  <c r="T598" i="1"/>
  <c r="S598" i="1"/>
  <c r="R598" i="1"/>
  <c r="Q598" i="1"/>
  <c r="P598" i="1"/>
  <c r="Y597" i="1"/>
  <c r="X597" i="1"/>
  <c r="W597" i="1"/>
  <c r="V597" i="1"/>
  <c r="U597" i="1"/>
  <c r="T597" i="1"/>
  <c r="S597" i="1"/>
  <c r="R597" i="1"/>
  <c r="Q597" i="1"/>
  <c r="P597" i="1"/>
  <c r="Y596" i="1"/>
  <c r="X596" i="1"/>
  <c r="W596" i="1"/>
  <c r="V596" i="1"/>
  <c r="U596" i="1"/>
  <c r="T596" i="1"/>
  <c r="S596" i="1"/>
  <c r="R596" i="1"/>
  <c r="Q596" i="1"/>
  <c r="P596" i="1"/>
  <c r="Y595" i="1"/>
  <c r="X595" i="1"/>
  <c r="W595" i="1"/>
  <c r="V595" i="1"/>
  <c r="U595" i="1"/>
  <c r="T595" i="1"/>
  <c r="S595" i="1"/>
  <c r="R595" i="1"/>
  <c r="Q595" i="1"/>
  <c r="P595" i="1"/>
  <c r="Y594" i="1"/>
  <c r="X594" i="1"/>
  <c r="W594" i="1"/>
  <c r="V594" i="1"/>
  <c r="U594" i="1"/>
  <c r="T594" i="1"/>
  <c r="S594" i="1"/>
  <c r="R594" i="1"/>
  <c r="Q594" i="1"/>
  <c r="P594" i="1"/>
  <c r="Y593" i="1"/>
  <c r="X593" i="1"/>
  <c r="W593" i="1"/>
  <c r="V593" i="1"/>
  <c r="U593" i="1"/>
  <c r="T593" i="1"/>
  <c r="S593" i="1"/>
  <c r="R593" i="1"/>
  <c r="Q593" i="1"/>
  <c r="P593" i="1"/>
  <c r="Y592" i="1"/>
  <c r="X592" i="1"/>
  <c r="W592" i="1"/>
  <c r="V592" i="1"/>
  <c r="U592" i="1"/>
  <c r="T592" i="1"/>
  <c r="S592" i="1"/>
  <c r="R592" i="1"/>
  <c r="Q592" i="1"/>
  <c r="P592" i="1"/>
  <c r="Y591" i="1"/>
  <c r="X591" i="1"/>
  <c r="W591" i="1"/>
  <c r="V591" i="1"/>
  <c r="U591" i="1"/>
  <c r="T591" i="1"/>
  <c r="S591" i="1"/>
  <c r="R591" i="1"/>
  <c r="Q591" i="1"/>
  <c r="P591" i="1"/>
  <c r="Y590" i="1"/>
  <c r="X590" i="1"/>
  <c r="W590" i="1"/>
  <c r="V590" i="1"/>
  <c r="U590" i="1"/>
  <c r="T590" i="1"/>
  <c r="S590" i="1"/>
  <c r="R590" i="1"/>
  <c r="Q590" i="1"/>
  <c r="P590" i="1"/>
  <c r="Y589" i="1"/>
  <c r="X589" i="1"/>
  <c r="W589" i="1"/>
  <c r="V589" i="1"/>
  <c r="U589" i="1"/>
  <c r="T589" i="1"/>
  <c r="S589" i="1"/>
  <c r="R589" i="1"/>
  <c r="Q589" i="1"/>
  <c r="P589" i="1"/>
  <c r="Y588" i="1"/>
  <c r="X588" i="1"/>
  <c r="W588" i="1"/>
  <c r="V588" i="1"/>
  <c r="U588" i="1"/>
  <c r="T588" i="1"/>
  <c r="S588" i="1"/>
  <c r="R588" i="1"/>
  <c r="Q588" i="1"/>
  <c r="P588" i="1"/>
  <c r="Y587" i="1"/>
  <c r="X587" i="1"/>
  <c r="W587" i="1"/>
  <c r="V587" i="1"/>
  <c r="U587" i="1"/>
  <c r="T587" i="1"/>
  <c r="S587" i="1"/>
  <c r="R587" i="1"/>
  <c r="Q587" i="1"/>
  <c r="P587" i="1"/>
  <c r="Y586" i="1"/>
  <c r="X586" i="1"/>
  <c r="W586" i="1"/>
  <c r="V586" i="1"/>
  <c r="U586" i="1"/>
  <c r="T586" i="1"/>
  <c r="S586" i="1"/>
  <c r="R586" i="1"/>
  <c r="Q586" i="1"/>
  <c r="P586" i="1"/>
  <c r="Y585" i="1"/>
  <c r="X585" i="1"/>
  <c r="W585" i="1"/>
  <c r="V585" i="1"/>
  <c r="U585" i="1"/>
  <c r="T585" i="1"/>
  <c r="S585" i="1"/>
  <c r="R585" i="1"/>
  <c r="Q585" i="1"/>
  <c r="P585" i="1"/>
  <c r="Y584" i="1"/>
  <c r="X584" i="1"/>
  <c r="W584" i="1"/>
  <c r="V584" i="1"/>
  <c r="U584" i="1"/>
  <c r="T584" i="1"/>
  <c r="S584" i="1"/>
  <c r="R584" i="1"/>
  <c r="Q584" i="1"/>
  <c r="P584" i="1"/>
  <c r="Y583" i="1"/>
  <c r="X583" i="1"/>
  <c r="W583" i="1"/>
  <c r="V583" i="1"/>
  <c r="U583" i="1"/>
  <c r="T583" i="1"/>
  <c r="S583" i="1"/>
  <c r="R583" i="1"/>
  <c r="Q583" i="1"/>
  <c r="P583" i="1"/>
  <c r="Y582" i="1"/>
  <c r="X582" i="1"/>
  <c r="W582" i="1"/>
  <c r="V582" i="1"/>
  <c r="U582" i="1"/>
  <c r="T582" i="1"/>
  <c r="S582" i="1"/>
  <c r="R582" i="1"/>
  <c r="Q582" i="1"/>
  <c r="P582" i="1"/>
  <c r="Y581" i="1"/>
  <c r="X581" i="1"/>
  <c r="W581" i="1"/>
  <c r="V581" i="1"/>
  <c r="U581" i="1"/>
  <c r="T581" i="1"/>
  <c r="S581" i="1"/>
  <c r="R581" i="1"/>
  <c r="Q581" i="1"/>
  <c r="P581" i="1"/>
  <c r="Y580" i="1"/>
  <c r="X580" i="1"/>
  <c r="W580" i="1"/>
  <c r="V580" i="1"/>
  <c r="U580" i="1"/>
  <c r="T580" i="1"/>
  <c r="S580" i="1"/>
  <c r="R580" i="1"/>
  <c r="Q580" i="1"/>
  <c r="P580" i="1"/>
  <c r="Y579" i="1"/>
  <c r="X579" i="1"/>
  <c r="W579" i="1"/>
  <c r="V579" i="1"/>
  <c r="U579" i="1"/>
  <c r="T579" i="1"/>
  <c r="S579" i="1"/>
  <c r="R579" i="1"/>
  <c r="Q579" i="1"/>
  <c r="P579" i="1"/>
  <c r="Y578" i="1"/>
  <c r="X578" i="1"/>
  <c r="W578" i="1"/>
  <c r="V578" i="1"/>
  <c r="U578" i="1"/>
  <c r="T578" i="1"/>
  <c r="S578" i="1"/>
  <c r="R578" i="1"/>
  <c r="Q578" i="1"/>
  <c r="P578" i="1"/>
  <c r="Y577" i="1"/>
  <c r="X577" i="1"/>
  <c r="W577" i="1"/>
  <c r="V577" i="1"/>
  <c r="U577" i="1"/>
  <c r="T577" i="1"/>
  <c r="S577" i="1"/>
  <c r="R577" i="1"/>
  <c r="Q577" i="1"/>
  <c r="P577" i="1"/>
  <c r="Y576" i="1"/>
  <c r="X576" i="1"/>
  <c r="W576" i="1"/>
  <c r="V576" i="1"/>
  <c r="U576" i="1"/>
  <c r="T576" i="1"/>
  <c r="S576" i="1"/>
  <c r="R576" i="1"/>
  <c r="Q576" i="1"/>
  <c r="P576" i="1"/>
  <c r="Y575" i="1"/>
  <c r="X575" i="1"/>
  <c r="W575" i="1"/>
  <c r="V575" i="1"/>
  <c r="U575" i="1"/>
  <c r="T575" i="1"/>
  <c r="S575" i="1"/>
  <c r="R575" i="1"/>
  <c r="Q575" i="1"/>
  <c r="P575" i="1"/>
  <c r="Y574" i="1"/>
  <c r="X574" i="1"/>
  <c r="W574" i="1"/>
  <c r="V574" i="1"/>
  <c r="U574" i="1"/>
  <c r="T574" i="1"/>
  <c r="S574" i="1"/>
  <c r="R574" i="1"/>
  <c r="Q574" i="1"/>
  <c r="P574" i="1"/>
  <c r="Y573" i="1"/>
  <c r="X573" i="1"/>
  <c r="W573" i="1"/>
  <c r="V573" i="1"/>
  <c r="U573" i="1"/>
  <c r="T573" i="1"/>
  <c r="S573" i="1"/>
  <c r="R573" i="1"/>
  <c r="Q573" i="1"/>
  <c r="P573" i="1"/>
  <c r="Y572" i="1"/>
  <c r="X572" i="1"/>
  <c r="W572" i="1"/>
  <c r="V572" i="1"/>
  <c r="U572" i="1"/>
  <c r="T572" i="1"/>
  <c r="S572" i="1"/>
  <c r="R572" i="1"/>
  <c r="Q572" i="1"/>
  <c r="P572" i="1"/>
  <c r="Y571" i="1"/>
  <c r="X571" i="1"/>
  <c r="W571" i="1"/>
  <c r="V571" i="1"/>
  <c r="U571" i="1"/>
  <c r="T571" i="1"/>
  <c r="S571" i="1"/>
  <c r="R571" i="1"/>
  <c r="Q571" i="1"/>
  <c r="P571" i="1"/>
  <c r="Y570" i="1"/>
  <c r="X570" i="1"/>
  <c r="W570" i="1"/>
  <c r="V570" i="1"/>
  <c r="U570" i="1"/>
  <c r="T570" i="1"/>
  <c r="S570" i="1"/>
  <c r="R570" i="1"/>
  <c r="Q570" i="1"/>
  <c r="P570" i="1"/>
  <c r="Y569" i="1"/>
  <c r="X569" i="1"/>
  <c r="W569" i="1"/>
  <c r="V569" i="1"/>
  <c r="U569" i="1"/>
  <c r="T569" i="1"/>
  <c r="S569" i="1"/>
  <c r="R569" i="1"/>
  <c r="Q569" i="1"/>
  <c r="P569" i="1"/>
  <c r="Y568" i="1"/>
  <c r="X568" i="1"/>
  <c r="W568" i="1"/>
  <c r="V568" i="1"/>
  <c r="U568" i="1"/>
  <c r="T568" i="1"/>
  <c r="S568" i="1"/>
  <c r="R568" i="1"/>
  <c r="Q568" i="1"/>
  <c r="P568" i="1"/>
  <c r="Y567" i="1"/>
  <c r="X567" i="1"/>
  <c r="W567" i="1"/>
  <c r="V567" i="1"/>
  <c r="U567" i="1"/>
  <c r="T567" i="1"/>
  <c r="S567" i="1"/>
  <c r="R567" i="1"/>
  <c r="Q567" i="1"/>
  <c r="P567" i="1"/>
  <c r="Y566" i="1"/>
  <c r="X566" i="1"/>
  <c r="W566" i="1"/>
  <c r="V566" i="1"/>
  <c r="U566" i="1"/>
  <c r="T566" i="1"/>
  <c r="S566" i="1"/>
  <c r="R566" i="1"/>
  <c r="Q566" i="1"/>
  <c r="P566" i="1"/>
  <c r="Y565" i="1"/>
  <c r="X565" i="1"/>
  <c r="W565" i="1"/>
  <c r="V565" i="1"/>
  <c r="U565" i="1"/>
  <c r="T565" i="1"/>
  <c r="S565" i="1"/>
  <c r="R565" i="1"/>
  <c r="Q565" i="1"/>
  <c r="P565" i="1"/>
  <c r="Y564" i="1"/>
  <c r="X564" i="1"/>
  <c r="W564" i="1"/>
  <c r="V564" i="1"/>
  <c r="U564" i="1"/>
  <c r="T564" i="1"/>
  <c r="S564" i="1"/>
  <c r="R564" i="1"/>
  <c r="Q564" i="1"/>
  <c r="P564" i="1"/>
  <c r="Y563" i="1"/>
  <c r="X563" i="1"/>
  <c r="W563" i="1"/>
  <c r="V563" i="1"/>
  <c r="U563" i="1"/>
  <c r="T563" i="1"/>
  <c r="S563" i="1"/>
  <c r="R563" i="1"/>
  <c r="Q563" i="1"/>
  <c r="P563" i="1"/>
  <c r="Y562" i="1"/>
  <c r="X562" i="1"/>
  <c r="W562" i="1"/>
  <c r="V562" i="1"/>
  <c r="U562" i="1"/>
  <c r="T562" i="1"/>
  <c r="S562" i="1"/>
  <c r="R562" i="1"/>
  <c r="Q562" i="1"/>
  <c r="P562" i="1"/>
  <c r="Y561" i="1"/>
  <c r="X561" i="1"/>
  <c r="W561" i="1"/>
  <c r="V561" i="1"/>
  <c r="U561" i="1"/>
  <c r="T561" i="1"/>
  <c r="S561" i="1"/>
  <c r="R561" i="1"/>
  <c r="Q561" i="1"/>
  <c r="P561" i="1"/>
  <c r="Y560" i="1"/>
  <c r="X560" i="1"/>
  <c r="W560" i="1"/>
  <c r="V560" i="1"/>
  <c r="U560" i="1"/>
  <c r="T560" i="1"/>
  <c r="S560" i="1"/>
  <c r="R560" i="1"/>
  <c r="Q560" i="1"/>
  <c r="P560" i="1"/>
  <c r="Y559" i="1"/>
  <c r="X559" i="1"/>
  <c r="W559" i="1"/>
  <c r="V559" i="1"/>
  <c r="U559" i="1"/>
  <c r="T559" i="1"/>
  <c r="S559" i="1"/>
  <c r="R559" i="1"/>
  <c r="Q559" i="1"/>
  <c r="P559" i="1"/>
  <c r="Y558" i="1"/>
  <c r="X558" i="1"/>
  <c r="W558" i="1"/>
  <c r="V558" i="1"/>
  <c r="U558" i="1"/>
  <c r="T558" i="1"/>
  <c r="S558" i="1"/>
  <c r="R558" i="1"/>
  <c r="Q558" i="1"/>
  <c r="P558" i="1"/>
  <c r="Y557" i="1"/>
  <c r="X557" i="1"/>
  <c r="W557" i="1"/>
  <c r="V557" i="1"/>
  <c r="U557" i="1"/>
  <c r="T557" i="1"/>
  <c r="S557" i="1"/>
  <c r="R557" i="1"/>
  <c r="Q557" i="1"/>
  <c r="P557" i="1"/>
  <c r="Y556" i="1"/>
  <c r="X556" i="1"/>
  <c r="W556" i="1"/>
  <c r="V556" i="1"/>
  <c r="U556" i="1"/>
  <c r="T556" i="1"/>
  <c r="S556" i="1"/>
  <c r="R556" i="1"/>
  <c r="Q556" i="1"/>
  <c r="P556" i="1"/>
  <c r="Y555" i="1"/>
  <c r="X555" i="1"/>
  <c r="W555" i="1"/>
  <c r="V555" i="1"/>
  <c r="U555" i="1"/>
  <c r="T555" i="1"/>
  <c r="S555" i="1"/>
  <c r="R555" i="1"/>
  <c r="Q555" i="1"/>
  <c r="P555" i="1"/>
  <c r="Y554" i="1"/>
  <c r="X554" i="1"/>
  <c r="W554" i="1"/>
  <c r="V554" i="1"/>
  <c r="U554" i="1"/>
  <c r="T554" i="1"/>
  <c r="S554" i="1"/>
  <c r="R554" i="1"/>
  <c r="Q554" i="1"/>
  <c r="P554" i="1"/>
  <c r="Y553" i="1"/>
  <c r="X553" i="1"/>
  <c r="W553" i="1"/>
  <c r="V553" i="1"/>
  <c r="U553" i="1"/>
  <c r="T553" i="1"/>
  <c r="S553" i="1"/>
  <c r="R553" i="1"/>
  <c r="Q553" i="1"/>
  <c r="P553" i="1"/>
  <c r="Y552" i="1"/>
  <c r="X552" i="1"/>
  <c r="W552" i="1"/>
  <c r="V552" i="1"/>
  <c r="U552" i="1"/>
  <c r="T552" i="1"/>
  <c r="S552" i="1"/>
  <c r="R552" i="1"/>
  <c r="Q552" i="1"/>
  <c r="P552" i="1"/>
  <c r="Y551" i="1"/>
  <c r="X551" i="1"/>
  <c r="W551" i="1"/>
  <c r="V551" i="1"/>
  <c r="U551" i="1"/>
  <c r="T551" i="1"/>
  <c r="S551" i="1"/>
  <c r="R551" i="1"/>
  <c r="Q551" i="1"/>
  <c r="P551" i="1"/>
  <c r="Y550" i="1"/>
  <c r="X550" i="1"/>
  <c r="W550" i="1"/>
  <c r="V550" i="1"/>
  <c r="U550" i="1"/>
  <c r="T550" i="1"/>
  <c r="S550" i="1"/>
  <c r="R550" i="1"/>
  <c r="Q550" i="1"/>
  <c r="P550" i="1"/>
  <c r="Y549" i="1"/>
  <c r="X549" i="1"/>
  <c r="W549" i="1"/>
  <c r="V549" i="1"/>
  <c r="U549" i="1"/>
  <c r="T549" i="1"/>
  <c r="S549" i="1"/>
  <c r="R549" i="1"/>
  <c r="Q549" i="1"/>
  <c r="P549" i="1"/>
  <c r="Y548" i="1"/>
  <c r="X548" i="1"/>
  <c r="W548" i="1"/>
  <c r="V548" i="1"/>
  <c r="U548" i="1"/>
  <c r="T548" i="1"/>
  <c r="S548" i="1"/>
  <c r="R548" i="1"/>
  <c r="Q548" i="1"/>
  <c r="P548" i="1"/>
  <c r="Y547" i="1"/>
  <c r="X547" i="1"/>
  <c r="W547" i="1"/>
  <c r="V547" i="1"/>
  <c r="U547" i="1"/>
  <c r="T547" i="1"/>
  <c r="S547" i="1"/>
  <c r="R547" i="1"/>
  <c r="Q547" i="1"/>
  <c r="P547" i="1"/>
  <c r="Y546" i="1"/>
  <c r="X546" i="1"/>
  <c r="W546" i="1"/>
  <c r="V546" i="1"/>
  <c r="U546" i="1"/>
  <c r="T546" i="1"/>
  <c r="S546" i="1"/>
  <c r="R546" i="1"/>
  <c r="Q546" i="1"/>
  <c r="P546" i="1"/>
  <c r="Y545" i="1"/>
  <c r="X545" i="1"/>
  <c r="W545" i="1"/>
  <c r="V545" i="1"/>
  <c r="U545" i="1"/>
  <c r="T545" i="1"/>
  <c r="S545" i="1"/>
  <c r="R545" i="1"/>
  <c r="Q545" i="1"/>
  <c r="P545" i="1"/>
  <c r="Y544" i="1"/>
  <c r="X544" i="1"/>
  <c r="W544" i="1"/>
  <c r="V544" i="1"/>
  <c r="U544" i="1"/>
  <c r="T544" i="1"/>
  <c r="S544" i="1"/>
  <c r="R544" i="1"/>
  <c r="Q544" i="1"/>
  <c r="P544" i="1"/>
  <c r="Y543" i="1"/>
  <c r="X543" i="1"/>
  <c r="W543" i="1"/>
  <c r="V543" i="1"/>
  <c r="U543" i="1"/>
  <c r="T543" i="1"/>
  <c r="S543" i="1"/>
  <c r="R543" i="1"/>
  <c r="Q543" i="1"/>
  <c r="P543" i="1"/>
  <c r="Y542" i="1"/>
  <c r="X542" i="1"/>
  <c r="W542" i="1"/>
  <c r="V542" i="1"/>
  <c r="U542" i="1"/>
  <c r="T542" i="1"/>
  <c r="S542" i="1"/>
  <c r="R542" i="1"/>
  <c r="Q542" i="1"/>
  <c r="P542" i="1"/>
  <c r="Y541" i="1"/>
  <c r="X541" i="1"/>
  <c r="W541" i="1"/>
  <c r="V541" i="1"/>
  <c r="U541" i="1"/>
  <c r="T541" i="1"/>
  <c r="S541" i="1"/>
  <c r="R541" i="1"/>
  <c r="Q541" i="1"/>
  <c r="P541" i="1"/>
  <c r="Y540" i="1"/>
  <c r="X540" i="1"/>
  <c r="W540" i="1"/>
  <c r="V540" i="1"/>
  <c r="U540" i="1"/>
  <c r="T540" i="1"/>
  <c r="S540" i="1"/>
  <c r="R540" i="1"/>
  <c r="Q540" i="1"/>
  <c r="P540" i="1"/>
  <c r="Y539" i="1"/>
  <c r="X539" i="1"/>
  <c r="W539" i="1"/>
  <c r="V539" i="1"/>
  <c r="U539" i="1"/>
  <c r="T539" i="1"/>
  <c r="S539" i="1"/>
  <c r="R539" i="1"/>
  <c r="Q539" i="1"/>
  <c r="P539" i="1"/>
  <c r="Y538" i="1"/>
  <c r="X538" i="1"/>
  <c r="W538" i="1"/>
  <c r="V538" i="1"/>
  <c r="U538" i="1"/>
  <c r="T538" i="1"/>
  <c r="S538" i="1"/>
  <c r="R538" i="1"/>
  <c r="Q538" i="1"/>
  <c r="P538" i="1"/>
  <c r="Y537" i="1"/>
  <c r="X537" i="1"/>
  <c r="W537" i="1"/>
  <c r="V537" i="1"/>
  <c r="U537" i="1"/>
  <c r="T537" i="1"/>
  <c r="S537" i="1"/>
  <c r="R537" i="1"/>
  <c r="Q537" i="1"/>
  <c r="P537" i="1"/>
  <c r="Y536" i="1"/>
  <c r="X536" i="1"/>
  <c r="W536" i="1"/>
  <c r="V536" i="1"/>
  <c r="U536" i="1"/>
  <c r="T536" i="1"/>
  <c r="S536" i="1"/>
  <c r="R536" i="1"/>
  <c r="Q536" i="1"/>
  <c r="P536" i="1"/>
  <c r="Y535" i="1"/>
  <c r="X535" i="1"/>
  <c r="W535" i="1"/>
  <c r="V535" i="1"/>
  <c r="U535" i="1"/>
  <c r="T535" i="1"/>
  <c r="S535" i="1"/>
  <c r="R535" i="1"/>
  <c r="Q535" i="1"/>
  <c r="P535" i="1"/>
  <c r="Y534" i="1"/>
  <c r="X534" i="1"/>
  <c r="W534" i="1"/>
  <c r="V534" i="1"/>
  <c r="U534" i="1"/>
  <c r="T534" i="1"/>
  <c r="S534" i="1"/>
  <c r="R534" i="1"/>
  <c r="Q534" i="1"/>
  <c r="P534" i="1"/>
  <c r="Y533" i="1"/>
  <c r="X533" i="1"/>
  <c r="W533" i="1"/>
  <c r="V533" i="1"/>
  <c r="U533" i="1"/>
  <c r="T533" i="1"/>
  <c r="S533" i="1"/>
  <c r="R533" i="1"/>
  <c r="Q533" i="1"/>
  <c r="P533" i="1"/>
  <c r="Y532" i="1"/>
  <c r="X532" i="1"/>
  <c r="W532" i="1"/>
  <c r="V532" i="1"/>
  <c r="U532" i="1"/>
  <c r="T532" i="1"/>
  <c r="S532" i="1"/>
  <c r="R532" i="1"/>
  <c r="Q532" i="1"/>
  <c r="P532" i="1"/>
  <c r="Y531" i="1"/>
  <c r="X531" i="1"/>
  <c r="W531" i="1"/>
  <c r="V531" i="1"/>
  <c r="U531" i="1"/>
  <c r="T531" i="1"/>
  <c r="S531" i="1"/>
  <c r="R531" i="1"/>
  <c r="Q531" i="1"/>
  <c r="P531" i="1"/>
  <c r="Y530" i="1"/>
  <c r="X530" i="1"/>
  <c r="W530" i="1"/>
  <c r="V530" i="1"/>
  <c r="U530" i="1"/>
  <c r="T530" i="1"/>
  <c r="S530" i="1"/>
  <c r="R530" i="1"/>
  <c r="Q530" i="1"/>
  <c r="P530" i="1"/>
  <c r="Y529" i="1"/>
  <c r="X529" i="1"/>
  <c r="W529" i="1"/>
  <c r="V529" i="1"/>
  <c r="U529" i="1"/>
  <c r="T529" i="1"/>
  <c r="S529" i="1"/>
  <c r="R529" i="1"/>
  <c r="Q529" i="1"/>
  <c r="P529" i="1"/>
  <c r="Y528" i="1"/>
  <c r="X528" i="1"/>
  <c r="W528" i="1"/>
  <c r="V528" i="1"/>
  <c r="U528" i="1"/>
  <c r="T528" i="1"/>
  <c r="S528" i="1"/>
  <c r="R528" i="1"/>
  <c r="Q528" i="1"/>
  <c r="P528" i="1"/>
  <c r="Y527" i="1"/>
  <c r="X527" i="1"/>
  <c r="W527" i="1"/>
  <c r="V527" i="1"/>
  <c r="U527" i="1"/>
  <c r="T527" i="1"/>
  <c r="S527" i="1"/>
  <c r="R527" i="1"/>
  <c r="Q527" i="1"/>
  <c r="P527" i="1"/>
  <c r="Y526" i="1"/>
  <c r="X526" i="1"/>
  <c r="W526" i="1"/>
  <c r="V526" i="1"/>
  <c r="U526" i="1"/>
  <c r="T526" i="1"/>
  <c r="S526" i="1"/>
  <c r="R526" i="1"/>
  <c r="Q526" i="1"/>
  <c r="P526" i="1"/>
  <c r="Y525" i="1"/>
  <c r="X525" i="1"/>
  <c r="W525" i="1"/>
  <c r="V525" i="1"/>
  <c r="U525" i="1"/>
  <c r="T525" i="1"/>
  <c r="S525" i="1"/>
  <c r="R525" i="1"/>
  <c r="Q525" i="1"/>
  <c r="P525" i="1"/>
  <c r="Y524" i="1"/>
  <c r="X524" i="1"/>
  <c r="W524" i="1"/>
  <c r="V524" i="1"/>
  <c r="U524" i="1"/>
  <c r="T524" i="1"/>
  <c r="S524" i="1"/>
  <c r="R524" i="1"/>
  <c r="Q524" i="1"/>
  <c r="P524" i="1"/>
  <c r="Y523" i="1"/>
  <c r="X523" i="1"/>
  <c r="W523" i="1"/>
  <c r="V523" i="1"/>
  <c r="U523" i="1"/>
  <c r="T523" i="1"/>
  <c r="S523" i="1"/>
  <c r="R523" i="1"/>
  <c r="Q523" i="1"/>
  <c r="P523" i="1"/>
  <c r="Y522" i="1"/>
  <c r="X522" i="1"/>
  <c r="W522" i="1"/>
  <c r="V522" i="1"/>
  <c r="U522" i="1"/>
  <c r="T522" i="1"/>
  <c r="S522" i="1"/>
  <c r="R522" i="1"/>
  <c r="Q522" i="1"/>
  <c r="P522" i="1"/>
  <c r="Y521" i="1"/>
  <c r="X521" i="1"/>
  <c r="W521" i="1"/>
  <c r="V521" i="1"/>
  <c r="U521" i="1"/>
  <c r="T521" i="1"/>
  <c r="S521" i="1"/>
  <c r="R521" i="1"/>
  <c r="Q521" i="1"/>
  <c r="P521" i="1"/>
  <c r="Y520" i="1"/>
  <c r="X520" i="1"/>
  <c r="W520" i="1"/>
  <c r="V520" i="1"/>
  <c r="U520" i="1"/>
  <c r="T520" i="1"/>
  <c r="S520" i="1"/>
  <c r="R520" i="1"/>
  <c r="Q520" i="1"/>
  <c r="P520" i="1"/>
  <c r="Y519" i="1"/>
  <c r="X519" i="1"/>
  <c r="W519" i="1"/>
  <c r="V519" i="1"/>
  <c r="U519" i="1"/>
  <c r="T519" i="1"/>
  <c r="S519" i="1"/>
  <c r="R519" i="1"/>
  <c r="Q519" i="1"/>
  <c r="P519" i="1"/>
  <c r="Y518" i="1"/>
  <c r="X518" i="1"/>
  <c r="W518" i="1"/>
  <c r="V518" i="1"/>
  <c r="U518" i="1"/>
  <c r="T518" i="1"/>
  <c r="S518" i="1"/>
  <c r="R518" i="1"/>
  <c r="Q518" i="1"/>
  <c r="P518" i="1"/>
  <c r="Y517" i="1"/>
  <c r="X517" i="1"/>
  <c r="W517" i="1"/>
  <c r="V517" i="1"/>
  <c r="U517" i="1"/>
  <c r="T517" i="1"/>
  <c r="S517" i="1"/>
  <c r="R517" i="1"/>
  <c r="Q517" i="1"/>
  <c r="P517" i="1"/>
  <c r="Y516" i="1"/>
  <c r="X516" i="1"/>
  <c r="W516" i="1"/>
  <c r="V516" i="1"/>
  <c r="U516" i="1"/>
  <c r="T516" i="1"/>
  <c r="S516" i="1"/>
  <c r="R516" i="1"/>
  <c r="Q516" i="1"/>
  <c r="P516" i="1"/>
  <c r="Y515" i="1"/>
  <c r="X515" i="1"/>
  <c r="W515" i="1"/>
  <c r="V515" i="1"/>
  <c r="U515" i="1"/>
  <c r="T515" i="1"/>
  <c r="S515" i="1"/>
  <c r="R515" i="1"/>
  <c r="Q515" i="1"/>
  <c r="P515" i="1"/>
  <c r="Y514" i="1"/>
  <c r="X514" i="1"/>
  <c r="W514" i="1"/>
  <c r="V514" i="1"/>
  <c r="U514" i="1"/>
  <c r="T514" i="1"/>
  <c r="S514" i="1"/>
  <c r="R514" i="1"/>
  <c r="Q514" i="1"/>
  <c r="P514" i="1"/>
  <c r="Y513" i="1"/>
  <c r="X513" i="1"/>
  <c r="W513" i="1"/>
  <c r="V513" i="1"/>
  <c r="U513" i="1"/>
  <c r="T513" i="1"/>
  <c r="S513" i="1"/>
  <c r="R513" i="1"/>
  <c r="Q513" i="1"/>
  <c r="P513" i="1"/>
  <c r="Y512" i="1"/>
  <c r="X512" i="1"/>
  <c r="W512" i="1"/>
  <c r="V512" i="1"/>
  <c r="U512" i="1"/>
  <c r="T512" i="1"/>
  <c r="S512" i="1"/>
  <c r="R512" i="1"/>
  <c r="Q512" i="1"/>
  <c r="P512" i="1"/>
  <c r="Y511" i="1"/>
  <c r="X511" i="1"/>
  <c r="W511" i="1"/>
  <c r="V511" i="1"/>
  <c r="U511" i="1"/>
  <c r="T511" i="1"/>
  <c r="S511" i="1"/>
  <c r="R511" i="1"/>
  <c r="Q511" i="1"/>
  <c r="P511" i="1"/>
  <c r="Y510" i="1"/>
  <c r="X510" i="1"/>
  <c r="W510" i="1"/>
  <c r="V510" i="1"/>
  <c r="U510" i="1"/>
  <c r="T510" i="1"/>
  <c r="S510" i="1"/>
  <c r="R510" i="1"/>
  <c r="Q510" i="1"/>
  <c r="P510" i="1"/>
  <c r="Y509" i="1"/>
  <c r="X509" i="1"/>
  <c r="W509" i="1"/>
  <c r="V509" i="1"/>
  <c r="U509" i="1"/>
  <c r="T509" i="1"/>
  <c r="S509" i="1"/>
  <c r="R509" i="1"/>
  <c r="Q509" i="1"/>
  <c r="P509" i="1"/>
  <c r="Y508" i="1"/>
  <c r="X508" i="1"/>
  <c r="W508" i="1"/>
  <c r="V508" i="1"/>
  <c r="U508" i="1"/>
  <c r="T508" i="1"/>
  <c r="S508" i="1"/>
  <c r="R508" i="1"/>
  <c r="Q508" i="1"/>
  <c r="P508" i="1"/>
  <c r="Y507" i="1"/>
  <c r="X507" i="1"/>
  <c r="W507" i="1"/>
  <c r="V507" i="1"/>
  <c r="U507" i="1"/>
  <c r="T507" i="1"/>
  <c r="S507" i="1"/>
  <c r="R507" i="1"/>
  <c r="Q507" i="1"/>
  <c r="P507" i="1"/>
  <c r="Y506" i="1"/>
  <c r="X506" i="1"/>
  <c r="W506" i="1"/>
  <c r="V506" i="1"/>
  <c r="U506" i="1"/>
  <c r="T506" i="1"/>
  <c r="S506" i="1"/>
  <c r="R506" i="1"/>
  <c r="Q506" i="1"/>
  <c r="P506" i="1"/>
  <c r="Y505" i="1"/>
  <c r="X505" i="1"/>
  <c r="W505" i="1"/>
  <c r="V505" i="1"/>
  <c r="U505" i="1"/>
  <c r="T505" i="1"/>
  <c r="S505" i="1"/>
  <c r="R505" i="1"/>
  <c r="Q505" i="1"/>
  <c r="P505" i="1"/>
  <c r="Y504" i="1"/>
  <c r="X504" i="1"/>
  <c r="W504" i="1"/>
  <c r="V504" i="1"/>
  <c r="U504" i="1"/>
  <c r="T504" i="1"/>
  <c r="S504" i="1"/>
  <c r="R504" i="1"/>
  <c r="Q504" i="1"/>
  <c r="P504" i="1"/>
  <c r="Y503" i="1"/>
  <c r="X503" i="1"/>
  <c r="W503" i="1"/>
  <c r="V503" i="1"/>
  <c r="U503" i="1"/>
  <c r="T503" i="1"/>
  <c r="S503" i="1"/>
  <c r="R503" i="1"/>
  <c r="Q503" i="1"/>
  <c r="P503" i="1"/>
  <c r="Y502" i="1"/>
  <c r="X502" i="1"/>
  <c r="W502" i="1"/>
  <c r="V502" i="1"/>
  <c r="U502" i="1"/>
  <c r="T502" i="1"/>
  <c r="S502" i="1"/>
  <c r="R502" i="1"/>
  <c r="Q502" i="1"/>
  <c r="P502" i="1"/>
  <c r="Y501" i="1"/>
  <c r="X501" i="1"/>
  <c r="W501" i="1"/>
  <c r="V501" i="1"/>
  <c r="U501" i="1"/>
  <c r="T501" i="1"/>
  <c r="S501" i="1"/>
  <c r="R501" i="1"/>
  <c r="Q501" i="1"/>
  <c r="P501" i="1"/>
  <c r="Y500" i="1"/>
  <c r="X500" i="1"/>
  <c r="W500" i="1"/>
  <c r="V500" i="1"/>
  <c r="U500" i="1"/>
  <c r="T500" i="1"/>
  <c r="S500" i="1"/>
  <c r="R500" i="1"/>
  <c r="Q500" i="1"/>
  <c r="P500" i="1"/>
  <c r="Y499" i="1"/>
  <c r="X499" i="1"/>
  <c r="W499" i="1"/>
  <c r="V499" i="1"/>
  <c r="U499" i="1"/>
  <c r="T499" i="1"/>
  <c r="S499" i="1"/>
  <c r="R499" i="1"/>
  <c r="Q499" i="1"/>
  <c r="P499" i="1"/>
  <c r="Y498" i="1"/>
  <c r="X498" i="1"/>
  <c r="W498" i="1"/>
  <c r="V498" i="1"/>
  <c r="U498" i="1"/>
  <c r="T498" i="1"/>
  <c r="S498" i="1"/>
  <c r="R498" i="1"/>
  <c r="Q498" i="1"/>
  <c r="P498" i="1"/>
  <c r="Y497" i="1"/>
  <c r="X497" i="1"/>
  <c r="W497" i="1"/>
  <c r="V497" i="1"/>
  <c r="U497" i="1"/>
  <c r="T497" i="1"/>
  <c r="S497" i="1"/>
  <c r="R497" i="1"/>
  <c r="Q497" i="1"/>
  <c r="P497" i="1"/>
  <c r="Y496" i="1"/>
  <c r="X496" i="1"/>
  <c r="W496" i="1"/>
  <c r="V496" i="1"/>
  <c r="U496" i="1"/>
  <c r="T496" i="1"/>
  <c r="S496" i="1"/>
  <c r="R496" i="1"/>
  <c r="Q496" i="1"/>
  <c r="P496" i="1"/>
  <c r="Y495" i="1"/>
  <c r="X495" i="1"/>
  <c r="W495" i="1"/>
  <c r="V495" i="1"/>
  <c r="U495" i="1"/>
  <c r="T495" i="1"/>
  <c r="S495" i="1"/>
  <c r="R495" i="1"/>
  <c r="Q495" i="1"/>
  <c r="P495" i="1"/>
  <c r="Y494" i="1"/>
  <c r="X494" i="1"/>
  <c r="W494" i="1"/>
  <c r="V494" i="1"/>
  <c r="U494" i="1"/>
  <c r="T494" i="1"/>
  <c r="S494" i="1"/>
  <c r="R494" i="1"/>
  <c r="Q494" i="1"/>
  <c r="P494" i="1"/>
  <c r="Y493" i="1"/>
  <c r="X493" i="1"/>
  <c r="W493" i="1"/>
  <c r="V493" i="1"/>
  <c r="U493" i="1"/>
  <c r="T493" i="1"/>
  <c r="S493" i="1"/>
  <c r="R493" i="1"/>
  <c r="Q493" i="1"/>
  <c r="P493" i="1"/>
  <c r="Y492" i="1"/>
  <c r="X492" i="1"/>
  <c r="W492" i="1"/>
  <c r="V492" i="1"/>
  <c r="U492" i="1"/>
  <c r="T492" i="1"/>
  <c r="S492" i="1"/>
  <c r="R492" i="1"/>
  <c r="Q492" i="1"/>
  <c r="P492" i="1"/>
  <c r="Y491" i="1"/>
  <c r="X491" i="1"/>
  <c r="W491" i="1"/>
  <c r="V491" i="1"/>
  <c r="U491" i="1"/>
  <c r="T491" i="1"/>
  <c r="S491" i="1"/>
  <c r="R491" i="1"/>
  <c r="Q491" i="1"/>
  <c r="P491" i="1"/>
  <c r="Y490" i="1"/>
  <c r="X490" i="1"/>
  <c r="W490" i="1"/>
  <c r="V490" i="1"/>
  <c r="U490" i="1"/>
  <c r="T490" i="1"/>
  <c r="S490" i="1"/>
  <c r="R490" i="1"/>
  <c r="Q490" i="1"/>
  <c r="P490" i="1"/>
  <c r="Y489" i="1"/>
  <c r="X489" i="1"/>
  <c r="W489" i="1"/>
  <c r="V489" i="1"/>
  <c r="U489" i="1"/>
  <c r="T489" i="1"/>
  <c r="S489" i="1"/>
  <c r="R489" i="1"/>
  <c r="Q489" i="1"/>
  <c r="P489" i="1"/>
  <c r="Y488" i="1"/>
  <c r="X488" i="1"/>
  <c r="W488" i="1"/>
  <c r="V488" i="1"/>
  <c r="U488" i="1"/>
  <c r="T488" i="1"/>
  <c r="S488" i="1"/>
  <c r="R488" i="1"/>
  <c r="Q488" i="1"/>
  <c r="P488" i="1"/>
  <c r="Y487" i="1"/>
  <c r="X487" i="1"/>
  <c r="W487" i="1"/>
  <c r="V487" i="1"/>
  <c r="U487" i="1"/>
  <c r="T487" i="1"/>
  <c r="S487" i="1"/>
  <c r="R487" i="1"/>
  <c r="Q487" i="1"/>
  <c r="P487" i="1"/>
  <c r="Y486" i="1"/>
  <c r="X486" i="1"/>
  <c r="W486" i="1"/>
  <c r="V486" i="1"/>
  <c r="U486" i="1"/>
  <c r="T486" i="1"/>
  <c r="S486" i="1"/>
  <c r="R486" i="1"/>
  <c r="Q486" i="1"/>
  <c r="P486" i="1"/>
  <c r="Y485" i="1"/>
  <c r="X485" i="1"/>
  <c r="W485" i="1"/>
  <c r="V485" i="1"/>
  <c r="U485" i="1"/>
  <c r="T485" i="1"/>
  <c r="S485" i="1"/>
  <c r="R485" i="1"/>
  <c r="Q485" i="1"/>
  <c r="P485" i="1"/>
  <c r="Y484" i="1"/>
  <c r="X484" i="1"/>
  <c r="W484" i="1"/>
  <c r="V484" i="1"/>
  <c r="U484" i="1"/>
  <c r="T484" i="1"/>
  <c r="S484" i="1"/>
  <c r="R484" i="1"/>
  <c r="Q484" i="1"/>
  <c r="P484" i="1"/>
  <c r="Y483" i="1"/>
  <c r="X483" i="1"/>
  <c r="W483" i="1"/>
  <c r="V483" i="1"/>
  <c r="U483" i="1"/>
  <c r="T483" i="1"/>
  <c r="S483" i="1"/>
  <c r="R483" i="1"/>
  <c r="Q483" i="1"/>
  <c r="P483" i="1"/>
  <c r="Y482" i="1"/>
  <c r="X482" i="1"/>
  <c r="W482" i="1"/>
  <c r="V482" i="1"/>
  <c r="U482" i="1"/>
  <c r="T482" i="1"/>
  <c r="S482" i="1"/>
  <c r="R482" i="1"/>
  <c r="Q482" i="1"/>
  <c r="P482" i="1"/>
  <c r="Y481" i="1"/>
  <c r="X481" i="1"/>
  <c r="W481" i="1"/>
  <c r="V481" i="1"/>
  <c r="U481" i="1"/>
  <c r="T481" i="1"/>
  <c r="S481" i="1"/>
  <c r="R481" i="1"/>
  <c r="Q481" i="1"/>
  <c r="P481" i="1"/>
  <c r="Y480" i="1"/>
  <c r="X480" i="1"/>
  <c r="W480" i="1"/>
  <c r="V480" i="1"/>
  <c r="U480" i="1"/>
  <c r="T480" i="1"/>
  <c r="S480" i="1"/>
  <c r="R480" i="1"/>
  <c r="Q480" i="1"/>
  <c r="P480" i="1"/>
  <c r="Y479" i="1"/>
  <c r="X479" i="1"/>
  <c r="W479" i="1"/>
  <c r="V479" i="1"/>
  <c r="U479" i="1"/>
  <c r="T479" i="1"/>
  <c r="S479" i="1"/>
  <c r="R479" i="1"/>
  <c r="Q479" i="1"/>
  <c r="P479" i="1"/>
  <c r="Y478" i="1"/>
  <c r="X478" i="1"/>
  <c r="W478" i="1"/>
  <c r="V478" i="1"/>
  <c r="U478" i="1"/>
  <c r="T478" i="1"/>
  <c r="S478" i="1"/>
  <c r="R478" i="1"/>
  <c r="Q478" i="1"/>
  <c r="P478" i="1"/>
  <c r="Y477" i="1"/>
  <c r="X477" i="1"/>
  <c r="W477" i="1"/>
  <c r="V477" i="1"/>
  <c r="U477" i="1"/>
  <c r="T477" i="1"/>
  <c r="S477" i="1"/>
  <c r="R477" i="1"/>
  <c r="Q477" i="1"/>
  <c r="P477" i="1"/>
  <c r="Y476" i="1"/>
  <c r="X476" i="1"/>
  <c r="W476" i="1"/>
  <c r="V476" i="1"/>
  <c r="U476" i="1"/>
  <c r="T476" i="1"/>
  <c r="S476" i="1"/>
  <c r="R476" i="1"/>
  <c r="Q476" i="1"/>
  <c r="P476" i="1"/>
  <c r="Y475" i="1"/>
  <c r="X475" i="1"/>
  <c r="W475" i="1"/>
  <c r="V475" i="1"/>
  <c r="U475" i="1"/>
  <c r="T475" i="1"/>
  <c r="S475" i="1"/>
  <c r="R475" i="1"/>
  <c r="Q475" i="1"/>
  <c r="P475" i="1"/>
  <c r="Y474" i="1"/>
  <c r="X474" i="1"/>
  <c r="W474" i="1"/>
  <c r="V474" i="1"/>
  <c r="U474" i="1"/>
  <c r="T474" i="1"/>
  <c r="S474" i="1"/>
  <c r="R474" i="1"/>
  <c r="Q474" i="1"/>
  <c r="P474" i="1"/>
  <c r="Y473" i="1"/>
  <c r="X473" i="1"/>
  <c r="W473" i="1"/>
  <c r="V473" i="1"/>
  <c r="U473" i="1"/>
  <c r="T473" i="1"/>
  <c r="S473" i="1"/>
  <c r="R473" i="1"/>
  <c r="Q473" i="1"/>
  <c r="P473" i="1"/>
  <c r="Y472" i="1"/>
  <c r="X472" i="1"/>
  <c r="W472" i="1"/>
  <c r="V472" i="1"/>
  <c r="U472" i="1"/>
  <c r="T472" i="1"/>
  <c r="S472" i="1"/>
  <c r="R472" i="1"/>
  <c r="Q472" i="1"/>
  <c r="P472" i="1"/>
  <c r="Y471" i="1"/>
  <c r="X471" i="1"/>
  <c r="W471" i="1"/>
  <c r="V471" i="1"/>
  <c r="U471" i="1"/>
  <c r="T471" i="1"/>
  <c r="S471" i="1"/>
  <c r="R471" i="1"/>
  <c r="Q471" i="1"/>
  <c r="P471" i="1"/>
  <c r="Y470" i="1"/>
  <c r="X470" i="1"/>
  <c r="W470" i="1"/>
  <c r="V470" i="1"/>
  <c r="U470" i="1"/>
  <c r="T470" i="1"/>
  <c r="S470" i="1"/>
  <c r="R470" i="1"/>
  <c r="Q470" i="1"/>
  <c r="P470" i="1"/>
  <c r="Y469" i="1"/>
  <c r="X469" i="1"/>
  <c r="W469" i="1"/>
  <c r="V469" i="1"/>
  <c r="U469" i="1"/>
  <c r="T469" i="1"/>
  <c r="S469" i="1"/>
  <c r="R469" i="1"/>
  <c r="Q469" i="1"/>
  <c r="P469" i="1"/>
  <c r="Y468" i="1"/>
  <c r="X468" i="1"/>
  <c r="W468" i="1"/>
  <c r="V468" i="1"/>
  <c r="U468" i="1"/>
  <c r="T468" i="1"/>
  <c r="S468" i="1"/>
  <c r="R468" i="1"/>
  <c r="Q468" i="1"/>
  <c r="P468" i="1"/>
  <c r="Y467" i="1"/>
  <c r="X467" i="1"/>
  <c r="W467" i="1"/>
  <c r="V467" i="1"/>
  <c r="U467" i="1"/>
  <c r="T467" i="1"/>
  <c r="S467" i="1"/>
  <c r="R467" i="1"/>
  <c r="Q467" i="1"/>
  <c r="P467" i="1"/>
  <c r="Y466" i="1"/>
  <c r="X466" i="1"/>
  <c r="W466" i="1"/>
  <c r="V466" i="1"/>
  <c r="U466" i="1"/>
  <c r="T466" i="1"/>
  <c r="S466" i="1"/>
  <c r="R466" i="1"/>
  <c r="Q466" i="1"/>
  <c r="P466" i="1"/>
  <c r="Y465" i="1"/>
  <c r="X465" i="1"/>
  <c r="W465" i="1"/>
  <c r="V465" i="1"/>
  <c r="U465" i="1"/>
  <c r="T465" i="1"/>
  <c r="S465" i="1"/>
  <c r="R465" i="1"/>
  <c r="Q465" i="1"/>
  <c r="P465" i="1"/>
  <c r="Y464" i="1"/>
  <c r="X464" i="1"/>
  <c r="W464" i="1"/>
  <c r="V464" i="1"/>
  <c r="U464" i="1"/>
  <c r="T464" i="1"/>
  <c r="S464" i="1"/>
  <c r="R464" i="1"/>
  <c r="Q464" i="1"/>
  <c r="P464" i="1"/>
  <c r="Y463" i="1"/>
  <c r="X463" i="1"/>
  <c r="W463" i="1"/>
  <c r="V463" i="1"/>
  <c r="U463" i="1"/>
  <c r="T463" i="1"/>
  <c r="S463" i="1"/>
  <c r="R463" i="1"/>
  <c r="Q463" i="1"/>
  <c r="P463" i="1"/>
  <c r="Y462" i="1"/>
  <c r="X462" i="1"/>
  <c r="W462" i="1"/>
  <c r="V462" i="1"/>
  <c r="U462" i="1"/>
  <c r="T462" i="1"/>
  <c r="S462" i="1"/>
  <c r="R462" i="1"/>
  <c r="Q462" i="1"/>
  <c r="P462" i="1"/>
  <c r="Y461" i="1"/>
  <c r="X461" i="1"/>
  <c r="W461" i="1"/>
  <c r="V461" i="1"/>
  <c r="U461" i="1"/>
  <c r="T461" i="1"/>
  <c r="S461" i="1"/>
  <c r="R461" i="1"/>
  <c r="Q461" i="1"/>
  <c r="P461" i="1"/>
  <c r="Y460" i="1"/>
  <c r="X460" i="1"/>
  <c r="W460" i="1"/>
  <c r="V460" i="1"/>
  <c r="U460" i="1"/>
  <c r="T460" i="1"/>
  <c r="S460" i="1"/>
  <c r="R460" i="1"/>
  <c r="Q460" i="1"/>
  <c r="P460" i="1"/>
  <c r="Y459" i="1"/>
  <c r="X459" i="1"/>
  <c r="W459" i="1"/>
  <c r="V459" i="1"/>
  <c r="U459" i="1"/>
  <c r="T459" i="1"/>
  <c r="S459" i="1"/>
  <c r="R459" i="1"/>
  <c r="Q459" i="1"/>
  <c r="P459" i="1"/>
  <c r="Y458" i="1"/>
  <c r="X458" i="1"/>
  <c r="W458" i="1"/>
  <c r="V458" i="1"/>
  <c r="U458" i="1"/>
  <c r="T458" i="1"/>
  <c r="S458" i="1"/>
  <c r="R458" i="1"/>
  <c r="Q458" i="1"/>
  <c r="P458" i="1"/>
  <c r="Y457" i="1"/>
  <c r="X457" i="1"/>
  <c r="W457" i="1"/>
  <c r="V457" i="1"/>
  <c r="U457" i="1"/>
  <c r="T457" i="1"/>
  <c r="S457" i="1"/>
  <c r="R457" i="1"/>
  <c r="Q457" i="1"/>
  <c r="P457" i="1"/>
  <c r="Y456" i="1"/>
  <c r="X456" i="1"/>
  <c r="W456" i="1"/>
  <c r="V456" i="1"/>
  <c r="U456" i="1"/>
  <c r="T456" i="1"/>
  <c r="S456" i="1"/>
  <c r="R456" i="1"/>
  <c r="Q456" i="1"/>
  <c r="P456" i="1"/>
  <c r="Y455" i="1"/>
  <c r="X455" i="1"/>
  <c r="W455" i="1"/>
  <c r="V455" i="1"/>
  <c r="U455" i="1"/>
  <c r="T455" i="1"/>
  <c r="S455" i="1"/>
  <c r="R455" i="1"/>
  <c r="Q455" i="1"/>
  <c r="P455" i="1"/>
  <c r="Y454" i="1"/>
  <c r="X454" i="1"/>
  <c r="W454" i="1"/>
  <c r="V454" i="1"/>
  <c r="U454" i="1"/>
  <c r="T454" i="1"/>
  <c r="S454" i="1"/>
  <c r="R454" i="1"/>
  <c r="Q454" i="1"/>
  <c r="P454" i="1"/>
  <c r="Y453" i="1"/>
  <c r="X453" i="1"/>
  <c r="W453" i="1"/>
  <c r="V453" i="1"/>
  <c r="U453" i="1"/>
  <c r="T453" i="1"/>
  <c r="S453" i="1"/>
  <c r="R453" i="1"/>
  <c r="Q453" i="1"/>
  <c r="P453" i="1"/>
  <c r="Y452" i="1"/>
  <c r="X452" i="1"/>
  <c r="W452" i="1"/>
  <c r="V452" i="1"/>
  <c r="U452" i="1"/>
  <c r="T452" i="1"/>
  <c r="S452" i="1"/>
  <c r="R452" i="1"/>
  <c r="Q452" i="1"/>
  <c r="P452" i="1"/>
  <c r="Y451" i="1"/>
  <c r="X451" i="1"/>
  <c r="W451" i="1"/>
  <c r="V451" i="1"/>
  <c r="U451" i="1"/>
  <c r="T451" i="1"/>
  <c r="S451" i="1"/>
  <c r="R451" i="1"/>
  <c r="Q451" i="1"/>
  <c r="P451" i="1"/>
  <c r="Y450" i="1"/>
  <c r="X450" i="1"/>
  <c r="W450" i="1"/>
  <c r="V450" i="1"/>
  <c r="U450" i="1"/>
  <c r="T450" i="1"/>
  <c r="S450" i="1"/>
  <c r="R450" i="1"/>
  <c r="Q450" i="1"/>
  <c r="P450" i="1"/>
  <c r="Y449" i="1"/>
  <c r="X449" i="1"/>
  <c r="W449" i="1"/>
  <c r="V449" i="1"/>
  <c r="U449" i="1"/>
  <c r="T449" i="1"/>
  <c r="S449" i="1"/>
  <c r="R449" i="1"/>
  <c r="Q449" i="1"/>
  <c r="P449" i="1"/>
  <c r="Y448" i="1"/>
  <c r="X448" i="1"/>
  <c r="W448" i="1"/>
  <c r="V448" i="1"/>
  <c r="U448" i="1"/>
  <c r="T448" i="1"/>
  <c r="S448" i="1"/>
  <c r="R448" i="1"/>
  <c r="Q448" i="1"/>
  <c r="P448" i="1"/>
  <c r="Y447" i="1"/>
  <c r="X447" i="1"/>
  <c r="W447" i="1"/>
  <c r="V447" i="1"/>
  <c r="U447" i="1"/>
  <c r="T447" i="1"/>
  <c r="S447" i="1"/>
  <c r="R447" i="1"/>
  <c r="Q447" i="1"/>
  <c r="P447" i="1"/>
  <c r="Y446" i="1"/>
  <c r="X446" i="1"/>
  <c r="W446" i="1"/>
  <c r="V446" i="1"/>
  <c r="U446" i="1"/>
  <c r="T446" i="1"/>
  <c r="S446" i="1"/>
  <c r="R446" i="1"/>
  <c r="Q446" i="1"/>
  <c r="P446" i="1"/>
  <c r="Y445" i="1"/>
  <c r="X445" i="1"/>
  <c r="W445" i="1"/>
  <c r="V445" i="1"/>
  <c r="U445" i="1"/>
  <c r="T445" i="1"/>
  <c r="S445" i="1"/>
  <c r="R445" i="1"/>
  <c r="Q445" i="1"/>
  <c r="P445" i="1"/>
  <c r="Y444" i="1"/>
  <c r="X444" i="1"/>
  <c r="W444" i="1"/>
  <c r="V444" i="1"/>
  <c r="U444" i="1"/>
  <c r="T444" i="1"/>
  <c r="S444" i="1"/>
  <c r="R444" i="1"/>
  <c r="Q444" i="1"/>
  <c r="P444" i="1"/>
  <c r="Y443" i="1"/>
  <c r="X443" i="1"/>
  <c r="W443" i="1"/>
  <c r="V443" i="1"/>
  <c r="U443" i="1"/>
  <c r="T443" i="1"/>
  <c r="S443" i="1"/>
  <c r="R443" i="1"/>
  <c r="Q443" i="1"/>
  <c r="P443" i="1"/>
  <c r="Y442" i="1"/>
  <c r="X442" i="1"/>
  <c r="W442" i="1"/>
  <c r="V442" i="1"/>
  <c r="U442" i="1"/>
  <c r="T442" i="1"/>
  <c r="S442" i="1"/>
  <c r="R442" i="1"/>
  <c r="Q442" i="1"/>
  <c r="P442" i="1"/>
  <c r="Y441" i="1"/>
  <c r="X441" i="1"/>
  <c r="W441" i="1"/>
  <c r="V441" i="1"/>
  <c r="U441" i="1"/>
  <c r="T441" i="1"/>
  <c r="S441" i="1"/>
  <c r="R441" i="1"/>
  <c r="Q441" i="1"/>
  <c r="P441" i="1"/>
  <c r="Y440" i="1"/>
  <c r="X440" i="1"/>
  <c r="W440" i="1"/>
  <c r="V440" i="1"/>
  <c r="U440" i="1"/>
  <c r="T440" i="1"/>
  <c r="S440" i="1"/>
  <c r="R440" i="1"/>
  <c r="Q440" i="1"/>
  <c r="P440" i="1"/>
  <c r="Y439" i="1"/>
  <c r="X439" i="1"/>
  <c r="W439" i="1"/>
  <c r="V439" i="1"/>
  <c r="U439" i="1"/>
  <c r="T439" i="1"/>
  <c r="S439" i="1"/>
  <c r="R439" i="1"/>
  <c r="Q439" i="1"/>
  <c r="P439" i="1"/>
  <c r="Y438" i="1"/>
  <c r="X438" i="1"/>
  <c r="W438" i="1"/>
  <c r="V438" i="1"/>
  <c r="U438" i="1"/>
  <c r="T438" i="1"/>
  <c r="S438" i="1"/>
  <c r="R438" i="1"/>
  <c r="Q438" i="1"/>
  <c r="P438" i="1"/>
  <c r="Y437" i="1"/>
  <c r="X437" i="1"/>
  <c r="W437" i="1"/>
  <c r="V437" i="1"/>
  <c r="U437" i="1"/>
  <c r="T437" i="1"/>
  <c r="S437" i="1"/>
  <c r="R437" i="1"/>
  <c r="Q437" i="1"/>
  <c r="P437" i="1"/>
  <c r="Y436" i="1"/>
  <c r="X436" i="1"/>
  <c r="W436" i="1"/>
  <c r="V436" i="1"/>
  <c r="U436" i="1"/>
  <c r="T436" i="1"/>
  <c r="S436" i="1"/>
  <c r="R436" i="1"/>
  <c r="Q436" i="1"/>
  <c r="P436" i="1"/>
  <c r="Y435" i="1"/>
  <c r="X435" i="1"/>
  <c r="W435" i="1"/>
  <c r="V435" i="1"/>
  <c r="U435" i="1"/>
  <c r="T435" i="1"/>
  <c r="S435" i="1"/>
  <c r="R435" i="1"/>
  <c r="Q435" i="1"/>
  <c r="P435" i="1"/>
  <c r="Y434" i="1"/>
  <c r="X434" i="1"/>
  <c r="W434" i="1"/>
  <c r="V434" i="1"/>
  <c r="U434" i="1"/>
  <c r="T434" i="1"/>
  <c r="S434" i="1"/>
  <c r="R434" i="1"/>
  <c r="Q434" i="1"/>
  <c r="P434" i="1"/>
  <c r="Y433" i="1"/>
  <c r="X433" i="1"/>
  <c r="W433" i="1"/>
  <c r="V433" i="1"/>
  <c r="U433" i="1"/>
  <c r="T433" i="1"/>
  <c r="S433" i="1"/>
  <c r="R433" i="1"/>
  <c r="Q433" i="1"/>
  <c r="P433" i="1"/>
  <c r="Y432" i="1"/>
  <c r="X432" i="1"/>
  <c r="W432" i="1"/>
  <c r="V432" i="1"/>
  <c r="U432" i="1"/>
  <c r="T432" i="1"/>
  <c r="S432" i="1"/>
  <c r="R432" i="1"/>
  <c r="Q432" i="1"/>
  <c r="P432" i="1"/>
  <c r="Y431" i="1"/>
  <c r="X431" i="1"/>
  <c r="W431" i="1"/>
  <c r="V431" i="1"/>
  <c r="U431" i="1"/>
  <c r="T431" i="1"/>
  <c r="S431" i="1"/>
  <c r="R431" i="1"/>
  <c r="Q431" i="1"/>
  <c r="P431" i="1"/>
  <c r="Y430" i="1"/>
  <c r="X430" i="1"/>
  <c r="W430" i="1"/>
  <c r="V430" i="1"/>
  <c r="U430" i="1"/>
  <c r="T430" i="1"/>
  <c r="S430" i="1"/>
  <c r="R430" i="1"/>
  <c r="Q430" i="1"/>
  <c r="P430" i="1"/>
  <c r="Y429" i="1"/>
  <c r="X429" i="1"/>
  <c r="W429" i="1"/>
  <c r="V429" i="1"/>
  <c r="U429" i="1"/>
  <c r="T429" i="1"/>
  <c r="S429" i="1"/>
  <c r="R429" i="1"/>
  <c r="Q429" i="1"/>
  <c r="P429" i="1"/>
  <c r="Y428" i="1"/>
  <c r="X428" i="1"/>
  <c r="W428" i="1"/>
  <c r="V428" i="1"/>
  <c r="U428" i="1"/>
  <c r="T428" i="1"/>
  <c r="S428" i="1"/>
  <c r="R428" i="1"/>
  <c r="Q428" i="1"/>
  <c r="P428" i="1"/>
  <c r="Y427" i="1"/>
  <c r="X427" i="1"/>
  <c r="W427" i="1"/>
  <c r="V427" i="1"/>
  <c r="U427" i="1"/>
  <c r="T427" i="1"/>
  <c r="S427" i="1"/>
  <c r="R427" i="1"/>
  <c r="Q427" i="1"/>
  <c r="P427" i="1"/>
  <c r="Y426" i="1"/>
  <c r="X426" i="1"/>
  <c r="W426" i="1"/>
  <c r="V426" i="1"/>
  <c r="U426" i="1"/>
  <c r="T426" i="1"/>
  <c r="S426" i="1"/>
  <c r="R426" i="1"/>
  <c r="Q426" i="1"/>
  <c r="P426" i="1"/>
  <c r="Y425" i="1"/>
  <c r="X425" i="1"/>
  <c r="W425" i="1"/>
  <c r="V425" i="1"/>
  <c r="U425" i="1"/>
  <c r="T425" i="1"/>
  <c r="S425" i="1"/>
  <c r="R425" i="1"/>
  <c r="Q425" i="1"/>
  <c r="P425" i="1"/>
  <c r="Y424" i="1"/>
  <c r="X424" i="1"/>
  <c r="W424" i="1"/>
  <c r="V424" i="1"/>
  <c r="U424" i="1"/>
  <c r="T424" i="1"/>
  <c r="S424" i="1"/>
  <c r="R424" i="1"/>
  <c r="Q424" i="1"/>
  <c r="P424" i="1"/>
  <c r="Y423" i="1"/>
  <c r="X423" i="1"/>
  <c r="W423" i="1"/>
  <c r="V423" i="1"/>
  <c r="U423" i="1"/>
  <c r="T423" i="1"/>
  <c r="S423" i="1"/>
  <c r="R423" i="1"/>
  <c r="Q423" i="1"/>
  <c r="P423" i="1"/>
  <c r="Y422" i="1"/>
  <c r="X422" i="1"/>
  <c r="W422" i="1"/>
  <c r="V422" i="1"/>
  <c r="U422" i="1"/>
  <c r="T422" i="1"/>
  <c r="S422" i="1"/>
  <c r="R422" i="1"/>
  <c r="Q422" i="1"/>
  <c r="P422" i="1"/>
  <c r="Y421" i="1"/>
  <c r="X421" i="1"/>
  <c r="W421" i="1"/>
  <c r="V421" i="1"/>
  <c r="U421" i="1"/>
  <c r="T421" i="1"/>
  <c r="S421" i="1"/>
  <c r="R421" i="1"/>
  <c r="Q421" i="1"/>
  <c r="P421" i="1"/>
  <c r="Y420" i="1"/>
  <c r="X420" i="1"/>
  <c r="W420" i="1"/>
  <c r="V420" i="1"/>
  <c r="U420" i="1"/>
  <c r="T420" i="1"/>
  <c r="S420" i="1"/>
  <c r="R420" i="1"/>
  <c r="Q420" i="1"/>
  <c r="P420" i="1"/>
  <c r="Y419" i="1"/>
  <c r="X419" i="1"/>
  <c r="W419" i="1"/>
  <c r="V419" i="1"/>
  <c r="U419" i="1"/>
  <c r="T419" i="1"/>
  <c r="S419" i="1"/>
  <c r="R419" i="1"/>
  <c r="Q419" i="1"/>
  <c r="P419" i="1"/>
  <c r="Y418" i="1"/>
  <c r="X418" i="1"/>
  <c r="W418" i="1"/>
  <c r="V418" i="1"/>
  <c r="U418" i="1"/>
  <c r="T418" i="1"/>
  <c r="S418" i="1"/>
  <c r="R418" i="1"/>
  <c r="Q418" i="1"/>
  <c r="P418" i="1"/>
  <c r="Y417" i="1"/>
  <c r="X417" i="1"/>
  <c r="W417" i="1"/>
  <c r="V417" i="1"/>
  <c r="U417" i="1"/>
  <c r="T417" i="1"/>
  <c r="S417" i="1"/>
  <c r="R417" i="1"/>
  <c r="Q417" i="1"/>
  <c r="P417" i="1"/>
  <c r="Y416" i="1"/>
  <c r="X416" i="1"/>
  <c r="W416" i="1"/>
  <c r="V416" i="1"/>
  <c r="U416" i="1"/>
  <c r="T416" i="1"/>
  <c r="S416" i="1"/>
  <c r="R416" i="1"/>
  <c r="Q416" i="1"/>
  <c r="P416" i="1"/>
  <c r="Y415" i="1"/>
  <c r="X415" i="1"/>
  <c r="W415" i="1"/>
  <c r="V415" i="1"/>
  <c r="U415" i="1"/>
  <c r="T415" i="1"/>
  <c r="S415" i="1"/>
  <c r="R415" i="1"/>
  <c r="Q415" i="1"/>
  <c r="P415" i="1"/>
  <c r="Y414" i="1"/>
  <c r="X414" i="1"/>
  <c r="W414" i="1"/>
  <c r="V414" i="1"/>
  <c r="U414" i="1"/>
  <c r="T414" i="1"/>
  <c r="S414" i="1"/>
  <c r="R414" i="1"/>
  <c r="Q414" i="1"/>
  <c r="P414" i="1"/>
  <c r="Y413" i="1"/>
  <c r="X413" i="1"/>
  <c r="W413" i="1"/>
  <c r="V413" i="1"/>
  <c r="U413" i="1"/>
  <c r="T413" i="1"/>
  <c r="S413" i="1"/>
  <c r="R413" i="1"/>
  <c r="Q413" i="1"/>
  <c r="P413" i="1"/>
  <c r="Y412" i="1"/>
  <c r="X412" i="1"/>
  <c r="W412" i="1"/>
  <c r="V412" i="1"/>
  <c r="U412" i="1"/>
  <c r="T412" i="1"/>
  <c r="S412" i="1"/>
  <c r="R412" i="1"/>
  <c r="Q412" i="1"/>
  <c r="P412" i="1"/>
  <c r="Y411" i="1"/>
  <c r="X411" i="1"/>
  <c r="W411" i="1"/>
  <c r="V411" i="1"/>
  <c r="U411" i="1"/>
  <c r="T411" i="1"/>
  <c r="S411" i="1"/>
  <c r="R411" i="1"/>
  <c r="Q411" i="1"/>
  <c r="P411" i="1"/>
  <c r="Y410" i="1"/>
  <c r="X410" i="1"/>
  <c r="W410" i="1"/>
  <c r="V410" i="1"/>
  <c r="U410" i="1"/>
  <c r="T410" i="1"/>
  <c r="S410" i="1"/>
  <c r="R410" i="1"/>
  <c r="Q410" i="1"/>
  <c r="P410" i="1"/>
  <c r="Y409" i="1"/>
  <c r="X409" i="1"/>
  <c r="W409" i="1"/>
  <c r="V409" i="1"/>
  <c r="U409" i="1"/>
  <c r="T409" i="1"/>
  <c r="S409" i="1"/>
  <c r="R409" i="1"/>
  <c r="Q409" i="1"/>
  <c r="P409" i="1"/>
  <c r="Y408" i="1"/>
  <c r="X408" i="1"/>
  <c r="W408" i="1"/>
  <c r="V408" i="1"/>
  <c r="U408" i="1"/>
  <c r="T408" i="1"/>
  <c r="S408" i="1"/>
  <c r="R408" i="1"/>
  <c r="Q408" i="1"/>
  <c r="P408" i="1"/>
  <c r="Y407" i="1"/>
  <c r="X407" i="1"/>
  <c r="W407" i="1"/>
  <c r="V407" i="1"/>
  <c r="U407" i="1"/>
  <c r="T407" i="1"/>
  <c r="S407" i="1"/>
  <c r="R407" i="1"/>
  <c r="Q407" i="1"/>
  <c r="P407" i="1"/>
  <c r="Y406" i="1"/>
  <c r="X406" i="1"/>
  <c r="W406" i="1"/>
  <c r="V406" i="1"/>
  <c r="U406" i="1"/>
  <c r="T406" i="1"/>
  <c r="S406" i="1"/>
  <c r="R406" i="1"/>
  <c r="Q406" i="1"/>
  <c r="P406" i="1"/>
  <c r="Y405" i="1"/>
  <c r="X405" i="1"/>
  <c r="W405" i="1"/>
  <c r="V405" i="1"/>
  <c r="U405" i="1"/>
  <c r="T405" i="1"/>
  <c r="S405" i="1"/>
  <c r="R405" i="1"/>
  <c r="Q405" i="1"/>
  <c r="P405" i="1"/>
  <c r="Y404" i="1"/>
  <c r="X404" i="1"/>
  <c r="W404" i="1"/>
  <c r="V404" i="1"/>
  <c r="U404" i="1"/>
  <c r="T404" i="1"/>
  <c r="S404" i="1"/>
  <c r="R404" i="1"/>
  <c r="Q404" i="1"/>
  <c r="P404" i="1"/>
  <c r="Y403" i="1"/>
  <c r="X403" i="1"/>
  <c r="W403" i="1"/>
  <c r="V403" i="1"/>
  <c r="U403" i="1"/>
  <c r="T403" i="1"/>
  <c r="S403" i="1"/>
  <c r="R403" i="1"/>
  <c r="Q403" i="1"/>
  <c r="P403" i="1"/>
  <c r="Y402" i="1"/>
  <c r="X402" i="1"/>
  <c r="W402" i="1"/>
  <c r="V402" i="1"/>
  <c r="U402" i="1"/>
  <c r="T402" i="1"/>
  <c r="S402" i="1"/>
  <c r="R402" i="1"/>
  <c r="Q402" i="1"/>
  <c r="P402" i="1"/>
  <c r="Y401" i="1"/>
  <c r="X401" i="1"/>
  <c r="W401" i="1"/>
  <c r="V401" i="1"/>
  <c r="U401" i="1"/>
  <c r="T401" i="1"/>
  <c r="S401" i="1"/>
  <c r="R401" i="1"/>
  <c r="Q401" i="1"/>
  <c r="P401" i="1"/>
  <c r="Y400" i="1"/>
  <c r="X400" i="1"/>
  <c r="W400" i="1"/>
  <c r="V400" i="1"/>
  <c r="U400" i="1"/>
  <c r="T400" i="1"/>
  <c r="S400" i="1"/>
  <c r="R400" i="1"/>
  <c r="Q400" i="1"/>
  <c r="P400" i="1"/>
  <c r="Y399" i="1"/>
  <c r="X399" i="1"/>
  <c r="W399" i="1"/>
  <c r="V399" i="1"/>
  <c r="U399" i="1"/>
  <c r="T399" i="1"/>
  <c r="S399" i="1"/>
  <c r="R399" i="1"/>
  <c r="Q399" i="1"/>
  <c r="P399" i="1"/>
  <c r="Y398" i="1"/>
  <c r="X398" i="1"/>
  <c r="W398" i="1"/>
  <c r="V398" i="1"/>
  <c r="U398" i="1"/>
  <c r="T398" i="1"/>
  <c r="S398" i="1"/>
  <c r="R398" i="1"/>
  <c r="Q398" i="1"/>
  <c r="P398" i="1"/>
  <c r="Y397" i="1"/>
  <c r="X397" i="1"/>
  <c r="W397" i="1"/>
  <c r="V397" i="1"/>
  <c r="U397" i="1"/>
  <c r="T397" i="1"/>
  <c r="S397" i="1"/>
  <c r="R397" i="1"/>
  <c r="Q397" i="1"/>
  <c r="P397" i="1"/>
  <c r="Y396" i="1"/>
  <c r="X396" i="1"/>
  <c r="W396" i="1"/>
  <c r="V396" i="1"/>
  <c r="U396" i="1"/>
  <c r="T396" i="1"/>
  <c r="S396" i="1"/>
  <c r="R396" i="1"/>
  <c r="Q396" i="1"/>
  <c r="P396" i="1"/>
  <c r="Y395" i="1"/>
  <c r="X395" i="1"/>
  <c r="W395" i="1"/>
  <c r="V395" i="1"/>
  <c r="U395" i="1"/>
  <c r="T395" i="1"/>
  <c r="S395" i="1"/>
  <c r="R395" i="1"/>
  <c r="Q395" i="1"/>
  <c r="P395" i="1"/>
  <c r="Y394" i="1"/>
  <c r="X394" i="1"/>
  <c r="W394" i="1"/>
  <c r="V394" i="1"/>
  <c r="U394" i="1"/>
  <c r="T394" i="1"/>
  <c r="S394" i="1"/>
  <c r="R394" i="1"/>
  <c r="Q394" i="1"/>
  <c r="P394" i="1"/>
  <c r="Y393" i="1"/>
  <c r="X393" i="1"/>
  <c r="W393" i="1"/>
  <c r="V393" i="1"/>
  <c r="U393" i="1"/>
  <c r="T393" i="1"/>
  <c r="S393" i="1"/>
  <c r="R393" i="1"/>
  <c r="Q393" i="1"/>
  <c r="P393" i="1"/>
  <c r="Y392" i="1"/>
  <c r="X392" i="1"/>
  <c r="W392" i="1"/>
  <c r="V392" i="1"/>
  <c r="U392" i="1"/>
  <c r="T392" i="1"/>
  <c r="S392" i="1"/>
  <c r="R392" i="1"/>
  <c r="Q392" i="1"/>
  <c r="P392" i="1"/>
  <c r="Y391" i="1"/>
  <c r="X391" i="1"/>
  <c r="W391" i="1"/>
  <c r="V391" i="1"/>
  <c r="U391" i="1"/>
  <c r="T391" i="1"/>
  <c r="S391" i="1"/>
  <c r="R391" i="1"/>
  <c r="Q391" i="1"/>
  <c r="P391" i="1"/>
  <c r="Y390" i="1"/>
  <c r="X390" i="1"/>
  <c r="W390" i="1"/>
  <c r="V390" i="1"/>
  <c r="U390" i="1"/>
  <c r="T390" i="1"/>
  <c r="S390" i="1"/>
  <c r="R390" i="1"/>
  <c r="Q390" i="1"/>
  <c r="P390" i="1"/>
  <c r="Y389" i="1"/>
  <c r="X389" i="1"/>
  <c r="W389" i="1"/>
  <c r="V389" i="1"/>
  <c r="U389" i="1"/>
  <c r="T389" i="1"/>
  <c r="S389" i="1"/>
  <c r="R389" i="1"/>
  <c r="Q389" i="1"/>
  <c r="P389" i="1"/>
  <c r="Y388" i="1"/>
  <c r="X388" i="1"/>
  <c r="W388" i="1"/>
  <c r="V388" i="1"/>
  <c r="U388" i="1"/>
  <c r="T388" i="1"/>
  <c r="S388" i="1"/>
  <c r="R388" i="1"/>
  <c r="Q388" i="1"/>
  <c r="P388" i="1"/>
  <c r="Y387" i="1"/>
  <c r="X387" i="1"/>
  <c r="W387" i="1"/>
  <c r="V387" i="1"/>
  <c r="U387" i="1"/>
  <c r="T387" i="1"/>
  <c r="S387" i="1"/>
  <c r="R387" i="1"/>
  <c r="Q387" i="1"/>
  <c r="P387" i="1"/>
  <c r="Y386" i="1"/>
  <c r="X386" i="1"/>
  <c r="W386" i="1"/>
  <c r="V386" i="1"/>
  <c r="U386" i="1"/>
  <c r="T386" i="1"/>
  <c r="S386" i="1"/>
  <c r="R386" i="1"/>
  <c r="Q386" i="1"/>
  <c r="P386" i="1"/>
  <c r="Y385" i="1"/>
  <c r="X385" i="1"/>
  <c r="W385" i="1"/>
  <c r="V385" i="1"/>
  <c r="U385" i="1"/>
  <c r="T385" i="1"/>
  <c r="S385" i="1"/>
  <c r="R385" i="1"/>
  <c r="Q385" i="1"/>
  <c r="P385" i="1"/>
  <c r="Y384" i="1"/>
  <c r="X384" i="1"/>
  <c r="W384" i="1"/>
  <c r="V384" i="1"/>
  <c r="U384" i="1"/>
  <c r="T384" i="1"/>
  <c r="S384" i="1"/>
  <c r="R384" i="1"/>
  <c r="Q384" i="1"/>
  <c r="P384" i="1"/>
  <c r="Y383" i="1"/>
  <c r="X383" i="1"/>
  <c r="W383" i="1"/>
  <c r="V383" i="1"/>
  <c r="U383" i="1"/>
  <c r="T383" i="1"/>
  <c r="S383" i="1"/>
  <c r="R383" i="1"/>
  <c r="Q383" i="1"/>
  <c r="P383" i="1"/>
  <c r="Y382" i="1"/>
  <c r="X382" i="1"/>
  <c r="W382" i="1"/>
  <c r="V382" i="1"/>
  <c r="U382" i="1"/>
  <c r="T382" i="1"/>
  <c r="S382" i="1"/>
  <c r="R382" i="1"/>
  <c r="Q382" i="1"/>
  <c r="P382" i="1"/>
  <c r="Y381" i="1"/>
  <c r="X381" i="1"/>
  <c r="W381" i="1"/>
  <c r="V381" i="1"/>
  <c r="U381" i="1"/>
  <c r="T381" i="1"/>
  <c r="S381" i="1"/>
  <c r="R381" i="1"/>
  <c r="Q381" i="1"/>
  <c r="P381" i="1"/>
  <c r="Y380" i="1"/>
  <c r="X380" i="1"/>
  <c r="W380" i="1"/>
  <c r="V380" i="1"/>
  <c r="U380" i="1"/>
  <c r="T380" i="1"/>
  <c r="S380" i="1"/>
  <c r="R380" i="1"/>
  <c r="Q380" i="1"/>
  <c r="P380" i="1"/>
  <c r="Y379" i="1"/>
  <c r="X379" i="1"/>
  <c r="W379" i="1"/>
  <c r="V379" i="1"/>
  <c r="U379" i="1"/>
  <c r="T379" i="1"/>
  <c r="S379" i="1"/>
  <c r="R379" i="1"/>
  <c r="Q379" i="1"/>
  <c r="P379" i="1"/>
  <c r="Y378" i="1"/>
  <c r="X378" i="1"/>
  <c r="W378" i="1"/>
  <c r="V378" i="1"/>
  <c r="U378" i="1"/>
  <c r="T378" i="1"/>
  <c r="S378" i="1"/>
  <c r="R378" i="1"/>
  <c r="Q378" i="1"/>
  <c r="P378" i="1"/>
  <c r="Y377" i="1"/>
  <c r="X377" i="1"/>
  <c r="W377" i="1"/>
  <c r="V377" i="1"/>
  <c r="U377" i="1"/>
  <c r="T377" i="1"/>
  <c r="S377" i="1"/>
  <c r="R377" i="1"/>
  <c r="Q377" i="1"/>
  <c r="P377" i="1"/>
  <c r="Y376" i="1"/>
  <c r="X376" i="1"/>
  <c r="W376" i="1"/>
  <c r="V376" i="1"/>
  <c r="U376" i="1"/>
  <c r="T376" i="1"/>
  <c r="S376" i="1"/>
  <c r="R376" i="1"/>
  <c r="Q376" i="1"/>
  <c r="P376" i="1"/>
  <c r="Y375" i="1"/>
  <c r="X375" i="1"/>
  <c r="W375" i="1"/>
  <c r="V375" i="1"/>
  <c r="U375" i="1"/>
  <c r="T375" i="1"/>
  <c r="S375" i="1"/>
  <c r="R375" i="1"/>
  <c r="Q375" i="1"/>
  <c r="P375" i="1"/>
  <c r="Y374" i="1"/>
  <c r="X374" i="1"/>
  <c r="W374" i="1"/>
  <c r="V374" i="1"/>
  <c r="U374" i="1"/>
  <c r="T374" i="1"/>
  <c r="S374" i="1"/>
  <c r="R374" i="1"/>
  <c r="Q374" i="1"/>
  <c r="P374" i="1"/>
  <c r="Y373" i="1"/>
  <c r="X373" i="1"/>
  <c r="W373" i="1"/>
  <c r="V373" i="1"/>
  <c r="U373" i="1"/>
  <c r="T373" i="1"/>
  <c r="S373" i="1"/>
  <c r="R373" i="1"/>
  <c r="Q373" i="1"/>
  <c r="P373" i="1"/>
  <c r="Y372" i="1"/>
  <c r="X372" i="1"/>
  <c r="W372" i="1"/>
  <c r="V372" i="1"/>
  <c r="U372" i="1"/>
  <c r="T372" i="1"/>
  <c r="S372" i="1"/>
  <c r="R372" i="1"/>
  <c r="Q372" i="1"/>
  <c r="P372" i="1"/>
  <c r="Y371" i="1"/>
  <c r="X371" i="1"/>
  <c r="W371" i="1"/>
  <c r="V371" i="1"/>
  <c r="U371" i="1"/>
  <c r="T371" i="1"/>
  <c r="S371" i="1"/>
  <c r="R371" i="1"/>
  <c r="Q371" i="1"/>
  <c r="P371" i="1"/>
  <c r="Y370" i="1"/>
  <c r="X370" i="1"/>
  <c r="W370" i="1"/>
  <c r="V370" i="1"/>
  <c r="U370" i="1"/>
  <c r="T370" i="1"/>
  <c r="S370" i="1"/>
  <c r="R370" i="1"/>
  <c r="Q370" i="1"/>
  <c r="P370" i="1"/>
  <c r="Y369" i="1"/>
  <c r="X369" i="1"/>
  <c r="W369" i="1"/>
  <c r="V369" i="1"/>
  <c r="U369" i="1"/>
  <c r="T369" i="1"/>
  <c r="S369" i="1"/>
  <c r="R369" i="1"/>
  <c r="Q369" i="1"/>
  <c r="P369" i="1"/>
  <c r="Y368" i="1"/>
  <c r="X368" i="1"/>
  <c r="W368" i="1"/>
  <c r="V368" i="1"/>
  <c r="U368" i="1"/>
  <c r="T368" i="1"/>
  <c r="S368" i="1"/>
  <c r="R368" i="1"/>
  <c r="Q368" i="1"/>
  <c r="P368" i="1"/>
  <c r="Y367" i="1"/>
  <c r="X367" i="1"/>
  <c r="W367" i="1"/>
  <c r="V367" i="1"/>
  <c r="U367" i="1"/>
  <c r="T367" i="1"/>
  <c r="S367" i="1"/>
  <c r="R367" i="1"/>
  <c r="Q367" i="1"/>
  <c r="P367" i="1"/>
  <c r="Y366" i="1"/>
  <c r="X366" i="1"/>
  <c r="W366" i="1"/>
  <c r="V366" i="1"/>
  <c r="U366" i="1"/>
  <c r="T366" i="1"/>
  <c r="S366" i="1"/>
  <c r="R366" i="1"/>
  <c r="Q366" i="1"/>
  <c r="P366" i="1"/>
  <c r="Y365" i="1"/>
  <c r="X365" i="1"/>
  <c r="W365" i="1"/>
  <c r="V365" i="1"/>
  <c r="U365" i="1"/>
  <c r="T365" i="1"/>
  <c r="S365" i="1"/>
  <c r="R365" i="1"/>
  <c r="Q365" i="1"/>
  <c r="P365" i="1"/>
  <c r="Y364" i="1"/>
  <c r="X364" i="1"/>
  <c r="W364" i="1"/>
  <c r="V364" i="1"/>
  <c r="U364" i="1"/>
  <c r="T364" i="1"/>
  <c r="S364" i="1"/>
  <c r="R364" i="1"/>
  <c r="Q364" i="1"/>
  <c r="P364" i="1"/>
  <c r="Y363" i="1"/>
  <c r="X363" i="1"/>
  <c r="W363" i="1"/>
  <c r="V363" i="1"/>
  <c r="U363" i="1"/>
  <c r="T363" i="1"/>
  <c r="S363" i="1"/>
  <c r="R363" i="1"/>
  <c r="Q363" i="1"/>
  <c r="P363" i="1"/>
  <c r="Y362" i="1"/>
  <c r="X362" i="1"/>
  <c r="W362" i="1"/>
  <c r="V362" i="1"/>
  <c r="U362" i="1"/>
  <c r="T362" i="1"/>
  <c r="S362" i="1"/>
  <c r="R362" i="1"/>
  <c r="Q362" i="1"/>
  <c r="P362" i="1"/>
  <c r="Y361" i="1"/>
  <c r="X361" i="1"/>
  <c r="W361" i="1"/>
  <c r="V361" i="1"/>
  <c r="U361" i="1"/>
  <c r="T361" i="1"/>
  <c r="S361" i="1"/>
  <c r="R361" i="1"/>
  <c r="Q361" i="1"/>
  <c r="P361" i="1"/>
  <c r="Y360" i="1"/>
  <c r="X360" i="1"/>
  <c r="W360" i="1"/>
  <c r="V360" i="1"/>
  <c r="U360" i="1"/>
  <c r="T360" i="1"/>
  <c r="S360" i="1"/>
  <c r="R360" i="1"/>
  <c r="Q360" i="1"/>
  <c r="P360" i="1"/>
  <c r="Y359" i="1"/>
  <c r="X359" i="1"/>
  <c r="W359" i="1"/>
  <c r="V359" i="1"/>
  <c r="U359" i="1"/>
  <c r="T359" i="1"/>
  <c r="S359" i="1"/>
  <c r="R359" i="1"/>
  <c r="Q359" i="1"/>
  <c r="P359" i="1"/>
  <c r="Y358" i="1"/>
  <c r="X358" i="1"/>
  <c r="W358" i="1"/>
  <c r="V358" i="1"/>
  <c r="U358" i="1"/>
  <c r="T358" i="1"/>
  <c r="S358" i="1"/>
  <c r="R358" i="1"/>
  <c r="Q358" i="1"/>
  <c r="P358" i="1"/>
  <c r="Y357" i="1"/>
  <c r="X357" i="1"/>
  <c r="W357" i="1"/>
  <c r="V357" i="1"/>
  <c r="U357" i="1"/>
  <c r="T357" i="1"/>
  <c r="S357" i="1"/>
  <c r="R357" i="1"/>
  <c r="Q357" i="1"/>
  <c r="P357" i="1"/>
  <c r="Y356" i="1"/>
  <c r="X356" i="1"/>
  <c r="W356" i="1"/>
  <c r="V356" i="1"/>
  <c r="U356" i="1"/>
  <c r="T356" i="1"/>
  <c r="S356" i="1"/>
  <c r="R356" i="1"/>
  <c r="Q356" i="1"/>
  <c r="P356" i="1"/>
  <c r="Y355" i="1"/>
  <c r="X355" i="1"/>
  <c r="W355" i="1"/>
  <c r="V355" i="1"/>
  <c r="U355" i="1"/>
  <c r="T355" i="1"/>
  <c r="S355" i="1"/>
  <c r="R355" i="1"/>
  <c r="Q355" i="1"/>
  <c r="P355" i="1"/>
  <c r="Y354" i="1"/>
  <c r="X354" i="1"/>
  <c r="W354" i="1"/>
  <c r="V354" i="1"/>
  <c r="U354" i="1"/>
  <c r="T354" i="1"/>
  <c r="S354" i="1"/>
  <c r="R354" i="1"/>
  <c r="Q354" i="1"/>
  <c r="P354" i="1"/>
  <c r="Y353" i="1"/>
  <c r="X353" i="1"/>
  <c r="W353" i="1"/>
  <c r="V353" i="1"/>
  <c r="U353" i="1"/>
  <c r="T353" i="1"/>
  <c r="S353" i="1"/>
  <c r="R353" i="1"/>
  <c r="Q353" i="1"/>
  <c r="P353" i="1"/>
  <c r="Y352" i="1"/>
  <c r="X352" i="1"/>
  <c r="W352" i="1"/>
  <c r="V352" i="1"/>
  <c r="U352" i="1"/>
  <c r="T352" i="1"/>
  <c r="S352" i="1"/>
  <c r="R352" i="1"/>
  <c r="Q352" i="1"/>
  <c r="P352" i="1"/>
  <c r="Y351" i="1"/>
  <c r="X351" i="1"/>
  <c r="W351" i="1"/>
  <c r="V351" i="1"/>
  <c r="U351" i="1"/>
  <c r="T351" i="1"/>
  <c r="S351" i="1"/>
  <c r="R351" i="1"/>
  <c r="Q351" i="1"/>
  <c r="P351" i="1"/>
  <c r="Y350" i="1"/>
  <c r="X350" i="1"/>
  <c r="W350" i="1"/>
  <c r="V350" i="1"/>
  <c r="U350" i="1"/>
  <c r="T350" i="1"/>
  <c r="S350" i="1"/>
  <c r="R350" i="1"/>
  <c r="Q350" i="1"/>
  <c r="P350" i="1"/>
  <c r="Y349" i="1"/>
  <c r="X349" i="1"/>
  <c r="W349" i="1"/>
  <c r="V349" i="1"/>
  <c r="U349" i="1"/>
  <c r="T349" i="1"/>
  <c r="S349" i="1"/>
  <c r="R349" i="1"/>
  <c r="Q349" i="1"/>
  <c r="P349" i="1"/>
  <c r="Y348" i="1"/>
  <c r="X348" i="1"/>
  <c r="W348" i="1"/>
  <c r="V348" i="1"/>
  <c r="U348" i="1"/>
  <c r="T348" i="1"/>
  <c r="S348" i="1"/>
  <c r="R348" i="1"/>
  <c r="Q348" i="1"/>
  <c r="P348" i="1"/>
  <c r="Y347" i="1"/>
  <c r="X347" i="1"/>
  <c r="W347" i="1"/>
  <c r="V347" i="1"/>
  <c r="U347" i="1"/>
  <c r="T347" i="1"/>
  <c r="S347" i="1"/>
  <c r="R347" i="1"/>
  <c r="Q347" i="1"/>
  <c r="P347" i="1"/>
  <c r="Y346" i="1"/>
  <c r="X346" i="1"/>
  <c r="W346" i="1"/>
  <c r="V346" i="1"/>
  <c r="U346" i="1"/>
  <c r="T346" i="1"/>
  <c r="S346" i="1"/>
  <c r="R346" i="1"/>
  <c r="Q346" i="1"/>
  <c r="P346" i="1"/>
  <c r="Y345" i="1"/>
  <c r="X345" i="1"/>
  <c r="W345" i="1"/>
  <c r="V345" i="1"/>
  <c r="U345" i="1"/>
  <c r="T345" i="1"/>
  <c r="S345" i="1"/>
  <c r="R345" i="1"/>
  <c r="Q345" i="1"/>
  <c r="P345" i="1"/>
  <c r="Y344" i="1"/>
  <c r="X344" i="1"/>
  <c r="W344" i="1"/>
  <c r="V344" i="1"/>
  <c r="U344" i="1"/>
  <c r="T344" i="1"/>
  <c r="S344" i="1"/>
  <c r="R344" i="1"/>
  <c r="Q344" i="1"/>
  <c r="P344" i="1"/>
  <c r="Y343" i="1"/>
  <c r="X343" i="1"/>
  <c r="W343" i="1"/>
  <c r="V343" i="1"/>
  <c r="U343" i="1"/>
  <c r="T343" i="1"/>
  <c r="S343" i="1"/>
  <c r="R343" i="1"/>
  <c r="Q343" i="1"/>
  <c r="P343" i="1"/>
  <c r="Y342" i="1"/>
  <c r="X342" i="1"/>
  <c r="W342" i="1"/>
  <c r="V342" i="1"/>
  <c r="U342" i="1"/>
  <c r="T342" i="1"/>
  <c r="S342" i="1"/>
  <c r="R342" i="1"/>
  <c r="Q342" i="1"/>
  <c r="P342" i="1"/>
  <c r="Y341" i="1"/>
  <c r="X341" i="1"/>
  <c r="W341" i="1"/>
  <c r="V341" i="1"/>
  <c r="U341" i="1"/>
  <c r="T341" i="1"/>
  <c r="S341" i="1"/>
  <c r="R341" i="1"/>
  <c r="Q341" i="1"/>
  <c r="P341" i="1"/>
  <c r="Y340" i="1"/>
  <c r="X340" i="1"/>
  <c r="W340" i="1"/>
  <c r="V340" i="1"/>
  <c r="U340" i="1"/>
  <c r="T340" i="1"/>
  <c r="S340" i="1"/>
  <c r="R340" i="1"/>
  <c r="Q340" i="1"/>
  <c r="P340" i="1"/>
  <c r="Y339" i="1"/>
  <c r="X339" i="1"/>
  <c r="W339" i="1"/>
  <c r="V339" i="1"/>
  <c r="U339" i="1"/>
  <c r="T339" i="1"/>
  <c r="S339" i="1"/>
  <c r="R339" i="1"/>
  <c r="Q339" i="1"/>
  <c r="P339" i="1"/>
  <c r="Y338" i="1"/>
  <c r="X338" i="1"/>
  <c r="W338" i="1"/>
  <c r="V338" i="1"/>
  <c r="U338" i="1"/>
  <c r="T338" i="1"/>
  <c r="S338" i="1"/>
  <c r="R338" i="1"/>
  <c r="Q338" i="1"/>
  <c r="P338" i="1"/>
  <c r="Y337" i="1"/>
  <c r="X337" i="1"/>
  <c r="W337" i="1"/>
  <c r="V337" i="1"/>
  <c r="U337" i="1"/>
  <c r="T337" i="1"/>
  <c r="S337" i="1"/>
  <c r="R337" i="1"/>
  <c r="Q337" i="1"/>
  <c r="P337" i="1"/>
  <c r="Y336" i="1"/>
  <c r="X336" i="1"/>
  <c r="W336" i="1"/>
  <c r="V336" i="1"/>
  <c r="U336" i="1"/>
  <c r="T336" i="1"/>
  <c r="S336" i="1"/>
  <c r="R336" i="1"/>
  <c r="Q336" i="1"/>
  <c r="P336" i="1"/>
  <c r="Y335" i="1"/>
  <c r="X335" i="1"/>
  <c r="W335" i="1"/>
  <c r="V335" i="1"/>
  <c r="U335" i="1"/>
  <c r="T335" i="1"/>
  <c r="S335" i="1"/>
  <c r="R335" i="1"/>
  <c r="Q335" i="1"/>
  <c r="P335" i="1"/>
  <c r="Y334" i="1"/>
  <c r="X334" i="1"/>
  <c r="W334" i="1"/>
  <c r="V334" i="1"/>
  <c r="U334" i="1"/>
  <c r="T334" i="1"/>
  <c r="S334" i="1"/>
  <c r="R334" i="1"/>
  <c r="Q334" i="1"/>
  <c r="P334" i="1"/>
  <c r="Y333" i="1"/>
  <c r="X333" i="1"/>
  <c r="W333" i="1"/>
  <c r="V333" i="1"/>
  <c r="U333" i="1"/>
  <c r="T333" i="1"/>
  <c r="S333" i="1"/>
  <c r="R333" i="1"/>
  <c r="Q333" i="1"/>
  <c r="P333" i="1"/>
  <c r="Y332" i="1"/>
  <c r="X332" i="1"/>
  <c r="W332" i="1"/>
  <c r="V332" i="1"/>
  <c r="U332" i="1"/>
  <c r="T332" i="1"/>
  <c r="S332" i="1"/>
  <c r="R332" i="1"/>
  <c r="Q332" i="1"/>
  <c r="P332" i="1"/>
  <c r="Y331" i="1"/>
  <c r="X331" i="1"/>
  <c r="W331" i="1"/>
  <c r="V331" i="1"/>
  <c r="U331" i="1"/>
  <c r="T331" i="1"/>
  <c r="S331" i="1"/>
  <c r="R331" i="1"/>
  <c r="Q331" i="1"/>
  <c r="P331" i="1"/>
  <c r="Y330" i="1"/>
  <c r="X330" i="1"/>
  <c r="W330" i="1"/>
  <c r="V330" i="1"/>
  <c r="U330" i="1"/>
  <c r="T330" i="1"/>
  <c r="S330" i="1"/>
  <c r="R330" i="1"/>
  <c r="Q330" i="1"/>
  <c r="P330" i="1"/>
  <c r="Y329" i="1"/>
  <c r="X329" i="1"/>
  <c r="W329" i="1"/>
  <c r="V329" i="1"/>
  <c r="U329" i="1"/>
  <c r="T329" i="1"/>
  <c r="S329" i="1"/>
  <c r="R329" i="1"/>
  <c r="Q329" i="1"/>
  <c r="P329" i="1"/>
  <c r="Y328" i="1"/>
  <c r="X328" i="1"/>
  <c r="W328" i="1"/>
  <c r="V328" i="1"/>
  <c r="U328" i="1"/>
  <c r="T328" i="1"/>
  <c r="S328" i="1"/>
  <c r="R328" i="1"/>
  <c r="Q328" i="1"/>
  <c r="P328" i="1"/>
  <c r="Y327" i="1"/>
  <c r="X327" i="1"/>
  <c r="W327" i="1"/>
  <c r="V327" i="1"/>
  <c r="U327" i="1"/>
  <c r="T327" i="1"/>
  <c r="S327" i="1"/>
  <c r="R327" i="1"/>
  <c r="Q327" i="1"/>
  <c r="P327" i="1"/>
  <c r="Y326" i="1"/>
  <c r="X326" i="1"/>
  <c r="W326" i="1"/>
  <c r="V326" i="1"/>
  <c r="U326" i="1"/>
  <c r="T326" i="1"/>
  <c r="S326" i="1"/>
  <c r="R326" i="1"/>
  <c r="Q326" i="1"/>
  <c r="P326" i="1"/>
  <c r="Y325" i="1"/>
  <c r="X325" i="1"/>
  <c r="W325" i="1"/>
  <c r="V325" i="1"/>
  <c r="U325" i="1"/>
  <c r="T325" i="1"/>
  <c r="S325" i="1"/>
  <c r="R325" i="1"/>
  <c r="Q325" i="1"/>
  <c r="P325" i="1"/>
  <c r="Y324" i="1"/>
  <c r="X324" i="1"/>
  <c r="W324" i="1"/>
  <c r="V324" i="1"/>
  <c r="U324" i="1"/>
  <c r="T324" i="1"/>
  <c r="S324" i="1"/>
  <c r="R324" i="1"/>
  <c r="Q324" i="1"/>
  <c r="P324" i="1"/>
  <c r="Y323" i="1"/>
  <c r="X323" i="1"/>
  <c r="W323" i="1"/>
  <c r="V323" i="1"/>
  <c r="U323" i="1"/>
  <c r="T323" i="1"/>
  <c r="S323" i="1"/>
  <c r="R323" i="1"/>
  <c r="Q323" i="1"/>
  <c r="P323" i="1"/>
  <c r="Y322" i="1"/>
  <c r="X322" i="1"/>
  <c r="W322" i="1"/>
  <c r="V322" i="1"/>
  <c r="U322" i="1"/>
  <c r="T322" i="1"/>
  <c r="S322" i="1"/>
  <c r="R322" i="1"/>
  <c r="Q322" i="1"/>
  <c r="P322" i="1"/>
  <c r="Y321" i="1"/>
  <c r="X321" i="1"/>
  <c r="W321" i="1"/>
  <c r="V321" i="1"/>
  <c r="U321" i="1"/>
  <c r="T321" i="1"/>
  <c r="S321" i="1"/>
  <c r="R321" i="1"/>
  <c r="Q321" i="1"/>
  <c r="P321" i="1"/>
  <c r="Y320" i="1"/>
  <c r="X320" i="1"/>
  <c r="W320" i="1"/>
  <c r="V320" i="1"/>
  <c r="U320" i="1"/>
  <c r="T320" i="1"/>
  <c r="S320" i="1"/>
  <c r="R320" i="1"/>
  <c r="Q320" i="1"/>
  <c r="P320" i="1"/>
  <c r="Y319" i="1"/>
  <c r="X319" i="1"/>
  <c r="W319" i="1"/>
  <c r="V319" i="1"/>
  <c r="U319" i="1"/>
  <c r="T319" i="1"/>
  <c r="S319" i="1"/>
  <c r="R319" i="1"/>
  <c r="Q319" i="1"/>
  <c r="P319" i="1"/>
  <c r="Y318" i="1"/>
  <c r="X318" i="1"/>
  <c r="W318" i="1"/>
  <c r="V318" i="1"/>
  <c r="U318" i="1"/>
  <c r="T318" i="1"/>
  <c r="S318" i="1"/>
  <c r="R318" i="1"/>
  <c r="Q318" i="1"/>
  <c r="P318" i="1"/>
  <c r="Y317" i="1"/>
  <c r="X317" i="1"/>
  <c r="W317" i="1"/>
  <c r="V317" i="1"/>
  <c r="U317" i="1"/>
  <c r="T317" i="1"/>
  <c r="S317" i="1"/>
  <c r="R317" i="1"/>
  <c r="Q317" i="1"/>
  <c r="P317" i="1"/>
  <c r="Y316" i="1"/>
  <c r="X316" i="1"/>
  <c r="W316" i="1"/>
  <c r="V316" i="1"/>
  <c r="U316" i="1"/>
  <c r="T316" i="1"/>
  <c r="S316" i="1"/>
  <c r="R316" i="1"/>
  <c r="Q316" i="1"/>
  <c r="P316" i="1"/>
  <c r="Y315" i="1"/>
  <c r="X315" i="1"/>
  <c r="W315" i="1"/>
  <c r="V315" i="1"/>
  <c r="U315" i="1"/>
  <c r="T315" i="1"/>
  <c r="S315" i="1"/>
  <c r="R315" i="1"/>
  <c r="Q315" i="1"/>
  <c r="P315" i="1"/>
  <c r="Y314" i="1"/>
  <c r="X314" i="1"/>
  <c r="W314" i="1"/>
  <c r="V314" i="1"/>
  <c r="U314" i="1"/>
  <c r="T314" i="1"/>
  <c r="S314" i="1"/>
  <c r="R314" i="1"/>
  <c r="Q314" i="1"/>
  <c r="P314" i="1"/>
  <c r="Y313" i="1"/>
  <c r="X313" i="1"/>
  <c r="W313" i="1"/>
  <c r="V313" i="1"/>
  <c r="U313" i="1"/>
  <c r="T313" i="1"/>
  <c r="S313" i="1"/>
  <c r="R313" i="1"/>
  <c r="Q313" i="1"/>
  <c r="P313" i="1"/>
  <c r="Y312" i="1"/>
  <c r="X312" i="1"/>
  <c r="W312" i="1"/>
  <c r="V312" i="1"/>
  <c r="U312" i="1"/>
  <c r="T312" i="1"/>
  <c r="S312" i="1"/>
  <c r="R312" i="1"/>
  <c r="Q312" i="1"/>
  <c r="P312" i="1"/>
  <c r="Y311" i="1"/>
  <c r="X311" i="1"/>
  <c r="W311" i="1"/>
  <c r="V311" i="1"/>
  <c r="U311" i="1"/>
  <c r="T311" i="1"/>
  <c r="S311" i="1"/>
  <c r="R311" i="1"/>
  <c r="Q311" i="1"/>
  <c r="P311" i="1"/>
  <c r="Y310" i="1"/>
  <c r="X310" i="1"/>
  <c r="W310" i="1"/>
  <c r="V310" i="1"/>
  <c r="U310" i="1"/>
  <c r="T310" i="1"/>
  <c r="S310" i="1"/>
  <c r="R310" i="1"/>
  <c r="Q310" i="1"/>
  <c r="P310" i="1"/>
  <c r="Y309" i="1"/>
  <c r="X309" i="1"/>
  <c r="W309" i="1"/>
  <c r="V309" i="1"/>
  <c r="U309" i="1"/>
  <c r="T309" i="1"/>
  <c r="S309" i="1"/>
  <c r="R309" i="1"/>
  <c r="Q309" i="1"/>
  <c r="P309" i="1"/>
  <c r="Y308" i="1"/>
  <c r="X308" i="1"/>
  <c r="W308" i="1"/>
  <c r="V308" i="1"/>
  <c r="U308" i="1"/>
  <c r="T308" i="1"/>
  <c r="S308" i="1"/>
  <c r="R308" i="1"/>
  <c r="Q308" i="1"/>
  <c r="P308" i="1"/>
  <c r="Y307" i="1"/>
  <c r="X307" i="1"/>
  <c r="W307" i="1"/>
  <c r="V307" i="1"/>
  <c r="U307" i="1"/>
  <c r="T307" i="1"/>
  <c r="S307" i="1"/>
  <c r="R307" i="1"/>
  <c r="Q307" i="1"/>
  <c r="P307" i="1"/>
  <c r="Y306" i="1"/>
  <c r="X306" i="1"/>
  <c r="W306" i="1"/>
  <c r="V306" i="1"/>
  <c r="U306" i="1"/>
  <c r="T306" i="1"/>
  <c r="S306" i="1"/>
  <c r="R306" i="1"/>
  <c r="Q306" i="1"/>
  <c r="P306" i="1"/>
  <c r="Y305" i="1"/>
  <c r="X305" i="1"/>
  <c r="W305" i="1"/>
  <c r="V305" i="1"/>
  <c r="U305" i="1"/>
  <c r="T305" i="1"/>
  <c r="S305" i="1"/>
  <c r="R305" i="1"/>
  <c r="Q305" i="1"/>
  <c r="P305" i="1"/>
  <c r="Y304" i="1"/>
  <c r="X304" i="1"/>
  <c r="W304" i="1"/>
  <c r="V304" i="1"/>
  <c r="U304" i="1"/>
  <c r="T304" i="1"/>
  <c r="S304" i="1"/>
  <c r="R304" i="1"/>
  <c r="Q304" i="1"/>
  <c r="P304" i="1"/>
  <c r="Y303" i="1"/>
  <c r="X303" i="1"/>
  <c r="W303" i="1"/>
  <c r="V303" i="1"/>
  <c r="U303" i="1"/>
  <c r="T303" i="1"/>
  <c r="S303" i="1"/>
  <c r="R303" i="1"/>
  <c r="Q303" i="1"/>
  <c r="P303" i="1"/>
  <c r="Y302" i="1"/>
  <c r="X302" i="1"/>
  <c r="W302" i="1"/>
  <c r="V302" i="1"/>
  <c r="U302" i="1"/>
  <c r="T302" i="1"/>
  <c r="S302" i="1"/>
  <c r="R302" i="1"/>
  <c r="Q302" i="1"/>
  <c r="P302" i="1"/>
  <c r="Y301" i="1"/>
  <c r="X301" i="1"/>
  <c r="W301" i="1"/>
  <c r="V301" i="1"/>
  <c r="U301" i="1"/>
  <c r="T301" i="1"/>
  <c r="S301" i="1"/>
  <c r="R301" i="1"/>
  <c r="Q301" i="1"/>
  <c r="P301" i="1"/>
  <c r="Y300" i="1"/>
  <c r="X300" i="1"/>
  <c r="W300" i="1"/>
  <c r="V300" i="1"/>
  <c r="U300" i="1"/>
  <c r="T300" i="1"/>
  <c r="S300" i="1"/>
  <c r="R300" i="1"/>
  <c r="Q300" i="1"/>
  <c r="P300" i="1"/>
  <c r="Y299" i="1"/>
  <c r="X299" i="1"/>
  <c r="W299" i="1"/>
  <c r="V299" i="1"/>
  <c r="U299" i="1"/>
  <c r="T299" i="1"/>
  <c r="S299" i="1"/>
  <c r="R299" i="1"/>
  <c r="Q299" i="1"/>
  <c r="P299" i="1"/>
  <c r="Y298" i="1"/>
  <c r="X298" i="1"/>
  <c r="W298" i="1"/>
  <c r="V298" i="1"/>
  <c r="U298" i="1"/>
  <c r="T298" i="1"/>
  <c r="S298" i="1"/>
  <c r="R298" i="1"/>
  <c r="Q298" i="1"/>
  <c r="P298" i="1"/>
  <c r="Y297" i="1"/>
  <c r="X297" i="1"/>
  <c r="W297" i="1"/>
  <c r="V297" i="1"/>
  <c r="U297" i="1"/>
  <c r="T297" i="1"/>
  <c r="S297" i="1"/>
  <c r="R297" i="1"/>
  <c r="Q297" i="1"/>
  <c r="P297" i="1"/>
  <c r="Y296" i="1"/>
  <c r="X296" i="1"/>
  <c r="W296" i="1"/>
  <c r="V296" i="1"/>
  <c r="U296" i="1"/>
  <c r="T296" i="1"/>
  <c r="S296" i="1"/>
  <c r="R296" i="1"/>
  <c r="Q296" i="1"/>
  <c r="P296" i="1"/>
  <c r="Y295" i="1"/>
  <c r="X295" i="1"/>
  <c r="W295" i="1"/>
  <c r="V295" i="1"/>
  <c r="U295" i="1"/>
  <c r="T295" i="1"/>
  <c r="S295" i="1"/>
  <c r="R295" i="1"/>
  <c r="Q295" i="1"/>
  <c r="P295" i="1"/>
  <c r="Y294" i="1"/>
  <c r="X294" i="1"/>
  <c r="W294" i="1"/>
  <c r="V294" i="1"/>
  <c r="U294" i="1"/>
  <c r="T294" i="1"/>
  <c r="S294" i="1"/>
  <c r="R294" i="1"/>
  <c r="Q294" i="1"/>
  <c r="P294" i="1"/>
  <c r="Y293" i="1"/>
  <c r="X293" i="1"/>
  <c r="W293" i="1"/>
  <c r="V293" i="1"/>
  <c r="U293" i="1"/>
  <c r="T293" i="1"/>
  <c r="S293" i="1"/>
  <c r="R293" i="1"/>
  <c r="Q293" i="1"/>
  <c r="P293" i="1"/>
  <c r="Y292" i="1"/>
  <c r="X292" i="1"/>
  <c r="W292" i="1"/>
  <c r="V292" i="1"/>
  <c r="U292" i="1"/>
  <c r="T292" i="1"/>
  <c r="S292" i="1"/>
  <c r="R292" i="1"/>
  <c r="Q292" i="1"/>
  <c r="P292" i="1"/>
  <c r="Y291" i="1"/>
  <c r="X291" i="1"/>
  <c r="W291" i="1"/>
  <c r="V291" i="1"/>
  <c r="U291" i="1"/>
  <c r="T291" i="1"/>
  <c r="S291" i="1"/>
  <c r="R291" i="1"/>
  <c r="Q291" i="1"/>
  <c r="P291" i="1"/>
  <c r="Y290" i="1"/>
  <c r="X290" i="1"/>
  <c r="W290" i="1"/>
  <c r="V290" i="1"/>
  <c r="U290" i="1"/>
  <c r="T290" i="1"/>
  <c r="S290" i="1"/>
  <c r="R290" i="1"/>
  <c r="Q290" i="1"/>
  <c r="P290" i="1"/>
  <c r="Y289" i="1"/>
  <c r="X289" i="1"/>
  <c r="W289" i="1"/>
  <c r="V289" i="1"/>
  <c r="U289" i="1"/>
  <c r="T289" i="1"/>
  <c r="S289" i="1"/>
  <c r="R289" i="1"/>
  <c r="Q289" i="1"/>
  <c r="P289" i="1"/>
  <c r="Y288" i="1"/>
  <c r="X288" i="1"/>
  <c r="W288" i="1"/>
  <c r="V288" i="1"/>
  <c r="U288" i="1"/>
  <c r="T288" i="1"/>
  <c r="S288" i="1"/>
  <c r="R288" i="1"/>
  <c r="Q288" i="1"/>
  <c r="P288" i="1"/>
  <c r="Y287" i="1"/>
  <c r="X287" i="1"/>
  <c r="W287" i="1"/>
  <c r="V287" i="1"/>
  <c r="U287" i="1"/>
  <c r="T287" i="1"/>
  <c r="S287" i="1"/>
  <c r="R287" i="1"/>
  <c r="Q287" i="1"/>
  <c r="P287" i="1"/>
  <c r="Y286" i="1"/>
  <c r="X286" i="1"/>
  <c r="W286" i="1"/>
  <c r="V286" i="1"/>
  <c r="U286" i="1"/>
  <c r="T286" i="1"/>
  <c r="S286" i="1"/>
  <c r="R286" i="1"/>
  <c r="Q286" i="1"/>
  <c r="P286" i="1"/>
  <c r="Y285" i="1"/>
  <c r="X285" i="1"/>
  <c r="W285" i="1"/>
  <c r="V285" i="1"/>
  <c r="U285" i="1"/>
  <c r="T285" i="1"/>
  <c r="S285" i="1"/>
  <c r="R285" i="1"/>
  <c r="Q285" i="1"/>
  <c r="P285" i="1"/>
  <c r="Y284" i="1"/>
  <c r="X284" i="1"/>
  <c r="W284" i="1"/>
  <c r="V284" i="1"/>
  <c r="U284" i="1"/>
  <c r="T284" i="1"/>
  <c r="S284" i="1"/>
  <c r="R284" i="1"/>
  <c r="Q284" i="1"/>
  <c r="P284" i="1"/>
  <c r="Y283" i="1"/>
  <c r="X283" i="1"/>
  <c r="W283" i="1"/>
  <c r="V283" i="1"/>
  <c r="U283" i="1"/>
  <c r="T283" i="1"/>
  <c r="S283" i="1"/>
  <c r="R283" i="1"/>
  <c r="Q283" i="1"/>
  <c r="P283" i="1"/>
  <c r="Y282" i="1"/>
  <c r="X282" i="1"/>
  <c r="W282" i="1"/>
  <c r="V282" i="1"/>
  <c r="U282" i="1"/>
  <c r="T282" i="1"/>
  <c r="S282" i="1"/>
  <c r="R282" i="1"/>
  <c r="Q282" i="1"/>
  <c r="P282" i="1"/>
  <c r="Y281" i="1"/>
  <c r="X281" i="1"/>
  <c r="W281" i="1"/>
  <c r="V281" i="1"/>
  <c r="U281" i="1"/>
  <c r="T281" i="1"/>
  <c r="S281" i="1"/>
  <c r="R281" i="1"/>
  <c r="Q281" i="1"/>
  <c r="P281" i="1"/>
  <c r="Y280" i="1"/>
  <c r="X280" i="1"/>
  <c r="W280" i="1"/>
  <c r="V280" i="1"/>
  <c r="U280" i="1"/>
  <c r="T280" i="1"/>
  <c r="S280" i="1"/>
  <c r="R280" i="1"/>
  <c r="Q280" i="1"/>
  <c r="P280" i="1"/>
  <c r="Y279" i="1"/>
  <c r="X279" i="1"/>
  <c r="W279" i="1"/>
  <c r="V279" i="1"/>
  <c r="U279" i="1"/>
  <c r="T279" i="1"/>
  <c r="S279" i="1"/>
  <c r="R279" i="1"/>
  <c r="Q279" i="1"/>
  <c r="P279" i="1"/>
  <c r="Y278" i="1"/>
  <c r="X278" i="1"/>
  <c r="W278" i="1"/>
  <c r="V278" i="1"/>
  <c r="U278" i="1"/>
  <c r="T278" i="1"/>
  <c r="S278" i="1"/>
  <c r="R278" i="1"/>
  <c r="Q278" i="1"/>
  <c r="P278" i="1"/>
  <c r="Y277" i="1"/>
  <c r="X277" i="1"/>
  <c r="W277" i="1"/>
  <c r="V277" i="1"/>
  <c r="U277" i="1"/>
  <c r="T277" i="1"/>
  <c r="S277" i="1"/>
  <c r="R277" i="1"/>
  <c r="Q277" i="1"/>
  <c r="P277" i="1"/>
  <c r="Y276" i="1"/>
  <c r="X276" i="1"/>
  <c r="W276" i="1"/>
  <c r="V276" i="1"/>
  <c r="U276" i="1"/>
  <c r="T276" i="1"/>
  <c r="S276" i="1"/>
  <c r="R276" i="1"/>
  <c r="Q276" i="1"/>
  <c r="P276" i="1"/>
  <c r="Y275" i="1"/>
  <c r="X275" i="1"/>
  <c r="W275" i="1"/>
  <c r="V275" i="1"/>
  <c r="U275" i="1"/>
  <c r="T275" i="1"/>
  <c r="S275" i="1"/>
  <c r="R275" i="1"/>
  <c r="Q275" i="1"/>
  <c r="P275" i="1"/>
  <c r="Y274" i="1"/>
  <c r="X274" i="1"/>
  <c r="W274" i="1"/>
  <c r="V274" i="1"/>
  <c r="U274" i="1"/>
  <c r="T274" i="1"/>
  <c r="S274" i="1"/>
  <c r="R274" i="1"/>
  <c r="Q274" i="1"/>
  <c r="P274" i="1"/>
  <c r="Y273" i="1"/>
  <c r="X273" i="1"/>
  <c r="W273" i="1"/>
  <c r="V273" i="1"/>
  <c r="U273" i="1"/>
  <c r="T273" i="1"/>
  <c r="S273" i="1"/>
  <c r="R273" i="1"/>
  <c r="Q273" i="1"/>
  <c r="P273" i="1"/>
  <c r="Y272" i="1"/>
  <c r="X272" i="1"/>
  <c r="W272" i="1"/>
  <c r="V272" i="1"/>
  <c r="U272" i="1"/>
  <c r="T272" i="1"/>
  <c r="S272" i="1"/>
  <c r="R272" i="1"/>
  <c r="Q272" i="1"/>
  <c r="P272" i="1"/>
  <c r="Y271" i="1"/>
  <c r="X271" i="1"/>
  <c r="W271" i="1"/>
  <c r="V271" i="1"/>
  <c r="U271" i="1"/>
  <c r="T271" i="1"/>
  <c r="S271" i="1"/>
  <c r="R271" i="1"/>
  <c r="Q271" i="1"/>
  <c r="P271" i="1"/>
  <c r="Y270" i="1"/>
  <c r="X270" i="1"/>
  <c r="W270" i="1"/>
  <c r="V270" i="1"/>
  <c r="U270" i="1"/>
  <c r="T270" i="1"/>
  <c r="S270" i="1"/>
  <c r="R270" i="1"/>
  <c r="Q270" i="1"/>
  <c r="P270" i="1"/>
  <c r="Y269" i="1"/>
  <c r="X269" i="1"/>
  <c r="W269" i="1"/>
  <c r="V269" i="1"/>
  <c r="U269" i="1"/>
  <c r="T269" i="1"/>
  <c r="S269" i="1"/>
  <c r="R269" i="1"/>
  <c r="Q269" i="1"/>
  <c r="P269" i="1"/>
  <c r="Y268" i="1"/>
  <c r="X268" i="1"/>
  <c r="W268" i="1"/>
  <c r="V268" i="1"/>
  <c r="U268" i="1"/>
  <c r="T268" i="1"/>
  <c r="S268" i="1"/>
  <c r="R268" i="1"/>
  <c r="Q268" i="1"/>
  <c r="P268" i="1"/>
  <c r="Y267" i="1"/>
  <c r="X267" i="1"/>
  <c r="W267" i="1"/>
  <c r="V267" i="1"/>
  <c r="U267" i="1"/>
  <c r="T267" i="1"/>
  <c r="S267" i="1"/>
  <c r="R267" i="1"/>
  <c r="Q267" i="1"/>
  <c r="P267" i="1"/>
  <c r="Y266" i="1"/>
  <c r="X266" i="1"/>
  <c r="W266" i="1"/>
  <c r="V266" i="1"/>
  <c r="U266" i="1"/>
  <c r="T266" i="1"/>
  <c r="S266" i="1"/>
  <c r="R266" i="1"/>
  <c r="Q266" i="1"/>
  <c r="P266" i="1"/>
  <c r="Y265" i="1"/>
  <c r="X265" i="1"/>
  <c r="W265" i="1"/>
  <c r="V265" i="1"/>
  <c r="U265" i="1"/>
  <c r="T265" i="1"/>
  <c r="S265" i="1"/>
  <c r="R265" i="1"/>
  <c r="Q265" i="1"/>
  <c r="P265" i="1"/>
  <c r="Y264" i="1"/>
  <c r="X264" i="1"/>
  <c r="W264" i="1"/>
  <c r="V264" i="1"/>
  <c r="U264" i="1"/>
  <c r="T264" i="1"/>
  <c r="S264" i="1"/>
  <c r="R264" i="1"/>
  <c r="Q264" i="1"/>
  <c r="P264" i="1"/>
  <c r="Y263" i="1"/>
  <c r="X263" i="1"/>
  <c r="W263" i="1"/>
  <c r="V263" i="1"/>
  <c r="U263" i="1"/>
  <c r="T263" i="1"/>
  <c r="S263" i="1"/>
  <c r="R263" i="1"/>
  <c r="Q263" i="1"/>
  <c r="P263" i="1"/>
  <c r="Y262" i="1"/>
  <c r="X262" i="1"/>
  <c r="W262" i="1"/>
  <c r="V262" i="1"/>
  <c r="U262" i="1"/>
  <c r="T262" i="1"/>
  <c r="S262" i="1"/>
  <c r="R262" i="1"/>
  <c r="Q262" i="1"/>
  <c r="P262" i="1"/>
  <c r="Y261" i="1"/>
  <c r="X261" i="1"/>
  <c r="W261" i="1"/>
  <c r="V261" i="1"/>
  <c r="U261" i="1"/>
  <c r="T261" i="1"/>
  <c r="S261" i="1"/>
  <c r="R261" i="1"/>
  <c r="Q261" i="1"/>
  <c r="P261" i="1"/>
  <c r="Y260" i="1"/>
  <c r="X260" i="1"/>
  <c r="W260" i="1"/>
  <c r="V260" i="1"/>
  <c r="U260" i="1"/>
  <c r="T260" i="1"/>
  <c r="S260" i="1"/>
  <c r="R260" i="1"/>
  <c r="Q260" i="1"/>
  <c r="P260" i="1"/>
  <c r="Y259" i="1"/>
  <c r="X259" i="1"/>
  <c r="W259" i="1"/>
  <c r="V259" i="1"/>
  <c r="U259" i="1"/>
  <c r="T259" i="1"/>
  <c r="S259" i="1"/>
  <c r="R259" i="1"/>
  <c r="Q259" i="1"/>
  <c r="P259" i="1"/>
  <c r="Y258" i="1"/>
  <c r="X258" i="1"/>
  <c r="W258" i="1"/>
  <c r="V258" i="1"/>
  <c r="U258" i="1"/>
  <c r="T258" i="1"/>
  <c r="S258" i="1"/>
  <c r="R258" i="1"/>
  <c r="Q258" i="1"/>
  <c r="P258" i="1"/>
  <c r="Y257" i="1"/>
  <c r="X257" i="1"/>
  <c r="W257" i="1"/>
  <c r="V257" i="1"/>
  <c r="U257" i="1"/>
  <c r="T257" i="1"/>
  <c r="S257" i="1"/>
  <c r="R257" i="1"/>
  <c r="Q257" i="1"/>
  <c r="P257" i="1"/>
  <c r="Y256" i="1"/>
  <c r="X256" i="1"/>
  <c r="W256" i="1"/>
  <c r="V256" i="1"/>
  <c r="U256" i="1"/>
  <c r="T256" i="1"/>
  <c r="S256" i="1"/>
  <c r="R256" i="1"/>
  <c r="Q256" i="1"/>
  <c r="P256" i="1"/>
  <c r="Y255" i="1"/>
  <c r="X255" i="1"/>
  <c r="W255" i="1"/>
  <c r="V255" i="1"/>
  <c r="U255" i="1"/>
  <c r="T255" i="1"/>
  <c r="S255" i="1"/>
  <c r="R255" i="1"/>
  <c r="Q255" i="1"/>
  <c r="P255" i="1"/>
  <c r="Y254" i="1"/>
  <c r="X254" i="1"/>
  <c r="W254" i="1"/>
  <c r="V254" i="1"/>
  <c r="U254" i="1"/>
  <c r="T254" i="1"/>
  <c r="S254" i="1"/>
  <c r="R254" i="1"/>
  <c r="Q254" i="1"/>
  <c r="P254" i="1"/>
  <c r="Y253" i="1"/>
  <c r="X253" i="1"/>
  <c r="W253" i="1"/>
  <c r="V253" i="1"/>
  <c r="U253" i="1"/>
  <c r="T253" i="1"/>
  <c r="S253" i="1"/>
  <c r="R253" i="1"/>
  <c r="Q253" i="1"/>
  <c r="P253" i="1"/>
  <c r="Y252" i="1"/>
  <c r="X252" i="1"/>
  <c r="W252" i="1"/>
  <c r="V252" i="1"/>
  <c r="U252" i="1"/>
  <c r="T252" i="1"/>
  <c r="S252" i="1"/>
  <c r="R252" i="1"/>
  <c r="Q252" i="1"/>
  <c r="P252" i="1"/>
  <c r="Y251" i="1"/>
  <c r="X251" i="1"/>
  <c r="W251" i="1"/>
  <c r="V251" i="1"/>
  <c r="U251" i="1"/>
  <c r="T251" i="1"/>
  <c r="S251" i="1"/>
  <c r="R251" i="1"/>
  <c r="Q251" i="1"/>
  <c r="P251" i="1"/>
  <c r="Y250" i="1"/>
  <c r="X250" i="1"/>
  <c r="W250" i="1"/>
  <c r="V250" i="1"/>
  <c r="U250" i="1"/>
  <c r="T250" i="1"/>
  <c r="S250" i="1"/>
  <c r="R250" i="1"/>
  <c r="Q250" i="1"/>
  <c r="P250" i="1"/>
  <c r="Y249" i="1"/>
  <c r="X249" i="1"/>
  <c r="W249" i="1"/>
  <c r="V249" i="1"/>
  <c r="U249" i="1"/>
  <c r="T249" i="1"/>
  <c r="S249" i="1"/>
  <c r="R249" i="1"/>
  <c r="Q249" i="1"/>
  <c r="P249" i="1"/>
  <c r="Y248" i="1"/>
  <c r="X248" i="1"/>
  <c r="W248" i="1"/>
  <c r="V248" i="1"/>
  <c r="U248" i="1"/>
  <c r="T248" i="1"/>
  <c r="S248" i="1"/>
  <c r="R248" i="1"/>
  <c r="Q248" i="1"/>
  <c r="P248" i="1"/>
  <c r="Y247" i="1"/>
  <c r="X247" i="1"/>
  <c r="W247" i="1"/>
  <c r="V247" i="1"/>
  <c r="U247" i="1"/>
  <c r="T247" i="1"/>
  <c r="S247" i="1"/>
  <c r="R247" i="1"/>
  <c r="Q247" i="1"/>
  <c r="P247" i="1"/>
  <c r="Y246" i="1"/>
  <c r="X246" i="1"/>
  <c r="W246" i="1"/>
  <c r="V246" i="1"/>
  <c r="U246" i="1"/>
  <c r="T246" i="1"/>
  <c r="S246" i="1"/>
  <c r="R246" i="1"/>
  <c r="Q246" i="1"/>
  <c r="P246" i="1"/>
  <c r="Y245" i="1"/>
  <c r="X245" i="1"/>
  <c r="W245" i="1"/>
  <c r="V245" i="1"/>
  <c r="U245" i="1"/>
  <c r="T245" i="1"/>
  <c r="S245" i="1"/>
  <c r="R245" i="1"/>
  <c r="Q245" i="1"/>
  <c r="P245" i="1"/>
  <c r="Y244" i="1"/>
  <c r="X244" i="1"/>
  <c r="W244" i="1"/>
  <c r="V244" i="1"/>
  <c r="U244" i="1"/>
  <c r="T244" i="1"/>
  <c r="S244" i="1"/>
  <c r="R244" i="1"/>
  <c r="Q244" i="1"/>
  <c r="P244" i="1"/>
  <c r="Y243" i="1"/>
  <c r="X243" i="1"/>
  <c r="W243" i="1"/>
  <c r="V243" i="1"/>
  <c r="U243" i="1"/>
  <c r="T243" i="1"/>
  <c r="S243" i="1"/>
  <c r="R243" i="1"/>
  <c r="Q243" i="1"/>
  <c r="P243" i="1"/>
  <c r="Y242" i="1"/>
  <c r="X242" i="1"/>
  <c r="W242" i="1"/>
  <c r="V242" i="1"/>
  <c r="U242" i="1"/>
  <c r="T242" i="1"/>
  <c r="S242" i="1"/>
  <c r="R242" i="1"/>
  <c r="Q242" i="1"/>
  <c r="P242" i="1"/>
  <c r="Y241" i="1"/>
  <c r="X241" i="1"/>
  <c r="W241" i="1"/>
  <c r="V241" i="1"/>
  <c r="U241" i="1"/>
  <c r="T241" i="1"/>
  <c r="S241" i="1"/>
  <c r="R241" i="1"/>
  <c r="Q241" i="1"/>
  <c r="P241" i="1"/>
  <c r="Y240" i="1"/>
  <c r="X240" i="1"/>
  <c r="W240" i="1"/>
  <c r="V240" i="1"/>
  <c r="U240" i="1"/>
  <c r="T240" i="1"/>
  <c r="S240" i="1"/>
  <c r="R240" i="1"/>
  <c r="Q240" i="1"/>
  <c r="P240" i="1"/>
  <c r="Y239" i="1"/>
  <c r="X239" i="1"/>
  <c r="W239" i="1"/>
  <c r="V239" i="1"/>
  <c r="U239" i="1"/>
  <c r="T239" i="1"/>
  <c r="S239" i="1"/>
  <c r="R239" i="1"/>
  <c r="Q239" i="1"/>
  <c r="P239" i="1"/>
  <c r="Y238" i="1"/>
  <c r="X238" i="1"/>
  <c r="W238" i="1"/>
  <c r="V238" i="1"/>
  <c r="U238" i="1"/>
  <c r="T238" i="1"/>
  <c r="S238" i="1"/>
  <c r="R238" i="1"/>
  <c r="Q238" i="1"/>
  <c r="P238" i="1"/>
  <c r="Y237" i="1"/>
  <c r="X237" i="1"/>
  <c r="W237" i="1"/>
  <c r="V237" i="1"/>
  <c r="U237" i="1"/>
  <c r="T237" i="1"/>
  <c r="S237" i="1"/>
  <c r="R237" i="1"/>
  <c r="Q237" i="1"/>
  <c r="P237" i="1"/>
  <c r="Y236" i="1"/>
  <c r="X236" i="1"/>
  <c r="W236" i="1"/>
  <c r="V236" i="1"/>
  <c r="U236" i="1"/>
  <c r="T236" i="1"/>
  <c r="S236" i="1"/>
  <c r="R236" i="1"/>
  <c r="Q236" i="1"/>
  <c r="P236" i="1"/>
  <c r="Y235" i="1"/>
  <c r="X235" i="1"/>
  <c r="W235" i="1"/>
  <c r="V235" i="1"/>
  <c r="U235" i="1"/>
  <c r="T235" i="1"/>
  <c r="S235" i="1"/>
  <c r="R235" i="1"/>
  <c r="Q235" i="1"/>
  <c r="P235" i="1"/>
  <c r="Y234" i="1"/>
  <c r="X234" i="1"/>
  <c r="W234" i="1"/>
  <c r="V234" i="1"/>
  <c r="U234" i="1"/>
  <c r="T234" i="1"/>
  <c r="S234" i="1"/>
  <c r="R234" i="1"/>
  <c r="Q234" i="1"/>
  <c r="P234" i="1"/>
  <c r="Y233" i="1"/>
  <c r="X233" i="1"/>
  <c r="W233" i="1"/>
  <c r="V233" i="1"/>
  <c r="U233" i="1"/>
  <c r="T233" i="1"/>
  <c r="S233" i="1"/>
  <c r="R233" i="1"/>
  <c r="Q233" i="1"/>
  <c r="P233" i="1"/>
  <c r="Y232" i="1"/>
  <c r="X232" i="1"/>
  <c r="W232" i="1"/>
  <c r="V232" i="1"/>
  <c r="U232" i="1"/>
  <c r="T232" i="1"/>
  <c r="S232" i="1"/>
  <c r="R232" i="1"/>
  <c r="Q232" i="1"/>
  <c r="P232" i="1"/>
  <c r="Y231" i="1"/>
  <c r="X231" i="1"/>
  <c r="W231" i="1"/>
  <c r="V231" i="1"/>
  <c r="U231" i="1"/>
  <c r="T231" i="1"/>
  <c r="S231" i="1"/>
  <c r="R231" i="1"/>
  <c r="Q231" i="1"/>
  <c r="P231" i="1"/>
  <c r="Y230" i="1"/>
  <c r="X230" i="1"/>
  <c r="W230" i="1"/>
  <c r="V230" i="1"/>
  <c r="U230" i="1"/>
  <c r="T230" i="1"/>
  <c r="S230" i="1"/>
  <c r="R230" i="1"/>
  <c r="Q230" i="1"/>
  <c r="P230" i="1"/>
  <c r="Y229" i="1"/>
  <c r="X229" i="1"/>
  <c r="W229" i="1"/>
  <c r="V229" i="1"/>
  <c r="U229" i="1"/>
  <c r="T229" i="1"/>
  <c r="S229" i="1"/>
  <c r="R229" i="1"/>
  <c r="Q229" i="1"/>
  <c r="P229" i="1"/>
  <c r="Y228" i="1"/>
  <c r="X228" i="1"/>
  <c r="W228" i="1"/>
  <c r="V228" i="1"/>
  <c r="U228" i="1"/>
  <c r="T228" i="1"/>
  <c r="S228" i="1"/>
  <c r="R228" i="1"/>
  <c r="Q228" i="1"/>
  <c r="P228" i="1"/>
  <c r="Y227" i="1"/>
  <c r="X227" i="1"/>
  <c r="W227" i="1"/>
  <c r="V227" i="1"/>
  <c r="U227" i="1"/>
  <c r="T227" i="1"/>
  <c r="S227" i="1"/>
  <c r="R227" i="1"/>
  <c r="Q227" i="1"/>
  <c r="P227" i="1"/>
  <c r="Y226" i="1"/>
  <c r="X226" i="1"/>
  <c r="W226" i="1"/>
  <c r="V226" i="1"/>
  <c r="U226" i="1"/>
  <c r="T226" i="1"/>
  <c r="S226" i="1"/>
  <c r="R226" i="1"/>
  <c r="Q226" i="1"/>
  <c r="P226" i="1"/>
  <c r="Y225" i="1"/>
  <c r="X225" i="1"/>
  <c r="W225" i="1"/>
  <c r="V225" i="1"/>
  <c r="U225" i="1"/>
  <c r="T225" i="1"/>
  <c r="S225" i="1"/>
  <c r="R225" i="1"/>
  <c r="Q225" i="1"/>
  <c r="P225" i="1"/>
  <c r="Y224" i="1"/>
  <c r="X224" i="1"/>
  <c r="W224" i="1"/>
  <c r="V224" i="1"/>
  <c r="U224" i="1"/>
  <c r="T224" i="1"/>
  <c r="S224" i="1"/>
  <c r="R224" i="1"/>
  <c r="Q224" i="1"/>
  <c r="P224" i="1"/>
  <c r="Y223" i="1"/>
  <c r="X223" i="1"/>
  <c r="W223" i="1"/>
  <c r="V223" i="1"/>
  <c r="U223" i="1"/>
  <c r="T223" i="1"/>
  <c r="S223" i="1"/>
  <c r="R223" i="1"/>
  <c r="Q223" i="1"/>
  <c r="P223" i="1"/>
  <c r="Y222" i="1"/>
  <c r="X222" i="1"/>
  <c r="W222" i="1"/>
  <c r="V222" i="1"/>
  <c r="U222" i="1"/>
  <c r="T222" i="1"/>
  <c r="S222" i="1"/>
  <c r="R222" i="1"/>
  <c r="Q222" i="1"/>
  <c r="P222" i="1"/>
  <c r="Y221" i="1"/>
  <c r="X221" i="1"/>
  <c r="W221" i="1"/>
  <c r="V221" i="1"/>
  <c r="U221" i="1"/>
  <c r="T221" i="1"/>
  <c r="S221" i="1"/>
  <c r="R221" i="1"/>
  <c r="Q221" i="1"/>
  <c r="P221" i="1"/>
  <c r="Y220" i="1"/>
  <c r="X220" i="1"/>
  <c r="W220" i="1"/>
  <c r="V220" i="1"/>
  <c r="U220" i="1"/>
  <c r="T220" i="1"/>
  <c r="S220" i="1"/>
  <c r="R220" i="1"/>
  <c r="Q220" i="1"/>
  <c r="P220" i="1"/>
  <c r="Y219" i="1"/>
  <c r="X219" i="1"/>
  <c r="W219" i="1"/>
  <c r="V219" i="1"/>
  <c r="U219" i="1"/>
  <c r="T219" i="1"/>
  <c r="S219" i="1"/>
  <c r="R219" i="1"/>
  <c r="Q219" i="1"/>
  <c r="P219" i="1"/>
  <c r="Y218" i="1"/>
  <c r="X218" i="1"/>
  <c r="W218" i="1"/>
  <c r="V218" i="1"/>
  <c r="U218" i="1"/>
  <c r="T218" i="1"/>
  <c r="S218" i="1"/>
  <c r="R218" i="1"/>
  <c r="Q218" i="1"/>
  <c r="P218" i="1"/>
  <c r="Y217" i="1"/>
  <c r="X217" i="1"/>
  <c r="W217" i="1"/>
  <c r="V217" i="1"/>
  <c r="U217" i="1"/>
  <c r="T217" i="1"/>
  <c r="S217" i="1"/>
  <c r="R217" i="1"/>
  <c r="Q217" i="1"/>
  <c r="P217" i="1"/>
  <c r="Y216" i="1"/>
  <c r="X216" i="1"/>
  <c r="W216" i="1"/>
  <c r="V216" i="1"/>
  <c r="U216" i="1"/>
  <c r="T216" i="1"/>
  <c r="S216" i="1"/>
  <c r="R216" i="1"/>
  <c r="Q216" i="1"/>
  <c r="P216" i="1"/>
  <c r="Y215" i="1"/>
  <c r="X215" i="1"/>
  <c r="W215" i="1"/>
  <c r="V215" i="1"/>
  <c r="U215" i="1"/>
  <c r="T215" i="1"/>
  <c r="S215" i="1"/>
  <c r="R215" i="1"/>
  <c r="Q215" i="1"/>
  <c r="P215" i="1"/>
  <c r="Y214" i="1"/>
  <c r="X214" i="1"/>
  <c r="W214" i="1"/>
  <c r="V214" i="1"/>
  <c r="U214" i="1"/>
  <c r="T214" i="1"/>
  <c r="S214" i="1"/>
  <c r="R214" i="1"/>
  <c r="Q214" i="1"/>
  <c r="P214" i="1"/>
  <c r="Y213" i="1"/>
  <c r="X213" i="1"/>
  <c r="W213" i="1"/>
  <c r="V213" i="1"/>
  <c r="U213" i="1"/>
  <c r="T213" i="1"/>
  <c r="S213" i="1"/>
  <c r="R213" i="1"/>
  <c r="Q213" i="1"/>
  <c r="P213" i="1"/>
  <c r="Y212" i="1"/>
  <c r="X212" i="1"/>
  <c r="W212" i="1"/>
  <c r="V212" i="1"/>
  <c r="U212" i="1"/>
  <c r="T212" i="1"/>
  <c r="S212" i="1"/>
  <c r="R212" i="1"/>
  <c r="Q212" i="1"/>
  <c r="P212" i="1"/>
  <c r="Y211" i="1"/>
  <c r="X211" i="1"/>
  <c r="W211" i="1"/>
  <c r="V211" i="1"/>
  <c r="U211" i="1"/>
  <c r="T211" i="1"/>
  <c r="S211" i="1"/>
  <c r="R211" i="1"/>
  <c r="Q211" i="1"/>
  <c r="P211" i="1"/>
  <c r="Y210" i="1"/>
  <c r="X210" i="1"/>
  <c r="W210" i="1"/>
  <c r="V210" i="1"/>
  <c r="U210" i="1"/>
  <c r="T210" i="1"/>
  <c r="S210" i="1"/>
  <c r="R210" i="1"/>
  <c r="Q210" i="1"/>
  <c r="P210" i="1"/>
  <c r="Y209" i="1"/>
  <c r="X209" i="1"/>
  <c r="W209" i="1"/>
  <c r="V209" i="1"/>
  <c r="U209" i="1"/>
  <c r="T209" i="1"/>
  <c r="S209" i="1"/>
  <c r="R209" i="1"/>
  <c r="Q209" i="1"/>
  <c r="P209" i="1"/>
  <c r="Y208" i="1"/>
  <c r="X208" i="1"/>
  <c r="W208" i="1"/>
  <c r="V208" i="1"/>
  <c r="U208" i="1"/>
  <c r="T208" i="1"/>
  <c r="S208" i="1"/>
  <c r="R208" i="1"/>
  <c r="Q208" i="1"/>
  <c r="P208" i="1"/>
  <c r="Y207" i="1"/>
  <c r="X207" i="1"/>
  <c r="W207" i="1"/>
  <c r="V207" i="1"/>
  <c r="U207" i="1"/>
  <c r="T207" i="1"/>
  <c r="S207" i="1"/>
  <c r="R207" i="1"/>
  <c r="Q207" i="1"/>
  <c r="P207" i="1"/>
  <c r="Y206" i="1"/>
  <c r="X206" i="1"/>
  <c r="W206" i="1"/>
  <c r="V206" i="1"/>
  <c r="U206" i="1"/>
  <c r="T206" i="1"/>
  <c r="S206" i="1"/>
  <c r="R206" i="1"/>
  <c r="Q206" i="1"/>
  <c r="P206" i="1"/>
  <c r="Y205" i="1"/>
  <c r="X205" i="1"/>
  <c r="W205" i="1"/>
  <c r="V205" i="1"/>
  <c r="U205" i="1"/>
  <c r="T205" i="1"/>
  <c r="S205" i="1"/>
  <c r="R205" i="1"/>
  <c r="Q205" i="1"/>
  <c r="P205" i="1"/>
  <c r="Y204" i="1"/>
  <c r="X204" i="1"/>
  <c r="W204" i="1"/>
  <c r="V204" i="1"/>
  <c r="U204" i="1"/>
  <c r="T204" i="1"/>
  <c r="S204" i="1"/>
  <c r="R204" i="1"/>
  <c r="Q204" i="1"/>
  <c r="P204" i="1"/>
  <c r="Y203" i="1"/>
  <c r="X203" i="1"/>
  <c r="W203" i="1"/>
  <c r="V203" i="1"/>
  <c r="U203" i="1"/>
  <c r="T203" i="1"/>
  <c r="S203" i="1"/>
  <c r="R203" i="1"/>
  <c r="Q203" i="1"/>
  <c r="P203" i="1"/>
  <c r="Y202" i="1"/>
  <c r="X202" i="1"/>
  <c r="W202" i="1"/>
  <c r="V202" i="1"/>
  <c r="U202" i="1"/>
  <c r="T202" i="1"/>
  <c r="S202" i="1"/>
  <c r="R202" i="1"/>
  <c r="Q202" i="1"/>
  <c r="P202" i="1"/>
  <c r="Y201" i="1"/>
  <c r="X201" i="1"/>
  <c r="W201" i="1"/>
  <c r="V201" i="1"/>
  <c r="U201" i="1"/>
  <c r="T201" i="1"/>
  <c r="S201" i="1"/>
  <c r="R201" i="1"/>
  <c r="Q201" i="1"/>
  <c r="P201" i="1"/>
  <c r="Y200" i="1"/>
  <c r="X200" i="1"/>
  <c r="W200" i="1"/>
  <c r="V200" i="1"/>
  <c r="U200" i="1"/>
  <c r="T200" i="1"/>
  <c r="S200" i="1"/>
  <c r="R200" i="1"/>
  <c r="Q200" i="1"/>
  <c r="P200" i="1"/>
  <c r="Y199" i="1"/>
  <c r="X199" i="1"/>
  <c r="W199" i="1"/>
  <c r="V199" i="1"/>
  <c r="U199" i="1"/>
  <c r="T199" i="1"/>
  <c r="S199" i="1"/>
  <c r="R199" i="1"/>
  <c r="Q199" i="1"/>
  <c r="P199" i="1"/>
  <c r="Y198" i="1"/>
  <c r="X198" i="1"/>
  <c r="W198" i="1"/>
  <c r="V198" i="1"/>
  <c r="U198" i="1"/>
  <c r="T198" i="1"/>
  <c r="S198" i="1"/>
  <c r="R198" i="1"/>
  <c r="Q198" i="1"/>
  <c r="P198" i="1"/>
  <c r="Y197" i="1"/>
  <c r="X197" i="1"/>
  <c r="W197" i="1"/>
  <c r="V197" i="1"/>
  <c r="U197" i="1"/>
  <c r="T197" i="1"/>
  <c r="S197" i="1"/>
  <c r="R197" i="1"/>
  <c r="Q197" i="1"/>
  <c r="P197" i="1"/>
  <c r="Y196" i="1"/>
  <c r="X196" i="1"/>
  <c r="W196" i="1"/>
  <c r="V196" i="1"/>
  <c r="U196" i="1"/>
  <c r="T196" i="1"/>
  <c r="S196" i="1"/>
  <c r="R196" i="1"/>
  <c r="Q196" i="1"/>
  <c r="P196" i="1"/>
  <c r="Y195" i="1"/>
  <c r="X195" i="1"/>
  <c r="W195" i="1"/>
  <c r="V195" i="1"/>
  <c r="U195" i="1"/>
  <c r="T195" i="1"/>
  <c r="S195" i="1"/>
  <c r="R195" i="1"/>
  <c r="Q195" i="1"/>
  <c r="P195" i="1"/>
  <c r="Y194" i="1"/>
  <c r="X194" i="1"/>
  <c r="W194" i="1"/>
  <c r="V194" i="1"/>
  <c r="U194" i="1"/>
  <c r="T194" i="1"/>
  <c r="S194" i="1"/>
  <c r="R194" i="1"/>
  <c r="Q194" i="1"/>
  <c r="P194" i="1"/>
  <c r="Y193" i="1"/>
  <c r="X193" i="1"/>
  <c r="W193" i="1"/>
  <c r="V193" i="1"/>
  <c r="U193" i="1"/>
  <c r="T193" i="1"/>
  <c r="S193" i="1"/>
  <c r="R193" i="1"/>
  <c r="Q193" i="1"/>
  <c r="P193" i="1"/>
  <c r="Y192" i="1"/>
  <c r="X192" i="1"/>
  <c r="W192" i="1"/>
  <c r="V192" i="1"/>
  <c r="U192" i="1"/>
  <c r="T192" i="1"/>
  <c r="S192" i="1"/>
  <c r="R192" i="1"/>
  <c r="Q192" i="1"/>
  <c r="P192" i="1"/>
  <c r="Y191" i="1"/>
  <c r="X191" i="1"/>
  <c r="W191" i="1"/>
  <c r="V191" i="1"/>
  <c r="U191" i="1"/>
  <c r="T191" i="1"/>
  <c r="S191" i="1"/>
  <c r="R191" i="1"/>
  <c r="Q191" i="1"/>
  <c r="P191" i="1"/>
  <c r="Y190" i="1"/>
  <c r="X190" i="1"/>
  <c r="W190" i="1"/>
  <c r="V190" i="1"/>
  <c r="U190" i="1"/>
  <c r="T190" i="1"/>
  <c r="S190" i="1"/>
  <c r="R190" i="1"/>
  <c r="Q190" i="1"/>
  <c r="P190" i="1"/>
  <c r="Y189" i="1"/>
  <c r="X189" i="1"/>
  <c r="W189" i="1"/>
  <c r="V189" i="1"/>
  <c r="U189" i="1"/>
  <c r="T189" i="1"/>
  <c r="S189" i="1"/>
  <c r="R189" i="1"/>
  <c r="Q189" i="1"/>
  <c r="P189" i="1"/>
  <c r="Y188" i="1"/>
  <c r="X188" i="1"/>
  <c r="W188" i="1"/>
  <c r="V188" i="1"/>
  <c r="U188" i="1"/>
  <c r="T188" i="1"/>
  <c r="S188" i="1"/>
  <c r="R188" i="1"/>
  <c r="Q188" i="1"/>
  <c r="P188" i="1"/>
  <c r="Y187" i="1"/>
  <c r="X187" i="1"/>
  <c r="W187" i="1"/>
  <c r="V187" i="1"/>
  <c r="U187" i="1"/>
  <c r="T187" i="1"/>
  <c r="S187" i="1"/>
  <c r="R187" i="1"/>
  <c r="Q187" i="1"/>
  <c r="P187" i="1"/>
  <c r="Y186" i="1"/>
  <c r="X186" i="1"/>
  <c r="W186" i="1"/>
  <c r="V186" i="1"/>
  <c r="U186" i="1"/>
  <c r="T186" i="1"/>
  <c r="S186" i="1"/>
  <c r="R186" i="1"/>
  <c r="Q186" i="1"/>
  <c r="P186" i="1"/>
  <c r="Y185" i="1"/>
  <c r="X185" i="1"/>
  <c r="W185" i="1"/>
  <c r="V185" i="1"/>
  <c r="U185" i="1"/>
  <c r="T185" i="1"/>
  <c r="S185" i="1"/>
  <c r="R185" i="1"/>
  <c r="Q185" i="1"/>
  <c r="P185" i="1"/>
  <c r="Y184" i="1"/>
  <c r="X184" i="1"/>
  <c r="W184" i="1"/>
  <c r="V184" i="1"/>
  <c r="U184" i="1"/>
  <c r="T184" i="1"/>
  <c r="S184" i="1"/>
  <c r="R184" i="1"/>
  <c r="Q184" i="1"/>
  <c r="P184" i="1"/>
  <c r="Y183" i="1"/>
  <c r="X183" i="1"/>
  <c r="W183" i="1"/>
  <c r="V183" i="1"/>
  <c r="U183" i="1"/>
  <c r="T183" i="1"/>
  <c r="S183" i="1"/>
  <c r="R183" i="1"/>
  <c r="Q183" i="1"/>
  <c r="P183" i="1"/>
  <c r="Y182" i="1"/>
  <c r="X182" i="1"/>
  <c r="W182" i="1"/>
  <c r="V182" i="1"/>
  <c r="U182" i="1"/>
  <c r="T182" i="1"/>
  <c r="S182" i="1"/>
  <c r="R182" i="1"/>
  <c r="Q182" i="1"/>
  <c r="P182" i="1"/>
  <c r="Y181" i="1"/>
  <c r="X181" i="1"/>
  <c r="W181" i="1"/>
  <c r="V181" i="1"/>
  <c r="U181" i="1"/>
  <c r="T181" i="1"/>
  <c r="S181" i="1"/>
  <c r="R181" i="1"/>
  <c r="Q181" i="1"/>
  <c r="P181" i="1"/>
  <c r="Y180" i="1"/>
  <c r="X180" i="1"/>
  <c r="W180" i="1"/>
  <c r="V180" i="1"/>
  <c r="U180" i="1"/>
  <c r="T180" i="1"/>
  <c r="S180" i="1"/>
  <c r="R180" i="1"/>
  <c r="Q180" i="1"/>
  <c r="P180" i="1"/>
  <c r="Y179" i="1"/>
  <c r="X179" i="1"/>
  <c r="W179" i="1"/>
  <c r="V179" i="1"/>
  <c r="U179" i="1"/>
  <c r="T179" i="1"/>
  <c r="S179" i="1"/>
  <c r="R179" i="1"/>
  <c r="Q179" i="1"/>
  <c r="P179" i="1"/>
  <c r="Y178" i="1"/>
  <c r="X178" i="1"/>
  <c r="W178" i="1"/>
  <c r="V178" i="1"/>
  <c r="U178" i="1"/>
  <c r="T178" i="1"/>
  <c r="S178" i="1"/>
  <c r="R178" i="1"/>
  <c r="Q178" i="1"/>
  <c r="P178" i="1"/>
  <c r="Y177" i="1"/>
  <c r="X177" i="1"/>
  <c r="W177" i="1"/>
  <c r="V177" i="1"/>
  <c r="U177" i="1"/>
  <c r="T177" i="1"/>
  <c r="S177" i="1"/>
  <c r="R177" i="1"/>
  <c r="Q177" i="1"/>
  <c r="P177" i="1"/>
  <c r="Y176" i="1"/>
  <c r="X176" i="1"/>
  <c r="W176" i="1"/>
  <c r="V176" i="1"/>
  <c r="U176" i="1"/>
  <c r="T176" i="1"/>
  <c r="S176" i="1"/>
  <c r="R176" i="1"/>
  <c r="Q176" i="1"/>
  <c r="P176" i="1"/>
  <c r="Y175" i="1"/>
  <c r="X175" i="1"/>
  <c r="W175" i="1"/>
  <c r="V175" i="1"/>
  <c r="U175" i="1"/>
  <c r="T175" i="1"/>
  <c r="S175" i="1"/>
  <c r="R175" i="1"/>
  <c r="Q175" i="1"/>
  <c r="P175" i="1"/>
  <c r="Y174" i="1"/>
  <c r="X174" i="1"/>
  <c r="W174" i="1"/>
  <c r="V174" i="1"/>
  <c r="U174" i="1"/>
  <c r="T174" i="1"/>
  <c r="S174" i="1"/>
  <c r="R174" i="1"/>
  <c r="Q174" i="1"/>
  <c r="P174" i="1"/>
  <c r="Y173" i="1"/>
  <c r="X173" i="1"/>
  <c r="W173" i="1"/>
  <c r="V173" i="1"/>
  <c r="U173" i="1"/>
  <c r="T173" i="1"/>
  <c r="S173" i="1"/>
  <c r="R173" i="1"/>
  <c r="Q173" i="1"/>
  <c r="P173" i="1"/>
  <c r="Y172" i="1"/>
  <c r="X172" i="1"/>
  <c r="W172" i="1"/>
  <c r="V172" i="1"/>
  <c r="U172" i="1"/>
  <c r="T172" i="1"/>
  <c r="S172" i="1"/>
  <c r="R172" i="1"/>
  <c r="Q172" i="1"/>
  <c r="P172" i="1"/>
  <c r="Y171" i="1"/>
  <c r="X171" i="1"/>
  <c r="W171" i="1"/>
  <c r="V171" i="1"/>
  <c r="U171" i="1"/>
  <c r="T171" i="1"/>
  <c r="S171" i="1"/>
  <c r="R171" i="1"/>
  <c r="Q171" i="1"/>
  <c r="P171" i="1"/>
  <c r="Y170" i="1"/>
  <c r="X170" i="1"/>
  <c r="W170" i="1"/>
  <c r="V170" i="1"/>
  <c r="U170" i="1"/>
  <c r="T170" i="1"/>
  <c r="S170" i="1"/>
  <c r="R170" i="1"/>
  <c r="Q170" i="1"/>
  <c r="P170" i="1"/>
  <c r="Y169" i="1"/>
  <c r="X169" i="1"/>
  <c r="W169" i="1"/>
  <c r="V169" i="1"/>
  <c r="U169" i="1"/>
  <c r="T169" i="1"/>
  <c r="S169" i="1"/>
  <c r="R169" i="1"/>
  <c r="Q169" i="1"/>
  <c r="P169" i="1"/>
  <c r="Y168" i="1"/>
  <c r="X168" i="1"/>
  <c r="W168" i="1"/>
  <c r="V168" i="1"/>
  <c r="U168" i="1"/>
  <c r="T168" i="1"/>
  <c r="S168" i="1"/>
  <c r="R168" i="1"/>
  <c r="Q168" i="1"/>
  <c r="P168" i="1"/>
  <c r="Y167" i="1"/>
  <c r="X167" i="1"/>
  <c r="W167" i="1"/>
  <c r="V167" i="1"/>
  <c r="U167" i="1"/>
  <c r="T167" i="1"/>
  <c r="S167" i="1"/>
  <c r="R167" i="1"/>
  <c r="Q167" i="1"/>
  <c r="P167" i="1"/>
  <c r="Y166" i="1"/>
  <c r="X166" i="1"/>
  <c r="W166" i="1"/>
  <c r="V166" i="1"/>
  <c r="U166" i="1"/>
  <c r="T166" i="1"/>
  <c r="S166" i="1"/>
  <c r="R166" i="1"/>
  <c r="Q166" i="1"/>
  <c r="P166" i="1"/>
  <c r="Y165" i="1"/>
  <c r="X165" i="1"/>
  <c r="W165" i="1"/>
  <c r="V165" i="1"/>
  <c r="U165" i="1"/>
  <c r="T165" i="1"/>
  <c r="S165" i="1"/>
  <c r="R165" i="1"/>
  <c r="Q165" i="1"/>
  <c r="P165" i="1"/>
  <c r="Y164" i="1"/>
  <c r="X164" i="1"/>
  <c r="W164" i="1"/>
  <c r="V164" i="1"/>
  <c r="U164" i="1"/>
  <c r="T164" i="1"/>
  <c r="S164" i="1"/>
  <c r="R164" i="1"/>
  <c r="Q164" i="1"/>
  <c r="P164" i="1"/>
  <c r="Y163" i="1"/>
  <c r="X163" i="1"/>
  <c r="W163" i="1"/>
  <c r="V163" i="1"/>
  <c r="U163" i="1"/>
  <c r="T163" i="1"/>
  <c r="S163" i="1"/>
  <c r="R163" i="1"/>
  <c r="Q163" i="1"/>
  <c r="P163" i="1"/>
  <c r="Y162" i="1"/>
  <c r="X162" i="1"/>
  <c r="W162" i="1"/>
  <c r="V162" i="1"/>
  <c r="U162" i="1"/>
  <c r="T162" i="1"/>
  <c r="S162" i="1"/>
  <c r="R162" i="1"/>
  <c r="Q162" i="1"/>
  <c r="P162" i="1"/>
  <c r="Y161" i="1"/>
  <c r="X161" i="1"/>
  <c r="W161" i="1"/>
  <c r="V161" i="1"/>
  <c r="U161" i="1"/>
  <c r="T161" i="1"/>
  <c r="S161" i="1"/>
  <c r="R161" i="1"/>
  <c r="Q161" i="1"/>
  <c r="P161" i="1"/>
  <c r="Y160" i="1"/>
  <c r="X160" i="1"/>
  <c r="W160" i="1"/>
  <c r="V160" i="1"/>
  <c r="U160" i="1"/>
  <c r="T160" i="1"/>
  <c r="S160" i="1"/>
  <c r="R160" i="1"/>
  <c r="Q160" i="1"/>
  <c r="P160" i="1"/>
  <c r="Y159" i="1"/>
  <c r="X159" i="1"/>
  <c r="W159" i="1"/>
  <c r="V159" i="1"/>
  <c r="U159" i="1"/>
  <c r="T159" i="1"/>
  <c r="S159" i="1"/>
  <c r="R159" i="1"/>
  <c r="Q159" i="1"/>
  <c r="P159" i="1"/>
  <c r="Y158" i="1"/>
  <c r="X158" i="1"/>
  <c r="W158" i="1"/>
  <c r="V158" i="1"/>
  <c r="U158" i="1"/>
  <c r="T158" i="1"/>
  <c r="S158" i="1"/>
  <c r="R158" i="1"/>
  <c r="Q158" i="1"/>
  <c r="P158" i="1"/>
  <c r="Y157" i="1"/>
  <c r="X157" i="1"/>
  <c r="W157" i="1"/>
  <c r="V157" i="1"/>
  <c r="U157" i="1"/>
  <c r="T157" i="1"/>
  <c r="S157" i="1"/>
  <c r="R157" i="1"/>
  <c r="Q157" i="1"/>
  <c r="P157" i="1"/>
  <c r="Y156" i="1"/>
  <c r="X156" i="1"/>
  <c r="W156" i="1"/>
  <c r="V156" i="1"/>
  <c r="U156" i="1"/>
  <c r="T156" i="1"/>
  <c r="S156" i="1"/>
  <c r="R156" i="1"/>
  <c r="Q156" i="1"/>
  <c r="P156" i="1"/>
  <c r="Y155" i="1"/>
  <c r="X155" i="1"/>
  <c r="W155" i="1"/>
  <c r="V155" i="1"/>
  <c r="U155" i="1"/>
  <c r="T155" i="1"/>
  <c r="S155" i="1"/>
  <c r="R155" i="1"/>
  <c r="Q155" i="1"/>
  <c r="P155" i="1"/>
  <c r="Y154" i="1"/>
  <c r="X154" i="1"/>
  <c r="W154" i="1"/>
  <c r="V154" i="1"/>
  <c r="U154" i="1"/>
  <c r="T154" i="1"/>
  <c r="S154" i="1"/>
  <c r="R154" i="1"/>
  <c r="Q154" i="1"/>
  <c r="P154" i="1"/>
  <c r="Y153" i="1"/>
  <c r="X153" i="1"/>
  <c r="W153" i="1"/>
  <c r="V153" i="1"/>
  <c r="U153" i="1"/>
  <c r="T153" i="1"/>
  <c r="S153" i="1"/>
  <c r="R153" i="1"/>
  <c r="Q153" i="1"/>
  <c r="P153" i="1"/>
  <c r="Y152" i="1"/>
  <c r="X152" i="1"/>
  <c r="W152" i="1"/>
  <c r="V152" i="1"/>
  <c r="U152" i="1"/>
  <c r="T152" i="1"/>
  <c r="S152" i="1"/>
  <c r="R152" i="1"/>
  <c r="Q152" i="1"/>
  <c r="P152" i="1"/>
  <c r="Y151" i="1"/>
  <c r="X151" i="1"/>
  <c r="W151" i="1"/>
  <c r="V151" i="1"/>
  <c r="U151" i="1"/>
  <c r="T151" i="1"/>
  <c r="S151" i="1"/>
  <c r="R151" i="1"/>
  <c r="Q151" i="1"/>
  <c r="P151" i="1"/>
  <c r="Y150" i="1"/>
  <c r="X150" i="1"/>
  <c r="W150" i="1"/>
  <c r="V150" i="1"/>
  <c r="U150" i="1"/>
  <c r="T150" i="1"/>
  <c r="S150" i="1"/>
  <c r="R150" i="1"/>
  <c r="Q150" i="1"/>
  <c r="P150" i="1"/>
  <c r="Y149" i="1"/>
  <c r="X149" i="1"/>
  <c r="W149" i="1"/>
  <c r="V149" i="1"/>
  <c r="U149" i="1"/>
  <c r="T149" i="1"/>
  <c r="S149" i="1"/>
  <c r="R149" i="1"/>
  <c r="Q149" i="1"/>
  <c r="P149" i="1"/>
  <c r="Y148" i="1"/>
  <c r="X148" i="1"/>
  <c r="W148" i="1"/>
  <c r="V148" i="1"/>
  <c r="U148" i="1"/>
  <c r="T148" i="1"/>
  <c r="S148" i="1"/>
  <c r="R148" i="1"/>
  <c r="Q148" i="1"/>
  <c r="P148" i="1"/>
  <c r="Y147" i="1"/>
  <c r="X147" i="1"/>
  <c r="W147" i="1"/>
  <c r="V147" i="1"/>
  <c r="U147" i="1"/>
  <c r="T147" i="1"/>
  <c r="S147" i="1"/>
  <c r="R147" i="1"/>
  <c r="Q147" i="1"/>
  <c r="P147" i="1"/>
  <c r="Y146" i="1"/>
  <c r="X146" i="1"/>
  <c r="W146" i="1"/>
  <c r="V146" i="1"/>
  <c r="U146" i="1"/>
  <c r="T146" i="1"/>
  <c r="S146" i="1"/>
  <c r="R146" i="1"/>
  <c r="Q146" i="1"/>
  <c r="P146" i="1"/>
  <c r="Y145" i="1"/>
  <c r="X145" i="1"/>
  <c r="W145" i="1"/>
  <c r="V145" i="1"/>
  <c r="U145" i="1"/>
  <c r="T145" i="1"/>
  <c r="S145" i="1"/>
  <c r="R145" i="1"/>
  <c r="Q145" i="1"/>
  <c r="P145" i="1"/>
  <c r="Y144" i="1"/>
  <c r="X144" i="1"/>
  <c r="W144" i="1"/>
  <c r="V144" i="1"/>
  <c r="U144" i="1"/>
  <c r="T144" i="1"/>
  <c r="S144" i="1"/>
  <c r="R144" i="1"/>
  <c r="Q144" i="1"/>
  <c r="P144" i="1"/>
  <c r="Y143" i="1"/>
  <c r="X143" i="1"/>
  <c r="W143" i="1"/>
  <c r="V143" i="1"/>
  <c r="U143" i="1"/>
  <c r="T143" i="1"/>
  <c r="S143" i="1"/>
  <c r="R143" i="1"/>
  <c r="Q143" i="1"/>
  <c r="P143" i="1"/>
  <c r="Y142" i="1"/>
  <c r="X142" i="1"/>
  <c r="W142" i="1"/>
  <c r="V142" i="1"/>
  <c r="U142" i="1"/>
  <c r="T142" i="1"/>
  <c r="S142" i="1"/>
  <c r="R142" i="1"/>
  <c r="Q142" i="1"/>
  <c r="P142" i="1"/>
  <c r="Y141" i="1"/>
  <c r="X141" i="1"/>
  <c r="W141" i="1"/>
  <c r="V141" i="1"/>
  <c r="U141" i="1"/>
  <c r="T141" i="1"/>
  <c r="S141" i="1"/>
  <c r="R141" i="1"/>
  <c r="Q141" i="1"/>
  <c r="P141" i="1"/>
  <c r="Y140" i="1"/>
  <c r="X140" i="1"/>
  <c r="W140" i="1"/>
  <c r="V140" i="1"/>
  <c r="U140" i="1"/>
  <c r="T140" i="1"/>
  <c r="S140" i="1"/>
  <c r="R140" i="1"/>
  <c r="Q140" i="1"/>
  <c r="P140" i="1"/>
  <c r="Y139" i="1"/>
  <c r="X139" i="1"/>
  <c r="W139" i="1"/>
  <c r="V139" i="1"/>
  <c r="U139" i="1"/>
  <c r="T139" i="1"/>
  <c r="S139" i="1"/>
  <c r="R139" i="1"/>
  <c r="Q139" i="1"/>
  <c r="P139" i="1"/>
  <c r="Y138" i="1"/>
  <c r="X138" i="1"/>
  <c r="W138" i="1"/>
  <c r="V138" i="1"/>
  <c r="U138" i="1"/>
  <c r="T138" i="1"/>
  <c r="S138" i="1"/>
  <c r="R138" i="1"/>
  <c r="Q138" i="1"/>
  <c r="P138" i="1"/>
  <c r="Y137" i="1"/>
  <c r="X137" i="1"/>
  <c r="W137" i="1"/>
  <c r="V137" i="1"/>
  <c r="U137" i="1"/>
  <c r="T137" i="1"/>
  <c r="S137" i="1"/>
  <c r="R137" i="1"/>
  <c r="Q137" i="1"/>
  <c r="P137" i="1"/>
  <c r="Y136" i="1"/>
  <c r="X136" i="1"/>
  <c r="W136" i="1"/>
  <c r="V136" i="1"/>
  <c r="U136" i="1"/>
  <c r="T136" i="1"/>
  <c r="S136" i="1"/>
  <c r="R136" i="1"/>
  <c r="Q136" i="1"/>
  <c r="P136" i="1"/>
  <c r="Y135" i="1"/>
  <c r="X135" i="1"/>
  <c r="W135" i="1"/>
  <c r="V135" i="1"/>
  <c r="U135" i="1"/>
  <c r="T135" i="1"/>
  <c r="S135" i="1"/>
  <c r="R135" i="1"/>
  <c r="Q135" i="1"/>
  <c r="P135" i="1"/>
  <c r="Y134" i="1"/>
  <c r="X134" i="1"/>
  <c r="W134" i="1"/>
  <c r="V134" i="1"/>
  <c r="U134" i="1"/>
  <c r="T134" i="1"/>
  <c r="S134" i="1"/>
  <c r="R134" i="1"/>
  <c r="Q134" i="1"/>
  <c r="P134" i="1"/>
  <c r="Y133" i="1"/>
  <c r="X133" i="1"/>
  <c r="W133" i="1"/>
  <c r="V133" i="1"/>
  <c r="U133" i="1"/>
  <c r="T133" i="1"/>
  <c r="S133" i="1"/>
  <c r="R133" i="1"/>
  <c r="Q133" i="1"/>
  <c r="P133" i="1"/>
  <c r="Y132" i="1"/>
  <c r="X132" i="1"/>
  <c r="W132" i="1"/>
  <c r="V132" i="1"/>
  <c r="U132" i="1"/>
  <c r="T132" i="1"/>
  <c r="S132" i="1"/>
  <c r="R132" i="1"/>
  <c r="Q132" i="1"/>
  <c r="P132" i="1"/>
  <c r="Y131" i="1"/>
  <c r="X131" i="1"/>
  <c r="W131" i="1"/>
  <c r="V131" i="1"/>
  <c r="U131" i="1"/>
  <c r="T131" i="1"/>
  <c r="S131" i="1"/>
  <c r="R131" i="1"/>
  <c r="Q131" i="1"/>
  <c r="P131" i="1"/>
  <c r="Y130" i="1"/>
  <c r="X130" i="1"/>
  <c r="W130" i="1"/>
  <c r="V130" i="1"/>
  <c r="U130" i="1"/>
  <c r="T130" i="1"/>
  <c r="S130" i="1"/>
  <c r="R130" i="1"/>
  <c r="Q130" i="1"/>
  <c r="P130" i="1"/>
  <c r="Y129" i="1"/>
  <c r="X129" i="1"/>
  <c r="W129" i="1"/>
  <c r="V129" i="1"/>
  <c r="U129" i="1"/>
  <c r="T129" i="1"/>
  <c r="S129" i="1"/>
  <c r="R129" i="1"/>
  <c r="Q129" i="1"/>
  <c r="P129" i="1"/>
  <c r="Y128" i="1"/>
  <c r="X128" i="1"/>
  <c r="W128" i="1"/>
  <c r="V128" i="1"/>
  <c r="U128" i="1"/>
  <c r="T128" i="1"/>
  <c r="S128" i="1"/>
  <c r="R128" i="1"/>
  <c r="Q128" i="1"/>
  <c r="P128" i="1"/>
  <c r="Y127" i="1"/>
  <c r="X127" i="1"/>
  <c r="W127" i="1"/>
  <c r="V127" i="1"/>
  <c r="U127" i="1"/>
  <c r="T127" i="1"/>
  <c r="S127" i="1"/>
  <c r="R127" i="1"/>
  <c r="Q127" i="1"/>
  <c r="P127" i="1"/>
  <c r="Y126" i="1"/>
  <c r="X126" i="1"/>
  <c r="W126" i="1"/>
  <c r="V126" i="1"/>
  <c r="U126" i="1"/>
  <c r="T126" i="1"/>
  <c r="S126" i="1"/>
  <c r="R126" i="1"/>
  <c r="Q126" i="1"/>
  <c r="P126" i="1"/>
  <c r="Y125" i="1"/>
  <c r="X125" i="1"/>
  <c r="W125" i="1"/>
  <c r="V125" i="1"/>
  <c r="U125" i="1"/>
  <c r="T125" i="1"/>
  <c r="S125" i="1"/>
  <c r="R125" i="1"/>
  <c r="Q125" i="1"/>
  <c r="P125" i="1"/>
  <c r="Y124" i="1"/>
  <c r="X124" i="1"/>
  <c r="W124" i="1"/>
  <c r="V124" i="1"/>
  <c r="U124" i="1"/>
  <c r="T124" i="1"/>
  <c r="S124" i="1"/>
  <c r="R124" i="1"/>
  <c r="Q124" i="1"/>
  <c r="P124" i="1"/>
  <c r="Y123" i="1"/>
  <c r="X123" i="1"/>
  <c r="W123" i="1"/>
  <c r="V123" i="1"/>
  <c r="U123" i="1"/>
  <c r="T123" i="1"/>
  <c r="S123" i="1"/>
  <c r="R123" i="1"/>
  <c r="Q123" i="1"/>
  <c r="P123" i="1"/>
  <c r="Y122" i="1"/>
  <c r="X122" i="1"/>
  <c r="W122" i="1"/>
  <c r="V122" i="1"/>
  <c r="U122" i="1"/>
  <c r="T122" i="1"/>
  <c r="S122" i="1"/>
  <c r="R122" i="1"/>
  <c r="Q122" i="1"/>
  <c r="P122" i="1"/>
  <c r="Y121" i="1"/>
  <c r="X121" i="1"/>
  <c r="W121" i="1"/>
  <c r="V121" i="1"/>
  <c r="U121" i="1"/>
  <c r="T121" i="1"/>
  <c r="S121" i="1"/>
  <c r="R121" i="1"/>
  <c r="Q121" i="1"/>
  <c r="P121" i="1"/>
  <c r="Y120" i="1"/>
  <c r="X120" i="1"/>
  <c r="W120" i="1"/>
  <c r="V120" i="1"/>
  <c r="U120" i="1"/>
  <c r="T120" i="1"/>
  <c r="S120" i="1"/>
  <c r="R120" i="1"/>
  <c r="Q120" i="1"/>
  <c r="P120" i="1"/>
  <c r="Y119" i="1"/>
  <c r="X119" i="1"/>
  <c r="W119" i="1"/>
  <c r="V119" i="1"/>
  <c r="U119" i="1"/>
  <c r="T119" i="1"/>
  <c r="S119" i="1"/>
  <c r="R119" i="1"/>
  <c r="Q119" i="1"/>
  <c r="P119" i="1"/>
  <c r="Y118" i="1"/>
  <c r="X118" i="1"/>
  <c r="W118" i="1"/>
  <c r="V118" i="1"/>
  <c r="U118" i="1"/>
  <c r="T118" i="1"/>
  <c r="S118" i="1"/>
  <c r="R118" i="1"/>
  <c r="Q118" i="1"/>
  <c r="P118" i="1"/>
  <c r="Y117" i="1"/>
  <c r="X117" i="1"/>
  <c r="W117" i="1"/>
  <c r="V117" i="1"/>
  <c r="U117" i="1"/>
  <c r="T117" i="1"/>
  <c r="S117" i="1"/>
  <c r="R117" i="1"/>
  <c r="Q117" i="1"/>
  <c r="P117" i="1"/>
  <c r="Y116" i="1"/>
  <c r="X116" i="1"/>
  <c r="W116" i="1"/>
  <c r="V116" i="1"/>
  <c r="U116" i="1"/>
  <c r="T116" i="1"/>
  <c r="S116" i="1"/>
  <c r="R116" i="1"/>
  <c r="Q116" i="1"/>
  <c r="P116" i="1"/>
  <c r="Y115" i="1"/>
  <c r="X115" i="1"/>
  <c r="W115" i="1"/>
  <c r="V115" i="1"/>
  <c r="U115" i="1"/>
  <c r="T115" i="1"/>
  <c r="S115" i="1"/>
  <c r="R115" i="1"/>
  <c r="Q115" i="1"/>
  <c r="P115" i="1"/>
  <c r="Y114" i="1"/>
  <c r="X114" i="1"/>
  <c r="W114" i="1"/>
  <c r="V114" i="1"/>
  <c r="U114" i="1"/>
  <c r="T114" i="1"/>
  <c r="S114" i="1"/>
  <c r="R114" i="1"/>
  <c r="Q114" i="1"/>
  <c r="P114" i="1"/>
  <c r="Y113" i="1"/>
  <c r="X113" i="1"/>
  <c r="W113" i="1"/>
  <c r="V113" i="1"/>
  <c r="U113" i="1"/>
  <c r="T113" i="1"/>
  <c r="S113" i="1"/>
  <c r="R113" i="1"/>
  <c r="Q113" i="1"/>
  <c r="P113" i="1"/>
  <c r="Y112" i="1"/>
  <c r="X112" i="1"/>
  <c r="W112" i="1"/>
  <c r="V112" i="1"/>
  <c r="U112" i="1"/>
  <c r="T112" i="1"/>
  <c r="S112" i="1"/>
  <c r="R112" i="1"/>
  <c r="Q112" i="1"/>
  <c r="P112" i="1"/>
  <c r="Y111" i="1"/>
  <c r="X111" i="1"/>
  <c r="W111" i="1"/>
  <c r="V111" i="1"/>
  <c r="U111" i="1"/>
  <c r="T111" i="1"/>
  <c r="S111" i="1"/>
  <c r="R111" i="1"/>
  <c r="Q111" i="1"/>
  <c r="P111" i="1"/>
  <c r="Y110" i="1"/>
  <c r="X110" i="1"/>
  <c r="W110" i="1"/>
  <c r="V110" i="1"/>
  <c r="U110" i="1"/>
  <c r="T110" i="1"/>
  <c r="S110" i="1"/>
  <c r="R110" i="1"/>
  <c r="Q110" i="1"/>
  <c r="P110" i="1"/>
  <c r="Y109" i="1"/>
  <c r="X109" i="1"/>
  <c r="W109" i="1"/>
  <c r="V109" i="1"/>
  <c r="U109" i="1"/>
  <c r="T109" i="1"/>
  <c r="S109" i="1"/>
  <c r="R109" i="1"/>
  <c r="Q109" i="1"/>
  <c r="P109" i="1"/>
  <c r="Y108" i="1"/>
  <c r="X108" i="1"/>
  <c r="W108" i="1"/>
  <c r="V108" i="1"/>
  <c r="U108" i="1"/>
  <c r="T108" i="1"/>
  <c r="S108" i="1"/>
  <c r="R108" i="1"/>
  <c r="Q108" i="1"/>
  <c r="P108" i="1"/>
  <c r="Y107" i="1"/>
  <c r="X107" i="1"/>
  <c r="W107" i="1"/>
  <c r="V107" i="1"/>
  <c r="U107" i="1"/>
  <c r="T107" i="1"/>
  <c r="S107" i="1"/>
  <c r="R107" i="1"/>
  <c r="Q107" i="1"/>
  <c r="P107" i="1"/>
  <c r="Y106" i="1"/>
  <c r="X106" i="1"/>
  <c r="W106" i="1"/>
  <c r="V106" i="1"/>
  <c r="U106" i="1"/>
  <c r="T106" i="1"/>
  <c r="S106" i="1"/>
  <c r="R106" i="1"/>
  <c r="Q106" i="1"/>
  <c r="P106" i="1"/>
  <c r="Y105" i="1"/>
  <c r="X105" i="1"/>
  <c r="W105" i="1"/>
  <c r="V105" i="1"/>
  <c r="U105" i="1"/>
  <c r="T105" i="1"/>
  <c r="S105" i="1"/>
  <c r="R105" i="1"/>
  <c r="Q105" i="1"/>
  <c r="P105" i="1"/>
  <c r="Y104" i="1"/>
  <c r="X104" i="1"/>
  <c r="W104" i="1"/>
  <c r="V104" i="1"/>
  <c r="U104" i="1"/>
  <c r="T104" i="1"/>
  <c r="S104" i="1"/>
  <c r="R104" i="1"/>
  <c r="Q104" i="1"/>
  <c r="P104" i="1"/>
  <c r="Y103" i="1"/>
  <c r="X103" i="1"/>
  <c r="W103" i="1"/>
  <c r="V103" i="1"/>
  <c r="U103" i="1"/>
  <c r="T103" i="1"/>
  <c r="S103" i="1"/>
  <c r="R103" i="1"/>
  <c r="Q103" i="1"/>
  <c r="P103" i="1"/>
  <c r="Y102" i="1"/>
  <c r="X102" i="1"/>
  <c r="W102" i="1"/>
  <c r="V102" i="1"/>
  <c r="U102" i="1"/>
  <c r="T102" i="1"/>
  <c r="S102" i="1"/>
  <c r="R102" i="1"/>
  <c r="Q102" i="1"/>
  <c r="P102" i="1"/>
  <c r="Y101" i="1"/>
  <c r="X101" i="1"/>
  <c r="W101" i="1"/>
  <c r="V101" i="1"/>
  <c r="U101" i="1"/>
  <c r="T101" i="1"/>
  <c r="S101" i="1"/>
  <c r="R101" i="1"/>
  <c r="Q101" i="1"/>
  <c r="P101" i="1"/>
  <c r="Y100" i="1"/>
  <c r="X100" i="1"/>
  <c r="W100" i="1"/>
  <c r="V100" i="1"/>
  <c r="U100" i="1"/>
  <c r="T100" i="1"/>
  <c r="S100" i="1"/>
  <c r="R100" i="1"/>
  <c r="Q100" i="1"/>
  <c r="P100" i="1"/>
  <c r="Y99" i="1"/>
  <c r="X99" i="1"/>
  <c r="W99" i="1"/>
  <c r="V99" i="1"/>
  <c r="U99" i="1"/>
  <c r="T99" i="1"/>
  <c r="S99" i="1"/>
  <c r="R99" i="1"/>
  <c r="Q99" i="1"/>
  <c r="P99" i="1"/>
  <c r="Y98" i="1"/>
  <c r="X98" i="1"/>
  <c r="W98" i="1"/>
  <c r="V98" i="1"/>
  <c r="U98" i="1"/>
  <c r="T98" i="1"/>
  <c r="S98" i="1"/>
  <c r="R98" i="1"/>
  <c r="Q98" i="1"/>
  <c r="P98" i="1"/>
  <c r="Y97" i="1"/>
  <c r="X97" i="1"/>
  <c r="W97" i="1"/>
  <c r="V97" i="1"/>
  <c r="U97" i="1"/>
  <c r="T97" i="1"/>
  <c r="S97" i="1"/>
  <c r="R97" i="1"/>
  <c r="Q97" i="1"/>
  <c r="P97" i="1"/>
  <c r="Y96" i="1"/>
  <c r="X96" i="1"/>
  <c r="W96" i="1"/>
  <c r="V96" i="1"/>
  <c r="U96" i="1"/>
  <c r="T96" i="1"/>
  <c r="S96" i="1"/>
  <c r="R96" i="1"/>
  <c r="Q96" i="1"/>
  <c r="P96" i="1"/>
  <c r="Y95" i="1"/>
  <c r="X95" i="1"/>
  <c r="W95" i="1"/>
  <c r="V95" i="1"/>
  <c r="U95" i="1"/>
  <c r="T95" i="1"/>
  <c r="S95" i="1"/>
  <c r="R95" i="1"/>
  <c r="Q95" i="1"/>
  <c r="P95" i="1"/>
  <c r="Y94" i="1"/>
  <c r="X94" i="1"/>
  <c r="W94" i="1"/>
  <c r="V94" i="1"/>
  <c r="U94" i="1"/>
  <c r="T94" i="1"/>
  <c r="S94" i="1"/>
  <c r="R94" i="1"/>
  <c r="Q94" i="1"/>
  <c r="P94" i="1"/>
  <c r="Y93" i="1"/>
  <c r="X93" i="1"/>
  <c r="W93" i="1"/>
  <c r="V93" i="1"/>
  <c r="U93" i="1"/>
  <c r="T93" i="1"/>
  <c r="S93" i="1"/>
  <c r="R93" i="1"/>
  <c r="Q93" i="1"/>
  <c r="P93" i="1"/>
  <c r="Y92" i="1"/>
  <c r="X92" i="1"/>
  <c r="W92" i="1"/>
  <c r="V92" i="1"/>
  <c r="U92" i="1"/>
  <c r="T92" i="1"/>
  <c r="S92" i="1"/>
  <c r="R92" i="1"/>
  <c r="Q92" i="1"/>
  <c r="P92" i="1"/>
  <c r="Y91" i="1"/>
  <c r="X91" i="1"/>
  <c r="W91" i="1"/>
  <c r="V91" i="1"/>
  <c r="U91" i="1"/>
  <c r="T91" i="1"/>
  <c r="S91" i="1"/>
  <c r="R91" i="1"/>
  <c r="Q91" i="1"/>
  <c r="P91" i="1"/>
  <c r="Y90" i="1"/>
  <c r="X90" i="1"/>
  <c r="W90" i="1"/>
  <c r="V90" i="1"/>
  <c r="U90" i="1"/>
  <c r="T90" i="1"/>
  <c r="S90" i="1"/>
  <c r="R90" i="1"/>
  <c r="Q90" i="1"/>
  <c r="P90" i="1"/>
  <c r="Y89" i="1"/>
  <c r="X89" i="1"/>
  <c r="W89" i="1"/>
  <c r="V89" i="1"/>
  <c r="U89" i="1"/>
  <c r="T89" i="1"/>
  <c r="S89" i="1"/>
  <c r="R89" i="1"/>
  <c r="Q89" i="1"/>
  <c r="P89" i="1"/>
  <c r="Y88" i="1"/>
  <c r="X88" i="1"/>
  <c r="W88" i="1"/>
  <c r="V88" i="1"/>
  <c r="U88" i="1"/>
  <c r="T88" i="1"/>
  <c r="S88" i="1"/>
  <c r="R88" i="1"/>
  <c r="Q88" i="1"/>
  <c r="P88" i="1"/>
  <c r="Y87" i="1"/>
  <c r="X87" i="1"/>
  <c r="W87" i="1"/>
  <c r="V87" i="1"/>
  <c r="U87" i="1"/>
  <c r="T87" i="1"/>
  <c r="S87" i="1"/>
  <c r="R87" i="1"/>
  <c r="Q87" i="1"/>
  <c r="P87" i="1"/>
  <c r="Y86" i="1"/>
  <c r="X86" i="1"/>
  <c r="W86" i="1"/>
  <c r="V86" i="1"/>
  <c r="U86" i="1"/>
  <c r="T86" i="1"/>
  <c r="S86" i="1"/>
  <c r="R86" i="1"/>
  <c r="Q86" i="1"/>
  <c r="P86" i="1"/>
  <c r="Y85" i="1"/>
  <c r="X85" i="1"/>
  <c r="W85" i="1"/>
  <c r="V85" i="1"/>
  <c r="U85" i="1"/>
  <c r="T85" i="1"/>
  <c r="S85" i="1"/>
  <c r="R85" i="1"/>
  <c r="Q85" i="1"/>
  <c r="P85" i="1"/>
  <c r="Y84" i="1"/>
  <c r="X84" i="1"/>
  <c r="W84" i="1"/>
  <c r="V84" i="1"/>
  <c r="U84" i="1"/>
  <c r="T84" i="1"/>
  <c r="S84" i="1"/>
  <c r="R84" i="1"/>
  <c r="Q84" i="1"/>
  <c r="P84" i="1"/>
  <c r="Y83" i="1"/>
  <c r="X83" i="1"/>
  <c r="W83" i="1"/>
  <c r="V83" i="1"/>
  <c r="U83" i="1"/>
  <c r="T83" i="1"/>
  <c r="S83" i="1"/>
  <c r="R83" i="1"/>
  <c r="Q83" i="1"/>
  <c r="P83" i="1"/>
  <c r="Y82" i="1"/>
  <c r="X82" i="1"/>
  <c r="W82" i="1"/>
  <c r="V82" i="1"/>
  <c r="U82" i="1"/>
  <c r="T82" i="1"/>
  <c r="S82" i="1"/>
  <c r="R82" i="1"/>
  <c r="Q82" i="1"/>
  <c r="P82" i="1"/>
  <c r="Y81" i="1"/>
  <c r="X81" i="1"/>
  <c r="W81" i="1"/>
  <c r="V81" i="1"/>
  <c r="U81" i="1"/>
  <c r="T81" i="1"/>
  <c r="S81" i="1"/>
  <c r="R81" i="1"/>
  <c r="Q81" i="1"/>
  <c r="P81" i="1"/>
  <c r="Y80" i="1"/>
  <c r="X80" i="1"/>
  <c r="W80" i="1"/>
  <c r="V80" i="1"/>
  <c r="U80" i="1"/>
  <c r="T80" i="1"/>
  <c r="S80" i="1"/>
  <c r="R80" i="1"/>
  <c r="Q80" i="1"/>
  <c r="P80" i="1"/>
  <c r="Y79" i="1"/>
  <c r="X79" i="1"/>
  <c r="W79" i="1"/>
  <c r="V79" i="1"/>
  <c r="U79" i="1"/>
  <c r="T79" i="1"/>
  <c r="S79" i="1"/>
  <c r="R79" i="1"/>
  <c r="Q79" i="1"/>
  <c r="P79" i="1"/>
  <c r="Y78" i="1"/>
  <c r="X78" i="1"/>
  <c r="W78" i="1"/>
  <c r="V78" i="1"/>
  <c r="U78" i="1"/>
  <c r="T78" i="1"/>
  <c r="S78" i="1"/>
  <c r="R78" i="1"/>
  <c r="Q78" i="1"/>
  <c r="P78" i="1"/>
  <c r="Y77" i="1"/>
  <c r="X77" i="1"/>
  <c r="W77" i="1"/>
  <c r="V77" i="1"/>
  <c r="U77" i="1"/>
  <c r="T77" i="1"/>
  <c r="S77" i="1"/>
  <c r="R77" i="1"/>
  <c r="Q77" i="1"/>
  <c r="P77" i="1"/>
  <c r="Y76" i="1"/>
  <c r="X76" i="1"/>
  <c r="W76" i="1"/>
  <c r="V76" i="1"/>
  <c r="U76" i="1"/>
  <c r="T76" i="1"/>
  <c r="S76" i="1"/>
  <c r="R76" i="1"/>
  <c r="Q76" i="1"/>
  <c r="P76" i="1"/>
  <c r="Y75" i="1"/>
  <c r="X75" i="1"/>
  <c r="W75" i="1"/>
  <c r="V75" i="1"/>
  <c r="U75" i="1"/>
  <c r="T75" i="1"/>
  <c r="S75" i="1"/>
  <c r="R75" i="1"/>
  <c r="Q75" i="1"/>
  <c r="P75" i="1"/>
  <c r="Y74" i="1"/>
  <c r="X74" i="1"/>
  <c r="W74" i="1"/>
  <c r="V74" i="1"/>
  <c r="U74" i="1"/>
  <c r="T74" i="1"/>
  <c r="S74" i="1"/>
  <c r="R74" i="1"/>
  <c r="Q74" i="1"/>
  <c r="P74" i="1"/>
  <c r="Y73" i="1"/>
  <c r="X73" i="1"/>
  <c r="W73" i="1"/>
  <c r="V73" i="1"/>
  <c r="U73" i="1"/>
  <c r="T73" i="1"/>
  <c r="S73" i="1"/>
  <c r="R73" i="1"/>
  <c r="Q73" i="1"/>
  <c r="P73" i="1"/>
  <c r="Y72" i="1"/>
  <c r="X72" i="1"/>
  <c r="W72" i="1"/>
  <c r="V72" i="1"/>
  <c r="U72" i="1"/>
  <c r="T72" i="1"/>
  <c r="S72" i="1"/>
  <c r="R72" i="1"/>
  <c r="Q72" i="1"/>
  <c r="P72" i="1"/>
  <c r="Y71" i="1"/>
  <c r="X71" i="1"/>
  <c r="W71" i="1"/>
  <c r="V71" i="1"/>
  <c r="U71" i="1"/>
  <c r="T71" i="1"/>
  <c r="S71" i="1"/>
  <c r="R71" i="1"/>
  <c r="Q71" i="1"/>
  <c r="P71" i="1"/>
  <c r="Y70" i="1"/>
  <c r="X70" i="1"/>
  <c r="W70" i="1"/>
  <c r="V70" i="1"/>
  <c r="U70" i="1"/>
  <c r="T70" i="1"/>
  <c r="S70" i="1"/>
  <c r="R70" i="1"/>
  <c r="Q70" i="1"/>
  <c r="P70" i="1"/>
  <c r="Y69" i="1"/>
  <c r="X69" i="1"/>
  <c r="W69" i="1"/>
  <c r="V69" i="1"/>
  <c r="U69" i="1"/>
  <c r="T69" i="1"/>
  <c r="S69" i="1"/>
  <c r="R69" i="1"/>
  <c r="Q69" i="1"/>
  <c r="P69" i="1"/>
  <c r="Y68" i="1"/>
  <c r="X68" i="1"/>
  <c r="W68" i="1"/>
  <c r="V68" i="1"/>
  <c r="U68" i="1"/>
  <c r="T68" i="1"/>
  <c r="S68" i="1"/>
  <c r="R68" i="1"/>
  <c r="Q68" i="1"/>
  <c r="P68" i="1"/>
  <c r="Y67" i="1"/>
  <c r="X67" i="1"/>
  <c r="W67" i="1"/>
  <c r="V67" i="1"/>
  <c r="U67" i="1"/>
  <c r="T67" i="1"/>
  <c r="S67" i="1"/>
  <c r="R67" i="1"/>
  <c r="Q67" i="1"/>
  <c r="P67" i="1"/>
  <c r="Y66" i="1"/>
  <c r="X66" i="1"/>
  <c r="W66" i="1"/>
  <c r="V66" i="1"/>
  <c r="U66" i="1"/>
  <c r="T66" i="1"/>
  <c r="S66" i="1"/>
  <c r="R66" i="1"/>
  <c r="Q66" i="1"/>
  <c r="P66" i="1"/>
  <c r="Y65" i="1"/>
  <c r="X65" i="1"/>
  <c r="W65" i="1"/>
  <c r="V65" i="1"/>
  <c r="U65" i="1"/>
  <c r="T65" i="1"/>
  <c r="S65" i="1"/>
  <c r="R65" i="1"/>
  <c r="Q65" i="1"/>
  <c r="P65" i="1"/>
  <c r="Y64" i="1"/>
  <c r="X64" i="1"/>
  <c r="W64" i="1"/>
  <c r="V64" i="1"/>
  <c r="U64" i="1"/>
  <c r="T64" i="1"/>
  <c r="S64" i="1"/>
  <c r="R64" i="1"/>
  <c r="Q64" i="1"/>
  <c r="P64" i="1"/>
  <c r="Y63" i="1"/>
  <c r="X63" i="1"/>
  <c r="W63" i="1"/>
  <c r="V63" i="1"/>
  <c r="U63" i="1"/>
  <c r="T63" i="1"/>
  <c r="S63" i="1"/>
  <c r="R63" i="1"/>
  <c r="Q63" i="1"/>
  <c r="P63" i="1"/>
  <c r="Y62" i="1"/>
  <c r="X62" i="1"/>
  <c r="W62" i="1"/>
  <c r="V62" i="1"/>
  <c r="U62" i="1"/>
  <c r="T62" i="1"/>
  <c r="S62" i="1"/>
  <c r="R62" i="1"/>
  <c r="Q62" i="1"/>
  <c r="P62" i="1"/>
  <c r="Y61" i="1"/>
  <c r="X61" i="1"/>
  <c r="W61" i="1"/>
  <c r="V61" i="1"/>
  <c r="U61" i="1"/>
  <c r="T61" i="1"/>
  <c r="S61" i="1"/>
  <c r="R61" i="1"/>
  <c r="Q61" i="1"/>
  <c r="P61" i="1"/>
  <c r="Y60" i="1"/>
  <c r="X60" i="1"/>
  <c r="W60" i="1"/>
  <c r="V60" i="1"/>
  <c r="U60" i="1"/>
  <c r="T60" i="1"/>
  <c r="S60" i="1"/>
  <c r="R60" i="1"/>
  <c r="Q60" i="1"/>
  <c r="P60" i="1"/>
  <c r="Y59" i="1"/>
  <c r="X59" i="1"/>
  <c r="W59" i="1"/>
  <c r="V59" i="1"/>
  <c r="U59" i="1"/>
  <c r="T59" i="1"/>
  <c r="S59" i="1"/>
  <c r="R59" i="1"/>
  <c r="Q59" i="1"/>
  <c r="P59" i="1"/>
  <c r="Y58" i="1"/>
  <c r="X58" i="1"/>
  <c r="W58" i="1"/>
  <c r="V58" i="1"/>
  <c r="U58" i="1"/>
  <c r="T58" i="1"/>
  <c r="S58" i="1"/>
  <c r="R58" i="1"/>
  <c r="Q58" i="1"/>
  <c r="P58" i="1"/>
  <c r="Y57" i="1"/>
  <c r="X57" i="1"/>
  <c r="W57" i="1"/>
  <c r="V57" i="1"/>
  <c r="U57" i="1"/>
  <c r="T57" i="1"/>
  <c r="S57" i="1"/>
  <c r="R57" i="1"/>
  <c r="Q57" i="1"/>
  <c r="P57" i="1"/>
  <c r="Y56" i="1"/>
  <c r="X56" i="1"/>
  <c r="W56" i="1"/>
  <c r="V56" i="1"/>
  <c r="U56" i="1"/>
  <c r="T56" i="1"/>
  <c r="S56" i="1"/>
  <c r="R56" i="1"/>
  <c r="Q56" i="1"/>
  <c r="P56" i="1"/>
  <c r="Y55" i="1"/>
  <c r="X55" i="1"/>
  <c r="W55" i="1"/>
  <c r="V55" i="1"/>
  <c r="U55" i="1"/>
  <c r="T55" i="1"/>
  <c r="S55" i="1"/>
  <c r="R55" i="1"/>
  <c r="Q55" i="1"/>
  <c r="P55" i="1"/>
  <c r="Y54" i="1"/>
  <c r="X54" i="1"/>
  <c r="W54" i="1"/>
  <c r="V54" i="1"/>
  <c r="U54" i="1"/>
  <c r="T54" i="1"/>
  <c r="S54" i="1"/>
  <c r="R54" i="1"/>
  <c r="Q54" i="1"/>
  <c r="P54" i="1"/>
  <c r="Y53" i="1"/>
  <c r="X53" i="1"/>
  <c r="W53" i="1"/>
  <c r="V53" i="1"/>
  <c r="U53" i="1"/>
  <c r="T53" i="1"/>
  <c r="S53" i="1"/>
  <c r="R53" i="1"/>
  <c r="Q53" i="1"/>
  <c r="P53" i="1"/>
  <c r="Y52" i="1"/>
  <c r="X52" i="1"/>
  <c r="W52" i="1"/>
  <c r="V52" i="1"/>
  <c r="U52" i="1"/>
  <c r="T52" i="1"/>
  <c r="S52" i="1"/>
  <c r="R52" i="1"/>
  <c r="Q52" i="1"/>
  <c r="P52" i="1"/>
  <c r="Y51" i="1"/>
  <c r="X51" i="1"/>
  <c r="W51" i="1"/>
  <c r="V51" i="1"/>
  <c r="U51" i="1"/>
  <c r="T51" i="1"/>
  <c r="S51" i="1"/>
  <c r="R51" i="1"/>
  <c r="Q51" i="1"/>
  <c r="P51" i="1"/>
  <c r="Y50" i="1"/>
  <c r="X50" i="1"/>
  <c r="W50" i="1"/>
  <c r="V50" i="1"/>
  <c r="U50" i="1"/>
  <c r="T50" i="1"/>
  <c r="S50" i="1"/>
  <c r="R50" i="1"/>
  <c r="Q50" i="1"/>
  <c r="P50" i="1"/>
  <c r="Y49" i="1"/>
  <c r="X49" i="1"/>
  <c r="W49" i="1"/>
  <c r="V49" i="1"/>
  <c r="U49" i="1"/>
  <c r="T49" i="1"/>
  <c r="S49" i="1"/>
  <c r="R49" i="1"/>
  <c r="Q49" i="1"/>
  <c r="P49" i="1"/>
  <c r="Y48" i="1"/>
  <c r="X48" i="1"/>
  <c r="W48" i="1"/>
  <c r="V48" i="1"/>
  <c r="U48" i="1"/>
  <c r="T48" i="1"/>
  <c r="S48" i="1"/>
  <c r="R48" i="1"/>
  <c r="Q48" i="1"/>
  <c r="P48" i="1"/>
  <c r="Y47" i="1"/>
  <c r="X47" i="1"/>
  <c r="W47" i="1"/>
  <c r="V47" i="1"/>
  <c r="U47" i="1"/>
  <c r="T47" i="1"/>
  <c r="S47" i="1"/>
  <c r="R47" i="1"/>
  <c r="Q47" i="1"/>
  <c r="P47" i="1"/>
  <c r="Y46" i="1"/>
  <c r="X46" i="1"/>
  <c r="W46" i="1"/>
  <c r="V46" i="1"/>
  <c r="U46" i="1"/>
  <c r="T46" i="1"/>
  <c r="S46" i="1"/>
  <c r="R46" i="1"/>
  <c r="Q46" i="1"/>
  <c r="P46" i="1"/>
  <c r="Y45" i="1"/>
  <c r="X45" i="1"/>
  <c r="W45" i="1"/>
  <c r="V45" i="1"/>
  <c r="U45" i="1"/>
  <c r="T45" i="1"/>
  <c r="S45" i="1"/>
  <c r="R45" i="1"/>
  <c r="Q45" i="1"/>
  <c r="P45" i="1"/>
  <c r="Y44" i="1"/>
  <c r="X44" i="1"/>
  <c r="W44" i="1"/>
  <c r="V44" i="1"/>
  <c r="U44" i="1"/>
  <c r="T44" i="1"/>
  <c r="S44" i="1"/>
  <c r="R44" i="1"/>
  <c r="Q44" i="1"/>
  <c r="P44" i="1"/>
  <c r="Y43" i="1"/>
  <c r="X43" i="1"/>
  <c r="W43" i="1"/>
  <c r="V43" i="1"/>
  <c r="U43" i="1"/>
  <c r="T43" i="1"/>
  <c r="S43" i="1"/>
  <c r="R43" i="1"/>
  <c r="Q43" i="1"/>
  <c r="P43" i="1"/>
  <c r="Y42" i="1"/>
  <c r="X42" i="1"/>
  <c r="W42" i="1"/>
  <c r="V42" i="1"/>
  <c r="U42" i="1"/>
  <c r="T42" i="1"/>
  <c r="S42" i="1"/>
  <c r="R42" i="1"/>
  <c r="Q42" i="1"/>
  <c r="P42" i="1"/>
  <c r="Y41" i="1"/>
  <c r="X41" i="1"/>
  <c r="W41" i="1"/>
  <c r="V41" i="1"/>
  <c r="U41" i="1"/>
  <c r="T41" i="1"/>
  <c r="S41" i="1"/>
  <c r="R41" i="1"/>
  <c r="Q41" i="1"/>
  <c r="P41" i="1"/>
  <c r="Y40" i="1"/>
  <c r="X40" i="1"/>
  <c r="W40" i="1"/>
  <c r="V40" i="1"/>
  <c r="U40" i="1"/>
  <c r="T40" i="1"/>
  <c r="S40" i="1"/>
  <c r="R40" i="1"/>
  <c r="Q40" i="1"/>
  <c r="P40" i="1"/>
  <c r="Y39" i="1"/>
  <c r="X39" i="1"/>
  <c r="W39" i="1"/>
  <c r="V39" i="1"/>
  <c r="U39" i="1"/>
  <c r="T39" i="1"/>
  <c r="S39" i="1"/>
  <c r="R39" i="1"/>
  <c r="Q39" i="1"/>
  <c r="P39" i="1"/>
  <c r="Y38" i="1"/>
  <c r="X38" i="1"/>
  <c r="W38" i="1"/>
  <c r="V38" i="1"/>
  <c r="U38" i="1"/>
  <c r="T38" i="1"/>
  <c r="S38" i="1"/>
  <c r="R38" i="1"/>
  <c r="Q38" i="1"/>
  <c r="P38" i="1"/>
  <c r="Y37" i="1"/>
  <c r="X37" i="1"/>
  <c r="W37" i="1"/>
  <c r="V37" i="1"/>
  <c r="U37" i="1"/>
  <c r="T37" i="1"/>
  <c r="S37" i="1"/>
  <c r="R37" i="1"/>
  <c r="Q37" i="1"/>
  <c r="P37" i="1"/>
  <c r="Y36" i="1"/>
  <c r="X36" i="1"/>
  <c r="W36" i="1"/>
  <c r="V36" i="1"/>
  <c r="U36" i="1"/>
  <c r="T36" i="1"/>
  <c r="S36" i="1"/>
  <c r="R36" i="1"/>
  <c r="Q36" i="1"/>
  <c r="P36" i="1"/>
  <c r="Y35" i="1"/>
  <c r="X35" i="1"/>
  <c r="W35" i="1"/>
  <c r="V35" i="1"/>
  <c r="U35" i="1"/>
  <c r="T35" i="1"/>
  <c r="S35" i="1"/>
  <c r="R35" i="1"/>
  <c r="Q35" i="1"/>
  <c r="P35" i="1"/>
  <c r="Y34" i="1"/>
  <c r="X34" i="1"/>
  <c r="W34" i="1"/>
  <c r="V34" i="1"/>
  <c r="U34" i="1"/>
  <c r="T34" i="1"/>
  <c r="S34" i="1"/>
  <c r="R34" i="1"/>
  <c r="Q34" i="1"/>
  <c r="P34" i="1"/>
  <c r="Y33" i="1"/>
  <c r="X33" i="1"/>
  <c r="W33" i="1"/>
  <c r="V33" i="1"/>
  <c r="U33" i="1"/>
  <c r="T33" i="1"/>
  <c r="S33" i="1"/>
  <c r="R33" i="1"/>
  <c r="Q33" i="1"/>
  <c r="P33" i="1"/>
  <c r="Y32" i="1"/>
  <c r="X32" i="1"/>
  <c r="W32" i="1"/>
  <c r="V32" i="1"/>
  <c r="U32" i="1"/>
  <c r="T32" i="1"/>
  <c r="S32" i="1"/>
  <c r="R32" i="1"/>
  <c r="Q32" i="1"/>
  <c r="P32" i="1"/>
  <c r="Y31" i="1"/>
  <c r="X31" i="1"/>
  <c r="W31" i="1"/>
  <c r="V31" i="1"/>
  <c r="U31" i="1"/>
  <c r="T31" i="1"/>
  <c r="S31" i="1"/>
  <c r="R31" i="1"/>
  <c r="Q31" i="1"/>
  <c r="P31" i="1"/>
  <c r="Y30" i="1"/>
  <c r="X30" i="1"/>
  <c r="W30" i="1"/>
  <c r="V30" i="1"/>
  <c r="U30" i="1"/>
  <c r="T30" i="1"/>
  <c r="S30" i="1"/>
  <c r="R30" i="1"/>
  <c r="Q30" i="1"/>
  <c r="P30" i="1"/>
  <c r="Y29" i="1"/>
  <c r="X29" i="1"/>
  <c r="W29" i="1"/>
  <c r="V29" i="1"/>
  <c r="U29" i="1"/>
  <c r="T29" i="1"/>
  <c r="S29" i="1"/>
  <c r="R29" i="1"/>
  <c r="Q29" i="1"/>
  <c r="P29" i="1"/>
  <c r="Y28" i="1"/>
  <c r="X28" i="1"/>
  <c r="W28" i="1"/>
  <c r="V28" i="1"/>
  <c r="U28" i="1"/>
  <c r="T28" i="1"/>
  <c r="S28" i="1"/>
  <c r="R28" i="1"/>
  <c r="Q28" i="1"/>
  <c r="P28" i="1"/>
  <c r="Y27" i="1"/>
  <c r="X27" i="1"/>
  <c r="W27" i="1"/>
  <c r="V27" i="1"/>
  <c r="U27" i="1"/>
  <c r="T27" i="1"/>
  <c r="S27" i="1"/>
  <c r="R27" i="1"/>
  <c r="Q27" i="1"/>
  <c r="P27" i="1"/>
  <c r="Y26" i="1"/>
  <c r="X26" i="1"/>
  <c r="W26" i="1"/>
  <c r="V26" i="1"/>
  <c r="U26" i="1"/>
  <c r="T26" i="1"/>
  <c r="S26" i="1"/>
  <c r="R26" i="1"/>
  <c r="Q26" i="1"/>
  <c r="P26" i="1"/>
  <c r="Y25" i="1"/>
  <c r="X25" i="1"/>
  <c r="W25" i="1"/>
  <c r="V25" i="1"/>
  <c r="U25" i="1"/>
  <c r="T25" i="1"/>
  <c r="S25" i="1"/>
  <c r="R25" i="1"/>
  <c r="Q25" i="1"/>
  <c r="P25" i="1"/>
  <c r="Y24" i="1"/>
  <c r="X24" i="1"/>
  <c r="W24" i="1"/>
  <c r="V24" i="1"/>
  <c r="U24" i="1"/>
  <c r="T24" i="1"/>
  <c r="S24" i="1"/>
  <c r="R24" i="1"/>
  <c r="Q24" i="1"/>
  <c r="P24" i="1"/>
  <c r="Y23" i="1"/>
  <c r="X23" i="1"/>
  <c r="W23" i="1"/>
  <c r="V23" i="1"/>
  <c r="U23" i="1"/>
  <c r="T23" i="1"/>
  <c r="S23" i="1"/>
  <c r="R23" i="1"/>
  <c r="Q23" i="1"/>
  <c r="P23" i="1"/>
  <c r="Y22" i="1"/>
  <c r="X22" i="1"/>
  <c r="W22" i="1"/>
  <c r="V22" i="1"/>
  <c r="U22" i="1"/>
  <c r="T22" i="1"/>
  <c r="S22" i="1"/>
  <c r="R22" i="1"/>
  <c r="Q22" i="1"/>
  <c r="P22" i="1"/>
  <c r="Y21" i="1"/>
  <c r="X21" i="1"/>
  <c r="W21" i="1"/>
  <c r="V21" i="1"/>
  <c r="U21" i="1"/>
  <c r="T21" i="1"/>
  <c r="S21" i="1"/>
  <c r="R21" i="1"/>
  <c r="Q21" i="1"/>
  <c r="P21" i="1"/>
  <c r="Y20" i="1"/>
  <c r="X20" i="1"/>
  <c r="W20" i="1"/>
  <c r="V20" i="1"/>
  <c r="U20" i="1"/>
  <c r="T20" i="1"/>
  <c r="S20" i="1"/>
  <c r="R20" i="1"/>
  <c r="Q20" i="1"/>
  <c r="P20" i="1"/>
  <c r="Y19" i="1"/>
  <c r="X19" i="1"/>
  <c r="W19" i="1"/>
  <c r="V19" i="1"/>
  <c r="U19" i="1"/>
  <c r="T19" i="1"/>
  <c r="S19" i="1"/>
  <c r="R19" i="1"/>
  <c r="Q19" i="1"/>
  <c r="P19" i="1"/>
  <c r="Y18" i="1"/>
  <c r="X18" i="1"/>
  <c r="W18" i="1"/>
  <c r="V18" i="1"/>
  <c r="U18" i="1"/>
  <c r="T18" i="1"/>
  <c r="S18" i="1"/>
  <c r="R18" i="1"/>
  <c r="Q18" i="1"/>
  <c r="P18" i="1"/>
  <c r="Y17" i="1"/>
  <c r="X17" i="1"/>
  <c r="W17" i="1"/>
  <c r="V17" i="1"/>
  <c r="U17" i="1"/>
  <c r="T17" i="1"/>
  <c r="S17" i="1"/>
  <c r="R17" i="1"/>
  <c r="Q17" i="1"/>
  <c r="P17" i="1"/>
  <c r="Y16" i="1"/>
  <c r="X16" i="1"/>
  <c r="W16" i="1"/>
  <c r="V16" i="1"/>
  <c r="U16" i="1"/>
  <c r="T16" i="1"/>
  <c r="S16" i="1"/>
  <c r="R16" i="1"/>
  <c r="Q16" i="1"/>
  <c r="P16" i="1"/>
  <c r="Y15" i="1"/>
  <c r="X15" i="1"/>
  <c r="W15" i="1"/>
  <c r="V15" i="1"/>
  <c r="U15" i="1"/>
  <c r="T15" i="1"/>
  <c r="S15" i="1"/>
  <c r="R15" i="1"/>
  <c r="Q15" i="1"/>
  <c r="P15" i="1"/>
  <c r="Y14" i="1"/>
  <c r="X14" i="1"/>
  <c r="W14" i="1"/>
  <c r="V14" i="1"/>
  <c r="U14" i="1"/>
  <c r="T14" i="1"/>
  <c r="S14" i="1"/>
  <c r="R14" i="1"/>
  <c r="Q14" i="1"/>
  <c r="P14" i="1"/>
  <c r="Y13" i="1"/>
  <c r="X13" i="1"/>
  <c r="W13" i="1"/>
  <c r="V13" i="1"/>
  <c r="U13" i="1"/>
  <c r="T13" i="1"/>
  <c r="S13" i="1"/>
  <c r="R13" i="1"/>
  <c r="Q13" i="1"/>
  <c r="P13" i="1"/>
  <c r="Y12" i="1"/>
  <c r="X12" i="1"/>
  <c r="W12" i="1"/>
  <c r="V12" i="1"/>
  <c r="U12" i="1"/>
  <c r="T12" i="1"/>
  <c r="S12" i="1"/>
  <c r="R12" i="1"/>
  <c r="Q12" i="1"/>
  <c r="P12" i="1"/>
  <c r="Y11" i="1"/>
  <c r="X11" i="1"/>
  <c r="W11" i="1"/>
  <c r="V11" i="1"/>
  <c r="U11" i="1"/>
  <c r="T11" i="1"/>
  <c r="S11" i="1"/>
  <c r="R11" i="1"/>
  <c r="Q11" i="1"/>
  <c r="P11" i="1"/>
  <c r="Y10" i="1"/>
  <c r="X10" i="1"/>
  <c r="W10" i="1"/>
  <c r="V10" i="1"/>
  <c r="U10" i="1"/>
  <c r="T10" i="1"/>
  <c r="S10" i="1"/>
  <c r="R10" i="1"/>
  <c r="Q10" i="1"/>
  <c r="P10" i="1"/>
  <c r="Y9" i="1"/>
  <c r="X9" i="1"/>
  <c r="W9" i="1"/>
  <c r="V9" i="1"/>
  <c r="U9" i="1"/>
  <c r="T9" i="1"/>
  <c r="S9" i="1"/>
  <c r="R9" i="1"/>
  <c r="Q9" i="1"/>
  <c r="P9" i="1"/>
  <c r="Y8" i="1"/>
  <c r="X8" i="1"/>
  <c r="W8" i="1"/>
  <c r="V8" i="1"/>
  <c r="U8" i="1"/>
  <c r="T8" i="1"/>
  <c r="S8" i="1"/>
  <c r="R8" i="1"/>
  <c r="Q8" i="1"/>
  <c r="P8" i="1"/>
  <c r="Y7" i="1"/>
  <c r="X7" i="1"/>
  <c r="W7" i="1"/>
  <c r="V7" i="1"/>
  <c r="U7" i="1"/>
  <c r="T7" i="1"/>
  <c r="S7" i="1"/>
  <c r="R7" i="1"/>
  <c r="Q7" i="1"/>
  <c r="P7" i="1"/>
  <c r="Y6" i="1"/>
  <c r="X6" i="1"/>
  <c r="W6" i="1"/>
  <c r="V6" i="1"/>
  <c r="U6" i="1"/>
  <c r="T6" i="1"/>
  <c r="S6" i="1"/>
  <c r="R6" i="1"/>
  <c r="Q6" i="1"/>
  <c r="P6" i="1"/>
  <c r="Y5" i="1"/>
  <c r="X5" i="1"/>
  <c r="W5" i="1"/>
  <c r="V5" i="1"/>
  <c r="U5" i="1"/>
  <c r="T5" i="1"/>
  <c r="S5" i="1"/>
  <c r="R5" i="1"/>
  <c r="Q5" i="1"/>
  <c r="P5" i="1"/>
  <c r="Y4" i="1"/>
  <c r="X4" i="1"/>
  <c r="W4" i="1"/>
  <c r="V4" i="1"/>
  <c r="U4" i="1"/>
  <c r="T4" i="1"/>
  <c r="S4" i="1"/>
  <c r="R4" i="1"/>
  <c r="Q4" i="1"/>
  <c r="P4" i="1"/>
  <c r="Y3" i="1"/>
  <c r="X3" i="1"/>
  <c r="W3" i="1"/>
  <c r="V3" i="1"/>
  <c r="U3" i="1"/>
  <c r="T3" i="1"/>
  <c r="S3" i="1"/>
  <c r="R3" i="1"/>
  <c r="Q3" i="1"/>
  <c r="P3" i="1"/>
  <c r="Y2" i="1"/>
  <c r="X2" i="1"/>
  <c r="W2" i="1"/>
  <c r="V2" i="1"/>
  <c r="U2" i="1"/>
  <c r="T2" i="1"/>
  <c r="S2" i="1"/>
  <c r="R2" i="1"/>
  <c r="Q2" i="1"/>
  <c r="P2" i="1"/>
  <c r="B15" i="8"/>
  <c r="B11" i="8"/>
  <c r="B7" i="8"/>
  <c r="B19" i="8"/>
  <c r="B4" i="8"/>
  <c r="B95"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39A85A-ABCA-4A53-895C-2D064083E52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4F233BB-D670-4850-AF65-EE43A055ACE5}" name="WorksheetConnection_Orders_Fact!$A$1:$X$2201" type="102" refreshedVersion="8" minRefreshableVersion="5">
    <extLst>
      <ext xmlns:x15="http://schemas.microsoft.com/office/spreadsheetml/2010/11/main" uri="{DE250136-89BD-433C-8126-D09CA5730AF9}">
        <x15:connection id="Range" autoDelete="1">
          <x15:rangePr sourceName="_xlcn.WorksheetConnection_Orders_FactA1X2201"/>
        </x15:connection>
      </ext>
    </extLst>
  </connection>
  <connection id="3" xr16:uid="{6F0BBBD4-7D0E-449C-8BF5-2FC914BC3DA5}" name="WorksheetConnection_Orders_Fact!$A$1:$Y$2201" type="102" refreshedVersion="8" minRefreshableVersion="5">
    <extLst>
      <ext xmlns:x15="http://schemas.microsoft.com/office/spreadsheetml/2010/11/main" uri="{DE250136-89BD-433C-8126-D09CA5730AF9}">
        <x15:connection id="Range 1" autoDelete="1">
          <x15:rangePr sourceName="_xlcn.WorksheetConnection_Orders_FactA1Y2201"/>
        </x15:connection>
      </ext>
    </extLst>
  </connection>
</connections>
</file>

<file path=xl/sharedStrings.xml><?xml version="1.0" encoding="utf-8"?>
<sst xmlns="http://schemas.openxmlformats.org/spreadsheetml/2006/main" count="15451" uniqueCount="2267">
  <si>
    <t>Order_ID</t>
  </si>
  <si>
    <t>Order_Date</t>
  </si>
  <si>
    <t>Promised_Date</t>
  </si>
  <si>
    <t>Actual_Delivery_Date</t>
  </si>
  <si>
    <t>Customer_Type</t>
  </si>
  <si>
    <t>Country</t>
  </si>
  <si>
    <t>Warehouse</t>
  </si>
  <si>
    <t>Route_ID</t>
  </si>
  <si>
    <t>SKU</t>
  </si>
  <si>
    <t>Category</t>
  </si>
  <si>
    <t>Sold_Qty</t>
  </si>
  <si>
    <t>Price_per_Unit</t>
  </si>
  <si>
    <t>COGS_per_Unit</t>
  </si>
  <si>
    <t>Logistics_Cost_per_Unit</t>
  </si>
  <si>
    <t>Discount_%</t>
  </si>
  <si>
    <t>ORD_00001</t>
  </si>
  <si>
    <t>B2B</t>
  </si>
  <si>
    <t>HU</t>
  </si>
  <si>
    <t>WH_B</t>
  </si>
  <si>
    <t>R02</t>
  </si>
  <si>
    <t>SKU_H1</t>
  </si>
  <si>
    <t>Home</t>
  </si>
  <si>
    <t>ORD_00002</t>
  </si>
  <si>
    <t>Retail</t>
  </si>
  <si>
    <t>WH_A</t>
  </si>
  <si>
    <t>R01</t>
  </si>
  <si>
    <t>SKU_O1</t>
  </si>
  <si>
    <t>Office</t>
  </si>
  <si>
    <t>ORD_00003</t>
  </si>
  <si>
    <t>SKU_O2</t>
  </si>
  <si>
    <t>ORD_00004</t>
  </si>
  <si>
    <t>ORD_00005</t>
  </si>
  <si>
    <t>SK</t>
  </si>
  <si>
    <t>R04</t>
  </si>
  <si>
    <t>SKU_E3</t>
  </si>
  <si>
    <t>Electronics</t>
  </si>
  <si>
    <t>ORD_00006</t>
  </si>
  <si>
    <t>R03</t>
  </si>
  <si>
    <t>SKU_H2</t>
  </si>
  <si>
    <t>ORD_00007</t>
  </si>
  <si>
    <t>ORD_00008</t>
  </si>
  <si>
    <t>CZ</t>
  </si>
  <si>
    <t>ORD_00009</t>
  </si>
  <si>
    <t>ORD_00010</t>
  </si>
  <si>
    <t>ORD_00011</t>
  </si>
  <si>
    <t>PL</t>
  </si>
  <si>
    <t>ORD_00012</t>
  </si>
  <si>
    <t>SKU_E2</t>
  </si>
  <si>
    <t>ORD_00013</t>
  </si>
  <si>
    <t>ORD_00014</t>
  </si>
  <si>
    <t>ORD_00015</t>
  </si>
  <si>
    <t>ORD_00016</t>
  </si>
  <si>
    <t>ORD_00017</t>
  </si>
  <si>
    <t>ORD_00018</t>
  </si>
  <si>
    <t>ORD_00019</t>
  </si>
  <si>
    <t>ORD_00020</t>
  </si>
  <si>
    <t>SKU_E1</t>
  </si>
  <si>
    <t>ORD_00021</t>
  </si>
  <si>
    <t>ORD_00022</t>
  </si>
  <si>
    <t>ORD_00023</t>
  </si>
  <si>
    <t>ORD_00024</t>
  </si>
  <si>
    <t>ORD_00025</t>
  </si>
  <si>
    <t>ORD_00026</t>
  </si>
  <si>
    <t>ORD_00027</t>
  </si>
  <si>
    <t>ORD_00028</t>
  </si>
  <si>
    <t>ORD_00029</t>
  </si>
  <si>
    <t>ORD_00030</t>
  </si>
  <si>
    <t>ORD_00031</t>
  </si>
  <si>
    <t>ORD_00032</t>
  </si>
  <si>
    <t>ORD_00033</t>
  </si>
  <si>
    <t>ORD_00034</t>
  </si>
  <si>
    <t>ORD_00035</t>
  </si>
  <si>
    <t>ORD_00036</t>
  </si>
  <si>
    <t>ORD_00037</t>
  </si>
  <si>
    <t>SKU_O3</t>
  </si>
  <si>
    <t>ORD_00038</t>
  </si>
  <si>
    <t>ORD_00039</t>
  </si>
  <si>
    <t>ORD_00040</t>
  </si>
  <si>
    <t>ORD_00041</t>
  </si>
  <si>
    <t>ORD_00042</t>
  </si>
  <si>
    <t>ORD_00043</t>
  </si>
  <si>
    <t>ORD_00044</t>
  </si>
  <si>
    <t>ORD_00045</t>
  </si>
  <si>
    <t>ORD_00046</t>
  </si>
  <si>
    <t>ORD_00047</t>
  </si>
  <si>
    <t>ORD_00048</t>
  </si>
  <si>
    <t>ORD_00049</t>
  </si>
  <si>
    <t>ORD_00050</t>
  </si>
  <si>
    <t>ORD_00051</t>
  </si>
  <si>
    <t>ORD_00052</t>
  </si>
  <si>
    <t>ORD_00053</t>
  </si>
  <si>
    <t>ORD_00054</t>
  </si>
  <si>
    <t>ORD_00055</t>
  </si>
  <si>
    <t>ORD_00056</t>
  </si>
  <si>
    <t>ORD_00057</t>
  </si>
  <si>
    <t>ORD_00058</t>
  </si>
  <si>
    <t>ORD_00059</t>
  </si>
  <si>
    <t>ORD_00060</t>
  </si>
  <si>
    <t>ORD_00061</t>
  </si>
  <si>
    <t>ORD_00062</t>
  </si>
  <si>
    <t>ORD_00063</t>
  </si>
  <si>
    <t>ORD_00064</t>
  </si>
  <si>
    <t>ORD_00065</t>
  </si>
  <si>
    <t>ORD_00066</t>
  </si>
  <si>
    <t>ORD_00067</t>
  </si>
  <si>
    <t>ORD_00068</t>
  </si>
  <si>
    <t>ORD_00069</t>
  </si>
  <si>
    <t>ORD_00070</t>
  </si>
  <si>
    <t>ORD_00071</t>
  </si>
  <si>
    <t>ORD_00072</t>
  </si>
  <si>
    <t>ORD_00073</t>
  </si>
  <si>
    <t>ORD_00074</t>
  </si>
  <si>
    <t>ORD_00075</t>
  </si>
  <si>
    <t>ORD_00076</t>
  </si>
  <si>
    <t>ORD_00077</t>
  </si>
  <si>
    <t>ORD_00078</t>
  </si>
  <si>
    <t>ORD_00079</t>
  </si>
  <si>
    <t>ORD_00080</t>
  </si>
  <si>
    <t>ORD_00081</t>
  </si>
  <si>
    <t>ORD_00082</t>
  </si>
  <si>
    <t>ORD_00083</t>
  </si>
  <si>
    <t>ORD_00084</t>
  </si>
  <si>
    <t>ORD_00085</t>
  </si>
  <si>
    <t>ORD_00086</t>
  </si>
  <si>
    <t>ORD_00087</t>
  </si>
  <si>
    <t>ORD_00088</t>
  </si>
  <si>
    <t>ORD_00089</t>
  </si>
  <si>
    <t>ORD_00090</t>
  </si>
  <si>
    <t>ORD_00091</t>
  </si>
  <si>
    <t>ORD_00092</t>
  </si>
  <si>
    <t>ORD_00093</t>
  </si>
  <si>
    <t>ORD_00094</t>
  </si>
  <si>
    <t>ORD_00095</t>
  </si>
  <si>
    <t>ORD_00096</t>
  </si>
  <si>
    <t>ORD_00097</t>
  </si>
  <si>
    <t>ORD_00098</t>
  </si>
  <si>
    <t>ORD_00099</t>
  </si>
  <si>
    <t>ORD_00100</t>
  </si>
  <si>
    <t>ORD_00101</t>
  </si>
  <si>
    <t>ORD_00102</t>
  </si>
  <si>
    <t>ORD_00103</t>
  </si>
  <si>
    <t>ORD_00104</t>
  </si>
  <si>
    <t>ORD_00105</t>
  </si>
  <si>
    <t>ORD_00106</t>
  </si>
  <si>
    <t>ORD_00107</t>
  </si>
  <si>
    <t>ORD_00108</t>
  </si>
  <si>
    <t>ORD_00109</t>
  </si>
  <si>
    <t>ORD_00110</t>
  </si>
  <si>
    <t>ORD_00111</t>
  </si>
  <si>
    <t>ORD_00112</t>
  </si>
  <si>
    <t>ORD_00113</t>
  </si>
  <si>
    <t>ORD_00114</t>
  </si>
  <si>
    <t>ORD_00115</t>
  </si>
  <si>
    <t>ORD_00116</t>
  </si>
  <si>
    <t>ORD_00117</t>
  </si>
  <si>
    <t>ORD_00118</t>
  </si>
  <si>
    <t>ORD_00119</t>
  </si>
  <si>
    <t>ORD_00120</t>
  </si>
  <si>
    <t>ORD_00121</t>
  </si>
  <si>
    <t>ORD_00122</t>
  </si>
  <si>
    <t>ORD_00123</t>
  </si>
  <si>
    <t>ORD_00124</t>
  </si>
  <si>
    <t>ORD_00125</t>
  </si>
  <si>
    <t>ORD_00126</t>
  </si>
  <si>
    <t>ORD_00127</t>
  </si>
  <si>
    <t>ORD_00128</t>
  </si>
  <si>
    <t>ORD_00129</t>
  </si>
  <si>
    <t>ORD_00130</t>
  </si>
  <si>
    <t>ORD_00131</t>
  </si>
  <si>
    <t>ORD_00132</t>
  </si>
  <si>
    <t>ORD_00133</t>
  </si>
  <si>
    <t>ORD_00134</t>
  </si>
  <si>
    <t>ORD_00135</t>
  </si>
  <si>
    <t>ORD_00136</t>
  </si>
  <si>
    <t>ORD_00137</t>
  </si>
  <si>
    <t>ORD_00138</t>
  </si>
  <si>
    <t>ORD_00139</t>
  </si>
  <si>
    <t>ORD_00140</t>
  </si>
  <si>
    <t>ORD_00141</t>
  </si>
  <si>
    <t>ORD_00142</t>
  </si>
  <si>
    <t>ORD_00143</t>
  </si>
  <si>
    <t>ORD_00144</t>
  </si>
  <si>
    <t>ORD_00145</t>
  </si>
  <si>
    <t>ORD_00146</t>
  </si>
  <si>
    <t>ORD_00147</t>
  </si>
  <si>
    <t>ORD_00148</t>
  </si>
  <si>
    <t>ORD_00149</t>
  </si>
  <si>
    <t>ORD_00150</t>
  </si>
  <si>
    <t>ORD_00151</t>
  </si>
  <si>
    <t>ORD_00152</t>
  </si>
  <si>
    <t>ORD_00153</t>
  </si>
  <si>
    <t>ORD_00154</t>
  </si>
  <si>
    <t>ORD_00155</t>
  </si>
  <si>
    <t>ORD_00156</t>
  </si>
  <si>
    <t>ORD_00157</t>
  </si>
  <si>
    <t>ORD_00158</t>
  </si>
  <si>
    <t>ORD_00159</t>
  </si>
  <si>
    <t>ORD_00160</t>
  </si>
  <si>
    <t>ORD_00161</t>
  </si>
  <si>
    <t>ORD_00162</t>
  </si>
  <si>
    <t>ORD_00163</t>
  </si>
  <si>
    <t>ORD_00164</t>
  </si>
  <si>
    <t>ORD_00165</t>
  </si>
  <si>
    <t>ORD_00166</t>
  </si>
  <si>
    <t>ORD_00167</t>
  </si>
  <si>
    <t>ORD_00168</t>
  </si>
  <si>
    <t>ORD_00169</t>
  </si>
  <si>
    <t>ORD_00170</t>
  </si>
  <si>
    <t>ORD_00171</t>
  </si>
  <si>
    <t>ORD_00172</t>
  </si>
  <si>
    <t>ORD_00173</t>
  </si>
  <si>
    <t>ORD_00174</t>
  </si>
  <si>
    <t>ORD_00175</t>
  </si>
  <si>
    <t>ORD_00176</t>
  </si>
  <si>
    <t>ORD_00177</t>
  </si>
  <si>
    <t>ORD_00178</t>
  </si>
  <si>
    <t>ORD_00179</t>
  </si>
  <si>
    <t>ORD_00180</t>
  </si>
  <si>
    <t>ORD_00181</t>
  </si>
  <si>
    <t>ORD_00182</t>
  </si>
  <si>
    <t>ORD_00183</t>
  </si>
  <si>
    <t>ORD_00184</t>
  </si>
  <si>
    <t>ORD_00185</t>
  </si>
  <si>
    <t>ORD_00186</t>
  </si>
  <si>
    <t>ORD_00187</t>
  </si>
  <si>
    <t>ORD_00188</t>
  </si>
  <si>
    <t>ORD_00189</t>
  </si>
  <si>
    <t>ORD_00190</t>
  </si>
  <si>
    <t>ORD_00191</t>
  </si>
  <si>
    <t>ORD_00192</t>
  </si>
  <si>
    <t>ORD_00193</t>
  </si>
  <si>
    <t>ORD_00194</t>
  </si>
  <si>
    <t>ORD_00195</t>
  </si>
  <si>
    <t>ORD_00196</t>
  </si>
  <si>
    <t>ORD_00197</t>
  </si>
  <si>
    <t>ORD_00198</t>
  </si>
  <si>
    <t>ORD_00199</t>
  </si>
  <si>
    <t>ORD_00200</t>
  </si>
  <si>
    <t>ORD_00201</t>
  </si>
  <si>
    <t>ORD_00202</t>
  </si>
  <si>
    <t>ORD_00203</t>
  </si>
  <si>
    <t>ORD_00204</t>
  </si>
  <si>
    <t>ORD_00205</t>
  </si>
  <si>
    <t>ORD_00206</t>
  </si>
  <si>
    <t>ORD_00207</t>
  </si>
  <si>
    <t>ORD_00208</t>
  </si>
  <si>
    <t>ORD_00209</t>
  </si>
  <si>
    <t>ORD_00210</t>
  </si>
  <si>
    <t>ORD_00211</t>
  </si>
  <si>
    <t>ORD_00212</t>
  </si>
  <si>
    <t>ORD_00213</t>
  </si>
  <si>
    <t>ORD_00214</t>
  </si>
  <si>
    <t>ORD_00215</t>
  </si>
  <si>
    <t>ORD_00216</t>
  </si>
  <si>
    <t>ORD_00217</t>
  </si>
  <si>
    <t>ORD_00218</t>
  </si>
  <si>
    <t>ORD_00219</t>
  </si>
  <si>
    <t>ORD_00220</t>
  </si>
  <si>
    <t>ORD_00221</t>
  </si>
  <si>
    <t>ORD_00222</t>
  </si>
  <si>
    <t>ORD_00223</t>
  </si>
  <si>
    <t>ORD_00224</t>
  </si>
  <si>
    <t>ORD_00225</t>
  </si>
  <si>
    <t>ORD_00226</t>
  </si>
  <si>
    <t>ORD_00227</t>
  </si>
  <si>
    <t>ORD_00228</t>
  </si>
  <si>
    <t>ORD_00229</t>
  </si>
  <si>
    <t>ORD_00230</t>
  </si>
  <si>
    <t>ORD_00231</t>
  </si>
  <si>
    <t>ORD_00232</t>
  </si>
  <si>
    <t>ORD_00233</t>
  </si>
  <si>
    <t>ORD_00234</t>
  </si>
  <si>
    <t>ORD_00235</t>
  </si>
  <si>
    <t>ORD_00236</t>
  </si>
  <si>
    <t>ORD_00237</t>
  </si>
  <si>
    <t>ORD_00238</t>
  </si>
  <si>
    <t>ORD_00239</t>
  </si>
  <si>
    <t>ORD_00240</t>
  </si>
  <si>
    <t>ORD_00241</t>
  </si>
  <si>
    <t>ORD_00242</t>
  </si>
  <si>
    <t>ORD_00243</t>
  </si>
  <si>
    <t>ORD_00244</t>
  </si>
  <si>
    <t>ORD_00245</t>
  </si>
  <si>
    <t>ORD_00246</t>
  </si>
  <si>
    <t>ORD_00247</t>
  </si>
  <si>
    <t>ORD_00248</t>
  </si>
  <si>
    <t>ORD_00249</t>
  </si>
  <si>
    <t>ORD_00250</t>
  </si>
  <si>
    <t>ORD_00251</t>
  </si>
  <si>
    <t>ORD_00252</t>
  </si>
  <si>
    <t>ORD_00253</t>
  </si>
  <si>
    <t>ORD_00254</t>
  </si>
  <si>
    <t>ORD_00255</t>
  </si>
  <si>
    <t>ORD_00256</t>
  </si>
  <si>
    <t>ORD_00257</t>
  </si>
  <si>
    <t>ORD_00258</t>
  </si>
  <si>
    <t>ORD_00259</t>
  </si>
  <si>
    <t>ORD_00260</t>
  </si>
  <si>
    <t>ORD_00261</t>
  </si>
  <si>
    <t>ORD_00262</t>
  </si>
  <si>
    <t>ORD_00263</t>
  </si>
  <si>
    <t>ORD_00264</t>
  </si>
  <si>
    <t>ORD_00265</t>
  </si>
  <si>
    <t>ORD_00266</t>
  </si>
  <si>
    <t>ORD_00267</t>
  </si>
  <si>
    <t>ORD_00268</t>
  </si>
  <si>
    <t>ORD_00269</t>
  </si>
  <si>
    <t>ORD_00270</t>
  </si>
  <si>
    <t>ORD_00271</t>
  </si>
  <si>
    <t>ORD_00272</t>
  </si>
  <si>
    <t>ORD_00273</t>
  </si>
  <si>
    <t>ORD_00274</t>
  </si>
  <si>
    <t>ORD_00275</t>
  </si>
  <si>
    <t>ORD_00276</t>
  </si>
  <si>
    <t>ORD_00277</t>
  </si>
  <si>
    <t>ORD_00278</t>
  </si>
  <si>
    <t>ORD_00279</t>
  </si>
  <si>
    <t>ORD_00280</t>
  </si>
  <si>
    <t>ORD_00281</t>
  </si>
  <si>
    <t>ORD_00282</t>
  </si>
  <si>
    <t>ORD_00283</t>
  </si>
  <si>
    <t>ORD_00284</t>
  </si>
  <si>
    <t>ORD_00285</t>
  </si>
  <si>
    <t>ORD_00286</t>
  </si>
  <si>
    <t>ORD_00287</t>
  </si>
  <si>
    <t>ORD_00288</t>
  </si>
  <si>
    <t>ORD_00289</t>
  </si>
  <si>
    <t>ORD_00290</t>
  </si>
  <si>
    <t>ORD_00291</t>
  </si>
  <si>
    <t>ORD_00292</t>
  </si>
  <si>
    <t>ORD_00293</t>
  </si>
  <si>
    <t>ORD_00294</t>
  </si>
  <si>
    <t>ORD_00295</t>
  </si>
  <si>
    <t>ORD_00296</t>
  </si>
  <si>
    <t>ORD_00297</t>
  </si>
  <si>
    <t>ORD_00298</t>
  </si>
  <si>
    <t>ORD_00299</t>
  </si>
  <si>
    <t>ORD_00300</t>
  </si>
  <si>
    <t>ORD_00301</t>
  </si>
  <si>
    <t>ORD_00302</t>
  </si>
  <si>
    <t>ORD_00303</t>
  </si>
  <si>
    <t>ORD_00304</t>
  </si>
  <si>
    <t>ORD_00305</t>
  </si>
  <si>
    <t>ORD_00306</t>
  </si>
  <si>
    <t>ORD_00307</t>
  </si>
  <si>
    <t>ORD_00308</t>
  </si>
  <si>
    <t>ORD_00309</t>
  </si>
  <si>
    <t>ORD_00310</t>
  </si>
  <si>
    <t>ORD_00311</t>
  </si>
  <si>
    <t>ORD_00312</t>
  </si>
  <si>
    <t>ORD_00313</t>
  </si>
  <si>
    <t>ORD_00314</t>
  </si>
  <si>
    <t>ORD_00315</t>
  </si>
  <si>
    <t>ORD_00316</t>
  </si>
  <si>
    <t>ORD_00317</t>
  </si>
  <si>
    <t>ORD_00318</t>
  </si>
  <si>
    <t>ORD_00319</t>
  </si>
  <si>
    <t>ORD_00320</t>
  </si>
  <si>
    <t>ORD_00321</t>
  </si>
  <si>
    <t>ORD_00322</t>
  </si>
  <si>
    <t>ORD_00323</t>
  </si>
  <si>
    <t>ORD_00324</t>
  </si>
  <si>
    <t>ORD_00325</t>
  </si>
  <si>
    <t>ORD_00326</t>
  </si>
  <si>
    <t>ORD_00327</t>
  </si>
  <si>
    <t>ORD_00328</t>
  </si>
  <si>
    <t>ORD_00329</t>
  </si>
  <si>
    <t>ORD_00330</t>
  </si>
  <si>
    <t>ORD_00331</t>
  </si>
  <si>
    <t>ORD_00332</t>
  </si>
  <si>
    <t>ORD_00333</t>
  </si>
  <si>
    <t>ORD_00334</t>
  </si>
  <si>
    <t>ORD_00335</t>
  </si>
  <si>
    <t>ORD_00336</t>
  </si>
  <si>
    <t>ORD_00337</t>
  </si>
  <si>
    <t>ORD_00338</t>
  </si>
  <si>
    <t>ORD_00339</t>
  </si>
  <si>
    <t>ORD_00340</t>
  </si>
  <si>
    <t>ORD_00341</t>
  </si>
  <si>
    <t>ORD_00342</t>
  </si>
  <si>
    <t>ORD_00343</t>
  </si>
  <si>
    <t>ORD_00344</t>
  </si>
  <si>
    <t>ORD_00345</t>
  </si>
  <si>
    <t>ORD_00346</t>
  </si>
  <si>
    <t>ORD_00347</t>
  </si>
  <si>
    <t>ORD_00348</t>
  </si>
  <si>
    <t>ORD_00349</t>
  </si>
  <si>
    <t>ORD_00350</t>
  </si>
  <si>
    <t>ORD_00351</t>
  </si>
  <si>
    <t>ORD_00352</t>
  </si>
  <si>
    <t>ORD_00353</t>
  </si>
  <si>
    <t>ORD_00354</t>
  </si>
  <si>
    <t>ORD_00355</t>
  </si>
  <si>
    <t>ORD_00356</t>
  </si>
  <si>
    <t>ORD_00357</t>
  </si>
  <si>
    <t>ORD_00358</t>
  </si>
  <si>
    <t>ORD_00359</t>
  </si>
  <si>
    <t>ORD_00360</t>
  </si>
  <si>
    <t>ORD_00361</t>
  </si>
  <si>
    <t>ORD_00362</t>
  </si>
  <si>
    <t>ORD_00363</t>
  </si>
  <si>
    <t>ORD_00364</t>
  </si>
  <si>
    <t>ORD_00365</t>
  </si>
  <si>
    <t>ORD_00366</t>
  </si>
  <si>
    <t>ORD_00367</t>
  </si>
  <si>
    <t>ORD_00368</t>
  </si>
  <si>
    <t>ORD_00369</t>
  </si>
  <si>
    <t>ORD_00370</t>
  </si>
  <si>
    <t>ORD_00371</t>
  </si>
  <si>
    <t>ORD_00372</t>
  </si>
  <si>
    <t>ORD_00373</t>
  </si>
  <si>
    <t>ORD_00374</t>
  </si>
  <si>
    <t>ORD_00375</t>
  </si>
  <si>
    <t>ORD_00376</t>
  </si>
  <si>
    <t>ORD_00377</t>
  </si>
  <si>
    <t>ORD_00378</t>
  </si>
  <si>
    <t>ORD_00379</t>
  </si>
  <si>
    <t>ORD_00380</t>
  </si>
  <si>
    <t>ORD_00381</t>
  </si>
  <si>
    <t>ORD_00382</t>
  </si>
  <si>
    <t>ORD_00383</t>
  </si>
  <si>
    <t>ORD_00384</t>
  </si>
  <si>
    <t>ORD_00385</t>
  </si>
  <si>
    <t>ORD_00386</t>
  </si>
  <si>
    <t>ORD_00387</t>
  </si>
  <si>
    <t>ORD_00388</t>
  </si>
  <si>
    <t>ORD_00389</t>
  </si>
  <si>
    <t>ORD_00390</t>
  </si>
  <si>
    <t>ORD_00391</t>
  </si>
  <si>
    <t>ORD_00392</t>
  </si>
  <si>
    <t>ORD_00393</t>
  </si>
  <si>
    <t>ORD_00394</t>
  </si>
  <si>
    <t>ORD_00395</t>
  </si>
  <si>
    <t>ORD_00396</t>
  </si>
  <si>
    <t>ORD_00397</t>
  </si>
  <si>
    <t>ORD_00398</t>
  </si>
  <si>
    <t>ORD_00399</t>
  </si>
  <si>
    <t>ORD_00400</t>
  </si>
  <si>
    <t>ORD_00401</t>
  </si>
  <si>
    <t>ORD_00402</t>
  </si>
  <si>
    <t>ORD_00403</t>
  </si>
  <si>
    <t>ORD_00404</t>
  </si>
  <si>
    <t>ORD_00405</t>
  </si>
  <si>
    <t>ORD_00406</t>
  </si>
  <si>
    <t>ORD_00407</t>
  </si>
  <si>
    <t>ORD_00408</t>
  </si>
  <si>
    <t>ORD_00409</t>
  </si>
  <si>
    <t>ORD_00410</t>
  </si>
  <si>
    <t>ORD_00411</t>
  </si>
  <si>
    <t>ORD_00412</t>
  </si>
  <si>
    <t>ORD_00413</t>
  </si>
  <si>
    <t>ORD_00414</t>
  </si>
  <si>
    <t>ORD_00415</t>
  </si>
  <si>
    <t>ORD_00416</t>
  </si>
  <si>
    <t>ORD_00417</t>
  </si>
  <si>
    <t>ORD_00418</t>
  </si>
  <si>
    <t>ORD_00419</t>
  </si>
  <si>
    <t>ORD_00420</t>
  </si>
  <si>
    <t>ORD_00421</t>
  </si>
  <si>
    <t>ORD_00422</t>
  </si>
  <si>
    <t>ORD_00423</t>
  </si>
  <si>
    <t>ORD_00424</t>
  </si>
  <si>
    <t>ORD_00425</t>
  </si>
  <si>
    <t>ORD_00426</t>
  </si>
  <si>
    <t>ORD_00427</t>
  </si>
  <si>
    <t>ORD_00428</t>
  </si>
  <si>
    <t>ORD_00429</t>
  </si>
  <si>
    <t>ORD_00430</t>
  </si>
  <si>
    <t>ORD_00431</t>
  </si>
  <si>
    <t>ORD_00432</t>
  </si>
  <si>
    <t>ORD_00433</t>
  </si>
  <si>
    <t>ORD_00434</t>
  </si>
  <si>
    <t>ORD_00435</t>
  </si>
  <si>
    <t>ORD_00436</t>
  </si>
  <si>
    <t>ORD_00437</t>
  </si>
  <si>
    <t>ORD_00438</t>
  </si>
  <si>
    <t>ORD_00439</t>
  </si>
  <si>
    <t>ORD_00440</t>
  </si>
  <si>
    <t>ORD_00441</t>
  </si>
  <si>
    <t>ORD_00442</t>
  </si>
  <si>
    <t>ORD_00443</t>
  </si>
  <si>
    <t>ORD_00444</t>
  </si>
  <si>
    <t>ORD_00445</t>
  </si>
  <si>
    <t>ORD_00446</t>
  </si>
  <si>
    <t>ORD_00447</t>
  </si>
  <si>
    <t>ORD_00448</t>
  </si>
  <si>
    <t>ORD_00449</t>
  </si>
  <si>
    <t>ORD_00450</t>
  </si>
  <si>
    <t>ORD_00451</t>
  </si>
  <si>
    <t>ORD_00452</t>
  </si>
  <si>
    <t>ORD_00453</t>
  </si>
  <si>
    <t>ORD_00454</t>
  </si>
  <si>
    <t>ORD_00455</t>
  </si>
  <si>
    <t>ORD_00456</t>
  </si>
  <si>
    <t>ORD_00457</t>
  </si>
  <si>
    <t>ORD_00458</t>
  </si>
  <si>
    <t>ORD_00459</t>
  </si>
  <si>
    <t>ORD_00460</t>
  </si>
  <si>
    <t>ORD_00461</t>
  </si>
  <si>
    <t>ORD_00462</t>
  </si>
  <si>
    <t>ORD_00463</t>
  </si>
  <si>
    <t>ORD_00464</t>
  </si>
  <si>
    <t>ORD_00465</t>
  </si>
  <si>
    <t>ORD_00466</t>
  </si>
  <si>
    <t>ORD_00467</t>
  </si>
  <si>
    <t>ORD_00468</t>
  </si>
  <si>
    <t>ORD_00469</t>
  </si>
  <si>
    <t>ORD_00470</t>
  </si>
  <si>
    <t>ORD_00471</t>
  </si>
  <si>
    <t>ORD_00472</t>
  </si>
  <si>
    <t>ORD_00473</t>
  </si>
  <si>
    <t>ORD_00474</t>
  </si>
  <si>
    <t>ORD_00475</t>
  </si>
  <si>
    <t>ORD_00476</t>
  </si>
  <si>
    <t>ORD_00477</t>
  </si>
  <si>
    <t>ORD_00478</t>
  </si>
  <si>
    <t>ORD_00479</t>
  </si>
  <si>
    <t>ORD_00480</t>
  </si>
  <si>
    <t>ORD_00481</t>
  </si>
  <si>
    <t>ORD_00482</t>
  </si>
  <si>
    <t>ORD_00483</t>
  </si>
  <si>
    <t>ORD_00484</t>
  </si>
  <si>
    <t>ORD_00485</t>
  </si>
  <si>
    <t>ORD_00486</t>
  </si>
  <si>
    <t>ORD_00487</t>
  </si>
  <si>
    <t>ORD_00488</t>
  </si>
  <si>
    <t>ORD_00489</t>
  </si>
  <si>
    <t>ORD_00490</t>
  </si>
  <si>
    <t>ORD_00491</t>
  </si>
  <si>
    <t>ORD_00492</t>
  </si>
  <si>
    <t>ORD_00493</t>
  </si>
  <si>
    <t>ORD_00494</t>
  </si>
  <si>
    <t>ORD_00495</t>
  </si>
  <si>
    <t>ORD_00496</t>
  </si>
  <si>
    <t>ORD_00497</t>
  </si>
  <si>
    <t>ORD_00498</t>
  </si>
  <si>
    <t>ORD_00499</t>
  </si>
  <si>
    <t>ORD_00500</t>
  </si>
  <si>
    <t>ORD_00501</t>
  </si>
  <si>
    <t>ORD_00502</t>
  </si>
  <si>
    <t>ORD_00503</t>
  </si>
  <si>
    <t>ORD_00504</t>
  </si>
  <si>
    <t>ORD_00505</t>
  </si>
  <si>
    <t>ORD_00506</t>
  </si>
  <si>
    <t>ORD_00507</t>
  </si>
  <si>
    <t>ORD_00508</t>
  </si>
  <si>
    <t>ORD_00509</t>
  </si>
  <si>
    <t>ORD_00510</t>
  </si>
  <si>
    <t>ORD_00511</t>
  </si>
  <si>
    <t>ORD_00512</t>
  </si>
  <si>
    <t>ORD_00513</t>
  </si>
  <si>
    <t>ORD_00514</t>
  </si>
  <si>
    <t>ORD_00515</t>
  </si>
  <si>
    <t>ORD_00516</t>
  </si>
  <si>
    <t>ORD_00517</t>
  </si>
  <si>
    <t>ORD_00518</t>
  </si>
  <si>
    <t>ORD_00519</t>
  </si>
  <si>
    <t>ORD_00520</t>
  </si>
  <si>
    <t>ORD_00521</t>
  </si>
  <si>
    <t>ORD_00522</t>
  </si>
  <si>
    <t>ORD_00523</t>
  </si>
  <si>
    <t>ORD_00524</t>
  </si>
  <si>
    <t>ORD_00525</t>
  </si>
  <si>
    <t>ORD_00526</t>
  </si>
  <si>
    <t>ORD_00527</t>
  </si>
  <si>
    <t>ORD_00528</t>
  </si>
  <si>
    <t>ORD_00529</t>
  </si>
  <si>
    <t>ORD_00530</t>
  </si>
  <si>
    <t>ORD_00531</t>
  </si>
  <si>
    <t>ORD_00532</t>
  </si>
  <si>
    <t>ORD_00533</t>
  </si>
  <si>
    <t>ORD_00534</t>
  </si>
  <si>
    <t>ORD_00535</t>
  </si>
  <si>
    <t>ORD_00536</t>
  </si>
  <si>
    <t>ORD_00537</t>
  </si>
  <si>
    <t>ORD_00538</t>
  </si>
  <si>
    <t>ORD_00539</t>
  </si>
  <si>
    <t>ORD_00540</t>
  </si>
  <si>
    <t>ORD_00541</t>
  </si>
  <si>
    <t>ORD_00542</t>
  </si>
  <si>
    <t>ORD_00543</t>
  </si>
  <si>
    <t>ORD_00544</t>
  </si>
  <si>
    <t>ORD_00545</t>
  </si>
  <si>
    <t>ORD_00546</t>
  </si>
  <si>
    <t>ORD_00547</t>
  </si>
  <si>
    <t>ORD_00548</t>
  </si>
  <si>
    <t>ORD_00549</t>
  </si>
  <si>
    <t>ORD_00550</t>
  </si>
  <si>
    <t>ORD_00551</t>
  </si>
  <si>
    <t>ORD_00552</t>
  </si>
  <si>
    <t>ORD_00553</t>
  </si>
  <si>
    <t>ORD_00554</t>
  </si>
  <si>
    <t>ORD_00555</t>
  </si>
  <si>
    <t>ORD_00556</t>
  </si>
  <si>
    <t>ORD_00557</t>
  </si>
  <si>
    <t>ORD_00558</t>
  </si>
  <si>
    <t>ORD_00559</t>
  </si>
  <si>
    <t>ORD_00560</t>
  </si>
  <si>
    <t>ORD_00561</t>
  </si>
  <si>
    <t>ORD_00562</t>
  </si>
  <si>
    <t>ORD_00563</t>
  </si>
  <si>
    <t>ORD_00564</t>
  </si>
  <si>
    <t>ORD_00565</t>
  </si>
  <si>
    <t>ORD_00566</t>
  </si>
  <si>
    <t>ORD_00567</t>
  </si>
  <si>
    <t>ORD_00568</t>
  </si>
  <si>
    <t>ORD_00569</t>
  </si>
  <si>
    <t>ORD_00570</t>
  </si>
  <si>
    <t>ORD_00571</t>
  </si>
  <si>
    <t>ORD_00572</t>
  </si>
  <si>
    <t>ORD_00573</t>
  </si>
  <si>
    <t>ORD_00574</t>
  </si>
  <si>
    <t>ORD_00575</t>
  </si>
  <si>
    <t>ORD_00576</t>
  </si>
  <si>
    <t>ORD_00577</t>
  </si>
  <si>
    <t>ORD_00578</t>
  </si>
  <si>
    <t>ORD_00579</t>
  </si>
  <si>
    <t>ORD_00580</t>
  </si>
  <si>
    <t>ORD_00581</t>
  </si>
  <si>
    <t>ORD_00582</t>
  </si>
  <si>
    <t>ORD_00583</t>
  </si>
  <si>
    <t>ORD_00584</t>
  </si>
  <si>
    <t>ORD_00585</t>
  </si>
  <si>
    <t>ORD_00586</t>
  </si>
  <si>
    <t>ORD_00587</t>
  </si>
  <si>
    <t>ORD_00588</t>
  </si>
  <si>
    <t>ORD_00589</t>
  </si>
  <si>
    <t>ORD_00590</t>
  </si>
  <si>
    <t>ORD_00591</t>
  </si>
  <si>
    <t>ORD_00592</t>
  </si>
  <si>
    <t>ORD_00593</t>
  </si>
  <si>
    <t>ORD_00594</t>
  </si>
  <si>
    <t>ORD_00595</t>
  </si>
  <si>
    <t>ORD_00596</t>
  </si>
  <si>
    <t>ORD_00597</t>
  </si>
  <si>
    <t>ORD_00598</t>
  </si>
  <si>
    <t>ORD_00599</t>
  </si>
  <si>
    <t>ORD_00600</t>
  </si>
  <si>
    <t>ORD_00601</t>
  </si>
  <si>
    <t>ORD_00602</t>
  </si>
  <si>
    <t>ORD_00603</t>
  </si>
  <si>
    <t>ORD_00604</t>
  </si>
  <si>
    <t>ORD_00605</t>
  </si>
  <si>
    <t>ORD_00606</t>
  </si>
  <si>
    <t>ORD_00607</t>
  </si>
  <si>
    <t>ORD_00608</t>
  </si>
  <si>
    <t>ORD_00609</t>
  </si>
  <si>
    <t>ORD_00610</t>
  </si>
  <si>
    <t>ORD_00611</t>
  </si>
  <si>
    <t>ORD_00612</t>
  </si>
  <si>
    <t>ORD_00613</t>
  </si>
  <si>
    <t>ORD_00614</t>
  </si>
  <si>
    <t>ORD_00615</t>
  </si>
  <si>
    <t>ORD_00616</t>
  </si>
  <si>
    <t>ORD_00617</t>
  </si>
  <si>
    <t>ORD_00618</t>
  </si>
  <si>
    <t>ORD_00619</t>
  </si>
  <si>
    <t>ORD_00620</t>
  </si>
  <si>
    <t>ORD_00621</t>
  </si>
  <si>
    <t>ORD_00622</t>
  </si>
  <si>
    <t>ORD_00623</t>
  </si>
  <si>
    <t>ORD_00624</t>
  </si>
  <si>
    <t>ORD_00625</t>
  </si>
  <si>
    <t>ORD_00626</t>
  </si>
  <si>
    <t>ORD_00627</t>
  </si>
  <si>
    <t>ORD_00628</t>
  </si>
  <si>
    <t>ORD_00629</t>
  </si>
  <si>
    <t>ORD_00630</t>
  </si>
  <si>
    <t>ORD_00631</t>
  </si>
  <si>
    <t>ORD_00632</t>
  </si>
  <si>
    <t>ORD_00633</t>
  </si>
  <si>
    <t>ORD_00634</t>
  </si>
  <si>
    <t>ORD_00635</t>
  </si>
  <si>
    <t>ORD_00636</t>
  </si>
  <si>
    <t>ORD_00637</t>
  </si>
  <si>
    <t>ORD_00638</t>
  </si>
  <si>
    <t>ORD_00639</t>
  </si>
  <si>
    <t>ORD_00640</t>
  </si>
  <si>
    <t>ORD_00641</t>
  </si>
  <si>
    <t>ORD_00642</t>
  </si>
  <si>
    <t>ORD_00643</t>
  </si>
  <si>
    <t>ORD_00644</t>
  </si>
  <si>
    <t>ORD_00645</t>
  </si>
  <si>
    <t>ORD_00646</t>
  </si>
  <si>
    <t>ORD_00647</t>
  </si>
  <si>
    <t>ORD_00648</t>
  </si>
  <si>
    <t>ORD_00649</t>
  </si>
  <si>
    <t>ORD_00650</t>
  </si>
  <si>
    <t>ORD_00651</t>
  </si>
  <si>
    <t>ORD_00652</t>
  </si>
  <si>
    <t>ORD_00653</t>
  </si>
  <si>
    <t>ORD_00654</t>
  </si>
  <si>
    <t>ORD_00655</t>
  </si>
  <si>
    <t>ORD_00656</t>
  </si>
  <si>
    <t>ORD_00657</t>
  </si>
  <si>
    <t>ORD_00658</t>
  </si>
  <si>
    <t>ORD_00659</t>
  </si>
  <si>
    <t>ORD_00660</t>
  </si>
  <si>
    <t>ORD_00661</t>
  </si>
  <si>
    <t>ORD_00662</t>
  </si>
  <si>
    <t>ORD_00663</t>
  </si>
  <si>
    <t>ORD_00664</t>
  </si>
  <si>
    <t>ORD_00665</t>
  </si>
  <si>
    <t>ORD_00666</t>
  </si>
  <si>
    <t>ORD_00667</t>
  </si>
  <si>
    <t>ORD_00668</t>
  </si>
  <si>
    <t>ORD_00669</t>
  </si>
  <si>
    <t>ORD_00670</t>
  </si>
  <si>
    <t>ORD_00671</t>
  </si>
  <si>
    <t>ORD_00672</t>
  </si>
  <si>
    <t>ORD_00673</t>
  </si>
  <si>
    <t>ORD_00674</t>
  </si>
  <si>
    <t>ORD_00675</t>
  </si>
  <si>
    <t>ORD_00676</t>
  </si>
  <si>
    <t>ORD_00677</t>
  </si>
  <si>
    <t>ORD_00678</t>
  </si>
  <si>
    <t>ORD_00679</t>
  </si>
  <si>
    <t>ORD_00680</t>
  </si>
  <si>
    <t>ORD_00681</t>
  </si>
  <si>
    <t>ORD_00682</t>
  </si>
  <si>
    <t>ORD_00683</t>
  </si>
  <si>
    <t>ORD_00684</t>
  </si>
  <si>
    <t>ORD_00685</t>
  </si>
  <si>
    <t>ORD_00686</t>
  </si>
  <si>
    <t>ORD_00687</t>
  </si>
  <si>
    <t>ORD_00688</t>
  </si>
  <si>
    <t>ORD_00689</t>
  </si>
  <si>
    <t>ORD_00690</t>
  </si>
  <si>
    <t>ORD_00691</t>
  </si>
  <si>
    <t>ORD_00692</t>
  </si>
  <si>
    <t>ORD_00693</t>
  </si>
  <si>
    <t>ORD_00694</t>
  </si>
  <si>
    <t>ORD_00695</t>
  </si>
  <si>
    <t>ORD_00696</t>
  </si>
  <si>
    <t>ORD_00697</t>
  </si>
  <si>
    <t>ORD_00698</t>
  </si>
  <si>
    <t>ORD_00699</t>
  </si>
  <si>
    <t>ORD_00700</t>
  </si>
  <si>
    <t>ORD_00701</t>
  </si>
  <si>
    <t>ORD_00702</t>
  </si>
  <si>
    <t>ORD_00703</t>
  </si>
  <si>
    <t>ORD_00704</t>
  </si>
  <si>
    <t>ORD_00705</t>
  </si>
  <si>
    <t>ORD_00706</t>
  </si>
  <si>
    <t>ORD_00707</t>
  </si>
  <si>
    <t>ORD_00708</t>
  </si>
  <si>
    <t>ORD_00709</t>
  </si>
  <si>
    <t>ORD_00710</t>
  </si>
  <si>
    <t>ORD_00711</t>
  </si>
  <si>
    <t>ORD_00712</t>
  </si>
  <si>
    <t>ORD_00713</t>
  </si>
  <si>
    <t>ORD_00714</t>
  </si>
  <si>
    <t>ORD_00715</t>
  </si>
  <si>
    <t>ORD_00716</t>
  </si>
  <si>
    <t>ORD_00717</t>
  </si>
  <si>
    <t>ORD_00718</t>
  </si>
  <si>
    <t>ORD_00719</t>
  </si>
  <si>
    <t>ORD_00720</t>
  </si>
  <si>
    <t>ORD_00721</t>
  </si>
  <si>
    <t>ORD_00722</t>
  </si>
  <si>
    <t>ORD_00723</t>
  </si>
  <si>
    <t>ORD_00724</t>
  </si>
  <si>
    <t>ORD_00725</t>
  </si>
  <si>
    <t>ORD_00726</t>
  </si>
  <si>
    <t>ORD_00727</t>
  </si>
  <si>
    <t>ORD_00728</t>
  </si>
  <si>
    <t>ORD_00729</t>
  </si>
  <si>
    <t>ORD_00730</t>
  </si>
  <si>
    <t>ORD_00731</t>
  </si>
  <si>
    <t>ORD_00732</t>
  </si>
  <si>
    <t>ORD_00733</t>
  </si>
  <si>
    <t>ORD_00734</t>
  </si>
  <si>
    <t>ORD_00735</t>
  </si>
  <si>
    <t>ORD_00736</t>
  </si>
  <si>
    <t>ORD_00737</t>
  </si>
  <si>
    <t>ORD_00738</t>
  </si>
  <si>
    <t>ORD_00739</t>
  </si>
  <si>
    <t>ORD_00740</t>
  </si>
  <si>
    <t>ORD_00741</t>
  </si>
  <si>
    <t>ORD_00742</t>
  </si>
  <si>
    <t>ORD_00743</t>
  </si>
  <si>
    <t>ORD_00744</t>
  </si>
  <si>
    <t>ORD_00745</t>
  </si>
  <si>
    <t>ORD_00746</t>
  </si>
  <si>
    <t>ORD_00747</t>
  </si>
  <si>
    <t>ORD_00748</t>
  </si>
  <si>
    <t>ORD_00749</t>
  </si>
  <si>
    <t>ORD_00750</t>
  </si>
  <si>
    <t>ORD_00751</t>
  </si>
  <si>
    <t>ORD_00752</t>
  </si>
  <si>
    <t>ORD_00753</t>
  </si>
  <si>
    <t>ORD_00754</t>
  </si>
  <si>
    <t>ORD_00755</t>
  </si>
  <si>
    <t>ORD_00756</t>
  </si>
  <si>
    <t>ORD_00757</t>
  </si>
  <si>
    <t>ORD_00758</t>
  </si>
  <si>
    <t>ORD_00759</t>
  </si>
  <si>
    <t>ORD_00760</t>
  </si>
  <si>
    <t>ORD_00761</t>
  </si>
  <si>
    <t>ORD_00762</t>
  </si>
  <si>
    <t>ORD_00763</t>
  </si>
  <si>
    <t>ORD_00764</t>
  </si>
  <si>
    <t>ORD_00765</t>
  </si>
  <si>
    <t>ORD_00766</t>
  </si>
  <si>
    <t>ORD_00767</t>
  </si>
  <si>
    <t>ORD_00768</t>
  </si>
  <si>
    <t>ORD_00769</t>
  </si>
  <si>
    <t>ORD_00770</t>
  </si>
  <si>
    <t>ORD_00771</t>
  </si>
  <si>
    <t>ORD_00772</t>
  </si>
  <si>
    <t>ORD_00773</t>
  </si>
  <si>
    <t>ORD_00774</t>
  </si>
  <si>
    <t>ORD_00775</t>
  </si>
  <si>
    <t>ORD_00776</t>
  </si>
  <si>
    <t>ORD_00777</t>
  </si>
  <si>
    <t>ORD_00778</t>
  </si>
  <si>
    <t>ORD_00779</t>
  </si>
  <si>
    <t>ORD_00780</t>
  </si>
  <si>
    <t>ORD_00781</t>
  </si>
  <si>
    <t>ORD_00782</t>
  </si>
  <si>
    <t>ORD_00783</t>
  </si>
  <si>
    <t>ORD_00784</t>
  </si>
  <si>
    <t>ORD_00785</t>
  </si>
  <si>
    <t>ORD_00786</t>
  </si>
  <si>
    <t>ORD_00787</t>
  </si>
  <si>
    <t>ORD_00788</t>
  </si>
  <si>
    <t>ORD_00789</t>
  </si>
  <si>
    <t>ORD_00790</t>
  </si>
  <si>
    <t>ORD_00791</t>
  </si>
  <si>
    <t>ORD_00792</t>
  </si>
  <si>
    <t>ORD_00793</t>
  </si>
  <si>
    <t>ORD_00794</t>
  </si>
  <si>
    <t>ORD_00795</t>
  </si>
  <si>
    <t>ORD_00796</t>
  </si>
  <si>
    <t>ORD_00797</t>
  </si>
  <si>
    <t>ORD_00798</t>
  </si>
  <si>
    <t>ORD_00799</t>
  </si>
  <si>
    <t>ORD_00800</t>
  </si>
  <si>
    <t>ORD_00801</t>
  </si>
  <si>
    <t>ORD_00802</t>
  </si>
  <si>
    <t>ORD_00803</t>
  </si>
  <si>
    <t>ORD_00804</t>
  </si>
  <si>
    <t>ORD_00805</t>
  </si>
  <si>
    <t>ORD_00806</t>
  </si>
  <si>
    <t>ORD_00807</t>
  </si>
  <si>
    <t>ORD_00808</t>
  </si>
  <si>
    <t>ORD_00809</t>
  </si>
  <si>
    <t>ORD_00810</t>
  </si>
  <si>
    <t>ORD_00811</t>
  </si>
  <si>
    <t>ORD_00812</t>
  </si>
  <si>
    <t>ORD_00813</t>
  </si>
  <si>
    <t>ORD_00814</t>
  </si>
  <si>
    <t>ORD_00815</t>
  </si>
  <si>
    <t>ORD_00816</t>
  </si>
  <si>
    <t>ORD_00817</t>
  </si>
  <si>
    <t>ORD_00818</t>
  </si>
  <si>
    <t>ORD_00819</t>
  </si>
  <si>
    <t>ORD_00820</t>
  </si>
  <si>
    <t>ORD_00821</t>
  </si>
  <si>
    <t>ORD_00822</t>
  </si>
  <si>
    <t>ORD_00823</t>
  </si>
  <si>
    <t>ORD_00824</t>
  </si>
  <si>
    <t>ORD_00825</t>
  </si>
  <si>
    <t>ORD_00826</t>
  </si>
  <si>
    <t>ORD_00827</t>
  </si>
  <si>
    <t>ORD_00828</t>
  </si>
  <si>
    <t>ORD_00829</t>
  </si>
  <si>
    <t>ORD_00830</t>
  </si>
  <si>
    <t>ORD_00831</t>
  </si>
  <si>
    <t>ORD_00832</t>
  </si>
  <si>
    <t>ORD_00833</t>
  </si>
  <si>
    <t>ORD_00834</t>
  </si>
  <si>
    <t>ORD_00835</t>
  </si>
  <si>
    <t>ORD_00836</t>
  </si>
  <si>
    <t>ORD_00837</t>
  </si>
  <si>
    <t>ORD_00838</t>
  </si>
  <si>
    <t>ORD_00839</t>
  </si>
  <si>
    <t>ORD_00840</t>
  </si>
  <si>
    <t>ORD_00841</t>
  </si>
  <si>
    <t>ORD_00842</t>
  </si>
  <si>
    <t>ORD_00843</t>
  </si>
  <si>
    <t>ORD_00844</t>
  </si>
  <si>
    <t>ORD_00845</t>
  </si>
  <si>
    <t>ORD_00846</t>
  </si>
  <si>
    <t>ORD_00847</t>
  </si>
  <si>
    <t>ORD_00848</t>
  </si>
  <si>
    <t>ORD_00849</t>
  </si>
  <si>
    <t>ORD_00850</t>
  </si>
  <si>
    <t>ORD_00851</t>
  </si>
  <si>
    <t>ORD_00852</t>
  </si>
  <si>
    <t>ORD_00853</t>
  </si>
  <si>
    <t>ORD_00854</t>
  </si>
  <si>
    <t>ORD_00855</t>
  </si>
  <si>
    <t>ORD_00856</t>
  </si>
  <si>
    <t>ORD_00857</t>
  </si>
  <si>
    <t>ORD_00858</t>
  </si>
  <si>
    <t>ORD_00859</t>
  </si>
  <si>
    <t>ORD_00860</t>
  </si>
  <si>
    <t>ORD_00861</t>
  </si>
  <si>
    <t>ORD_00862</t>
  </si>
  <si>
    <t>ORD_00863</t>
  </si>
  <si>
    <t>ORD_00864</t>
  </si>
  <si>
    <t>ORD_00865</t>
  </si>
  <si>
    <t>ORD_00866</t>
  </si>
  <si>
    <t>ORD_00867</t>
  </si>
  <si>
    <t>ORD_00868</t>
  </si>
  <si>
    <t>ORD_00869</t>
  </si>
  <si>
    <t>ORD_00870</t>
  </si>
  <si>
    <t>ORD_00871</t>
  </si>
  <si>
    <t>ORD_00872</t>
  </si>
  <si>
    <t>ORD_00873</t>
  </si>
  <si>
    <t>ORD_00874</t>
  </si>
  <si>
    <t>ORD_00875</t>
  </si>
  <si>
    <t>ORD_00876</t>
  </si>
  <si>
    <t>ORD_00877</t>
  </si>
  <si>
    <t>ORD_00878</t>
  </si>
  <si>
    <t>ORD_00879</t>
  </si>
  <si>
    <t>ORD_00880</t>
  </si>
  <si>
    <t>ORD_00881</t>
  </si>
  <si>
    <t>ORD_00882</t>
  </si>
  <si>
    <t>ORD_00883</t>
  </si>
  <si>
    <t>ORD_00884</t>
  </si>
  <si>
    <t>ORD_00885</t>
  </si>
  <si>
    <t>ORD_00886</t>
  </si>
  <si>
    <t>ORD_00887</t>
  </si>
  <si>
    <t>ORD_00888</t>
  </si>
  <si>
    <t>ORD_00889</t>
  </si>
  <si>
    <t>ORD_00890</t>
  </si>
  <si>
    <t>ORD_00891</t>
  </si>
  <si>
    <t>ORD_00892</t>
  </si>
  <si>
    <t>ORD_00893</t>
  </si>
  <si>
    <t>ORD_00894</t>
  </si>
  <si>
    <t>ORD_00895</t>
  </si>
  <si>
    <t>ORD_00896</t>
  </si>
  <si>
    <t>ORD_00897</t>
  </si>
  <si>
    <t>ORD_00898</t>
  </si>
  <si>
    <t>ORD_00899</t>
  </si>
  <si>
    <t>ORD_00900</t>
  </si>
  <si>
    <t>ORD_00901</t>
  </si>
  <si>
    <t>ORD_00902</t>
  </si>
  <si>
    <t>ORD_00903</t>
  </si>
  <si>
    <t>ORD_00904</t>
  </si>
  <si>
    <t>ORD_00905</t>
  </si>
  <si>
    <t>ORD_00906</t>
  </si>
  <si>
    <t>ORD_00907</t>
  </si>
  <si>
    <t>ORD_00908</t>
  </si>
  <si>
    <t>ORD_00909</t>
  </si>
  <si>
    <t>ORD_00910</t>
  </si>
  <si>
    <t>ORD_00911</t>
  </si>
  <si>
    <t>ORD_00912</t>
  </si>
  <si>
    <t>ORD_00913</t>
  </si>
  <si>
    <t>ORD_00914</t>
  </si>
  <si>
    <t>ORD_00915</t>
  </si>
  <si>
    <t>ORD_00916</t>
  </si>
  <si>
    <t>ORD_00917</t>
  </si>
  <si>
    <t>ORD_00918</t>
  </si>
  <si>
    <t>ORD_00919</t>
  </si>
  <si>
    <t>ORD_00920</t>
  </si>
  <si>
    <t>ORD_00921</t>
  </si>
  <si>
    <t>ORD_00922</t>
  </si>
  <si>
    <t>ORD_00923</t>
  </si>
  <si>
    <t>ORD_00924</t>
  </si>
  <si>
    <t>ORD_00925</t>
  </si>
  <si>
    <t>ORD_00926</t>
  </si>
  <si>
    <t>ORD_00927</t>
  </si>
  <si>
    <t>ORD_00928</t>
  </si>
  <si>
    <t>ORD_00929</t>
  </si>
  <si>
    <t>ORD_00930</t>
  </si>
  <si>
    <t>ORD_00931</t>
  </si>
  <si>
    <t>ORD_00932</t>
  </si>
  <si>
    <t>ORD_00933</t>
  </si>
  <si>
    <t>ORD_00934</t>
  </si>
  <si>
    <t>ORD_00935</t>
  </si>
  <si>
    <t>ORD_00936</t>
  </si>
  <si>
    <t>ORD_00937</t>
  </si>
  <si>
    <t>ORD_00938</t>
  </si>
  <si>
    <t>ORD_00939</t>
  </si>
  <si>
    <t>ORD_00940</t>
  </si>
  <si>
    <t>ORD_00941</t>
  </si>
  <si>
    <t>ORD_00942</t>
  </si>
  <si>
    <t>ORD_00943</t>
  </si>
  <si>
    <t>ORD_00944</t>
  </si>
  <si>
    <t>ORD_00945</t>
  </si>
  <si>
    <t>ORD_00946</t>
  </si>
  <si>
    <t>ORD_00947</t>
  </si>
  <si>
    <t>ORD_00948</t>
  </si>
  <si>
    <t>ORD_00949</t>
  </si>
  <si>
    <t>ORD_00950</t>
  </si>
  <si>
    <t>ORD_00951</t>
  </si>
  <si>
    <t>ORD_00952</t>
  </si>
  <si>
    <t>ORD_00953</t>
  </si>
  <si>
    <t>ORD_00954</t>
  </si>
  <si>
    <t>ORD_00955</t>
  </si>
  <si>
    <t>ORD_00956</t>
  </si>
  <si>
    <t>ORD_00957</t>
  </si>
  <si>
    <t>ORD_00958</t>
  </si>
  <si>
    <t>ORD_00959</t>
  </si>
  <si>
    <t>ORD_00960</t>
  </si>
  <si>
    <t>ORD_00961</t>
  </si>
  <si>
    <t>ORD_00962</t>
  </si>
  <si>
    <t>ORD_00963</t>
  </si>
  <si>
    <t>ORD_00964</t>
  </si>
  <si>
    <t>ORD_00965</t>
  </si>
  <si>
    <t>ORD_00966</t>
  </si>
  <si>
    <t>ORD_00967</t>
  </si>
  <si>
    <t>ORD_00968</t>
  </si>
  <si>
    <t>ORD_00969</t>
  </si>
  <si>
    <t>ORD_00970</t>
  </si>
  <si>
    <t>ORD_00971</t>
  </si>
  <si>
    <t>ORD_00972</t>
  </si>
  <si>
    <t>ORD_00973</t>
  </si>
  <si>
    <t>ORD_00974</t>
  </si>
  <si>
    <t>ORD_00975</t>
  </si>
  <si>
    <t>ORD_00976</t>
  </si>
  <si>
    <t>ORD_00977</t>
  </si>
  <si>
    <t>ORD_00978</t>
  </si>
  <si>
    <t>ORD_00979</t>
  </si>
  <si>
    <t>ORD_00980</t>
  </si>
  <si>
    <t>ORD_00981</t>
  </si>
  <si>
    <t>ORD_00982</t>
  </si>
  <si>
    <t>ORD_00983</t>
  </si>
  <si>
    <t>ORD_00984</t>
  </si>
  <si>
    <t>ORD_00985</t>
  </si>
  <si>
    <t>ORD_00986</t>
  </si>
  <si>
    <t>ORD_00987</t>
  </si>
  <si>
    <t>ORD_00988</t>
  </si>
  <si>
    <t>ORD_00989</t>
  </si>
  <si>
    <t>ORD_00990</t>
  </si>
  <si>
    <t>ORD_00991</t>
  </si>
  <si>
    <t>ORD_00992</t>
  </si>
  <si>
    <t>ORD_00993</t>
  </si>
  <si>
    <t>ORD_00994</t>
  </si>
  <si>
    <t>ORD_00995</t>
  </si>
  <si>
    <t>ORD_00996</t>
  </si>
  <si>
    <t>ORD_00997</t>
  </si>
  <si>
    <t>ORD_00998</t>
  </si>
  <si>
    <t>ORD_00999</t>
  </si>
  <si>
    <t>ORD_01000</t>
  </si>
  <si>
    <t>ORD_01001</t>
  </si>
  <si>
    <t>ORD_01002</t>
  </si>
  <si>
    <t>ORD_01003</t>
  </si>
  <si>
    <t>ORD_01004</t>
  </si>
  <si>
    <t>ORD_01005</t>
  </si>
  <si>
    <t>ORD_01006</t>
  </si>
  <si>
    <t>ORD_01007</t>
  </si>
  <si>
    <t>ORD_01008</t>
  </si>
  <si>
    <t>ORD_01009</t>
  </si>
  <si>
    <t>ORD_01010</t>
  </si>
  <si>
    <t>ORD_01011</t>
  </si>
  <si>
    <t>ORD_01012</t>
  </si>
  <si>
    <t>ORD_01013</t>
  </si>
  <si>
    <t>ORD_01014</t>
  </si>
  <si>
    <t>ORD_01015</t>
  </si>
  <si>
    <t>ORD_01016</t>
  </si>
  <si>
    <t>ORD_01017</t>
  </si>
  <si>
    <t>ORD_01018</t>
  </si>
  <si>
    <t>ORD_01019</t>
  </si>
  <si>
    <t>ORD_01020</t>
  </si>
  <si>
    <t>ORD_01021</t>
  </si>
  <si>
    <t>ORD_01022</t>
  </si>
  <si>
    <t>ORD_01023</t>
  </si>
  <si>
    <t>ORD_01024</t>
  </si>
  <si>
    <t>ORD_01025</t>
  </si>
  <si>
    <t>ORD_01026</t>
  </si>
  <si>
    <t>ORD_01027</t>
  </si>
  <si>
    <t>ORD_01028</t>
  </si>
  <si>
    <t>ORD_01029</t>
  </si>
  <si>
    <t>ORD_01030</t>
  </si>
  <si>
    <t>ORD_01031</t>
  </si>
  <si>
    <t>ORD_01032</t>
  </si>
  <si>
    <t>ORD_01033</t>
  </si>
  <si>
    <t>ORD_01034</t>
  </si>
  <si>
    <t>ORD_01035</t>
  </si>
  <si>
    <t>ORD_01036</t>
  </si>
  <si>
    <t>ORD_01037</t>
  </si>
  <si>
    <t>ORD_01038</t>
  </si>
  <si>
    <t>ORD_01039</t>
  </si>
  <si>
    <t>ORD_01040</t>
  </si>
  <si>
    <t>ORD_01041</t>
  </si>
  <si>
    <t>ORD_01042</t>
  </si>
  <si>
    <t>ORD_01043</t>
  </si>
  <si>
    <t>ORD_01044</t>
  </si>
  <si>
    <t>ORD_01045</t>
  </si>
  <si>
    <t>ORD_01046</t>
  </si>
  <si>
    <t>ORD_01047</t>
  </si>
  <si>
    <t>ORD_01048</t>
  </si>
  <si>
    <t>ORD_01049</t>
  </si>
  <si>
    <t>ORD_01050</t>
  </si>
  <si>
    <t>ORD_01051</t>
  </si>
  <si>
    <t>ORD_01052</t>
  </si>
  <si>
    <t>ORD_01053</t>
  </si>
  <si>
    <t>ORD_01054</t>
  </si>
  <si>
    <t>ORD_01055</t>
  </si>
  <si>
    <t>ORD_01056</t>
  </si>
  <si>
    <t>ORD_01057</t>
  </si>
  <si>
    <t>ORD_01058</t>
  </si>
  <si>
    <t>ORD_01059</t>
  </si>
  <si>
    <t>ORD_01060</t>
  </si>
  <si>
    <t>ORD_01061</t>
  </si>
  <si>
    <t>ORD_01062</t>
  </si>
  <si>
    <t>ORD_01063</t>
  </si>
  <si>
    <t>ORD_01064</t>
  </si>
  <si>
    <t>ORD_01065</t>
  </si>
  <si>
    <t>ORD_01066</t>
  </si>
  <si>
    <t>ORD_01067</t>
  </si>
  <si>
    <t>ORD_01068</t>
  </si>
  <si>
    <t>ORD_01069</t>
  </si>
  <si>
    <t>ORD_01070</t>
  </si>
  <si>
    <t>ORD_01071</t>
  </si>
  <si>
    <t>ORD_01072</t>
  </si>
  <si>
    <t>ORD_01073</t>
  </si>
  <si>
    <t>ORD_01074</t>
  </si>
  <si>
    <t>ORD_01075</t>
  </si>
  <si>
    <t>ORD_01076</t>
  </si>
  <si>
    <t>ORD_01077</t>
  </si>
  <si>
    <t>ORD_01078</t>
  </si>
  <si>
    <t>ORD_01079</t>
  </si>
  <si>
    <t>ORD_01080</t>
  </si>
  <si>
    <t>ORD_01081</t>
  </si>
  <si>
    <t>ORD_01082</t>
  </si>
  <si>
    <t>ORD_01083</t>
  </si>
  <si>
    <t>ORD_01084</t>
  </si>
  <si>
    <t>ORD_01085</t>
  </si>
  <si>
    <t>ORD_01086</t>
  </si>
  <si>
    <t>ORD_01087</t>
  </si>
  <si>
    <t>ORD_01088</t>
  </si>
  <si>
    <t>ORD_01089</t>
  </si>
  <si>
    <t>ORD_01090</t>
  </si>
  <si>
    <t>ORD_01091</t>
  </si>
  <si>
    <t>ORD_01092</t>
  </si>
  <si>
    <t>ORD_01093</t>
  </si>
  <si>
    <t>ORD_01094</t>
  </si>
  <si>
    <t>ORD_01095</t>
  </si>
  <si>
    <t>ORD_01096</t>
  </si>
  <si>
    <t>ORD_01097</t>
  </si>
  <si>
    <t>ORD_01098</t>
  </si>
  <si>
    <t>ORD_01099</t>
  </si>
  <si>
    <t>ORD_01100</t>
  </si>
  <si>
    <t>ORD_01101</t>
  </si>
  <si>
    <t>ORD_01102</t>
  </si>
  <si>
    <t>ORD_01103</t>
  </si>
  <si>
    <t>ORD_01104</t>
  </si>
  <si>
    <t>ORD_01105</t>
  </si>
  <si>
    <t>ORD_01106</t>
  </si>
  <si>
    <t>ORD_01107</t>
  </si>
  <si>
    <t>ORD_01108</t>
  </si>
  <si>
    <t>ORD_01109</t>
  </si>
  <si>
    <t>ORD_01110</t>
  </si>
  <si>
    <t>ORD_01111</t>
  </si>
  <si>
    <t>ORD_01112</t>
  </si>
  <si>
    <t>ORD_01113</t>
  </si>
  <si>
    <t>ORD_01114</t>
  </si>
  <si>
    <t>ORD_01115</t>
  </si>
  <si>
    <t>ORD_01116</t>
  </si>
  <si>
    <t>ORD_01117</t>
  </si>
  <si>
    <t>ORD_01118</t>
  </si>
  <si>
    <t>ORD_01119</t>
  </si>
  <si>
    <t>ORD_01120</t>
  </si>
  <si>
    <t>ORD_01121</t>
  </si>
  <si>
    <t>ORD_01122</t>
  </si>
  <si>
    <t>ORD_01123</t>
  </si>
  <si>
    <t>ORD_01124</t>
  </si>
  <si>
    <t>ORD_01125</t>
  </si>
  <si>
    <t>ORD_01126</t>
  </si>
  <si>
    <t>ORD_01127</t>
  </si>
  <si>
    <t>ORD_01128</t>
  </si>
  <si>
    <t>ORD_01129</t>
  </si>
  <si>
    <t>ORD_01130</t>
  </si>
  <si>
    <t>ORD_01131</t>
  </si>
  <si>
    <t>ORD_01132</t>
  </si>
  <si>
    <t>ORD_01133</t>
  </si>
  <si>
    <t>ORD_01134</t>
  </si>
  <si>
    <t>ORD_01135</t>
  </si>
  <si>
    <t>ORD_01136</t>
  </si>
  <si>
    <t>ORD_01137</t>
  </si>
  <si>
    <t>ORD_01138</t>
  </si>
  <si>
    <t>ORD_01139</t>
  </si>
  <si>
    <t>ORD_01140</t>
  </si>
  <si>
    <t>ORD_01141</t>
  </si>
  <si>
    <t>ORD_01142</t>
  </si>
  <si>
    <t>ORD_01143</t>
  </si>
  <si>
    <t>ORD_01144</t>
  </si>
  <si>
    <t>ORD_01145</t>
  </si>
  <si>
    <t>ORD_01146</t>
  </si>
  <si>
    <t>ORD_01147</t>
  </si>
  <si>
    <t>ORD_01148</t>
  </si>
  <si>
    <t>ORD_01149</t>
  </si>
  <si>
    <t>ORD_01150</t>
  </si>
  <si>
    <t>ORD_01151</t>
  </si>
  <si>
    <t>ORD_01152</t>
  </si>
  <si>
    <t>ORD_01153</t>
  </si>
  <si>
    <t>ORD_01154</t>
  </si>
  <si>
    <t>ORD_01155</t>
  </si>
  <si>
    <t>ORD_01156</t>
  </si>
  <si>
    <t>ORD_01157</t>
  </si>
  <si>
    <t>ORD_01158</t>
  </si>
  <si>
    <t>ORD_01159</t>
  </si>
  <si>
    <t>ORD_01160</t>
  </si>
  <si>
    <t>ORD_01161</t>
  </si>
  <si>
    <t>ORD_01162</t>
  </si>
  <si>
    <t>ORD_01163</t>
  </si>
  <si>
    <t>ORD_01164</t>
  </si>
  <si>
    <t>ORD_01165</t>
  </si>
  <si>
    <t>ORD_01166</t>
  </si>
  <si>
    <t>ORD_01167</t>
  </si>
  <si>
    <t>ORD_01168</t>
  </si>
  <si>
    <t>ORD_01169</t>
  </si>
  <si>
    <t>ORD_01170</t>
  </si>
  <si>
    <t>ORD_01171</t>
  </si>
  <si>
    <t>ORD_01172</t>
  </si>
  <si>
    <t>ORD_01173</t>
  </si>
  <si>
    <t>ORD_01174</t>
  </si>
  <si>
    <t>ORD_01175</t>
  </si>
  <si>
    <t>ORD_01176</t>
  </si>
  <si>
    <t>ORD_01177</t>
  </si>
  <si>
    <t>ORD_01178</t>
  </si>
  <si>
    <t>ORD_01179</t>
  </si>
  <si>
    <t>ORD_01180</t>
  </si>
  <si>
    <t>ORD_01181</t>
  </si>
  <si>
    <t>ORD_01182</t>
  </si>
  <si>
    <t>ORD_01183</t>
  </si>
  <si>
    <t>ORD_01184</t>
  </si>
  <si>
    <t>ORD_01185</t>
  </si>
  <si>
    <t>ORD_01186</t>
  </si>
  <si>
    <t>ORD_01187</t>
  </si>
  <si>
    <t>ORD_01188</t>
  </si>
  <si>
    <t>ORD_01189</t>
  </si>
  <si>
    <t>ORD_01190</t>
  </si>
  <si>
    <t>ORD_01191</t>
  </si>
  <si>
    <t>ORD_01192</t>
  </si>
  <si>
    <t>ORD_01193</t>
  </si>
  <si>
    <t>ORD_01194</t>
  </si>
  <si>
    <t>ORD_01195</t>
  </si>
  <si>
    <t>ORD_01196</t>
  </si>
  <si>
    <t>ORD_01197</t>
  </si>
  <si>
    <t>ORD_01198</t>
  </si>
  <si>
    <t>ORD_01199</t>
  </si>
  <si>
    <t>ORD_01200</t>
  </si>
  <si>
    <t>ORD_01201</t>
  </si>
  <si>
    <t>ORD_01202</t>
  </si>
  <si>
    <t>ORD_01203</t>
  </si>
  <si>
    <t>ORD_01204</t>
  </si>
  <si>
    <t>ORD_01205</t>
  </si>
  <si>
    <t>ORD_01206</t>
  </si>
  <si>
    <t>ORD_01207</t>
  </si>
  <si>
    <t>ORD_01208</t>
  </si>
  <si>
    <t>ORD_01209</t>
  </si>
  <si>
    <t>ORD_01210</t>
  </si>
  <si>
    <t>ORD_01211</t>
  </si>
  <si>
    <t>ORD_01212</t>
  </si>
  <si>
    <t>ORD_01213</t>
  </si>
  <si>
    <t>ORD_01214</t>
  </si>
  <si>
    <t>ORD_01215</t>
  </si>
  <si>
    <t>ORD_01216</t>
  </si>
  <si>
    <t>ORD_01217</t>
  </si>
  <si>
    <t>ORD_01218</t>
  </si>
  <si>
    <t>ORD_01219</t>
  </si>
  <si>
    <t>ORD_01220</t>
  </si>
  <si>
    <t>ORD_01221</t>
  </si>
  <si>
    <t>ORD_01222</t>
  </si>
  <si>
    <t>ORD_01223</t>
  </si>
  <si>
    <t>ORD_01224</t>
  </si>
  <si>
    <t>ORD_01225</t>
  </si>
  <si>
    <t>ORD_01226</t>
  </si>
  <si>
    <t>ORD_01227</t>
  </si>
  <si>
    <t>ORD_01228</t>
  </si>
  <si>
    <t>ORD_01229</t>
  </si>
  <si>
    <t>ORD_01230</t>
  </si>
  <si>
    <t>ORD_01231</t>
  </si>
  <si>
    <t>ORD_01232</t>
  </si>
  <si>
    <t>ORD_01233</t>
  </si>
  <si>
    <t>ORD_01234</t>
  </si>
  <si>
    <t>ORD_01235</t>
  </si>
  <si>
    <t>ORD_01236</t>
  </si>
  <si>
    <t>ORD_01237</t>
  </si>
  <si>
    <t>ORD_01238</t>
  </si>
  <si>
    <t>ORD_01239</t>
  </si>
  <si>
    <t>ORD_01240</t>
  </si>
  <si>
    <t>ORD_01241</t>
  </si>
  <si>
    <t>ORD_01242</t>
  </si>
  <si>
    <t>ORD_01243</t>
  </si>
  <si>
    <t>ORD_01244</t>
  </si>
  <si>
    <t>ORD_01245</t>
  </si>
  <si>
    <t>ORD_01246</t>
  </si>
  <si>
    <t>ORD_01247</t>
  </si>
  <si>
    <t>ORD_01248</t>
  </si>
  <si>
    <t>ORD_01249</t>
  </si>
  <si>
    <t>ORD_01250</t>
  </si>
  <si>
    <t>ORD_01251</t>
  </si>
  <si>
    <t>ORD_01252</t>
  </si>
  <si>
    <t>ORD_01253</t>
  </si>
  <si>
    <t>ORD_01254</t>
  </si>
  <si>
    <t>ORD_01255</t>
  </si>
  <si>
    <t>ORD_01256</t>
  </si>
  <si>
    <t>ORD_01257</t>
  </si>
  <si>
    <t>ORD_01258</t>
  </si>
  <si>
    <t>ORD_01259</t>
  </si>
  <si>
    <t>ORD_01260</t>
  </si>
  <si>
    <t>ORD_01261</t>
  </si>
  <si>
    <t>ORD_01262</t>
  </si>
  <si>
    <t>ORD_01263</t>
  </si>
  <si>
    <t>ORD_01264</t>
  </si>
  <si>
    <t>ORD_01265</t>
  </si>
  <si>
    <t>ORD_01266</t>
  </si>
  <si>
    <t>ORD_01267</t>
  </si>
  <si>
    <t>ORD_01268</t>
  </si>
  <si>
    <t>ORD_01269</t>
  </si>
  <si>
    <t>ORD_01270</t>
  </si>
  <si>
    <t>ORD_01271</t>
  </si>
  <si>
    <t>ORD_01272</t>
  </si>
  <si>
    <t>ORD_01273</t>
  </si>
  <si>
    <t>ORD_01274</t>
  </si>
  <si>
    <t>ORD_01275</t>
  </si>
  <si>
    <t>ORD_01276</t>
  </si>
  <si>
    <t>ORD_01277</t>
  </si>
  <si>
    <t>ORD_01278</t>
  </si>
  <si>
    <t>ORD_01279</t>
  </si>
  <si>
    <t>ORD_01280</t>
  </si>
  <si>
    <t>ORD_01281</t>
  </si>
  <si>
    <t>ORD_01282</t>
  </si>
  <si>
    <t>ORD_01283</t>
  </si>
  <si>
    <t>ORD_01284</t>
  </si>
  <si>
    <t>ORD_01285</t>
  </si>
  <si>
    <t>ORD_01286</t>
  </si>
  <si>
    <t>ORD_01287</t>
  </si>
  <si>
    <t>ORD_01288</t>
  </si>
  <si>
    <t>ORD_01289</t>
  </si>
  <si>
    <t>ORD_01290</t>
  </si>
  <si>
    <t>ORD_01291</t>
  </si>
  <si>
    <t>ORD_01292</t>
  </si>
  <si>
    <t>ORD_01293</t>
  </si>
  <si>
    <t>ORD_01294</t>
  </si>
  <si>
    <t>ORD_01295</t>
  </si>
  <si>
    <t>ORD_01296</t>
  </si>
  <si>
    <t>ORD_01297</t>
  </si>
  <si>
    <t>ORD_01298</t>
  </si>
  <si>
    <t>ORD_01299</t>
  </si>
  <si>
    <t>ORD_01300</t>
  </si>
  <si>
    <t>ORD_01301</t>
  </si>
  <si>
    <t>ORD_01302</t>
  </si>
  <si>
    <t>ORD_01303</t>
  </si>
  <si>
    <t>ORD_01304</t>
  </si>
  <si>
    <t>ORD_01305</t>
  </si>
  <si>
    <t>ORD_01306</t>
  </si>
  <si>
    <t>ORD_01307</t>
  </si>
  <si>
    <t>ORD_01308</t>
  </si>
  <si>
    <t>ORD_01309</t>
  </si>
  <si>
    <t>ORD_01310</t>
  </si>
  <si>
    <t>ORD_01311</t>
  </si>
  <si>
    <t>ORD_01312</t>
  </si>
  <si>
    <t>ORD_01313</t>
  </si>
  <si>
    <t>ORD_01314</t>
  </si>
  <si>
    <t>ORD_01315</t>
  </si>
  <si>
    <t>ORD_01316</t>
  </si>
  <si>
    <t>ORD_01317</t>
  </si>
  <si>
    <t>ORD_01318</t>
  </si>
  <si>
    <t>ORD_01319</t>
  </si>
  <si>
    <t>ORD_01320</t>
  </si>
  <si>
    <t>ORD_01321</t>
  </si>
  <si>
    <t>ORD_01322</t>
  </si>
  <si>
    <t>ORD_01323</t>
  </si>
  <si>
    <t>ORD_01324</t>
  </si>
  <si>
    <t>ORD_01325</t>
  </si>
  <si>
    <t>ORD_01326</t>
  </si>
  <si>
    <t>ORD_01327</t>
  </si>
  <si>
    <t>ORD_01328</t>
  </si>
  <si>
    <t>ORD_01329</t>
  </si>
  <si>
    <t>ORD_01330</t>
  </si>
  <si>
    <t>ORD_01331</t>
  </si>
  <si>
    <t>ORD_01332</t>
  </si>
  <si>
    <t>ORD_01333</t>
  </si>
  <si>
    <t>ORD_01334</t>
  </si>
  <si>
    <t>ORD_01335</t>
  </si>
  <si>
    <t>ORD_01336</t>
  </si>
  <si>
    <t>ORD_01337</t>
  </si>
  <si>
    <t>ORD_01338</t>
  </si>
  <si>
    <t>ORD_01339</t>
  </si>
  <si>
    <t>ORD_01340</t>
  </si>
  <si>
    <t>ORD_01341</t>
  </si>
  <si>
    <t>ORD_01342</t>
  </si>
  <si>
    <t>ORD_01343</t>
  </si>
  <si>
    <t>ORD_01344</t>
  </si>
  <si>
    <t>ORD_01345</t>
  </si>
  <si>
    <t>ORD_01346</t>
  </si>
  <si>
    <t>ORD_01347</t>
  </si>
  <si>
    <t>ORD_01348</t>
  </si>
  <si>
    <t>ORD_01349</t>
  </si>
  <si>
    <t>ORD_01350</t>
  </si>
  <si>
    <t>ORD_01351</t>
  </si>
  <si>
    <t>ORD_01352</t>
  </si>
  <si>
    <t>ORD_01353</t>
  </si>
  <si>
    <t>ORD_01354</t>
  </si>
  <si>
    <t>ORD_01355</t>
  </si>
  <si>
    <t>ORD_01356</t>
  </si>
  <si>
    <t>ORD_01357</t>
  </si>
  <si>
    <t>ORD_01358</t>
  </si>
  <si>
    <t>ORD_01359</t>
  </si>
  <si>
    <t>ORD_01360</t>
  </si>
  <si>
    <t>ORD_01361</t>
  </si>
  <si>
    <t>ORD_01362</t>
  </si>
  <si>
    <t>ORD_01363</t>
  </si>
  <si>
    <t>ORD_01364</t>
  </si>
  <si>
    <t>ORD_01365</t>
  </si>
  <si>
    <t>ORD_01366</t>
  </si>
  <si>
    <t>ORD_01367</t>
  </si>
  <si>
    <t>ORD_01368</t>
  </si>
  <si>
    <t>ORD_01369</t>
  </si>
  <si>
    <t>ORD_01370</t>
  </si>
  <si>
    <t>ORD_01371</t>
  </si>
  <si>
    <t>ORD_01372</t>
  </si>
  <si>
    <t>ORD_01373</t>
  </si>
  <si>
    <t>ORD_01374</t>
  </si>
  <si>
    <t>ORD_01375</t>
  </si>
  <si>
    <t>ORD_01376</t>
  </si>
  <si>
    <t>ORD_01377</t>
  </si>
  <si>
    <t>ORD_01378</t>
  </si>
  <si>
    <t>ORD_01379</t>
  </si>
  <si>
    <t>ORD_01380</t>
  </si>
  <si>
    <t>ORD_01381</t>
  </si>
  <si>
    <t>ORD_01382</t>
  </si>
  <si>
    <t>ORD_01383</t>
  </si>
  <si>
    <t>ORD_01384</t>
  </si>
  <si>
    <t>ORD_01385</t>
  </si>
  <si>
    <t>ORD_01386</t>
  </si>
  <si>
    <t>ORD_01387</t>
  </si>
  <si>
    <t>ORD_01388</t>
  </si>
  <si>
    <t>ORD_01389</t>
  </si>
  <si>
    <t>ORD_01390</t>
  </si>
  <si>
    <t>ORD_01391</t>
  </si>
  <si>
    <t>ORD_01392</t>
  </si>
  <si>
    <t>ORD_01393</t>
  </si>
  <si>
    <t>ORD_01394</t>
  </si>
  <si>
    <t>ORD_01395</t>
  </si>
  <si>
    <t>ORD_01396</t>
  </si>
  <si>
    <t>ORD_01397</t>
  </si>
  <si>
    <t>ORD_01398</t>
  </si>
  <si>
    <t>ORD_01399</t>
  </si>
  <si>
    <t>ORD_01400</t>
  </si>
  <si>
    <t>ORD_01401</t>
  </si>
  <si>
    <t>ORD_01402</t>
  </si>
  <si>
    <t>ORD_01403</t>
  </si>
  <si>
    <t>ORD_01404</t>
  </si>
  <si>
    <t>ORD_01405</t>
  </si>
  <si>
    <t>ORD_01406</t>
  </si>
  <si>
    <t>ORD_01407</t>
  </si>
  <si>
    <t>ORD_01408</t>
  </si>
  <si>
    <t>ORD_01409</t>
  </si>
  <si>
    <t>ORD_01410</t>
  </si>
  <si>
    <t>ORD_01411</t>
  </si>
  <si>
    <t>ORD_01412</t>
  </si>
  <si>
    <t>ORD_01413</t>
  </si>
  <si>
    <t>ORD_01414</t>
  </si>
  <si>
    <t>ORD_01415</t>
  </si>
  <si>
    <t>ORD_01416</t>
  </si>
  <si>
    <t>ORD_01417</t>
  </si>
  <si>
    <t>ORD_01418</t>
  </si>
  <si>
    <t>ORD_01419</t>
  </si>
  <si>
    <t>ORD_01420</t>
  </si>
  <si>
    <t>ORD_01421</t>
  </si>
  <si>
    <t>ORD_01422</t>
  </si>
  <si>
    <t>ORD_01423</t>
  </si>
  <si>
    <t>ORD_01424</t>
  </si>
  <si>
    <t>ORD_01425</t>
  </si>
  <si>
    <t>ORD_01426</t>
  </si>
  <si>
    <t>ORD_01427</t>
  </si>
  <si>
    <t>ORD_01428</t>
  </si>
  <si>
    <t>ORD_01429</t>
  </si>
  <si>
    <t>ORD_01430</t>
  </si>
  <si>
    <t>ORD_01431</t>
  </si>
  <si>
    <t>ORD_01432</t>
  </si>
  <si>
    <t>ORD_01433</t>
  </si>
  <si>
    <t>ORD_01434</t>
  </si>
  <si>
    <t>ORD_01435</t>
  </si>
  <si>
    <t>ORD_01436</t>
  </si>
  <si>
    <t>ORD_01437</t>
  </si>
  <si>
    <t>ORD_01438</t>
  </si>
  <si>
    <t>ORD_01439</t>
  </si>
  <si>
    <t>ORD_01440</t>
  </si>
  <si>
    <t>ORD_01441</t>
  </si>
  <si>
    <t>ORD_01442</t>
  </si>
  <si>
    <t>ORD_01443</t>
  </si>
  <si>
    <t>ORD_01444</t>
  </si>
  <si>
    <t>ORD_01445</t>
  </si>
  <si>
    <t>ORD_01446</t>
  </si>
  <si>
    <t>ORD_01447</t>
  </si>
  <si>
    <t>ORD_01448</t>
  </si>
  <si>
    <t>ORD_01449</t>
  </si>
  <si>
    <t>ORD_01450</t>
  </si>
  <si>
    <t>ORD_01451</t>
  </si>
  <si>
    <t>ORD_01452</t>
  </si>
  <si>
    <t>ORD_01453</t>
  </si>
  <si>
    <t>ORD_01454</t>
  </si>
  <si>
    <t>ORD_01455</t>
  </si>
  <si>
    <t>ORD_01456</t>
  </si>
  <si>
    <t>ORD_01457</t>
  </si>
  <si>
    <t>ORD_01458</t>
  </si>
  <si>
    <t>ORD_01459</t>
  </si>
  <si>
    <t>ORD_01460</t>
  </si>
  <si>
    <t>ORD_01461</t>
  </si>
  <si>
    <t>ORD_01462</t>
  </si>
  <si>
    <t>ORD_01463</t>
  </si>
  <si>
    <t>ORD_01464</t>
  </si>
  <si>
    <t>ORD_01465</t>
  </si>
  <si>
    <t>ORD_01466</t>
  </si>
  <si>
    <t>ORD_01467</t>
  </si>
  <si>
    <t>ORD_01468</t>
  </si>
  <si>
    <t>ORD_01469</t>
  </si>
  <si>
    <t>ORD_01470</t>
  </si>
  <si>
    <t>ORD_01471</t>
  </si>
  <si>
    <t>ORD_01472</t>
  </si>
  <si>
    <t>ORD_01473</t>
  </si>
  <si>
    <t>ORD_01474</t>
  </si>
  <si>
    <t>ORD_01475</t>
  </si>
  <si>
    <t>ORD_01476</t>
  </si>
  <si>
    <t>ORD_01477</t>
  </si>
  <si>
    <t>ORD_01478</t>
  </si>
  <si>
    <t>ORD_01479</t>
  </si>
  <si>
    <t>ORD_01480</t>
  </si>
  <si>
    <t>ORD_01481</t>
  </si>
  <si>
    <t>ORD_01482</t>
  </si>
  <si>
    <t>ORD_01483</t>
  </si>
  <si>
    <t>ORD_01484</t>
  </si>
  <si>
    <t>ORD_01485</t>
  </si>
  <si>
    <t>ORD_01486</t>
  </si>
  <si>
    <t>ORD_01487</t>
  </si>
  <si>
    <t>ORD_01488</t>
  </si>
  <si>
    <t>ORD_01489</t>
  </si>
  <si>
    <t>ORD_01490</t>
  </si>
  <si>
    <t>ORD_01491</t>
  </si>
  <si>
    <t>ORD_01492</t>
  </si>
  <si>
    <t>ORD_01493</t>
  </si>
  <si>
    <t>ORD_01494</t>
  </si>
  <si>
    <t>ORD_01495</t>
  </si>
  <si>
    <t>ORD_01496</t>
  </si>
  <si>
    <t>ORD_01497</t>
  </si>
  <si>
    <t>ORD_01498</t>
  </si>
  <si>
    <t>ORD_01499</t>
  </si>
  <si>
    <t>ORD_01500</t>
  </si>
  <si>
    <t>ORD_01501</t>
  </si>
  <si>
    <t>ORD_01502</t>
  </si>
  <si>
    <t>ORD_01503</t>
  </si>
  <si>
    <t>ORD_01504</t>
  </si>
  <si>
    <t>ORD_01505</t>
  </si>
  <si>
    <t>ORD_01506</t>
  </si>
  <si>
    <t>ORD_01507</t>
  </si>
  <si>
    <t>ORD_01508</t>
  </si>
  <si>
    <t>ORD_01509</t>
  </si>
  <si>
    <t>ORD_01510</t>
  </si>
  <si>
    <t>ORD_01511</t>
  </si>
  <si>
    <t>ORD_01512</t>
  </si>
  <si>
    <t>ORD_01513</t>
  </si>
  <si>
    <t>ORD_01514</t>
  </si>
  <si>
    <t>ORD_01515</t>
  </si>
  <si>
    <t>ORD_01516</t>
  </si>
  <si>
    <t>ORD_01517</t>
  </si>
  <si>
    <t>ORD_01518</t>
  </si>
  <si>
    <t>ORD_01519</t>
  </si>
  <si>
    <t>ORD_01520</t>
  </si>
  <si>
    <t>ORD_01521</t>
  </si>
  <si>
    <t>ORD_01522</t>
  </si>
  <si>
    <t>ORD_01523</t>
  </si>
  <si>
    <t>ORD_01524</t>
  </si>
  <si>
    <t>ORD_01525</t>
  </si>
  <si>
    <t>ORD_01526</t>
  </si>
  <si>
    <t>ORD_01527</t>
  </si>
  <si>
    <t>ORD_01528</t>
  </si>
  <si>
    <t>ORD_01529</t>
  </si>
  <si>
    <t>ORD_01530</t>
  </si>
  <si>
    <t>ORD_01531</t>
  </si>
  <si>
    <t>ORD_01532</t>
  </si>
  <si>
    <t>ORD_01533</t>
  </si>
  <si>
    <t>ORD_01534</t>
  </si>
  <si>
    <t>ORD_01535</t>
  </si>
  <si>
    <t>ORD_01536</t>
  </si>
  <si>
    <t>ORD_01537</t>
  </si>
  <si>
    <t>ORD_01538</t>
  </si>
  <si>
    <t>ORD_01539</t>
  </si>
  <si>
    <t>ORD_01540</t>
  </si>
  <si>
    <t>ORD_01541</t>
  </si>
  <si>
    <t>ORD_01542</t>
  </si>
  <si>
    <t>ORD_01543</t>
  </si>
  <si>
    <t>ORD_01544</t>
  </si>
  <si>
    <t>ORD_01545</t>
  </si>
  <si>
    <t>ORD_01546</t>
  </si>
  <si>
    <t>ORD_01547</t>
  </si>
  <si>
    <t>ORD_01548</t>
  </si>
  <si>
    <t>ORD_01549</t>
  </si>
  <si>
    <t>ORD_01550</t>
  </si>
  <si>
    <t>ORD_01551</t>
  </si>
  <si>
    <t>ORD_01552</t>
  </si>
  <si>
    <t>ORD_01553</t>
  </si>
  <si>
    <t>ORD_01554</t>
  </si>
  <si>
    <t>ORD_01555</t>
  </si>
  <si>
    <t>ORD_01556</t>
  </si>
  <si>
    <t>ORD_01557</t>
  </si>
  <si>
    <t>ORD_01558</t>
  </si>
  <si>
    <t>ORD_01559</t>
  </si>
  <si>
    <t>ORD_01560</t>
  </si>
  <si>
    <t>ORD_01561</t>
  </si>
  <si>
    <t>ORD_01562</t>
  </si>
  <si>
    <t>ORD_01563</t>
  </si>
  <si>
    <t>ORD_01564</t>
  </si>
  <si>
    <t>ORD_01565</t>
  </si>
  <si>
    <t>ORD_01566</t>
  </si>
  <si>
    <t>ORD_01567</t>
  </si>
  <si>
    <t>ORD_01568</t>
  </si>
  <si>
    <t>ORD_01569</t>
  </si>
  <si>
    <t>ORD_01570</t>
  </si>
  <si>
    <t>ORD_01571</t>
  </si>
  <si>
    <t>ORD_01572</t>
  </si>
  <si>
    <t>ORD_01573</t>
  </si>
  <si>
    <t>ORD_01574</t>
  </si>
  <si>
    <t>ORD_01575</t>
  </si>
  <si>
    <t>ORD_01576</t>
  </si>
  <si>
    <t>ORD_01577</t>
  </si>
  <si>
    <t>ORD_01578</t>
  </si>
  <si>
    <t>ORD_01579</t>
  </si>
  <si>
    <t>ORD_01580</t>
  </si>
  <si>
    <t>ORD_01581</t>
  </si>
  <si>
    <t>ORD_01582</t>
  </si>
  <si>
    <t>ORD_01583</t>
  </si>
  <si>
    <t>ORD_01584</t>
  </si>
  <si>
    <t>ORD_01585</t>
  </si>
  <si>
    <t>ORD_01586</t>
  </si>
  <si>
    <t>ORD_01587</t>
  </si>
  <si>
    <t>ORD_01588</t>
  </si>
  <si>
    <t>ORD_01589</t>
  </si>
  <si>
    <t>ORD_01590</t>
  </si>
  <si>
    <t>ORD_01591</t>
  </si>
  <si>
    <t>ORD_01592</t>
  </si>
  <si>
    <t>ORD_01593</t>
  </si>
  <si>
    <t>ORD_01594</t>
  </si>
  <si>
    <t>ORD_01595</t>
  </si>
  <si>
    <t>ORD_01596</t>
  </si>
  <si>
    <t>ORD_01597</t>
  </si>
  <si>
    <t>ORD_01598</t>
  </si>
  <si>
    <t>ORD_01599</t>
  </si>
  <si>
    <t>ORD_01600</t>
  </si>
  <si>
    <t>ORD_01601</t>
  </si>
  <si>
    <t>ORD_01602</t>
  </si>
  <si>
    <t>ORD_01603</t>
  </si>
  <si>
    <t>ORD_01604</t>
  </si>
  <si>
    <t>ORD_01605</t>
  </si>
  <si>
    <t>ORD_01606</t>
  </si>
  <si>
    <t>ORD_01607</t>
  </si>
  <si>
    <t>ORD_01608</t>
  </si>
  <si>
    <t>ORD_01609</t>
  </si>
  <si>
    <t>ORD_01610</t>
  </si>
  <si>
    <t>ORD_01611</t>
  </si>
  <si>
    <t>ORD_01612</t>
  </si>
  <si>
    <t>ORD_01613</t>
  </si>
  <si>
    <t>ORD_01614</t>
  </si>
  <si>
    <t>ORD_01615</t>
  </si>
  <si>
    <t>ORD_01616</t>
  </si>
  <si>
    <t>ORD_01617</t>
  </si>
  <si>
    <t>ORD_01618</t>
  </si>
  <si>
    <t>ORD_01619</t>
  </si>
  <si>
    <t>ORD_01620</t>
  </si>
  <si>
    <t>ORD_01621</t>
  </si>
  <si>
    <t>ORD_01622</t>
  </si>
  <si>
    <t>ORD_01623</t>
  </si>
  <si>
    <t>ORD_01624</t>
  </si>
  <si>
    <t>ORD_01625</t>
  </si>
  <si>
    <t>ORD_01626</t>
  </si>
  <si>
    <t>ORD_01627</t>
  </si>
  <si>
    <t>ORD_01628</t>
  </si>
  <si>
    <t>ORD_01629</t>
  </si>
  <si>
    <t>ORD_01630</t>
  </si>
  <si>
    <t>ORD_01631</t>
  </si>
  <si>
    <t>ORD_01632</t>
  </si>
  <si>
    <t>ORD_01633</t>
  </si>
  <si>
    <t>ORD_01634</t>
  </si>
  <si>
    <t>ORD_01635</t>
  </si>
  <si>
    <t>ORD_01636</t>
  </si>
  <si>
    <t>ORD_01637</t>
  </si>
  <si>
    <t>ORD_01638</t>
  </si>
  <si>
    <t>ORD_01639</t>
  </si>
  <si>
    <t>ORD_01640</t>
  </si>
  <si>
    <t>ORD_01641</t>
  </si>
  <si>
    <t>ORD_01642</t>
  </si>
  <si>
    <t>ORD_01643</t>
  </si>
  <si>
    <t>ORD_01644</t>
  </si>
  <si>
    <t>ORD_01645</t>
  </si>
  <si>
    <t>ORD_01646</t>
  </si>
  <si>
    <t>ORD_01647</t>
  </si>
  <si>
    <t>ORD_01648</t>
  </si>
  <si>
    <t>ORD_01649</t>
  </si>
  <si>
    <t>ORD_01650</t>
  </si>
  <si>
    <t>ORD_01651</t>
  </si>
  <si>
    <t>ORD_01652</t>
  </si>
  <si>
    <t>ORD_01653</t>
  </si>
  <si>
    <t>ORD_01654</t>
  </si>
  <si>
    <t>ORD_01655</t>
  </si>
  <si>
    <t>ORD_01656</t>
  </si>
  <si>
    <t>ORD_01657</t>
  </si>
  <si>
    <t>ORD_01658</t>
  </si>
  <si>
    <t>ORD_01659</t>
  </si>
  <si>
    <t>ORD_01660</t>
  </si>
  <si>
    <t>ORD_01661</t>
  </si>
  <si>
    <t>ORD_01662</t>
  </si>
  <si>
    <t>ORD_01663</t>
  </si>
  <si>
    <t>ORD_01664</t>
  </si>
  <si>
    <t>ORD_01665</t>
  </si>
  <si>
    <t>ORD_01666</t>
  </si>
  <si>
    <t>ORD_01667</t>
  </si>
  <si>
    <t>ORD_01668</t>
  </si>
  <si>
    <t>ORD_01669</t>
  </si>
  <si>
    <t>ORD_01670</t>
  </si>
  <si>
    <t>ORD_01671</t>
  </si>
  <si>
    <t>ORD_01672</t>
  </si>
  <si>
    <t>ORD_01673</t>
  </si>
  <si>
    <t>ORD_01674</t>
  </si>
  <si>
    <t>ORD_01675</t>
  </si>
  <si>
    <t>ORD_01676</t>
  </si>
  <si>
    <t>ORD_01677</t>
  </si>
  <si>
    <t>ORD_01678</t>
  </si>
  <si>
    <t>ORD_01679</t>
  </si>
  <si>
    <t>ORD_01680</t>
  </si>
  <si>
    <t>ORD_01681</t>
  </si>
  <si>
    <t>ORD_01682</t>
  </si>
  <si>
    <t>ORD_01683</t>
  </si>
  <si>
    <t>ORD_01684</t>
  </si>
  <si>
    <t>ORD_01685</t>
  </si>
  <si>
    <t>ORD_01686</t>
  </si>
  <si>
    <t>ORD_01687</t>
  </si>
  <si>
    <t>ORD_01688</t>
  </si>
  <si>
    <t>ORD_01689</t>
  </si>
  <si>
    <t>ORD_01690</t>
  </si>
  <si>
    <t>ORD_01691</t>
  </si>
  <si>
    <t>ORD_01692</t>
  </si>
  <si>
    <t>ORD_01693</t>
  </si>
  <si>
    <t>ORD_01694</t>
  </si>
  <si>
    <t>ORD_01695</t>
  </si>
  <si>
    <t>ORD_01696</t>
  </si>
  <si>
    <t>ORD_01697</t>
  </si>
  <si>
    <t>ORD_01698</t>
  </si>
  <si>
    <t>ORD_01699</t>
  </si>
  <si>
    <t>ORD_01700</t>
  </si>
  <si>
    <t>ORD_01701</t>
  </si>
  <si>
    <t>ORD_01702</t>
  </si>
  <si>
    <t>ORD_01703</t>
  </si>
  <si>
    <t>ORD_01704</t>
  </si>
  <si>
    <t>ORD_01705</t>
  </si>
  <si>
    <t>ORD_01706</t>
  </si>
  <si>
    <t>ORD_01707</t>
  </si>
  <si>
    <t>ORD_01708</t>
  </si>
  <si>
    <t>ORD_01709</t>
  </si>
  <si>
    <t>ORD_01710</t>
  </si>
  <si>
    <t>ORD_01711</t>
  </si>
  <si>
    <t>ORD_01712</t>
  </si>
  <si>
    <t>ORD_01713</t>
  </si>
  <si>
    <t>ORD_01714</t>
  </si>
  <si>
    <t>ORD_01715</t>
  </si>
  <si>
    <t>ORD_01716</t>
  </si>
  <si>
    <t>ORD_01717</t>
  </si>
  <si>
    <t>ORD_01718</t>
  </si>
  <si>
    <t>ORD_01719</t>
  </si>
  <si>
    <t>ORD_01720</t>
  </si>
  <si>
    <t>ORD_01721</t>
  </si>
  <si>
    <t>ORD_01722</t>
  </si>
  <si>
    <t>ORD_01723</t>
  </si>
  <si>
    <t>ORD_01724</t>
  </si>
  <si>
    <t>ORD_01725</t>
  </si>
  <si>
    <t>ORD_01726</t>
  </si>
  <si>
    <t>ORD_01727</t>
  </si>
  <si>
    <t>ORD_01728</t>
  </si>
  <si>
    <t>ORD_01729</t>
  </si>
  <si>
    <t>ORD_01730</t>
  </si>
  <si>
    <t>ORD_01731</t>
  </si>
  <si>
    <t>ORD_01732</t>
  </si>
  <si>
    <t>ORD_01733</t>
  </si>
  <si>
    <t>ORD_01734</t>
  </si>
  <si>
    <t>ORD_01735</t>
  </si>
  <si>
    <t>ORD_01736</t>
  </si>
  <si>
    <t>ORD_01737</t>
  </si>
  <si>
    <t>ORD_01738</t>
  </si>
  <si>
    <t>ORD_01739</t>
  </si>
  <si>
    <t>ORD_01740</t>
  </si>
  <si>
    <t>ORD_01741</t>
  </si>
  <si>
    <t>ORD_01742</t>
  </si>
  <si>
    <t>ORD_01743</t>
  </si>
  <si>
    <t>ORD_01744</t>
  </si>
  <si>
    <t>ORD_01745</t>
  </si>
  <si>
    <t>ORD_01746</t>
  </si>
  <si>
    <t>ORD_01747</t>
  </si>
  <si>
    <t>ORD_01748</t>
  </si>
  <si>
    <t>ORD_01749</t>
  </si>
  <si>
    <t>ORD_01750</t>
  </si>
  <si>
    <t>ORD_01751</t>
  </si>
  <si>
    <t>ORD_01752</t>
  </si>
  <si>
    <t>ORD_01753</t>
  </si>
  <si>
    <t>ORD_01754</t>
  </si>
  <si>
    <t>ORD_01755</t>
  </si>
  <si>
    <t>ORD_01756</t>
  </si>
  <si>
    <t>ORD_01757</t>
  </si>
  <si>
    <t>ORD_01758</t>
  </si>
  <si>
    <t>ORD_01759</t>
  </si>
  <si>
    <t>ORD_01760</t>
  </si>
  <si>
    <t>ORD_01761</t>
  </si>
  <si>
    <t>ORD_01762</t>
  </si>
  <si>
    <t>ORD_01763</t>
  </si>
  <si>
    <t>ORD_01764</t>
  </si>
  <si>
    <t>ORD_01765</t>
  </si>
  <si>
    <t>ORD_01766</t>
  </si>
  <si>
    <t>ORD_01767</t>
  </si>
  <si>
    <t>ORD_01768</t>
  </si>
  <si>
    <t>ORD_01769</t>
  </si>
  <si>
    <t>ORD_01770</t>
  </si>
  <si>
    <t>ORD_01771</t>
  </si>
  <si>
    <t>ORD_01772</t>
  </si>
  <si>
    <t>ORD_01773</t>
  </si>
  <si>
    <t>ORD_01774</t>
  </si>
  <si>
    <t>ORD_01775</t>
  </si>
  <si>
    <t>ORD_01776</t>
  </si>
  <si>
    <t>ORD_01777</t>
  </si>
  <si>
    <t>ORD_01778</t>
  </si>
  <si>
    <t>ORD_01779</t>
  </si>
  <si>
    <t>ORD_01780</t>
  </si>
  <si>
    <t>ORD_01781</t>
  </si>
  <si>
    <t>ORD_01782</t>
  </si>
  <si>
    <t>ORD_01783</t>
  </si>
  <si>
    <t>ORD_01784</t>
  </si>
  <si>
    <t>ORD_01785</t>
  </si>
  <si>
    <t>ORD_01786</t>
  </si>
  <si>
    <t>ORD_01787</t>
  </si>
  <si>
    <t>ORD_01788</t>
  </si>
  <si>
    <t>ORD_01789</t>
  </si>
  <si>
    <t>ORD_01790</t>
  </si>
  <si>
    <t>ORD_01791</t>
  </si>
  <si>
    <t>ORD_01792</t>
  </si>
  <si>
    <t>ORD_01793</t>
  </si>
  <si>
    <t>ORD_01794</t>
  </si>
  <si>
    <t>ORD_01795</t>
  </si>
  <si>
    <t>ORD_01796</t>
  </si>
  <si>
    <t>ORD_01797</t>
  </si>
  <si>
    <t>ORD_01798</t>
  </si>
  <si>
    <t>ORD_01799</t>
  </si>
  <si>
    <t>ORD_01800</t>
  </si>
  <si>
    <t>ORD_01801</t>
  </si>
  <si>
    <t>ORD_01802</t>
  </si>
  <si>
    <t>ORD_01803</t>
  </si>
  <si>
    <t>ORD_01804</t>
  </si>
  <si>
    <t>ORD_01805</t>
  </si>
  <si>
    <t>ORD_01806</t>
  </si>
  <si>
    <t>ORD_01807</t>
  </si>
  <si>
    <t>ORD_01808</t>
  </si>
  <si>
    <t>ORD_01809</t>
  </si>
  <si>
    <t>ORD_01810</t>
  </si>
  <si>
    <t>ORD_01811</t>
  </si>
  <si>
    <t>ORD_01812</t>
  </si>
  <si>
    <t>ORD_01813</t>
  </si>
  <si>
    <t>ORD_01814</t>
  </si>
  <si>
    <t>ORD_01815</t>
  </si>
  <si>
    <t>ORD_01816</t>
  </si>
  <si>
    <t>ORD_01817</t>
  </si>
  <si>
    <t>ORD_01818</t>
  </si>
  <si>
    <t>ORD_01819</t>
  </si>
  <si>
    <t>ORD_01820</t>
  </si>
  <si>
    <t>ORD_01821</t>
  </si>
  <si>
    <t>ORD_01822</t>
  </si>
  <si>
    <t>ORD_01823</t>
  </si>
  <si>
    <t>ORD_01824</t>
  </si>
  <si>
    <t>ORD_01825</t>
  </si>
  <si>
    <t>ORD_01826</t>
  </si>
  <si>
    <t>ORD_01827</t>
  </si>
  <si>
    <t>ORD_01828</t>
  </si>
  <si>
    <t>ORD_01829</t>
  </si>
  <si>
    <t>ORD_01830</t>
  </si>
  <si>
    <t>ORD_01831</t>
  </si>
  <si>
    <t>ORD_01832</t>
  </si>
  <si>
    <t>ORD_01833</t>
  </si>
  <si>
    <t>ORD_01834</t>
  </si>
  <si>
    <t>ORD_01835</t>
  </si>
  <si>
    <t>ORD_01836</t>
  </si>
  <si>
    <t>ORD_01837</t>
  </si>
  <si>
    <t>ORD_01838</t>
  </si>
  <si>
    <t>ORD_01839</t>
  </si>
  <si>
    <t>ORD_01840</t>
  </si>
  <si>
    <t>ORD_01841</t>
  </si>
  <si>
    <t>ORD_01842</t>
  </si>
  <si>
    <t>ORD_01843</t>
  </si>
  <si>
    <t>ORD_01844</t>
  </si>
  <si>
    <t>ORD_01845</t>
  </si>
  <si>
    <t>ORD_01846</t>
  </si>
  <si>
    <t>ORD_01847</t>
  </si>
  <si>
    <t>ORD_01848</t>
  </si>
  <si>
    <t>ORD_01849</t>
  </si>
  <si>
    <t>ORD_01850</t>
  </si>
  <si>
    <t>ORD_01851</t>
  </si>
  <si>
    <t>ORD_01852</t>
  </si>
  <si>
    <t>ORD_01853</t>
  </si>
  <si>
    <t>ORD_01854</t>
  </si>
  <si>
    <t>ORD_01855</t>
  </si>
  <si>
    <t>ORD_01856</t>
  </si>
  <si>
    <t>ORD_01857</t>
  </si>
  <si>
    <t>ORD_01858</t>
  </si>
  <si>
    <t>ORD_01859</t>
  </si>
  <si>
    <t>ORD_01860</t>
  </si>
  <si>
    <t>ORD_01861</t>
  </si>
  <si>
    <t>ORD_01862</t>
  </si>
  <si>
    <t>ORD_01863</t>
  </si>
  <si>
    <t>ORD_01864</t>
  </si>
  <si>
    <t>ORD_01865</t>
  </si>
  <si>
    <t>ORD_01866</t>
  </si>
  <si>
    <t>ORD_01867</t>
  </si>
  <si>
    <t>ORD_01868</t>
  </si>
  <si>
    <t>ORD_01869</t>
  </si>
  <si>
    <t>ORD_01870</t>
  </si>
  <si>
    <t>ORD_01871</t>
  </si>
  <si>
    <t>ORD_01872</t>
  </si>
  <si>
    <t>ORD_01873</t>
  </si>
  <si>
    <t>ORD_01874</t>
  </si>
  <si>
    <t>ORD_01875</t>
  </si>
  <si>
    <t>ORD_01876</t>
  </si>
  <si>
    <t>ORD_01877</t>
  </si>
  <si>
    <t>ORD_01878</t>
  </si>
  <si>
    <t>ORD_01879</t>
  </si>
  <si>
    <t>ORD_01880</t>
  </si>
  <si>
    <t>ORD_01881</t>
  </si>
  <si>
    <t>ORD_01882</t>
  </si>
  <si>
    <t>ORD_01883</t>
  </si>
  <si>
    <t>ORD_01884</t>
  </si>
  <si>
    <t>ORD_01885</t>
  </si>
  <si>
    <t>ORD_01886</t>
  </si>
  <si>
    <t>ORD_01887</t>
  </si>
  <si>
    <t>ORD_01888</t>
  </si>
  <si>
    <t>ORD_01889</t>
  </si>
  <si>
    <t>ORD_01890</t>
  </si>
  <si>
    <t>ORD_01891</t>
  </si>
  <si>
    <t>ORD_01892</t>
  </si>
  <si>
    <t>ORD_01893</t>
  </si>
  <si>
    <t>ORD_01894</t>
  </si>
  <si>
    <t>ORD_01895</t>
  </si>
  <si>
    <t>ORD_01896</t>
  </si>
  <si>
    <t>ORD_01897</t>
  </si>
  <si>
    <t>ORD_01898</t>
  </si>
  <si>
    <t>ORD_01899</t>
  </si>
  <si>
    <t>ORD_01900</t>
  </si>
  <si>
    <t>ORD_01901</t>
  </si>
  <si>
    <t>ORD_01902</t>
  </si>
  <si>
    <t>ORD_01903</t>
  </si>
  <si>
    <t>ORD_01904</t>
  </si>
  <si>
    <t>ORD_01905</t>
  </si>
  <si>
    <t>ORD_01906</t>
  </si>
  <si>
    <t>ORD_01907</t>
  </si>
  <si>
    <t>ORD_01908</t>
  </si>
  <si>
    <t>ORD_01909</t>
  </si>
  <si>
    <t>ORD_01910</t>
  </si>
  <si>
    <t>ORD_01911</t>
  </si>
  <si>
    <t>ORD_01912</t>
  </si>
  <si>
    <t>ORD_01913</t>
  </si>
  <si>
    <t>ORD_01914</t>
  </si>
  <si>
    <t>ORD_01915</t>
  </si>
  <si>
    <t>ORD_01916</t>
  </si>
  <si>
    <t>ORD_01917</t>
  </si>
  <si>
    <t>ORD_01918</t>
  </si>
  <si>
    <t>ORD_01919</t>
  </si>
  <si>
    <t>ORD_01920</t>
  </si>
  <si>
    <t>ORD_01921</t>
  </si>
  <si>
    <t>ORD_01922</t>
  </si>
  <si>
    <t>ORD_01923</t>
  </si>
  <si>
    <t>ORD_01924</t>
  </si>
  <si>
    <t>ORD_01925</t>
  </si>
  <si>
    <t>ORD_01926</t>
  </si>
  <si>
    <t>ORD_01927</t>
  </si>
  <si>
    <t>ORD_01928</t>
  </si>
  <si>
    <t>ORD_01929</t>
  </si>
  <si>
    <t>ORD_01930</t>
  </si>
  <si>
    <t>ORD_01931</t>
  </si>
  <si>
    <t>ORD_01932</t>
  </si>
  <si>
    <t>ORD_01933</t>
  </si>
  <si>
    <t>ORD_01934</t>
  </si>
  <si>
    <t>ORD_01935</t>
  </si>
  <si>
    <t>ORD_01936</t>
  </si>
  <si>
    <t>ORD_01937</t>
  </si>
  <si>
    <t>ORD_01938</t>
  </si>
  <si>
    <t>ORD_01939</t>
  </si>
  <si>
    <t>ORD_01940</t>
  </si>
  <si>
    <t>ORD_01941</t>
  </si>
  <si>
    <t>ORD_01942</t>
  </si>
  <si>
    <t>ORD_01943</t>
  </si>
  <si>
    <t>ORD_01944</t>
  </si>
  <si>
    <t>ORD_01945</t>
  </si>
  <si>
    <t>ORD_01946</t>
  </si>
  <si>
    <t>ORD_01947</t>
  </si>
  <si>
    <t>ORD_01948</t>
  </si>
  <si>
    <t>ORD_01949</t>
  </si>
  <si>
    <t>ORD_01950</t>
  </si>
  <si>
    <t>ORD_01951</t>
  </si>
  <si>
    <t>ORD_01952</t>
  </si>
  <si>
    <t>ORD_01953</t>
  </si>
  <si>
    <t>ORD_01954</t>
  </si>
  <si>
    <t>ORD_01955</t>
  </si>
  <si>
    <t>ORD_01956</t>
  </si>
  <si>
    <t>ORD_01957</t>
  </si>
  <si>
    <t>ORD_01958</t>
  </si>
  <si>
    <t>ORD_01959</t>
  </si>
  <si>
    <t>ORD_01960</t>
  </si>
  <si>
    <t>ORD_01961</t>
  </si>
  <si>
    <t>ORD_01962</t>
  </si>
  <si>
    <t>ORD_01963</t>
  </si>
  <si>
    <t>ORD_01964</t>
  </si>
  <si>
    <t>ORD_01965</t>
  </si>
  <si>
    <t>ORD_01966</t>
  </si>
  <si>
    <t>ORD_01967</t>
  </si>
  <si>
    <t>ORD_01968</t>
  </si>
  <si>
    <t>ORD_01969</t>
  </si>
  <si>
    <t>ORD_01970</t>
  </si>
  <si>
    <t>ORD_01971</t>
  </si>
  <si>
    <t>ORD_01972</t>
  </si>
  <si>
    <t>ORD_01973</t>
  </si>
  <si>
    <t>ORD_01974</t>
  </si>
  <si>
    <t>ORD_01975</t>
  </si>
  <si>
    <t>ORD_01976</t>
  </si>
  <si>
    <t>ORD_01977</t>
  </si>
  <si>
    <t>ORD_01978</t>
  </si>
  <si>
    <t>ORD_01979</t>
  </si>
  <si>
    <t>ORD_01980</t>
  </si>
  <si>
    <t>ORD_01981</t>
  </si>
  <si>
    <t>ORD_01982</t>
  </si>
  <si>
    <t>ORD_01983</t>
  </si>
  <si>
    <t>ORD_01984</t>
  </si>
  <si>
    <t>ORD_01985</t>
  </si>
  <si>
    <t>ORD_01986</t>
  </si>
  <si>
    <t>ORD_01987</t>
  </si>
  <si>
    <t>ORD_01988</t>
  </si>
  <si>
    <t>ORD_01989</t>
  </si>
  <si>
    <t>ORD_01990</t>
  </si>
  <si>
    <t>ORD_01991</t>
  </si>
  <si>
    <t>ORD_01992</t>
  </si>
  <si>
    <t>ORD_01993</t>
  </si>
  <si>
    <t>ORD_01994</t>
  </si>
  <si>
    <t>ORD_01995</t>
  </si>
  <si>
    <t>ORD_01996</t>
  </si>
  <si>
    <t>ORD_01997</t>
  </si>
  <si>
    <t>ORD_01998</t>
  </si>
  <si>
    <t>ORD_01999</t>
  </si>
  <si>
    <t>ORD_02000</t>
  </si>
  <si>
    <t>ORD_02001</t>
  </si>
  <si>
    <t>ORD_02002</t>
  </si>
  <si>
    <t>ORD_02003</t>
  </si>
  <si>
    <t>ORD_02004</t>
  </si>
  <si>
    <t>ORD_02005</t>
  </si>
  <si>
    <t>ORD_02006</t>
  </si>
  <si>
    <t>ORD_02007</t>
  </si>
  <si>
    <t>ORD_02008</t>
  </si>
  <si>
    <t>ORD_02009</t>
  </si>
  <si>
    <t>ORD_02010</t>
  </si>
  <si>
    <t>ORD_02011</t>
  </si>
  <si>
    <t>ORD_02012</t>
  </si>
  <si>
    <t>ORD_02013</t>
  </si>
  <si>
    <t>ORD_02014</t>
  </si>
  <si>
    <t>ORD_02015</t>
  </si>
  <si>
    <t>ORD_02016</t>
  </si>
  <si>
    <t>ORD_02017</t>
  </si>
  <si>
    <t>ORD_02018</t>
  </si>
  <si>
    <t>ORD_02019</t>
  </si>
  <si>
    <t>ORD_02020</t>
  </si>
  <si>
    <t>ORD_02021</t>
  </si>
  <si>
    <t>ORD_02022</t>
  </si>
  <si>
    <t>ORD_02023</t>
  </si>
  <si>
    <t>ORD_02024</t>
  </si>
  <si>
    <t>ORD_02025</t>
  </si>
  <si>
    <t>ORD_02026</t>
  </si>
  <si>
    <t>ORD_02027</t>
  </si>
  <si>
    <t>ORD_02028</t>
  </si>
  <si>
    <t>ORD_02029</t>
  </si>
  <si>
    <t>ORD_02030</t>
  </si>
  <si>
    <t>ORD_02031</t>
  </si>
  <si>
    <t>ORD_02032</t>
  </si>
  <si>
    <t>ORD_02033</t>
  </si>
  <si>
    <t>ORD_02034</t>
  </si>
  <si>
    <t>ORD_02035</t>
  </si>
  <si>
    <t>ORD_02036</t>
  </si>
  <si>
    <t>ORD_02037</t>
  </si>
  <si>
    <t>ORD_02038</t>
  </si>
  <si>
    <t>ORD_02039</t>
  </si>
  <si>
    <t>ORD_02040</t>
  </si>
  <si>
    <t>ORD_02041</t>
  </si>
  <si>
    <t>ORD_02042</t>
  </si>
  <si>
    <t>ORD_02043</t>
  </si>
  <si>
    <t>ORD_02044</t>
  </si>
  <si>
    <t>ORD_02045</t>
  </si>
  <si>
    <t>ORD_02046</t>
  </si>
  <si>
    <t>ORD_02047</t>
  </si>
  <si>
    <t>ORD_02048</t>
  </si>
  <si>
    <t>ORD_02049</t>
  </si>
  <si>
    <t>ORD_02050</t>
  </si>
  <si>
    <t>ORD_02051</t>
  </si>
  <si>
    <t>ORD_02052</t>
  </si>
  <si>
    <t>ORD_02053</t>
  </si>
  <si>
    <t>ORD_02054</t>
  </si>
  <si>
    <t>ORD_02055</t>
  </si>
  <si>
    <t>ORD_02056</t>
  </si>
  <si>
    <t>ORD_02057</t>
  </si>
  <si>
    <t>ORD_02058</t>
  </si>
  <si>
    <t>ORD_02059</t>
  </si>
  <si>
    <t>ORD_02060</t>
  </si>
  <si>
    <t>ORD_02061</t>
  </si>
  <si>
    <t>ORD_02062</t>
  </si>
  <si>
    <t>ORD_02063</t>
  </si>
  <si>
    <t>ORD_02064</t>
  </si>
  <si>
    <t>ORD_02065</t>
  </si>
  <si>
    <t>ORD_02066</t>
  </si>
  <si>
    <t>ORD_02067</t>
  </si>
  <si>
    <t>ORD_02068</t>
  </si>
  <si>
    <t>ORD_02069</t>
  </si>
  <si>
    <t>ORD_02070</t>
  </si>
  <si>
    <t>ORD_02071</t>
  </si>
  <si>
    <t>ORD_02072</t>
  </si>
  <si>
    <t>ORD_02073</t>
  </si>
  <si>
    <t>ORD_02074</t>
  </si>
  <si>
    <t>ORD_02075</t>
  </si>
  <si>
    <t>ORD_02076</t>
  </si>
  <si>
    <t>ORD_02077</t>
  </si>
  <si>
    <t>ORD_02078</t>
  </si>
  <si>
    <t>ORD_02079</t>
  </si>
  <si>
    <t>ORD_02080</t>
  </si>
  <si>
    <t>ORD_02081</t>
  </si>
  <si>
    <t>ORD_02082</t>
  </si>
  <si>
    <t>ORD_02083</t>
  </si>
  <si>
    <t>ORD_02084</t>
  </si>
  <si>
    <t>ORD_02085</t>
  </si>
  <si>
    <t>ORD_02086</t>
  </si>
  <si>
    <t>ORD_02087</t>
  </si>
  <si>
    <t>ORD_02088</t>
  </si>
  <si>
    <t>ORD_02089</t>
  </si>
  <si>
    <t>ORD_02090</t>
  </si>
  <si>
    <t>ORD_02091</t>
  </si>
  <si>
    <t>ORD_02092</t>
  </si>
  <si>
    <t>ORD_02093</t>
  </si>
  <si>
    <t>ORD_02094</t>
  </si>
  <si>
    <t>ORD_02095</t>
  </si>
  <si>
    <t>ORD_02096</t>
  </si>
  <si>
    <t>ORD_02097</t>
  </si>
  <si>
    <t>ORD_02098</t>
  </si>
  <si>
    <t>ORD_02099</t>
  </si>
  <si>
    <t>ORD_02100</t>
  </si>
  <si>
    <t>ORD_02101</t>
  </si>
  <si>
    <t>ORD_02102</t>
  </si>
  <si>
    <t>ORD_02103</t>
  </si>
  <si>
    <t>ORD_02104</t>
  </si>
  <si>
    <t>ORD_02105</t>
  </si>
  <si>
    <t>ORD_02106</t>
  </si>
  <si>
    <t>ORD_02107</t>
  </si>
  <si>
    <t>ORD_02108</t>
  </si>
  <si>
    <t>ORD_02109</t>
  </si>
  <si>
    <t>ORD_02110</t>
  </si>
  <si>
    <t>ORD_02111</t>
  </si>
  <si>
    <t>ORD_02112</t>
  </si>
  <si>
    <t>ORD_02113</t>
  </si>
  <si>
    <t>ORD_02114</t>
  </si>
  <si>
    <t>ORD_02115</t>
  </si>
  <si>
    <t>ORD_02116</t>
  </si>
  <si>
    <t>ORD_02117</t>
  </si>
  <si>
    <t>ORD_02118</t>
  </si>
  <si>
    <t>ORD_02119</t>
  </si>
  <si>
    <t>ORD_02120</t>
  </si>
  <si>
    <t>ORD_02121</t>
  </si>
  <si>
    <t>ORD_02122</t>
  </si>
  <si>
    <t>ORD_02123</t>
  </si>
  <si>
    <t>ORD_02124</t>
  </si>
  <si>
    <t>ORD_02125</t>
  </si>
  <si>
    <t>ORD_02126</t>
  </si>
  <si>
    <t>ORD_02127</t>
  </si>
  <si>
    <t>ORD_02128</t>
  </si>
  <si>
    <t>ORD_02129</t>
  </si>
  <si>
    <t>ORD_02130</t>
  </si>
  <si>
    <t>ORD_02131</t>
  </si>
  <si>
    <t>ORD_02132</t>
  </si>
  <si>
    <t>ORD_02133</t>
  </si>
  <si>
    <t>ORD_02134</t>
  </si>
  <si>
    <t>ORD_02135</t>
  </si>
  <si>
    <t>ORD_02136</t>
  </si>
  <si>
    <t>ORD_02137</t>
  </si>
  <si>
    <t>ORD_02138</t>
  </si>
  <si>
    <t>ORD_02139</t>
  </si>
  <si>
    <t>ORD_02140</t>
  </si>
  <si>
    <t>ORD_02141</t>
  </si>
  <si>
    <t>ORD_02142</t>
  </si>
  <si>
    <t>ORD_02143</t>
  </si>
  <si>
    <t>ORD_02144</t>
  </si>
  <si>
    <t>ORD_02145</t>
  </si>
  <si>
    <t>ORD_02146</t>
  </si>
  <si>
    <t>ORD_02147</t>
  </si>
  <si>
    <t>ORD_02148</t>
  </si>
  <si>
    <t>ORD_02149</t>
  </si>
  <si>
    <t>ORD_02150</t>
  </si>
  <si>
    <t>ORD_02151</t>
  </si>
  <si>
    <t>ORD_02152</t>
  </si>
  <si>
    <t>ORD_02153</t>
  </si>
  <si>
    <t>ORD_02154</t>
  </si>
  <si>
    <t>ORD_02155</t>
  </si>
  <si>
    <t>ORD_02156</t>
  </si>
  <si>
    <t>ORD_02157</t>
  </si>
  <si>
    <t>ORD_02158</t>
  </si>
  <si>
    <t>ORD_02159</t>
  </si>
  <si>
    <t>ORD_02160</t>
  </si>
  <si>
    <t>ORD_02161</t>
  </si>
  <si>
    <t>ORD_02162</t>
  </si>
  <si>
    <t>ORD_02163</t>
  </si>
  <si>
    <t>ORD_02164</t>
  </si>
  <si>
    <t>ORD_02165</t>
  </si>
  <si>
    <t>ORD_02166</t>
  </si>
  <si>
    <t>ORD_02167</t>
  </si>
  <si>
    <t>ORD_02168</t>
  </si>
  <si>
    <t>ORD_02169</t>
  </si>
  <si>
    <t>ORD_02170</t>
  </si>
  <si>
    <t>ORD_02171</t>
  </si>
  <si>
    <t>ORD_02172</t>
  </si>
  <si>
    <t>ORD_02173</t>
  </si>
  <si>
    <t>ORD_02174</t>
  </si>
  <si>
    <t>ORD_02175</t>
  </si>
  <si>
    <t>ORD_02176</t>
  </si>
  <si>
    <t>ORD_02177</t>
  </si>
  <si>
    <t>ORD_02178</t>
  </si>
  <si>
    <t>ORD_02179</t>
  </si>
  <si>
    <t>ORD_02180</t>
  </si>
  <si>
    <t>ORD_02181</t>
  </si>
  <si>
    <t>ORD_02182</t>
  </si>
  <si>
    <t>ORD_02183</t>
  </si>
  <si>
    <t>ORD_02184</t>
  </si>
  <si>
    <t>ORD_02185</t>
  </si>
  <si>
    <t>ORD_02186</t>
  </si>
  <si>
    <t>ORD_02187</t>
  </si>
  <si>
    <t>ORD_02188</t>
  </si>
  <si>
    <t>ORD_02189</t>
  </si>
  <si>
    <t>ORD_02190</t>
  </si>
  <si>
    <t>ORD_02191</t>
  </si>
  <si>
    <t>ORD_02192</t>
  </si>
  <si>
    <t>ORD_02193</t>
  </si>
  <si>
    <t>ORD_02194</t>
  </si>
  <si>
    <t>ORD_02195</t>
  </si>
  <si>
    <t>ORD_02196</t>
  </si>
  <si>
    <t>ORD_02197</t>
  </si>
  <si>
    <t>ORD_02198</t>
  </si>
  <si>
    <t>ORD_02199</t>
  </si>
  <si>
    <t>ORD_02200</t>
  </si>
  <si>
    <t>Year</t>
  </si>
  <si>
    <t>Month</t>
  </si>
  <si>
    <t>Cost_Type</t>
  </si>
  <si>
    <t>Amount</t>
  </si>
  <si>
    <t>Warehouse Rent</t>
  </si>
  <si>
    <t>IT Systems</t>
  </si>
  <si>
    <t>Admin Salaries</t>
  </si>
  <si>
    <t>Marketing</t>
  </si>
  <si>
    <t>Flag_OnTime</t>
  </si>
  <si>
    <t>Average of Flag_OnTime</t>
  </si>
  <si>
    <t>Flag_Day</t>
  </si>
  <si>
    <t>Net Price</t>
  </si>
  <si>
    <t>Gross profit</t>
  </si>
  <si>
    <t>Revenue</t>
  </si>
  <si>
    <t>Total orders</t>
  </si>
  <si>
    <t>Total costs</t>
  </si>
  <si>
    <t>Cost_per_order</t>
  </si>
  <si>
    <t>Logistics costs</t>
  </si>
  <si>
    <t>Net Profit</t>
  </si>
  <si>
    <t>Other Costs</t>
  </si>
  <si>
    <t>Sum of Revenue</t>
  </si>
  <si>
    <t>Sum of Net Profit</t>
  </si>
  <si>
    <t>Count of Order_ID</t>
  </si>
  <si>
    <t>Lead Time</t>
  </si>
  <si>
    <t>Average of Lead Time</t>
  </si>
  <si>
    <t>Row Labels</t>
  </si>
  <si>
    <t>Grand Total</t>
  </si>
  <si>
    <t>Loss_making Orders</t>
  </si>
  <si>
    <t>Average of Loss_making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</si>
</sst>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0.00\ &quot;₴&quot;_-;\-* #,##0.00\ &quot;₴&quot;_-;_-* &quot;-&quot;??\ &quot;₴&quot;_-;_-@_-"/>
    <numFmt numFmtId="164" formatCode="yyyy\-mm\-dd\ h:mm:ss"/>
    <numFmt numFmtId="165" formatCode="_-[$€-2]\ * #,##0.00_-;\-[$€-2]\ * #,##0.00_-;_-[$€-2]\ * &quot;-&quot;??_-;_-@_-"/>
    <numFmt numFmtId="166" formatCode="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9" fontId="0" fillId="0" borderId="0" xfId="0" applyNumberFormat="1"/>
    <xf numFmtId="165" fontId="0" fillId="0" borderId="0" xfId="1" applyNumberFormat="1" applyFont="1"/>
    <xf numFmtId="165" fontId="0" fillId="0" borderId="0" xfId="0" applyNumberFormat="1"/>
    <xf numFmtId="9" fontId="0" fillId="0" borderId="0" xfId="2" applyFont="1"/>
    <xf numFmtId="166" fontId="0" fillId="0" borderId="0" xfId="0" applyNumberFormat="1"/>
    <xf numFmtId="0" fontId="0" fillId="0" borderId="0" xfId="0" applyNumberFormat="1"/>
  </cellXfs>
  <cellStyles count="3">
    <cellStyle name="Currency" xfId="1" builtinId="4"/>
    <cellStyle name="Normal" xfId="0" builtinId="0"/>
    <cellStyle name="Per cent" xfId="2" builtinId="5"/>
  </cellStyles>
  <dxfs count="4">
    <dxf>
      <numFmt numFmtId="13" formatCode="0%"/>
    </dxf>
    <dxf>
      <numFmt numFmtId="13" formatCode="0%"/>
    </dxf>
    <dxf>
      <numFmt numFmtId="166" formatCode="0.0"/>
    </dxf>
    <dxf>
      <font>
        <b/>
        <i val="0"/>
        <sz val="10"/>
        <color theme="0"/>
      </font>
      <fill>
        <patternFill>
          <bgColor rgb="FF4F81BD"/>
        </patternFill>
      </fill>
      <border diagonalUp="0" diagonalDown="0">
        <left/>
        <right/>
        <top/>
        <bottom/>
        <vertical/>
        <horizontal/>
      </border>
    </dxf>
  </dxfs>
  <tableStyles count="1" defaultTableStyle="TableStyleMedium2" defaultPivotStyle="PivotStyleLight16">
    <tableStyle name="Slicer Style 1" pivot="0" table="0" count="4" xr9:uid="{A8DEC234-1889-4E72-8C89-942B4B3FCACD}">
      <tableStyleElement type="wholeTable" dxfId="3"/>
    </tableStyle>
  </tableStyles>
  <colors>
    <mruColors>
      <color rgb="FF4F81BD"/>
    </mruColors>
  </colors>
  <extLst>
    <ext xmlns:x14="http://schemas.microsoft.com/office/spreadsheetml/2009/9/main" uri="{46F421CA-312F-682f-3DD2-61675219B42D}">
      <x14:dxfs count="3">
        <dxf>
          <fill>
            <patternFill>
              <bgColor rgb="FF002060"/>
            </patternFill>
          </fill>
        </dxf>
        <dxf>
          <fill>
            <patternFill>
              <bgColor rgb="FF002060"/>
            </patternFill>
          </fill>
        </dxf>
        <dxf>
          <fill>
            <patternFill>
              <bgColor theme="3"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[Supply_Chain_January_2025.xlsx]Pivot1!PivotTable16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Pivot1!$B$24</c:f>
              <c:strCache>
                <c:ptCount val="1"/>
                <c:pt idx="0">
                  <c:v>Total</c:v>
                </c:pt>
              </c:strCache>
            </c:strRef>
          </c:tx>
          <c:spPr>
            <a:ln w="28575" cap="rnd">
              <a:solidFill>
                <a:schemeClr val="accent1"/>
              </a:solidFill>
              <a:round/>
            </a:ln>
            <a:effectLst/>
          </c:spPr>
          <c:marker>
            <c:symbol val="none"/>
          </c:marker>
          <c:cat>
            <c:strRef>
              <c:f>Pivot1!$A$25:$A$56</c:f>
              <c:strCache>
                <c:ptCount val="31"/>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pt idx="11">
                  <c:v>12.01.2025</c:v>
                </c:pt>
                <c:pt idx="12">
                  <c:v>13.01.2025</c:v>
                </c:pt>
                <c:pt idx="13">
                  <c:v>14.01.2025</c:v>
                </c:pt>
                <c:pt idx="14">
                  <c:v>15.01.2025</c:v>
                </c:pt>
                <c:pt idx="15">
                  <c:v>16.01.2025</c:v>
                </c:pt>
                <c:pt idx="16">
                  <c:v>17.01.2025</c:v>
                </c:pt>
                <c:pt idx="17">
                  <c:v>18.01.2025</c:v>
                </c:pt>
                <c:pt idx="18">
                  <c:v>19.01.2025</c:v>
                </c:pt>
                <c:pt idx="19">
                  <c:v>20.01.2025</c:v>
                </c:pt>
                <c:pt idx="20">
                  <c:v>21.01.2025</c:v>
                </c:pt>
                <c:pt idx="21">
                  <c:v>22.01.2025</c:v>
                </c:pt>
                <c:pt idx="22">
                  <c:v>23.01.2025</c:v>
                </c:pt>
                <c:pt idx="23">
                  <c:v>24.01.2025</c:v>
                </c:pt>
                <c:pt idx="24">
                  <c:v>25.01.2025</c:v>
                </c:pt>
                <c:pt idx="25">
                  <c:v>26.01.2025</c:v>
                </c:pt>
                <c:pt idx="26">
                  <c:v>27.01.2025</c:v>
                </c:pt>
                <c:pt idx="27">
                  <c:v>28.01.2025</c:v>
                </c:pt>
                <c:pt idx="28">
                  <c:v>29.01.2025</c:v>
                </c:pt>
                <c:pt idx="29">
                  <c:v>30.01.2025</c:v>
                </c:pt>
                <c:pt idx="30">
                  <c:v>31.01.2025</c:v>
                </c:pt>
              </c:strCache>
            </c:strRef>
          </c:cat>
          <c:val>
            <c:numRef>
              <c:f>Pivot1!$B$25:$B$56</c:f>
              <c:numCache>
                <c:formatCode>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0.73015873015873012</c:v>
                </c:pt>
                <c:pt idx="16">
                  <c:v>0.6588235294117647</c:v>
                </c:pt>
                <c:pt idx="17">
                  <c:v>0.53521126760563376</c:v>
                </c:pt>
                <c:pt idx="18">
                  <c:v>0.7</c:v>
                </c:pt>
                <c:pt idx="19">
                  <c:v>0.48333333333333334</c:v>
                </c:pt>
                <c:pt idx="20">
                  <c:v>0.66216216216216217</c:v>
                </c:pt>
                <c:pt idx="21">
                  <c:v>0.69135802469135799</c:v>
                </c:pt>
                <c:pt idx="22">
                  <c:v>0.82089552238805974</c:v>
                </c:pt>
                <c:pt idx="23">
                  <c:v>0.68493150684931503</c:v>
                </c:pt>
                <c:pt idx="24">
                  <c:v>0.59740259740259738</c:v>
                </c:pt>
                <c:pt idx="25">
                  <c:v>0.71232876712328763</c:v>
                </c:pt>
                <c:pt idx="26">
                  <c:v>0.60563380281690138</c:v>
                </c:pt>
                <c:pt idx="27">
                  <c:v>0.44303797468354428</c:v>
                </c:pt>
                <c:pt idx="28">
                  <c:v>0.6166666666666667</c:v>
                </c:pt>
                <c:pt idx="29">
                  <c:v>0.625</c:v>
                </c:pt>
                <c:pt idx="30">
                  <c:v>0.65333333333333332</c:v>
                </c:pt>
              </c:numCache>
            </c:numRef>
          </c:val>
          <c:smooth val="0"/>
          <c:extLst>
            <c:ext xmlns:c16="http://schemas.microsoft.com/office/drawing/2014/chart" uri="{C3380CC4-5D6E-409C-BE32-E72D297353CC}">
              <c16:uniqueId val="{00000000-05CD-4441-8402-B7D367AE5EC9}"/>
            </c:ext>
          </c:extLst>
        </c:ser>
        <c:dLbls>
          <c:showLegendKey val="0"/>
          <c:showVal val="0"/>
          <c:showCatName val="0"/>
          <c:showSerName val="0"/>
          <c:showPercent val="0"/>
          <c:showBubbleSize val="0"/>
        </c:dLbls>
        <c:smooth val="0"/>
        <c:axId val="1037889048"/>
        <c:axId val="1037891208"/>
      </c:lineChart>
      <c:catAx>
        <c:axId val="1037889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37891208"/>
        <c:crosses val="autoZero"/>
        <c:auto val="1"/>
        <c:lblAlgn val="ctr"/>
        <c:lblOffset val="100"/>
        <c:noMultiLvlLbl val="0"/>
      </c:catAx>
      <c:valAx>
        <c:axId val="1037891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037889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[Supply_Chain_January_2025.xlsx]Pivot1!PivotTable17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Pivot1!$B$59</c:f>
              <c:strCache>
                <c:ptCount val="1"/>
                <c:pt idx="0">
                  <c:v>Total</c:v>
                </c:pt>
              </c:strCache>
            </c:strRef>
          </c:tx>
          <c:spPr>
            <a:ln w="28575" cap="rnd">
              <a:solidFill>
                <a:schemeClr val="accent1"/>
              </a:solidFill>
              <a:round/>
            </a:ln>
            <a:effectLst/>
          </c:spPr>
          <c:marker>
            <c:symbol val="none"/>
          </c:marker>
          <c:cat>
            <c:strRef>
              <c:f>Pivot1!$A$60:$A$91</c:f>
              <c:strCache>
                <c:ptCount val="31"/>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pt idx="11">
                  <c:v>12.01.2025</c:v>
                </c:pt>
                <c:pt idx="12">
                  <c:v>13.01.2025</c:v>
                </c:pt>
                <c:pt idx="13">
                  <c:v>14.01.2025</c:v>
                </c:pt>
                <c:pt idx="14">
                  <c:v>15.01.2025</c:v>
                </c:pt>
                <c:pt idx="15">
                  <c:v>16.01.2025</c:v>
                </c:pt>
                <c:pt idx="16">
                  <c:v>17.01.2025</c:v>
                </c:pt>
                <c:pt idx="17">
                  <c:v>18.01.2025</c:v>
                </c:pt>
                <c:pt idx="18">
                  <c:v>19.01.2025</c:v>
                </c:pt>
                <c:pt idx="19">
                  <c:v>20.01.2025</c:v>
                </c:pt>
                <c:pt idx="20">
                  <c:v>21.01.2025</c:v>
                </c:pt>
                <c:pt idx="21">
                  <c:v>22.01.2025</c:v>
                </c:pt>
                <c:pt idx="22">
                  <c:v>23.01.2025</c:v>
                </c:pt>
                <c:pt idx="23">
                  <c:v>24.01.2025</c:v>
                </c:pt>
                <c:pt idx="24">
                  <c:v>25.01.2025</c:v>
                </c:pt>
                <c:pt idx="25">
                  <c:v>26.01.2025</c:v>
                </c:pt>
                <c:pt idx="26">
                  <c:v>27.01.2025</c:v>
                </c:pt>
                <c:pt idx="27">
                  <c:v>28.01.2025</c:v>
                </c:pt>
                <c:pt idx="28">
                  <c:v>29.01.2025</c:v>
                </c:pt>
                <c:pt idx="29">
                  <c:v>30.01.2025</c:v>
                </c:pt>
                <c:pt idx="30">
                  <c:v>31.01.2025</c:v>
                </c:pt>
              </c:strCache>
            </c:strRef>
          </c:cat>
          <c:val>
            <c:numRef>
              <c:f>Pivot1!$B$60:$B$91</c:f>
              <c:numCache>
                <c:formatCode>General</c:formatCode>
                <c:ptCount val="31"/>
                <c:pt idx="0">
                  <c:v>2.5441176470588234</c:v>
                </c:pt>
                <c:pt idx="1">
                  <c:v>2.3384615384615386</c:v>
                </c:pt>
                <c:pt idx="2">
                  <c:v>2.4318181818181817</c:v>
                </c:pt>
                <c:pt idx="3">
                  <c:v>2.4383561643835616</c:v>
                </c:pt>
                <c:pt idx="4">
                  <c:v>2.4444444444444446</c:v>
                </c:pt>
                <c:pt idx="5">
                  <c:v>2.76</c:v>
                </c:pt>
                <c:pt idx="6">
                  <c:v>2.6341463414634148</c:v>
                </c:pt>
                <c:pt idx="7">
                  <c:v>2.4461538461538463</c:v>
                </c:pt>
                <c:pt idx="8">
                  <c:v>2.7014925373134329</c:v>
                </c:pt>
                <c:pt idx="9">
                  <c:v>2.370967741935484</c:v>
                </c:pt>
                <c:pt idx="10">
                  <c:v>2.557377049180328</c:v>
                </c:pt>
                <c:pt idx="11">
                  <c:v>2.2698412698412698</c:v>
                </c:pt>
                <c:pt idx="12">
                  <c:v>2.4558823529411766</c:v>
                </c:pt>
                <c:pt idx="13">
                  <c:v>2.6578947368421053</c:v>
                </c:pt>
                <c:pt idx="14">
                  <c:v>2.5277777777777777</c:v>
                </c:pt>
                <c:pt idx="15">
                  <c:v>3.253968253968254</c:v>
                </c:pt>
                <c:pt idx="16">
                  <c:v>3.6</c:v>
                </c:pt>
                <c:pt idx="17">
                  <c:v>3.76056338028169</c:v>
                </c:pt>
                <c:pt idx="18">
                  <c:v>3.2</c:v>
                </c:pt>
                <c:pt idx="19">
                  <c:v>3.8166666666666669</c:v>
                </c:pt>
                <c:pt idx="20">
                  <c:v>3.4729729729729728</c:v>
                </c:pt>
                <c:pt idx="21">
                  <c:v>3.2839506172839505</c:v>
                </c:pt>
                <c:pt idx="22">
                  <c:v>2.7611940298507465</c:v>
                </c:pt>
                <c:pt idx="23">
                  <c:v>3.3013698630136985</c:v>
                </c:pt>
                <c:pt idx="24">
                  <c:v>3.4545454545454546</c:v>
                </c:pt>
                <c:pt idx="25">
                  <c:v>2.9589041095890409</c:v>
                </c:pt>
                <c:pt idx="26">
                  <c:v>3.563380281690141</c:v>
                </c:pt>
                <c:pt idx="27">
                  <c:v>4.0632911392405067</c:v>
                </c:pt>
                <c:pt idx="28">
                  <c:v>3.5833333333333335</c:v>
                </c:pt>
                <c:pt idx="29">
                  <c:v>3.40625</c:v>
                </c:pt>
                <c:pt idx="30">
                  <c:v>3.48</c:v>
                </c:pt>
              </c:numCache>
            </c:numRef>
          </c:val>
          <c:smooth val="0"/>
          <c:extLst>
            <c:ext xmlns:c16="http://schemas.microsoft.com/office/drawing/2014/chart" uri="{C3380CC4-5D6E-409C-BE32-E72D297353CC}">
              <c16:uniqueId val="{00000000-23CF-48A3-BAED-8773DDE292CC}"/>
            </c:ext>
          </c:extLst>
        </c:ser>
        <c:dLbls>
          <c:showLegendKey val="0"/>
          <c:showVal val="0"/>
          <c:showCatName val="0"/>
          <c:showSerName val="0"/>
          <c:showPercent val="0"/>
          <c:showBubbleSize val="0"/>
        </c:dLbls>
        <c:smooth val="0"/>
        <c:axId val="642998288"/>
        <c:axId val="642998648"/>
      </c:lineChart>
      <c:catAx>
        <c:axId val="64299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42998648"/>
        <c:crosses val="autoZero"/>
        <c:auto val="1"/>
        <c:lblAlgn val="ctr"/>
        <c:lblOffset val="100"/>
        <c:noMultiLvlLbl val="0"/>
      </c:catAx>
      <c:valAx>
        <c:axId val="642998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64299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[Supply_Chain_January_2025.xlsx]Pivot1!PivotTable19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Pivot1!$B$98</c:f>
              <c:strCache>
                <c:ptCount val="1"/>
                <c:pt idx="0">
                  <c:v>Total</c:v>
                </c:pt>
              </c:strCache>
            </c:strRef>
          </c:tx>
          <c:spPr>
            <a:ln w="28575" cap="rnd">
              <a:solidFill>
                <a:schemeClr val="accent1"/>
              </a:solidFill>
              <a:round/>
            </a:ln>
            <a:effectLst/>
          </c:spPr>
          <c:marker>
            <c:symbol val="none"/>
          </c:marker>
          <c:cat>
            <c:strRef>
              <c:f>Pivot1!$A$99:$A$130</c:f>
              <c:strCache>
                <c:ptCount val="31"/>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pt idx="11">
                  <c:v>12.01.2025</c:v>
                </c:pt>
                <c:pt idx="12">
                  <c:v>13.01.2025</c:v>
                </c:pt>
                <c:pt idx="13">
                  <c:v>14.01.2025</c:v>
                </c:pt>
                <c:pt idx="14">
                  <c:v>15.01.2025</c:v>
                </c:pt>
                <c:pt idx="15">
                  <c:v>16.01.2025</c:v>
                </c:pt>
                <c:pt idx="16">
                  <c:v>17.01.2025</c:v>
                </c:pt>
                <c:pt idx="17">
                  <c:v>18.01.2025</c:v>
                </c:pt>
                <c:pt idx="18">
                  <c:v>19.01.2025</c:v>
                </c:pt>
                <c:pt idx="19">
                  <c:v>20.01.2025</c:v>
                </c:pt>
                <c:pt idx="20">
                  <c:v>21.01.2025</c:v>
                </c:pt>
                <c:pt idx="21">
                  <c:v>22.01.2025</c:v>
                </c:pt>
                <c:pt idx="22">
                  <c:v>23.01.2025</c:v>
                </c:pt>
                <c:pt idx="23">
                  <c:v>24.01.2025</c:v>
                </c:pt>
                <c:pt idx="24">
                  <c:v>25.01.2025</c:v>
                </c:pt>
                <c:pt idx="25">
                  <c:v>26.01.2025</c:v>
                </c:pt>
                <c:pt idx="26">
                  <c:v>27.01.2025</c:v>
                </c:pt>
                <c:pt idx="27">
                  <c:v>28.01.2025</c:v>
                </c:pt>
                <c:pt idx="28">
                  <c:v>29.01.2025</c:v>
                </c:pt>
                <c:pt idx="29">
                  <c:v>30.01.2025</c:v>
                </c:pt>
                <c:pt idx="30">
                  <c:v>31.01.2025</c:v>
                </c:pt>
              </c:strCache>
            </c:strRef>
          </c:cat>
          <c:val>
            <c:numRef>
              <c:f>Pivot1!$B$99:$B$130</c:f>
              <c:numCache>
                <c:formatCode>0.0</c:formatCode>
                <c:ptCount val="31"/>
                <c:pt idx="0">
                  <c:v>22224.133227272723</c:v>
                </c:pt>
                <c:pt idx="1">
                  <c:v>23685.050636363638</c:v>
                </c:pt>
                <c:pt idx="2">
                  <c:v>27253.962500000005</c:v>
                </c:pt>
                <c:pt idx="3">
                  <c:v>25396.558045454542</c:v>
                </c:pt>
                <c:pt idx="4">
                  <c:v>26738.339681818183</c:v>
                </c:pt>
                <c:pt idx="5">
                  <c:v>30562.327272727263</c:v>
                </c:pt>
                <c:pt idx="6">
                  <c:v>36168.744818181818</c:v>
                </c:pt>
                <c:pt idx="7">
                  <c:v>17553.953136363634</c:v>
                </c:pt>
                <c:pt idx="8">
                  <c:v>25125.644863636371</c:v>
                </c:pt>
                <c:pt idx="9">
                  <c:v>24519.275545454548</c:v>
                </c:pt>
                <c:pt idx="10">
                  <c:v>25713.972681818177</c:v>
                </c:pt>
                <c:pt idx="11">
                  <c:v>24086.164409090907</c:v>
                </c:pt>
                <c:pt idx="12">
                  <c:v>20863.32522727273</c:v>
                </c:pt>
                <c:pt idx="13">
                  <c:v>30135.440136363632</c:v>
                </c:pt>
                <c:pt idx="14">
                  <c:v>23240.218681818187</c:v>
                </c:pt>
                <c:pt idx="15">
                  <c:v>18353.966909090908</c:v>
                </c:pt>
                <c:pt idx="16">
                  <c:v>30420.160909090911</c:v>
                </c:pt>
                <c:pt idx="17">
                  <c:v>27988.489318181812</c:v>
                </c:pt>
                <c:pt idx="18">
                  <c:v>25070.00795454545</c:v>
                </c:pt>
                <c:pt idx="19">
                  <c:v>17822.394818181823</c:v>
                </c:pt>
                <c:pt idx="20">
                  <c:v>24203.526409090908</c:v>
                </c:pt>
                <c:pt idx="21">
                  <c:v>26977.275954545465</c:v>
                </c:pt>
                <c:pt idx="22">
                  <c:v>24376.001363636362</c:v>
                </c:pt>
                <c:pt idx="23">
                  <c:v>26466.10204545454</c:v>
                </c:pt>
                <c:pt idx="24">
                  <c:v>18495.975499999997</c:v>
                </c:pt>
                <c:pt idx="25">
                  <c:v>26411.26404545454</c:v>
                </c:pt>
                <c:pt idx="26">
                  <c:v>28055.855318181828</c:v>
                </c:pt>
                <c:pt idx="27">
                  <c:v>26371.272727272724</c:v>
                </c:pt>
                <c:pt idx="28">
                  <c:v>20046.516318181817</c:v>
                </c:pt>
                <c:pt idx="29">
                  <c:v>21669.947272727262</c:v>
                </c:pt>
                <c:pt idx="30">
                  <c:v>32147.357272727277</c:v>
                </c:pt>
              </c:numCache>
            </c:numRef>
          </c:val>
          <c:smooth val="0"/>
          <c:extLst>
            <c:ext xmlns:c16="http://schemas.microsoft.com/office/drawing/2014/chart" uri="{C3380CC4-5D6E-409C-BE32-E72D297353CC}">
              <c16:uniqueId val="{00000000-3823-4FBB-BB28-343B6217CB3F}"/>
            </c:ext>
          </c:extLst>
        </c:ser>
        <c:dLbls>
          <c:showLegendKey val="0"/>
          <c:showVal val="0"/>
          <c:showCatName val="0"/>
          <c:showSerName val="0"/>
          <c:showPercent val="0"/>
          <c:showBubbleSize val="0"/>
        </c:dLbls>
        <c:smooth val="0"/>
        <c:axId val="1247296072"/>
        <c:axId val="1247296432"/>
      </c:lineChart>
      <c:catAx>
        <c:axId val="124729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47296432"/>
        <c:crosses val="autoZero"/>
        <c:auto val="1"/>
        <c:lblAlgn val="ctr"/>
        <c:lblOffset val="100"/>
        <c:noMultiLvlLbl val="0"/>
      </c:catAx>
      <c:valAx>
        <c:axId val="12472964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47296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[Supply_Chain_January_2025.xlsx]Pivot1!PivotTable16</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Pivot1!$B$24</c:f>
              <c:strCache>
                <c:ptCount val="1"/>
                <c:pt idx="0">
                  <c:v>Total</c:v>
                </c:pt>
              </c:strCache>
            </c:strRef>
          </c:tx>
          <c:spPr>
            <a:ln w="28575" cap="rnd">
              <a:solidFill>
                <a:schemeClr val="accent1">
                  <a:lumMod val="75000"/>
                </a:schemeClr>
              </a:solidFill>
              <a:round/>
            </a:ln>
            <a:effectLst/>
          </c:spPr>
          <c:marker>
            <c:symbol val="none"/>
          </c:marker>
          <c:cat>
            <c:strRef>
              <c:f>Pivot1!$A$25:$A$56</c:f>
              <c:strCache>
                <c:ptCount val="31"/>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pt idx="11">
                  <c:v>12.01.2025</c:v>
                </c:pt>
                <c:pt idx="12">
                  <c:v>13.01.2025</c:v>
                </c:pt>
                <c:pt idx="13">
                  <c:v>14.01.2025</c:v>
                </c:pt>
                <c:pt idx="14">
                  <c:v>15.01.2025</c:v>
                </c:pt>
                <c:pt idx="15">
                  <c:v>16.01.2025</c:v>
                </c:pt>
                <c:pt idx="16">
                  <c:v>17.01.2025</c:v>
                </c:pt>
                <c:pt idx="17">
                  <c:v>18.01.2025</c:v>
                </c:pt>
                <c:pt idx="18">
                  <c:v>19.01.2025</c:v>
                </c:pt>
                <c:pt idx="19">
                  <c:v>20.01.2025</c:v>
                </c:pt>
                <c:pt idx="20">
                  <c:v>21.01.2025</c:v>
                </c:pt>
                <c:pt idx="21">
                  <c:v>22.01.2025</c:v>
                </c:pt>
                <c:pt idx="22">
                  <c:v>23.01.2025</c:v>
                </c:pt>
                <c:pt idx="23">
                  <c:v>24.01.2025</c:v>
                </c:pt>
                <c:pt idx="24">
                  <c:v>25.01.2025</c:v>
                </c:pt>
                <c:pt idx="25">
                  <c:v>26.01.2025</c:v>
                </c:pt>
                <c:pt idx="26">
                  <c:v>27.01.2025</c:v>
                </c:pt>
                <c:pt idx="27">
                  <c:v>28.01.2025</c:v>
                </c:pt>
                <c:pt idx="28">
                  <c:v>29.01.2025</c:v>
                </c:pt>
                <c:pt idx="29">
                  <c:v>30.01.2025</c:v>
                </c:pt>
                <c:pt idx="30">
                  <c:v>31.01.2025</c:v>
                </c:pt>
              </c:strCache>
            </c:strRef>
          </c:cat>
          <c:val>
            <c:numRef>
              <c:f>Pivot1!$B$25:$B$56</c:f>
              <c:numCache>
                <c:formatCode>0%</c:formatCode>
                <c:ptCount val="3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0.73015873015873012</c:v>
                </c:pt>
                <c:pt idx="16">
                  <c:v>0.6588235294117647</c:v>
                </c:pt>
                <c:pt idx="17">
                  <c:v>0.53521126760563376</c:v>
                </c:pt>
                <c:pt idx="18">
                  <c:v>0.7</c:v>
                </c:pt>
                <c:pt idx="19">
                  <c:v>0.48333333333333334</c:v>
                </c:pt>
                <c:pt idx="20">
                  <c:v>0.66216216216216217</c:v>
                </c:pt>
                <c:pt idx="21">
                  <c:v>0.69135802469135799</c:v>
                </c:pt>
                <c:pt idx="22">
                  <c:v>0.82089552238805974</c:v>
                </c:pt>
                <c:pt idx="23">
                  <c:v>0.68493150684931503</c:v>
                </c:pt>
                <c:pt idx="24">
                  <c:v>0.59740259740259738</c:v>
                </c:pt>
                <c:pt idx="25">
                  <c:v>0.71232876712328763</c:v>
                </c:pt>
                <c:pt idx="26">
                  <c:v>0.60563380281690138</c:v>
                </c:pt>
                <c:pt idx="27">
                  <c:v>0.44303797468354428</c:v>
                </c:pt>
                <c:pt idx="28">
                  <c:v>0.6166666666666667</c:v>
                </c:pt>
                <c:pt idx="29">
                  <c:v>0.625</c:v>
                </c:pt>
                <c:pt idx="30">
                  <c:v>0.65333333333333332</c:v>
                </c:pt>
              </c:numCache>
            </c:numRef>
          </c:val>
          <c:smooth val="0"/>
          <c:extLst>
            <c:ext xmlns:c16="http://schemas.microsoft.com/office/drawing/2014/chart" uri="{C3380CC4-5D6E-409C-BE32-E72D297353CC}">
              <c16:uniqueId val="{00000000-B2CB-476B-95D8-34F91E179E28}"/>
            </c:ext>
          </c:extLst>
        </c:ser>
        <c:dLbls>
          <c:showLegendKey val="0"/>
          <c:showVal val="0"/>
          <c:showCatName val="0"/>
          <c:showSerName val="0"/>
          <c:showPercent val="0"/>
          <c:showBubbleSize val="0"/>
        </c:dLbls>
        <c:smooth val="0"/>
        <c:axId val="1037889048"/>
        <c:axId val="1037891208"/>
      </c:lineChart>
      <c:catAx>
        <c:axId val="1037889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ru-RU"/>
          </a:p>
        </c:txPr>
        <c:crossAx val="1037891208"/>
        <c:crosses val="autoZero"/>
        <c:auto val="1"/>
        <c:lblAlgn val="ctr"/>
        <c:lblOffset val="100"/>
        <c:noMultiLvlLbl val="0"/>
      </c:catAx>
      <c:valAx>
        <c:axId val="1037891208"/>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ru-RU"/>
          </a:p>
        </c:txPr>
        <c:crossAx val="1037889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[Supply_Chain_January_2025.xlsx]Pivot1!PivotTable17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Pivot1!$B$59</c:f>
              <c:strCache>
                <c:ptCount val="1"/>
                <c:pt idx="0">
                  <c:v>Total</c:v>
                </c:pt>
              </c:strCache>
            </c:strRef>
          </c:tx>
          <c:spPr>
            <a:ln w="28575" cap="rnd">
              <a:solidFill>
                <a:schemeClr val="accent1">
                  <a:lumMod val="75000"/>
                </a:schemeClr>
              </a:solidFill>
              <a:round/>
            </a:ln>
            <a:effectLst/>
          </c:spPr>
          <c:marker>
            <c:symbol val="none"/>
          </c:marker>
          <c:cat>
            <c:strRef>
              <c:f>Pivot1!$A$60:$A$91</c:f>
              <c:strCache>
                <c:ptCount val="31"/>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pt idx="11">
                  <c:v>12.01.2025</c:v>
                </c:pt>
                <c:pt idx="12">
                  <c:v>13.01.2025</c:v>
                </c:pt>
                <c:pt idx="13">
                  <c:v>14.01.2025</c:v>
                </c:pt>
                <c:pt idx="14">
                  <c:v>15.01.2025</c:v>
                </c:pt>
                <c:pt idx="15">
                  <c:v>16.01.2025</c:v>
                </c:pt>
                <c:pt idx="16">
                  <c:v>17.01.2025</c:v>
                </c:pt>
                <c:pt idx="17">
                  <c:v>18.01.2025</c:v>
                </c:pt>
                <c:pt idx="18">
                  <c:v>19.01.2025</c:v>
                </c:pt>
                <c:pt idx="19">
                  <c:v>20.01.2025</c:v>
                </c:pt>
                <c:pt idx="20">
                  <c:v>21.01.2025</c:v>
                </c:pt>
                <c:pt idx="21">
                  <c:v>22.01.2025</c:v>
                </c:pt>
                <c:pt idx="22">
                  <c:v>23.01.2025</c:v>
                </c:pt>
                <c:pt idx="23">
                  <c:v>24.01.2025</c:v>
                </c:pt>
                <c:pt idx="24">
                  <c:v>25.01.2025</c:v>
                </c:pt>
                <c:pt idx="25">
                  <c:v>26.01.2025</c:v>
                </c:pt>
                <c:pt idx="26">
                  <c:v>27.01.2025</c:v>
                </c:pt>
                <c:pt idx="27">
                  <c:v>28.01.2025</c:v>
                </c:pt>
                <c:pt idx="28">
                  <c:v>29.01.2025</c:v>
                </c:pt>
                <c:pt idx="29">
                  <c:v>30.01.2025</c:v>
                </c:pt>
                <c:pt idx="30">
                  <c:v>31.01.2025</c:v>
                </c:pt>
              </c:strCache>
            </c:strRef>
          </c:cat>
          <c:val>
            <c:numRef>
              <c:f>Pivot1!$B$60:$B$91</c:f>
              <c:numCache>
                <c:formatCode>General</c:formatCode>
                <c:ptCount val="31"/>
                <c:pt idx="0">
                  <c:v>2.5441176470588234</c:v>
                </c:pt>
                <c:pt idx="1">
                  <c:v>2.3384615384615386</c:v>
                </c:pt>
                <c:pt idx="2">
                  <c:v>2.4318181818181817</c:v>
                </c:pt>
                <c:pt idx="3">
                  <c:v>2.4383561643835616</c:v>
                </c:pt>
                <c:pt idx="4">
                  <c:v>2.4444444444444446</c:v>
                </c:pt>
                <c:pt idx="5">
                  <c:v>2.76</c:v>
                </c:pt>
                <c:pt idx="6">
                  <c:v>2.6341463414634148</c:v>
                </c:pt>
                <c:pt idx="7">
                  <c:v>2.4461538461538463</c:v>
                </c:pt>
                <c:pt idx="8">
                  <c:v>2.7014925373134329</c:v>
                </c:pt>
                <c:pt idx="9">
                  <c:v>2.370967741935484</c:v>
                </c:pt>
                <c:pt idx="10">
                  <c:v>2.557377049180328</c:v>
                </c:pt>
                <c:pt idx="11">
                  <c:v>2.2698412698412698</c:v>
                </c:pt>
                <c:pt idx="12">
                  <c:v>2.4558823529411766</c:v>
                </c:pt>
                <c:pt idx="13">
                  <c:v>2.6578947368421053</c:v>
                </c:pt>
                <c:pt idx="14">
                  <c:v>2.5277777777777777</c:v>
                </c:pt>
                <c:pt idx="15">
                  <c:v>3.253968253968254</c:v>
                </c:pt>
                <c:pt idx="16">
                  <c:v>3.6</c:v>
                </c:pt>
                <c:pt idx="17">
                  <c:v>3.76056338028169</c:v>
                </c:pt>
                <c:pt idx="18">
                  <c:v>3.2</c:v>
                </c:pt>
                <c:pt idx="19">
                  <c:v>3.8166666666666669</c:v>
                </c:pt>
                <c:pt idx="20">
                  <c:v>3.4729729729729728</c:v>
                </c:pt>
                <c:pt idx="21">
                  <c:v>3.2839506172839505</c:v>
                </c:pt>
                <c:pt idx="22">
                  <c:v>2.7611940298507465</c:v>
                </c:pt>
                <c:pt idx="23">
                  <c:v>3.3013698630136985</c:v>
                </c:pt>
                <c:pt idx="24">
                  <c:v>3.4545454545454546</c:v>
                </c:pt>
                <c:pt idx="25">
                  <c:v>2.9589041095890409</c:v>
                </c:pt>
                <c:pt idx="26">
                  <c:v>3.563380281690141</c:v>
                </c:pt>
                <c:pt idx="27">
                  <c:v>4.0632911392405067</c:v>
                </c:pt>
                <c:pt idx="28">
                  <c:v>3.5833333333333335</c:v>
                </c:pt>
                <c:pt idx="29">
                  <c:v>3.40625</c:v>
                </c:pt>
                <c:pt idx="30">
                  <c:v>3.48</c:v>
                </c:pt>
              </c:numCache>
            </c:numRef>
          </c:val>
          <c:smooth val="0"/>
          <c:extLst>
            <c:ext xmlns:c16="http://schemas.microsoft.com/office/drawing/2014/chart" uri="{C3380CC4-5D6E-409C-BE32-E72D297353CC}">
              <c16:uniqueId val="{00000000-70D9-4C29-9142-06FE4C525BAE}"/>
            </c:ext>
          </c:extLst>
        </c:ser>
        <c:dLbls>
          <c:showLegendKey val="0"/>
          <c:showVal val="0"/>
          <c:showCatName val="0"/>
          <c:showSerName val="0"/>
          <c:showPercent val="0"/>
          <c:showBubbleSize val="0"/>
        </c:dLbls>
        <c:smooth val="0"/>
        <c:axId val="642998288"/>
        <c:axId val="642998648"/>
      </c:lineChart>
      <c:catAx>
        <c:axId val="64299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ru-RU"/>
          </a:p>
        </c:txPr>
        <c:crossAx val="642998648"/>
        <c:crosses val="autoZero"/>
        <c:auto val="1"/>
        <c:lblAlgn val="ctr"/>
        <c:lblOffset val="100"/>
        <c:noMultiLvlLbl val="0"/>
      </c:catAx>
      <c:valAx>
        <c:axId val="642998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ru-RU"/>
          </a:p>
        </c:txPr>
        <c:crossAx val="64299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[Supply_Chain_January_2025.xlsx]Pivot1!PivotTable19</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Pivot1!$B$98</c:f>
              <c:strCache>
                <c:ptCount val="1"/>
                <c:pt idx="0">
                  <c:v>Total</c:v>
                </c:pt>
              </c:strCache>
            </c:strRef>
          </c:tx>
          <c:spPr>
            <a:ln w="28575" cap="rnd">
              <a:solidFill>
                <a:schemeClr val="accent1">
                  <a:lumMod val="75000"/>
                </a:schemeClr>
              </a:solidFill>
              <a:round/>
            </a:ln>
            <a:effectLst/>
          </c:spPr>
          <c:marker>
            <c:symbol val="none"/>
          </c:marker>
          <c:cat>
            <c:strRef>
              <c:f>Pivot1!$A$99:$A$130</c:f>
              <c:strCache>
                <c:ptCount val="31"/>
                <c:pt idx="0">
                  <c:v>01.01.2025</c:v>
                </c:pt>
                <c:pt idx="1">
                  <c:v>02.01.2025</c:v>
                </c:pt>
                <c:pt idx="2">
                  <c:v>03.01.2025</c:v>
                </c:pt>
                <c:pt idx="3">
                  <c:v>04.01.2025</c:v>
                </c:pt>
                <c:pt idx="4">
                  <c:v>05.01.2025</c:v>
                </c:pt>
                <c:pt idx="5">
                  <c:v>06.01.2025</c:v>
                </c:pt>
                <c:pt idx="6">
                  <c:v>07.01.2025</c:v>
                </c:pt>
                <c:pt idx="7">
                  <c:v>08.01.2025</c:v>
                </c:pt>
                <c:pt idx="8">
                  <c:v>09.01.2025</c:v>
                </c:pt>
                <c:pt idx="9">
                  <c:v>10.01.2025</c:v>
                </c:pt>
                <c:pt idx="10">
                  <c:v>11.01.2025</c:v>
                </c:pt>
                <c:pt idx="11">
                  <c:v>12.01.2025</c:v>
                </c:pt>
                <c:pt idx="12">
                  <c:v>13.01.2025</c:v>
                </c:pt>
                <c:pt idx="13">
                  <c:v>14.01.2025</c:v>
                </c:pt>
                <c:pt idx="14">
                  <c:v>15.01.2025</c:v>
                </c:pt>
                <c:pt idx="15">
                  <c:v>16.01.2025</c:v>
                </c:pt>
                <c:pt idx="16">
                  <c:v>17.01.2025</c:v>
                </c:pt>
                <c:pt idx="17">
                  <c:v>18.01.2025</c:v>
                </c:pt>
                <c:pt idx="18">
                  <c:v>19.01.2025</c:v>
                </c:pt>
                <c:pt idx="19">
                  <c:v>20.01.2025</c:v>
                </c:pt>
                <c:pt idx="20">
                  <c:v>21.01.2025</c:v>
                </c:pt>
                <c:pt idx="21">
                  <c:v>22.01.2025</c:v>
                </c:pt>
                <c:pt idx="22">
                  <c:v>23.01.2025</c:v>
                </c:pt>
                <c:pt idx="23">
                  <c:v>24.01.2025</c:v>
                </c:pt>
                <c:pt idx="24">
                  <c:v>25.01.2025</c:v>
                </c:pt>
                <c:pt idx="25">
                  <c:v>26.01.2025</c:v>
                </c:pt>
                <c:pt idx="26">
                  <c:v>27.01.2025</c:v>
                </c:pt>
                <c:pt idx="27">
                  <c:v>28.01.2025</c:v>
                </c:pt>
                <c:pt idx="28">
                  <c:v>29.01.2025</c:v>
                </c:pt>
                <c:pt idx="29">
                  <c:v>30.01.2025</c:v>
                </c:pt>
                <c:pt idx="30">
                  <c:v>31.01.2025</c:v>
                </c:pt>
              </c:strCache>
            </c:strRef>
          </c:cat>
          <c:val>
            <c:numRef>
              <c:f>Pivot1!$B$99:$B$130</c:f>
              <c:numCache>
                <c:formatCode>0.0</c:formatCode>
                <c:ptCount val="31"/>
                <c:pt idx="0">
                  <c:v>22224.133227272723</c:v>
                </c:pt>
                <c:pt idx="1">
                  <c:v>23685.050636363638</c:v>
                </c:pt>
                <c:pt idx="2">
                  <c:v>27253.962500000005</c:v>
                </c:pt>
                <c:pt idx="3">
                  <c:v>25396.558045454542</c:v>
                </c:pt>
                <c:pt idx="4">
                  <c:v>26738.339681818183</c:v>
                </c:pt>
                <c:pt idx="5">
                  <c:v>30562.327272727263</c:v>
                </c:pt>
                <c:pt idx="6">
                  <c:v>36168.744818181818</c:v>
                </c:pt>
                <c:pt idx="7">
                  <c:v>17553.953136363634</c:v>
                </c:pt>
                <c:pt idx="8">
                  <c:v>25125.644863636371</c:v>
                </c:pt>
                <c:pt idx="9">
                  <c:v>24519.275545454548</c:v>
                </c:pt>
                <c:pt idx="10">
                  <c:v>25713.972681818177</c:v>
                </c:pt>
                <c:pt idx="11">
                  <c:v>24086.164409090907</c:v>
                </c:pt>
                <c:pt idx="12">
                  <c:v>20863.32522727273</c:v>
                </c:pt>
                <c:pt idx="13">
                  <c:v>30135.440136363632</c:v>
                </c:pt>
                <c:pt idx="14">
                  <c:v>23240.218681818187</c:v>
                </c:pt>
                <c:pt idx="15">
                  <c:v>18353.966909090908</c:v>
                </c:pt>
                <c:pt idx="16">
                  <c:v>30420.160909090911</c:v>
                </c:pt>
                <c:pt idx="17">
                  <c:v>27988.489318181812</c:v>
                </c:pt>
                <c:pt idx="18">
                  <c:v>25070.00795454545</c:v>
                </c:pt>
                <c:pt idx="19">
                  <c:v>17822.394818181823</c:v>
                </c:pt>
                <c:pt idx="20">
                  <c:v>24203.526409090908</c:v>
                </c:pt>
                <c:pt idx="21">
                  <c:v>26977.275954545465</c:v>
                </c:pt>
                <c:pt idx="22">
                  <c:v>24376.001363636362</c:v>
                </c:pt>
                <c:pt idx="23">
                  <c:v>26466.10204545454</c:v>
                </c:pt>
                <c:pt idx="24">
                  <c:v>18495.975499999997</c:v>
                </c:pt>
                <c:pt idx="25">
                  <c:v>26411.26404545454</c:v>
                </c:pt>
                <c:pt idx="26">
                  <c:v>28055.855318181828</c:v>
                </c:pt>
                <c:pt idx="27">
                  <c:v>26371.272727272724</c:v>
                </c:pt>
                <c:pt idx="28">
                  <c:v>20046.516318181817</c:v>
                </c:pt>
                <c:pt idx="29">
                  <c:v>21669.947272727262</c:v>
                </c:pt>
                <c:pt idx="30">
                  <c:v>32147.357272727277</c:v>
                </c:pt>
              </c:numCache>
            </c:numRef>
          </c:val>
          <c:smooth val="0"/>
          <c:extLst>
            <c:ext xmlns:c16="http://schemas.microsoft.com/office/drawing/2014/chart" uri="{C3380CC4-5D6E-409C-BE32-E72D297353CC}">
              <c16:uniqueId val="{00000000-D12F-4949-B9DC-47876E374FFD}"/>
            </c:ext>
          </c:extLst>
        </c:ser>
        <c:dLbls>
          <c:showLegendKey val="0"/>
          <c:showVal val="0"/>
          <c:showCatName val="0"/>
          <c:showSerName val="0"/>
          <c:showPercent val="0"/>
          <c:showBubbleSize val="0"/>
        </c:dLbls>
        <c:smooth val="0"/>
        <c:axId val="1247296072"/>
        <c:axId val="1247296432"/>
      </c:lineChart>
      <c:catAx>
        <c:axId val="1247296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ru-RU"/>
          </a:p>
        </c:txPr>
        <c:crossAx val="1247296432"/>
        <c:crosses val="autoZero"/>
        <c:auto val="1"/>
        <c:lblAlgn val="ctr"/>
        <c:lblOffset val="100"/>
        <c:noMultiLvlLbl val="0"/>
      </c:catAx>
      <c:valAx>
        <c:axId val="12472964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ru-RU"/>
          </a:p>
        </c:txPr>
        <c:crossAx val="1247296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6.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6</xdr:col>
      <xdr:colOff>215537</xdr:colOff>
      <xdr:row>1</xdr:row>
      <xdr:rowOff>76201</xdr:rowOff>
    </xdr:from>
    <xdr:to>
      <xdr:col>9</xdr:col>
      <xdr:colOff>215537</xdr:colOff>
      <xdr:row>7</xdr:row>
      <xdr:rowOff>160021</xdr:rowOff>
    </xdr:to>
    <mc:AlternateContent xmlns:mc="http://schemas.openxmlformats.org/markup-compatibility/2006" xmlns:a14="http://schemas.microsoft.com/office/drawing/2010/main">
      <mc:Choice Requires="a14">
        <xdr:graphicFrame macro="">
          <xdr:nvGraphicFramePr>
            <xdr:cNvPr id="2" name="Flag_Day">
              <a:extLst>
                <a:ext uri="{FF2B5EF4-FFF2-40B4-BE49-F238E27FC236}">
                  <a16:creationId xmlns:a16="http://schemas.microsoft.com/office/drawing/2014/main" id="{EA076D3B-4C35-405B-29FB-647906322A4E}"/>
                </a:ext>
              </a:extLst>
            </xdr:cNvPr>
            <xdr:cNvGraphicFramePr/>
          </xdr:nvGraphicFramePr>
          <xdr:xfrm>
            <a:off x="0" y="0"/>
            <a:ext cx="0" cy="0"/>
          </xdr:xfrm>
          <a:graphic>
            <a:graphicData uri="http://schemas.microsoft.com/office/drawing/2010/slicer">
              <sle:slicer xmlns:sle="http://schemas.microsoft.com/office/drawing/2010/slicer" name="Flag_Day"/>
            </a:graphicData>
          </a:graphic>
        </xdr:graphicFrame>
      </mc:Choice>
      <mc:Fallback xmlns="">
        <xdr:sp macro="" textlink="">
          <xdr:nvSpPr>
            <xdr:cNvPr id="0" name=""/>
            <xdr:cNvSpPr>
              <a:spLocks noTextEdit="1"/>
            </xdr:cNvSpPr>
          </xdr:nvSpPr>
          <xdr:spPr>
            <a:xfrm>
              <a:off x="4743994" y="261258"/>
              <a:ext cx="1828800" cy="1194163"/>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228600</xdr:colOff>
      <xdr:row>24</xdr:row>
      <xdr:rowOff>41622</xdr:rowOff>
    </xdr:from>
    <xdr:to>
      <xdr:col>9</xdr:col>
      <xdr:colOff>533400</xdr:colOff>
      <xdr:row>39</xdr:row>
      <xdr:rowOff>8963</xdr:rowOff>
    </xdr:to>
    <xdr:graphicFrame macro="">
      <xdr:nvGraphicFramePr>
        <xdr:cNvPr id="4" name="Chart 3">
          <a:extLst>
            <a:ext uri="{FF2B5EF4-FFF2-40B4-BE49-F238E27FC236}">
              <a16:creationId xmlns:a16="http://schemas.microsoft.com/office/drawing/2014/main" id="{DE6245A9-2BDB-A537-8763-C1B17C58C0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238206</xdr:colOff>
      <xdr:row>58</xdr:row>
      <xdr:rowOff>129349</xdr:rowOff>
    </xdr:from>
    <xdr:to>
      <xdr:col>9</xdr:col>
      <xdr:colOff>543006</xdr:colOff>
      <xdr:row>73</xdr:row>
      <xdr:rowOff>96691</xdr:rowOff>
    </xdr:to>
    <xdr:graphicFrame macro="">
      <xdr:nvGraphicFramePr>
        <xdr:cNvPr id="5" name="Chart 4">
          <a:extLst>
            <a:ext uri="{FF2B5EF4-FFF2-40B4-BE49-F238E27FC236}">
              <a16:creationId xmlns:a16="http://schemas.microsoft.com/office/drawing/2014/main" id="{4B022328-7247-4DC9-8B2E-F1CE9524A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343732</xdr:colOff>
      <xdr:row>1</xdr:row>
      <xdr:rowOff>149711</xdr:rowOff>
    </xdr:from>
    <xdr:to>
      <xdr:col>12</xdr:col>
      <xdr:colOff>343732</xdr:colOff>
      <xdr:row>15</xdr:row>
      <xdr:rowOff>106568</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0234AD60-FA59-D4D9-284F-38B2F8D76F3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700989" y="334768"/>
              <a:ext cx="1828800" cy="254765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357627</xdr:colOff>
      <xdr:row>1</xdr:row>
      <xdr:rowOff>20170</xdr:rowOff>
    </xdr:from>
    <xdr:to>
      <xdr:col>15</xdr:col>
      <xdr:colOff>357627</xdr:colOff>
      <xdr:row>14</xdr:row>
      <xdr:rowOff>156321</xdr:rowOff>
    </xdr:to>
    <mc:AlternateContent xmlns:mc="http://schemas.openxmlformats.org/markup-compatibility/2006" xmlns:a14="http://schemas.microsoft.com/office/drawing/2010/main">
      <mc:Choice Requires="a14">
        <xdr:graphicFrame macro="">
          <xdr:nvGraphicFramePr>
            <xdr:cNvPr id="7" name="Warehouse">
              <a:extLst>
                <a:ext uri="{FF2B5EF4-FFF2-40B4-BE49-F238E27FC236}">
                  <a16:creationId xmlns:a16="http://schemas.microsoft.com/office/drawing/2014/main" id="{89CBAC97-8E33-4D5D-4322-28495FD620B5}"/>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8543684" y="205227"/>
              <a:ext cx="1828800" cy="254189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381000</xdr:colOff>
      <xdr:row>100</xdr:row>
      <xdr:rowOff>174172</xdr:rowOff>
    </xdr:from>
    <xdr:to>
      <xdr:col>10</xdr:col>
      <xdr:colOff>76200</xdr:colOff>
      <xdr:row>115</xdr:row>
      <xdr:rowOff>141515</xdr:rowOff>
    </xdr:to>
    <xdr:graphicFrame macro="">
      <xdr:nvGraphicFramePr>
        <xdr:cNvPr id="8" name="Chart 7">
          <a:extLst>
            <a:ext uri="{FF2B5EF4-FFF2-40B4-BE49-F238E27FC236}">
              <a16:creationId xmlns:a16="http://schemas.microsoft.com/office/drawing/2014/main" id="{9E901750-BA20-E972-F1EE-051F2A918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26894</xdr:rowOff>
    </xdr:from>
    <xdr:to>
      <xdr:col>28</xdr:col>
      <xdr:colOff>43543</xdr:colOff>
      <xdr:row>49</xdr:row>
      <xdr:rowOff>37780</xdr:rowOff>
    </xdr:to>
    <xdr:sp macro="" textlink="">
      <xdr:nvSpPr>
        <xdr:cNvPr id="2" name="Rectangle 1">
          <a:extLst>
            <a:ext uri="{FF2B5EF4-FFF2-40B4-BE49-F238E27FC236}">
              <a16:creationId xmlns:a16="http://schemas.microsoft.com/office/drawing/2014/main" id="{AE1FEA87-43B0-F426-5A06-D7883C8E779F}"/>
            </a:ext>
          </a:extLst>
        </xdr:cNvPr>
        <xdr:cNvSpPr/>
      </xdr:nvSpPr>
      <xdr:spPr>
        <a:xfrm>
          <a:off x="0" y="26894"/>
          <a:ext cx="17112343" cy="879629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endParaRPr lang="ru-RU" sz="1100"/>
        </a:p>
      </xdr:txBody>
    </xdr:sp>
    <xdr:clientData/>
  </xdr:twoCellAnchor>
  <xdr:twoCellAnchor>
    <xdr:from>
      <xdr:col>0</xdr:col>
      <xdr:colOff>1</xdr:colOff>
      <xdr:row>0</xdr:row>
      <xdr:rowOff>0</xdr:rowOff>
    </xdr:from>
    <xdr:to>
      <xdr:col>28</xdr:col>
      <xdr:colOff>18453</xdr:colOff>
      <xdr:row>3</xdr:row>
      <xdr:rowOff>60959</xdr:rowOff>
    </xdr:to>
    <xdr:sp macro="" textlink="">
      <xdr:nvSpPr>
        <xdr:cNvPr id="7" name="Rectangle: Top Corners Rounded 6">
          <a:extLst>
            <a:ext uri="{FF2B5EF4-FFF2-40B4-BE49-F238E27FC236}">
              <a16:creationId xmlns:a16="http://schemas.microsoft.com/office/drawing/2014/main" id="{E5BB0E77-7FFD-CB67-3699-229B65171B41}"/>
            </a:ext>
          </a:extLst>
        </xdr:cNvPr>
        <xdr:cNvSpPr/>
      </xdr:nvSpPr>
      <xdr:spPr>
        <a:xfrm flipV="1">
          <a:off x="1" y="0"/>
          <a:ext cx="17087252" cy="616130"/>
        </a:xfrm>
        <a:prstGeom prst="round2SameRect">
          <a:avLst/>
        </a:prstGeom>
        <a:solidFill>
          <a:schemeClr val="accent1">
            <a:lumMod val="7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oneCellAnchor>
    <xdr:from>
      <xdr:col>11</xdr:col>
      <xdr:colOff>334098</xdr:colOff>
      <xdr:row>0</xdr:row>
      <xdr:rowOff>74204</xdr:rowOff>
    </xdr:from>
    <xdr:ext cx="3298082" cy="468013"/>
    <xdr:sp macro="" textlink="">
      <xdr:nvSpPr>
        <xdr:cNvPr id="8" name="TextBox 7">
          <a:extLst>
            <a:ext uri="{FF2B5EF4-FFF2-40B4-BE49-F238E27FC236}">
              <a16:creationId xmlns:a16="http://schemas.microsoft.com/office/drawing/2014/main" id="{EB341E44-BFFC-C464-80D3-873611F2B864}"/>
            </a:ext>
          </a:extLst>
        </xdr:cNvPr>
        <xdr:cNvSpPr txBox="1"/>
      </xdr:nvSpPr>
      <xdr:spPr>
        <a:xfrm>
          <a:off x="7039698" y="74204"/>
          <a:ext cx="3298082"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bg1"/>
              </a:solidFill>
            </a:rPr>
            <a:t>Supply Chain</a:t>
          </a:r>
          <a:r>
            <a:rPr lang="en-US" sz="2400" b="1" baseline="0">
              <a:solidFill>
                <a:schemeClr val="bg1"/>
              </a:solidFill>
            </a:rPr>
            <a:t> Dashboard</a:t>
          </a:r>
          <a:endParaRPr lang="ru-RU" sz="2400" b="1">
            <a:solidFill>
              <a:schemeClr val="bg1"/>
            </a:solidFill>
          </a:endParaRPr>
        </a:p>
      </xdr:txBody>
    </xdr:sp>
    <xdr:clientData/>
  </xdr:oneCellAnchor>
  <xdr:twoCellAnchor>
    <xdr:from>
      <xdr:col>0</xdr:col>
      <xdr:colOff>183362</xdr:colOff>
      <xdr:row>4</xdr:row>
      <xdr:rowOff>15367</xdr:rowOff>
    </xdr:from>
    <xdr:to>
      <xdr:col>3</xdr:col>
      <xdr:colOff>200361</xdr:colOff>
      <xdr:row>7</xdr:row>
      <xdr:rowOff>171605</xdr:rowOff>
    </xdr:to>
    <xdr:grpSp>
      <xdr:nvGrpSpPr>
        <xdr:cNvPr id="13" name="Group 12">
          <a:extLst>
            <a:ext uri="{FF2B5EF4-FFF2-40B4-BE49-F238E27FC236}">
              <a16:creationId xmlns:a16="http://schemas.microsoft.com/office/drawing/2014/main" id="{F68C6AC7-3DF3-DF8C-38A7-49579A2FF482}"/>
            </a:ext>
          </a:extLst>
        </xdr:cNvPr>
        <xdr:cNvGrpSpPr/>
      </xdr:nvGrpSpPr>
      <xdr:grpSpPr>
        <a:xfrm>
          <a:off x="183362" y="732543"/>
          <a:ext cx="1845799" cy="694121"/>
          <a:chOff x="2291861" y="999656"/>
          <a:chExt cx="1845799" cy="700190"/>
        </a:xfrm>
      </xdr:grpSpPr>
      <xdr:sp macro="" textlink="Pivot1!B4">
        <xdr:nvSpPr>
          <xdr:cNvPr id="5" name="Rectangle: Diagonal Corners Rounded 4">
            <a:extLst>
              <a:ext uri="{FF2B5EF4-FFF2-40B4-BE49-F238E27FC236}">
                <a16:creationId xmlns:a16="http://schemas.microsoft.com/office/drawing/2014/main" id="{12B9782F-9471-FFB7-5798-FC944EB6199E}"/>
              </a:ext>
            </a:extLst>
          </xdr:cNvPr>
          <xdr:cNvSpPr/>
        </xdr:nvSpPr>
        <xdr:spPr>
          <a:xfrm>
            <a:off x="2324100" y="1014045"/>
            <a:ext cx="1813560" cy="685801"/>
          </a:xfrm>
          <a:prstGeom prst="round2DiagRect">
            <a:avLst/>
          </a:prstGeom>
          <a:solidFill>
            <a:schemeClr val="bg1">
              <a:lumMod val="75000"/>
            </a:schemeClr>
          </a:solidFill>
          <a:ln>
            <a:solidFill>
              <a:schemeClr val="bg1">
                <a:lumMod val="75000"/>
              </a:schemeClr>
            </a:solidFill>
          </a:ln>
          <a:effectLst>
            <a:outerShdw blurRad="50800" dist="50800" dir="5400000" algn="ctr"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fld id="{784524B5-1DEF-46F4-B2F9-6E05B06C38DD}" type="TxLink">
              <a:rPr lang="en-US" sz="1200" b="1" i="0" u="none" strike="noStrike">
                <a:solidFill>
                  <a:srgbClr val="002060"/>
                </a:solidFill>
                <a:latin typeface="Arial Black" panose="020B0A04020102020204" pitchFamily="34" charset="0"/>
                <a:cs typeface="Arial" panose="020B0604020202020204" pitchFamily="34" charset="0"/>
              </a:rPr>
              <a:pPr lvl="1" algn="ctr"/>
              <a:t>2200</a:t>
            </a:fld>
            <a:endParaRPr lang="ru-RU" sz="1600" b="1">
              <a:solidFill>
                <a:srgbClr val="002060"/>
              </a:solidFill>
              <a:latin typeface="Arial Black" panose="020B0A04020102020204" pitchFamily="34" charset="0"/>
              <a:cs typeface="Arial" panose="020B0604020202020204" pitchFamily="34" charset="0"/>
            </a:endParaRPr>
          </a:p>
        </xdr:txBody>
      </xdr:sp>
      <xdr:pic>
        <xdr:nvPicPr>
          <xdr:cNvPr id="10" name="Graphic 9" descr="Shopping bag with solid fill">
            <a:extLst>
              <a:ext uri="{FF2B5EF4-FFF2-40B4-BE49-F238E27FC236}">
                <a16:creationId xmlns:a16="http://schemas.microsoft.com/office/drawing/2014/main" id="{9C04C92F-A29E-C7DB-992E-48B2A5BC91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291861" y="999656"/>
            <a:ext cx="704445" cy="700189"/>
          </a:xfrm>
          <a:prstGeom prst="rect">
            <a:avLst/>
          </a:prstGeom>
        </xdr:spPr>
      </xdr:pic>
      <xdr:sp macro="" textlink="">
        <xdr:nvSpPr>
          <xdr:cNvPr id="11" name="TextBox 10">
            <a:extLst>
              <a:ext uri="{FF2B5EF4-FFF2-40B4-BE49-F238E27FC236}">
                <a16:creationId xmlns:a16="http://schemas.microsoft.com/office/drawing/2014/main" id="{0C989A1D-D09E-17C2-F5BA-FE5A492C770B}"/>
              </a:ext>
            </a:extLst>
          </xdr:cNvPr>
          <xdr:cNvSpPr txBox="1"/>
        </xdr:nvSpPr>
        <xdr:spPr>
          <a:xfrm>
            <a:off x="2911510" y="1005670"/>
            <a:ext cx="11625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i="1">
                <a:solidFill>
                  <a:schemeClr val="tx1"/>
                </a:solidFill>
              </a:rPr>
              <a:t>Total Orders</a:t>
            </a:r>
            <a:r>
              <a:rPr lang="ru-RU" sz="1400" b="0" i="1">
                <a:solidFill>
                  <a:schemeClr val="tx1"/>
                </a:solidFill>
              </a:rPr>
              <a:t>:</a:t>
            </a:r>
          </a:p>
        </xdr:txBody>
      </xdr:sp>
    </xdr:grpSp>
    <xdr:clientData/>
  </xdr:twoCellAnchor>
  <xdr:twoCellAnchor>
    <xdr:from>
      <xdr:col>3</xdr:col>
      <xdr:colOff>592934</xdr:colOff>
      <xdr:row>4</xdr:row>
      <xdr:rowOff>10384</xdr:rowOff>
    </xdr:from>
    <xdr:to>
      <xdr:col>7</xdr:col>
      <xdr:colOff>190499</xdr:colOff>
      <xdr:row>7</xdr:row>
      <xdr:rowOff>168188</xdr:rowOff>
    </xdr:to>
    <xdr:grpSp>
      <xdr:nvGrpSpPr>
        <xdr:cNvPr id="20" name="Group 19">
          <a:extLst>
            <a:ext uri="{FF2B5EF4-FFF2-40B4-BE49-F238E27FC236}">
              <a16:creationId xmlns:a16="http://schemas.microsoft.com/office/drawing/2014/main" id="{556C7B3D-0B7A-89E5-312A-32F8A6808417}"/>
            </a:ext>
          </a:extLst>
        </xdr:cNvPr>
        <xdr:cNvGrpSpPr/>
      </xdr:nvGrpSpPr>
      <xdr:grpSpPr>
        <a:xfrm>
          <a:off x="2421734" y="727560"/>
          <a:ext cx="2035965" cy="695687"/>
          <a:chOff x="2424099" y="759509"/>
          <a:chExt cx="2035965" cy="710648"/>
        </a:xfrm>
      </xdr:grpSpPr>
      <xdr:grpSp>
        <xdr:nvGrpSpPr>
          <xdr:cNvPr id="14" name="Group 13">
            <a:extLst>
              <a:ext uri="{FF2B5EF4-FFF2-40B4-BE49-F238E27FC236}">
                <a16:creationId xmlns:a16="http://schemas.microsoft.com/office/drawing/2014/main" id="{D4E365D9-00BE-4F2D-BB7A-3CE819E95E76}"/>
              </a:ext>
            </a:extLst>
          </xdr:cNvPr>
          <xdr:cNvGrpSpPr/>
        </xdr:nvGrpSpPr>
        <xdr:grpSpPr>
          <a:xfrm>
            <a:off x="2424099" y="759509"/>
            <a:ext cx="2035965" cy="710648"/>
            <a:chOff x="2324100" y="998100"/>
            <a:chExt cx="1813560" cy="701746"/>
          </a:xfrm>
        </xdr:grpSpPr>
        <xdr:sp macro="" textlink="Pivot1!B7">
          <xdr:nvSpPr>
            <xdr:cNvPr id="15" name="Rectangle: Diagonal Corners Rounded 14">
              <a:extLst>
                <a:ext uri="{FF2B5EF4-FFF2-40B4-BE49-F238E27FC236}">
                  <a16:creationId xmlns:a16="http://schemas.microsoft.com/office/drawing/2014/main" id="{71E1B494-9685-2828-EDF1-B2B2BEA9B16F}"/>
                </a:ext>
              </a:extLst>
            </xdr:cNvPr>
            <xdr:cNvSpPr/>
          </xdr:nvSpPr>
          <xdr:spPr>
            <a:xfrm>
              <a:off x="2324100" y="1014045"/>
              <a:ext cx="1813560" cy="685801"/>
            </a:xfrm>
            <a:prstGeom prst="round2DiagRect">
              <a:avLst/>
            </a:prstGeom>
            <a:solidFill>
              <a:schemeClr val="bg1">
                <a:lumMod val="75000"/>
              </a:schemeClr>
            </a:solidFill>
            <a:ln>
              <a:solidFill>
                <a:schemeClr val="bg1">
                  <a:lumMod val="75000"/>
                </a:schemeClr>
              </a:solidFill>
            </a:ln>
            <a:effectLst>
              <a:outerShdw blurRad="50800" dist="50800" dir="5400000" algn="ctr"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fld id="{666E08C6-B84A-4133-98B2-E0D160D641E5}" type="TxLink">
                <a:rPr lang="en-US" sz="1200" b="1" i="0" u="none" strike="noStrike">
                  <a:solidFill>
                    <a:srgbClr val="002060"/>
                  </a:solidFill>
                  <a:latin typeface="Arial Black" panose="020B0A04020102020204" pitchFamily="34" charset="0"/>
                  <a:cs typeface="Calibri"/>
                </a:rPr>
                <a:pPr lvl="1" algn="ctr"/>
                <a:t> € 2 331 956,73 </a:t>
              </a:fld>
              <a:endParaRPr lang="ru-RU" sz="1200" b="1">
                <a:solidFill>
                  <a:srgbClr val="002060"/>
                </a:solidFill>
                <a:latin typeface="Arial Black" panose="020B0A04020102020204" pitchFamily="34" charset="0"/>
                <a:cs typeface="Arial" panose="020B0604020202020204" pitchFamily="34" charset="0"/>
              </a:endParaRPr>
            </a:p>
          </xdr:txBody>
        </xdr:sp>
        <xdr:sp macro="" textlink="">
          <xdr:nvSpPr>
            <xdr:cNvPr id="17" name="TextBox 16">
              <a:extLst>
                <a:ext uri="{FF2B5EF4-FFF2-40B4-BE49-F238E27FC236}">
                  <a16:creationId xmlns:a16="http://schemas.microsoft.com/office/drawing/2014/main" id="{BD29B335-6844-A863-DEF6-7352101F8875}"/>
                </a:ext>
              </a:extLst>
            </xdr:cNvPr>
            <xdr:cNvSpPr txBox="1"/>
          </xdr:nvSpPr>
          <xdr:spPr>
            <a:xfrm>
              <a:off x="3056290" y="998100"/>
              <a:ext cx="852028" cy="309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i="1">
                  <a:solidFill>
                    <a:schemeClr val="tx1"/>
                  </a:solidFill>
                </a:rPr>
                <a:t>Reve</a:t>
              </a:r>
              <a:r>
                <a:rPr lang="en-US" sz="1400" b="0" i="1" baseline="0">
                  <a:solidFill>
                    <a:schemeClr val="tx1"/>
                  </a:solidFill>
                </a:rPr>
                <a:t>nue</a:t>
              </a:r>
              <a:r>
                <a:rPr lang="ru-RU" sz="1400" b="0" i="1">
                  <a:solidFill>
                    <a:schemeClr val="tx1"/>
                  </a:solidFill>
                </a:rPr>
                <a:t>:</a:t>
              </a:r>
            </a:p>
          </xdr:txBody>
        </xdr:sp>
      </xdr:grpSp>
      <xdr:pic>
        <xdr:nvPicPr>
          <xdr:cNvPr id="19" name="Graphic 18" descr="Money with solid fill">
            <a:extLst>
              <a:ext uri="{FF2B5EF4-FFF2-40B4-BE49-F238E27FC236}">
                <a16:creationId xmlns:a16="http://schemas.microsoft.com/office/drawing/2014/main" id="{1D4A38FE-F058-6B9E-6551-7BDC5EFB9A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59796" y="819807"/>
            <a:ext cx="584671" cy="630620"/>
          </a:xfrm>
          <a:prstGeom prst="rect">
            <a:avLst/>
          </a:prstGeom>
        </xdr:spPr>
      </xdr:pic>
    </xdr:grpSp>
    <xdr:clientData/>
  </xdr:twoCellAnchor>
  <xdr:twoCellAnchor>
    <xdr:from>
      <xdr:col>7</xdr:col>
      <xdr:colOff>592347</xdr:colOff>
      <xdr:row>4</xdr:row>
      <xdr:rowOff>8626</xdr:rowOff>
    </xdr:from>
    <xdr:to>
      <xdr:col>11</xdr:col>
      <xdr:colOff>189911</xdr:colOff>
      <xdr:row>7</xdr:row>
      <xdr:rowOff>166428</xdr:rowOff>
    </xdr:to>
    <xdr:grpSp>
      <xdr:nvGrpSpPr>
        <xdr:cNvPr id="31" name="Group 30">
          <a:extLst>
            <a:ext uri="{FF2B5EF4-FFF2-40B4-BE49-F238E27FC236}">
              <a16:creationId xmlns:a16="http://schemas.microsoft.com/office/drawing/2014/main" id="{66C72066-BD22-1A03-46A7-8739B870EBB9}"/>
            </a:ext>
          </a:extLst>
        </xdr:cNvPr>
        <xdr:cNvGrpSpPr/>
      </xdr:nvGrpSpPr>
      <xdr:grpSpPr>
        <a:xfrm>
          <a:off x="4859547" y="725802"/>
          <a:ext cx="2035964" cy="695685"/>
          <a:chOff x="5047703" y="713769"/>
          <a:chExt cx="2035964" cy="701753"/>
        </a:xfrm>
      </xdr:grpSpPr>
      <xdr:grpSp>
        <xdr:nvGrpSpPr>
          <xdr:cNvPr id="22" name="Group 21">
            <a:extLst>
              <a:ext uri="{FF2B5EF4-FFF2-40B4-BE49-F238E27FC236}">
                <a16:creationId xmlns:a16="http://schemas.microsoft.com/office/drawing/2014/main" id="{7EC574FC-74FC-CD8D-5718-A76D06BEF465}"/>
              </a:ext>
            </a:extLst>
          </xdr:cNvPr>
          <xdr:cNvGrpSpPr/>
        </xdr:nvGrpSpPr>
        <xdr:grpSpPr>
          <a:xfrm>
            <a:off x="5047703" y="713769"/>
            <a:ext cx="2035964" cy="701753"/>
            <a:chOff x="2324100" y="998101"/>
            <a:chExt cx="1813560" cy="701745"/>
          </a:xfrm>
        </xdr:grpSpPr>
        <xdr:sp macro="" textlink="Pivot1!B11">
          <xdr:nvSpPr>
            <xdr:cNvPr id="24" name="Rectangle: Diagonal Corners Rounded 23">
              <a:extLst>
                <a:ext uri="{FF2B5EF4-FFF2-40B4-BE49-F238E27FC236}">
                  <a16:creationId xmlns:a16="http://schemas.microsoft.com/office/drawing/2014/main" id="{EE496758-ED2A-4E17-24FB-0AD97F730571}"/>
                </a:ext>
              </a:extLst>
            </xdr:cNvPr>
            <xdr:cNvSpPr/>
          </xdr:nvSpPr>
          <xdr:spPr>
            <a:xfrm>
              <a:off x="2324100" y="1014045"/>
              <a:ext cx="1813560" cy="685801"/>
            </a:xfrm>
            <a:prstGeom prst="round2DiagRect">
              <a:avLst/>
            </a:prstGeom>
            <a:solidFill>
              <a:schemeClr val="bg1">
                <a:lumMod val="75000"/>
              </a:schemeClr>
            </a:solidFill>
            <a:ln>
              <a:solidFill>
                <a:schemeClr val="bg1">
                  <a:lumMod val="75000"/>
                </a:schemeClr>
              </a:solidFill>
            </a:ln>
            <a:effectLst>
              <a:outerShdw blurRad="50800" dist="50800" dir="5400000" algn="ctr"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fld id="{29E06C51-0785-40DD-AA6A-4C53F4CDA459}" type="TxLink">
                <a:rPr lang="en-US" sz="1200" b="1" i="0" u="none" strike="noStrike">
                  <a:solidFill>
                    <a:srgbClr val="002060"/>
                  </a:solidFill>
                  <a:latin typeface="Arial Black" panose="020B0A04020102020204" pitchFamily="34" charset="0"/>
                  <a:cs typeface="Calibri"/>
                </a:rPr>
                <a:pPr lvl="1" algn="ctr"/>
                <a:t> € 778 143,23 </a:t>
              </a:fld>
              <a:endParaRPr lang="ru-RU" sz="1200" b="1">
                <a:solidFill>
                  <a:srgbClr val="002060"/>
                </a:solidFill>
                <a:latin typeface="Arial Black" panose="020B0A04020102020204" pitchFamily="34" charset="0"/>
                <a:cs typeface="Arial" panose="020B0604020202020204" pitchFamily="34" charset="0"/>
              </a:endParaRPr>
            </a:p>
          </xdr:txBody>
        </xdr:sp>
        <xdr:sp macro="" textlink="">
          <xdr:nvSpPr>
            <xdr:cNvPr id="25" name="TextBox 24">
              <a:extLst>
                <a:ext uri="{FF2B5EF4-FFF2-40B4-BE49-F238E27FC236}">
                  <a16:creationId xmlns:a16="http://schemas.microsoft.com/office/drawing/2014/main" id="{85C95E3C-AC04-B24B-ADCE-0EB6F55DE1FF}"/>
                </a:ext>
              </a:extLst>
            </xdr:cNvPr>
            <xdr:cNvSpPr txBox="1"/>
          </xdr:nvSpPr>
          <xdr:spPr>
            <a:xfrm>
              <a:off x="3178467" y="998101"/>
              <a:ext cx="565847" cy="3094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i="1">
                  <a:solidFill>
                    <a:schemeClr val="tx1"/>
                  </a:solidFill>
                </a:rPr>
                <a:t>Profit</a:t>
              </a:r>
              <a:r>
                <a:rPr lang="ru-RU" sz="1400" b="0" i="1">
                  <a:solidFill>
                    <a:schemeClr val="tx1"/>
                  </a:solidFill>
                </a:rPr>
                <a:t>:</a:t>
              </a:r>
            </a:p>
          </xdr:txBody>
        </xdr:sp>
      </xdr:grpSp>
      <xdr:pic>
        <xdr:nvPicPr>
          <xdr:cNvPr id="27" name="Graphic 26" descr="Coins outline">
            <a:extLst>
              <a:ext uri="{FF2B5EF4-FFF2-40B4-BE49-F238E27FC236}">
                <a16:creationId xmlns:a16="http://schemas.microsoft.com/office/drawing/2014/main" id="{B2A7B0C5-7A66-7BFE-55F8-550CEA19433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116287" y="744418"/>
            <a:ext cx="645458" cy="643093"/>
          </a:xfrm>
          <a:prstGeom prst="rect">
            <a:avLst/>
          </a:prstGeom>
        </xdr:spPr>
      </xdr:pic>
    </xdr:grpSp>
    <xdr:clientData/>
  </xdr:twoCellAnchor>
  <xdr:twoCellAnchor>
    <xdr:from>
      <xdr:col>11</xdr:col>
      <xdr:colOff>566224</xdr:colOff>
      <xdr:row>3</xdr:row>
      <xdr:rowOff>160104</xdr:rowOff>
    </xdr:from>
    <xdr:to>
      <xdr:col>15</xdr:col>
      <xdr:colOff>167052</xdr:colOff>
      <xdr:row>7</xdr:row>
      <xdr:rowOff>151189</xdr:rowOff>
    </xdr:to>
    <xdr:grpSp>
      <xdr:nvGrpSpPr>
        <xdr:cNvPr id="51" name="Group 50">
          <a:extLst>
            <a:ext uri="{FF2B5EF4-FFF2-40B4-BE49-F238E27FC236}">
              <a16:creationId xmlns:a16="http://schemas.microsoft.com/office/drawing/2014/main" id="{52659BBA-EC91-A893-CD21-BBD321A516CD}"/>
            </a:ext>
          </a:extLst>
        </xdr:cNvPr>
        <xdr:cNvGrpSpPr/>
      </xdr:nvGrpSpPr>
      <xdr:grpSpPr>
        <a:xfrm>
          <a:off x="7271824" y="697986"/>
          <a:ext cx="2039228" cy="708262"/>
          <a:chOff x="7713784" y="693504"/>
          <a:chExt cx="2039228" cy="722605"/>
        </a:xfrm>
      </xdr:grpSpPr>
      <xdr:grpSp>
        <xdr:nvGrpSpPr>
          <xdr:cNvPr id="33" name="Group 32">
            <a:extLst>
              <a:ext uri="{FF2B5EF4-FFF2-40B4-BE49-F238E27FC236}">
                <a16:creationId xmlns:a16="http://schemas.microsoft.com/office/drawing/2014/main" id="{474C6A43-D679-10D3-5834-864265B8173F}"/>
              </a:ext>
            </a:extLst>
          </xdr:cNvPr>
          <xdr:cNvGrpSpPr/>
        </xdr:nvGrpSpPr>
        <xdr:grpSpPr>
          <a:xfrm>
            <a:off x="7717048" y="702047"/>
            <a:ext cx="2035964" cy="714062"/>
            <a:chOff x="2324100" y="990532"/>
            <a:chExt cx="1813560" cy="709314"/>
          </a:xfrm>
        </xdr:grpSpPr>
        <xdr:sp macro="" textlink="Pivot1!B15">
          <xdr:nvSpPr>
            <xdr:cNvPr id="35" name="Rectangle: Diagonal Corners Rounded 34">
              <a:extLst>
                <a:ext uri="{FF2B5EF4-FFF2-40B4-BE49-F238E27FC236}">
                  <a16:creationId xmlns:a16="http://schemas.microsoft.com/office/drawing/2014/main" id="{5AD66558-E170-CBA0-B966-D8C9A72E4BE2}"/>
                </a:ext>
              </a:extLst>
            </xdr:cNvPr>
            <xdr:cNvSpPr/>
          </xdr:nvSpPr>
          <xdr:spPr>
            <a:xfrm>
              <a:off x="2324100" y="1014045"/>
              <a:ext cx="1813560" cy="685801"/>
            </a:xfrm>
            <a:prstGeom prst="round2DiagRect">
              <a:avLst/>
            </a:prstGeom>
            <a:solidFill>
              <a:schemeClr val="bg1">
                <a:lumMod val="75000"/>
              </a:schemeClr>
            </a:solidFill>
            <a:ln>
              <a:solidFill>
                <a:schemeClr val="bg1">
                  <a:lumMod val="75000"/>
                </a:schemeClr>
              </a:solidFill>
            </a:ln>
            <a:effectLst>
              <a:outerShdw blurRad="50800" dist="50800" dir="5400000" algn="ctr"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fld id="{20DF32CA-8A5A-4891-A6D9-92966ABBF6A5}" type="TxLink">
                <a:rPr lang="en-US" sz="1200" b="1" i="0" u="none" strike="noStrike">
                  <a:solidFill>
                    <a:srgbClr val="002060"/>
                  </a:solidFill>
                  <a:latin typeface="Arial Black" panose="020B0A04020102020204" pitchFamily="34" charset="0"/>
                  <a:cs typeface="Calibri"/>
                </a:rPr>
                <a:pPr lvl="1" algn="ctr"/>
                <a:t>81%</a:t>
              </a:fld>
              <a:endParaRPr lang="ru-RU" sz="1200" b="1">
                <a:solidFill>
                  <a:srgbClr val="002060"/>
                </a:solidFill>
                <a:latin typeface="Arial Black" panose="020B0A040201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1CB2A9DD-DE03-F58C-0D43-6BF54FBE5E30}"/>
                </a:ext>
              </a:extLst>
            </xdr:cNvPr>
            <xdr:cNvSpPr txBox="1"/>
          </xdr:nvSpPr>
          <xdr:spPr>
            <a:xfrm>
              <a:off x="2805148" y="990532"/>
              <a:ext cx="1318975" cy="309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i="1">
                  <a:solidFill>
                    <a:schemeClr val="tx1"/>
                  </a:solidFill>
                </a:rPr>
                <a:t>On-Time</a:t>
              </a:r>
              <a:r>
                <a:rPr lang="en-US" sz="1400" b="0" i="1" baseline="0">
                  <a:solidFill>
                    <a:schemeClr val="tx1"/>
                  </a:solidFill>
                </a:rPr>
                <a:t> </a:t>
              </a:r>
              <a:r>
                <a:rPr lang="en-US" sz="1400" b="0" i="1">
                  <a:solidFill>
                    <a:schemeClr val="tx1"/>
                  </a:solidFill>
                </a:rPr>
                <a:t>Delivery</a:t>
              </a:r>
              <a:r>
                <a:rPr lang="ru-RU" sz="1400" b="0" i="1">
                  <a:solidFill>
                    <a:schemeClr val="tx1"/>
                  </a:solidFill>
                </a:rPr>
                <a:t>:</a:t>
              </a:r>
            </a:p>
          </xdr:txBody>
        </xdr:sp>
      </xdr:grpSp>
      <xdr:pic>
        <xdr:nvPicPr>
          <xdr:cNvPr id="38" name="Graphic 37" descr="Delivery with solid fill">
            <a:extLst>
              <a:ext uri="{FF2B5EF4-FFF2-40B4-BE49-F238E27FC236}">
                <a16:creationId xmlns:a16="http://schemas.microsoft.com/office/drawing/2014/main" id="{2728D247-CE18-EED0-F449-533BC3D72CD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13784" y="693504"/>
            <a:ext cx="691910" cy="692163"/>
          </a:xfrm>
          <a:prstGeom prst="rect">
            <a:avLst/>
          </a:prstGeom>
        </xdr:spPr>
      </xdr:pic>
    </xdr:grpSp>
    <xdr:clientData/>
  </xdr:twoCellAnchor>
  <xdr:twoCellAnchor>
    <xdr:from>
      <xdr:col>15</xdr:col>
      <xdr:colOff>478048</xdr:colOff>
      <xdr:row>3</xdr:row>
      <xdr:rowOff>115309</xdr:rowOff>
    </xdr:from>
    <xdr:to>
      <xdr:col>19</xdr:col>
      <xdr:colOff>128861</xdr:colOff>
      <xdr:row>7</xdr:row>
      <xdr:rowOff>135952</xdr:rowOff>
    </xdr:to>
    <xdr:grpSp>
      <xdr:nvGrpSpPr>
        <xdr:cNvPr id="53" name="Group 52">
          <a:extLst>
            <a:ext uri="{FF2B5EF4-FFF2-40B4-BE49-F238E27FC236}">
              <a16:creationId xmlns:a16="http://schemas.microsoft.com/office/drawing/2014/main" id="{F3286EAA-B3CC-D069-1262-272A1619A3FF}"/>
            </a:ext>
          </a:extLst>
        </xdr:cNvPr>
        <xdr:cNvGrpSpPr/>
      </xdr:nvGrpSpPr>
      <xdr:grpSpPr>
        <a:xfrm>
          <a:off x="9622048" y="653191"/>
          <a:ext cx="2089213" cy="737820"/>
          <a:chOff x="10262128" y="641089"/>
          <a:chExt cx="2089213" cy="752163"/>
        </a:xfrm>
      </xdr:grpSpPr>
      <xdr:grpSp>
        <xdr:nvGrpSpPr>
          <xdr:cNvPr id="52" name="Group 51">
            <a:extLst>
              <a:ext uri="{FF2B5EF4-FFF2-40B4-BE49-F238E27FC236}">
                <a16:creationId xmlns:a16="http://schemas.microsoft.com/office/drawing/2014/main" id="{43944828-0553-D76B-F68E-93FFAA03E5E0}"/>
              </a:ext>
            </a:extLst>
          </xdr:cNvPr>
          <xdr:cNvGrpSpPr/>
        </xdr:nvGrpSpPr>
        <xdr:grpSpPr>
          <a:xfrm>
            <a:off x="10262128" y="641089"/>
            <a:ext cx="2089213" cy="752163"/>
            <a:chOff x="10262128" y="641089"/>
            <a:chExt cx="2089213" cy="752163"/>
          </a:xfrm>
        </xdr:grpSpPr>
        <xdr:grpSp>
          <xdr:nvGrpSpPr>
            <xdr:cNvPr id="42" name="Group 41">
              <a:extLst>
                <a:ext uri="{FF2B5EF4-FFF2-40B4-BE49-F238E27FC236}">
                  <a16:creationId xmlns:a16="http://schemas.microsoft.com/office/drawing/2014/main" id="{E5CBAF89-48C4-4407-AD61-6671D7AD28D7}"/>
                </a:ext>
              </a:extLst>
            </xdr:cNvPr>
            <xdr:cNvGrpSpPr/>
          </xdr:nvGrpSpPr>
          <xdr:grpSpPr>
            <a:xfrm>
              <a:off x="10262128" y="641089"/>
              <a:ext cx="2089213" cy="752163"/>
              <a:chOff x="2324100" y="952686"/>
              <a:chExt cx="1860992" cy="747161"/>
            </a:xfrm>
          </xdr:grpSpPr>
          <xdr:sp macro="" textlink="Pivot1!B19">
            <xdr:nvSpPr>
              <xdr:cNvPr id="43" name="Rectangle: Diagonal Corners Rounded 42">
                <a:extLst>
                  <a:ext uri="{FF2B5EF4-FFF2-40B4-BE49-F238E27FC236}">
                    <a16:creationId xmlns:a16="http://schemas.microsoft.com/office/drawing/2014/main" id="{861AB18B-73BF-2493-AD67-5391C1C8D6CA}"/>
                  </a:ext>
                </a:extLst>
              </xdr:cNvPr>
              <xdr:cNvSpPr/>
            </xdr:nvSpPr>
            <xdr:spPr>
              <a:xfrm>
                <a:off x="2324100" y="1014045"/>
                <a:ext cx="1813560" cy="685802"/>
              </a:xfrm>
              <a:prstGeom prst="round2DiagRect">
                <a:avLst/>
              </a:prstGeom>
              <a:solidFill>
                <a:schemeClr val="bg1">
                  <a:lumMod val="75000"/>
                </a:schemeClr>
              </a:solidFill>
              <a:ln>
                <a:solidFill>
                  <a:schemeClr val="bg1">
                    <a:lumMod val="75000"/>
                  </a:schemeClr>
                </a:solidFill>
              </a:ln>
              <a:effectLst>
                <a:outerShdw blurRad="50800" dist="50800" dir="5400000" algn="ctr"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fld id="{4589E49F-DBD1-4E82-945A-83C52EF350B7}" type="TxLink">
                  <a:rPr lang="en-US" sz="1200" b="1" i="0" u="none" strike="noStrike">
                    <a:solidFill>
                      <a:srgbClr val="002060"/>
                    </a:solidFill>
                    <a:latin typeface="Arial Black" panose="020B0A04020102020204" pitchFamily="34" charset="0"/>
                    <a:cs typeface="Calibri"/>
                  </a:rPr>
                  <a:pPr lvl="1" algn="ctr"/>
                  <a:t>3,0</a:t>
                </a:fld>
                <a:endParaRPr lang="ru-RU" sz="1400" b="1">
                  <a:solidFill>
                    <a:srgbClr val="002060"/>
                  </a:solidFill>
                  <a:latin typeface="Arial Black" panose="020B0A04020102020204" pitchFamily="34" charset="0"/>
                  <a:cs typeface="Arial" panose="020B0604020202020204" pitchFamily="34" charset="0"/>
                </a:endParaRPr>
              </a:p>
            </xdr:txBody>
          </xdr:sp>
          <xdr:sp macro="" textlink="">
            <xdr:nvSpPr>
              <xdr:cNvPr id="44" name="TextBox 43">
                <a:extLst>
                  <a:ext uri="{FF2B5EF4-FFF2-40B4-BE49-F238E27FC236}">
                    <a16:creationId xmlns:a16="http://schemas.microsoft.com/office/drawing/2014/main" id="{D3A0E95C-C167-F63C-E834-FDF84E2EA42E}"/>
                  </a:ext>
                </a:extLst>
              </xdr:cNvPr>
              <xdr:cNvSpPr txBox="1"/>
            </xdr:nvSpPr>
            <xdr:spPr>
              <a:xfrm>
                <a:off x="2744060" y="952686"/>
                <a:ext cx="1441032" cy="309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i="1">
                    <a:solidFill>
                      <a:schemeClr val="tx1"/>
                    </a:solidFill>
                  </a:rPr>
                  <a:t>Average Lead Time</a:t>
                </a:r>
                <a:r>
                  <a:rPr lang="ru-RU" sz="1400" b="0" i="1">
                    <a:solidFill>
                      <a:schemeClr val="tx1"/>
                    </a:solidFill>
                  </a:rPr>
                  <a:t>:</a:t>
                </a:r>
              </a:p>
            </xdr:txBody>
          </xdr:sp>
        </xdr:grpSp>
        <xdr:pic>
          <xdr:nvPicPr>
            <xdr:cNvPr id="46" name="Graphic 45" descr="Clock with solid fill">
              <a:extLst>
                <a:ext uri="{FF2B5EF4-FFF2-40B4-BE49-F238E27FC236}">
                  <a16:creationId xmlns:a16="http://schemas.microsoft.com/office/drawing/2014/main" id="{54630681-979A-52F7-FE61-23AC6FDAAE2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267406" y="733403"/>
              <a:ext cx="603352" cy="603353"/>
            </a:xfrm>
            <a:prstGeom prst="rect">
              <a:avLst/>
            </a:prstGeom>
          </xdr:spPr>
        </xdr:pic>
      </xdr:grpSp>
      <xdr:sp macro="" textlink="">
        <xdr:nvSpPr>
          <xdr:cNvPr id="47" name="TextBox 46">
            <a:extLst>
              <a:ext uri="{FF2B5EF4-FFF2-40B4-BE49-F238E27FC236}">
                <a16:creationId xmlns:a16="http://schemas.microsoft.com/office/drawing/2014/main" id="{24CDF21C-740A-E496-9947-CDFA991F4A60}"/>
              </a:ext>
            </a:extLst>
          </xdr:cNvPr>
          <xdr:cNvSpPr txBox="1"/>
        </xdr:nvSpPr>
        <xdr:spPr>
          <a:xfrm>
            <a:off x="11582400" y="914400"/>
            <a:ext cx="46910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a:solidFill>
                  <a:schemeClr val="bg1">
                    <a:lumMod val="50000"/>
                  </a:schemeClr>
                </a:solidFill>
              </a:rPr>
              <a:t>days</a:t>
            </a:r>
            <a:endParaRPr lang="ru-RU" sz="1100">
              <a:solidFill>
                <a:schemeClr val="bg1">
                  <a:lumMod val="50000"/>
                </a:schemeClr>
              </a:solidFill>
            </a:endParaRPr>
          </a:p>
        </xdr:txBody>
      </xdr:sp>
    </xdr:grpSp>
    <xdr:clientData/>
  </xdr:twoCellAnchor>
  <xdr:twoCellAnchor>
    <xdr:from>
      <xdr:col>19</xdr:col>
      <xdr:colOff>424708</xdr:colOff>
      <xdr:row>3</xdr:row>
      <xdr:rowOff>107690</xdr:rowOff>
    </xdr:from>
    <xdr:to>
      <xdr:col>23</xdr:col>
      <xdr:colOff>22272</xdr:colOff>
      <xdr:row>7</xdr:row>
      <xdr:rowOff>120713</xdr:rowOff>
    </xdr:to>
    <xdr:grpSp>
      <xdr:nvGrpSpPr>
        <xdr:cNvPr id="57" name="Group 56">
          <a:extLst>
            <a:ext uri="{FF2B5EF4-FFF2-40B4-BE49-F238E27FC236}">
              <a16:creationId xmlns:a16="http://schemas.microsoft.com/office/drawing/2014/main" id="{411EC4A9-1A88-CE3A-2867-E43B06443119}"/>
            </a:ext>
          </a:extLst>
        </xdr:cNvPr>
        <xdr:cNvGrpSpPr/>
      </xdr:nvGrpSpPr>
      <xdr:grpSpPr>
        <a:xfrm>
          <a:off x="12007108" y="645572"/>
          <a:ext cx="2035964" cy="730200"/>
          <a:chOff x="2324100" y="960255"/>
          <a:chExt cx="1813560" cy="739591"/>
        </a:xfrm>
      </xdr:grpSpPr>
      <xdr:sp macro="" textlink="Pivot1!B95">
        <xdr:nvSpPr>
          <xdr:cNvPr id="59" name="Rectangle: Diagonal Corners Rounded 58">
            <a:extLst>
              <a:ext uri="{FF2B5EF4-FFF2-40B4-BE49-F238E27FC236}">
                <a16:creationId xmlns:a16="http://schemas.microsoft.com/office/drawing/2014/main" id="{30A41CDB-60F9-CA22-9529-A9281C83E865}"/>
              </a:ext>
            </a:extLst>
          </xdr:cNvPr>
          <xdr:cNvSpPr/>
        </xdr:nvSpPr>
        <xdr:spPr>
          <a:xfrm>
            <a:off x="2324100" y="1014045"/>
            <a:ext cx="1813560" cy="685801"/>
          </a:xfrm>
          <a:prstGeom prst="round2DiagRect">
            <a:avLst/>
          </a:prstGeom>
          <a:solidFill>
            <a:schemeClr val="bg1">
              <a:lumMod val="75000"/>
            </a:schemeClr>
          </a:solidFill>
          <a:ln>
            <a:solidFill>
              <a:schemeClr val="bg1">
                <a:lumMod val="75000"/>
              </a:schemeClr>
            </a:solidFill>
          </a:ln>
          <a:effectLst>
            <a:outerShdw blurRad="50800" dist="50800" dir="5400000" algn="ctr" rotWithShape="0">
              <a:schemeClr val="bg1">
                <a:lumMod val="5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fld id="{7065262B-0102-42A1-8A05-F18931593FD0}" type="TxLink">
              <a:rPr lang="en-US" sz="1200" b="1" i="0" u="none" strike="noStrike">
                <a:solidFill>
                  <a:srgbClr val="002060"/>
                </a:solidFill>
                <a:latin typeface="Arial Black" panose="020B0A04020102020204" pitchFamily="34" charset="0"/>
                <a:cs typeface="Calibri"/>
              </a:rPr>
              <a:pPr lvl="1" algn="ctr"/>
              <a:t>10%</a:t>
            </a:fld>
            <a:endParaRPr lang="en-US" sz="1200" b="1" i="0" u="none" strike="noStrike">
              <a:solidFill>
                <a:srgbClr val="002060"/>
              </a:solidFill>
              <a:latin typeface="Arial Black" panose="020B0A04020102020204" pitchFamily="34" charset="0"/>
              <a:cs typeface="Calibri"/>
            </a:endParaRPr>
          </a:p>
        </xdr:txBody>
      </xdr:sp>
      <xdr:sp macro="" textlink="">
        <xdr:nvSpPr>
          <xdr:cNvPr id="60" name="TextBox 59">
            <a:extLst>
              <a:ext uri="{FF2B5EF4-FFF2-40B4-BE49-F238E27FC236}">
                <a16:creationId xmlns:a16="http://schemas.microsoft.com/office/drawing/2014/main" id="{678FF3BB-5151-A835-B036-BE78C369C022}"/>
              </a:ext>
            </a:extLst>
          </xdr:cNvPr>
          <xdr:cNvSpPr txBox="1"/>
        </xdr:nvSpPr>
        <xdr:spPr>
          <a:xfrm>
            <a:off x="2642245" y="960255"/>
            <a:ext cx="1494263" cy="309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i="1">
                <a:solidFill>
                  <a:schemeClr val="tx1"/>
                </a:solidFill>
              </a:rPr>
              <a:t>Loss-Making Orders</a:t>
            </a:r>
            <a:r>
              <a:rPr lang="ru-RU" sz="1400" b="0" i="1">
                <a:solidFill>
                  <a:schemeClr val="tx1"/>
                </a:solidFill>
              </a:rPr>
              <a:t>:</a:t>
            </a:r>
          </a:p>
        </xdr:txBody>
      </xdr:sp>
    </xdr:grpSp>
    <xdr:clientData/>
  </xdr:twoCellAnchor>
  <xdr:twoCellAnchor editAs="oneCell">
    <xdr:from>
      <xdr:col>19</xdr:col>
      <xdr:colOff>391886</xdr:colOff>
      <xdr:row>4</xdr:row>
      <xdr:rowOff>32658</xdr:rowOff>
    </xdr:from>
    <xdr:to>
      <xdr:col>20</xdr:col>
      <xdr:colOff>402772</xdr:colOff>
      <xdr:row>7</xdr:row>
      <xdr:rowOff>105359</xdr:rowOff>
    </xdr:to>
    <xdr:pic>
      <xdr:nvPicPr>
        <xdr:cNvPr id="62" name="Graphic 61" descr="Bar graph with downward trend with solid fill">
          <a:extLst>
            <a:ext uri="{FF2B5EF4-FFF2-40B4-BE49-F238E27FC236}">
              <a16:creationId xmlns:a16="http://schemas.microsoft.com/office/drawing/2014/main" id="{DB78FB1C-7B32-F53F-6E95-211466F555A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1974286" y="772887"/>
          <a:ext cx="620486" cy="627872"/>
        </a:xfrm>
        <a:prstGeom prst="rect">
          <a:avLst/>
        </a:prstGeom>
      </xdr:spPr>
    </xdr:pic>
    <xdr:clientData/>
  </xdr:twoCellAnchor>
  <xdr:twoCellAnchor>
    <xdr:from>
      <xdr:col>0</xdr:col>
      <xdr:colOff>204268</xdr:colOff>
      <xdr:row>14</xdr:row>
      <xdr:rowOff>0</xdr:rowOff>
    </xdr:from>
    <xdr:to>
      <xdr:col>7</xdr:col>
      <xdr:colOff>502023</xdr:colOff>
      <xdr:row>29</xdr:row>
      <xdr:rowOff>89647</xdr:rowOff>
    </xdr:to>
    <xdr:graphicFrame macro="">
      <xdr:nvGraphicFramePr>
        <xdr:cNvPr id="63" name="Chart 62">
          <a:extLst>
            <a:ext uri="{FF2B5EF4-FFF2-40B4-BE49-F238E27FC236}">
              <a16:creationId xmlns:a16="http://schemas.microsoft.com/office/drawing/2014/main" id="{2FAEE859-49F2-4119-9C40-4120FB6D4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358589</xdr:colOff>
      <xdr:row>10</xdr:row>
      <xdr:rowOff>107578</xdr:rowOff>
    </xdr:from>
    <xdr:to>
      <xdr:col>6</xdr:col>
      <xdr:colOff>224118</xdr:colOff>
      <xdr:row>13</xdr:row>
      <xdr:rowOff>71719</xdr:rowOff>
    </xdr:to>
    <xdr:grpSp>
      <xdr:nvGrpSpPr>
        <xdr:cNvPr id="70" name="Group 69">
          <a:extLst>
            <a:ext uri="{FF2B5EF4-FFF2-40B4-BE49-F238E27FC236}">
              <a16:creationId xmlns:a16="http://schemas.microsoft.com/office/drawing/2014/main" id="{83ECA3BA-FA9B-AE98-D8ED-5096D4512FF2}"/>
            </a:ext>
          </a:extLst>
        </xdr:cNvPr>
        <xdr:cNvGrpSpPr/>
      </xdr:nvGrpSpPr>
      <xdr:grpSpPr>
        <a:xfrm>
          <a:off x="968189" y="1900519"/>
          <a:ext cx="2913529" cy="502024"/>
          <a:chOff x="1649506" y="1981201"/>
          <a:chExt cx="2913529" cy="502024"/>
        </a:xfrm>
      </xdr:grpSpPr>
      <xdr:sp macro="" textlink="">
        <xdr:nvSpPr>
          <xdr:cNvPr id="66" name="Rectangle 65">
            <a:extLst>
              <a:ext uri="{FF2B5EF4-FFF2-40B4-BE49-F238E27FC236}">
                <a16:creationId xmlns:a16="http://schemas.microsoft.com/office/drawing/2014/main" id="{48B184ED-65E5-7257-83BD-EE397FCBCCDD}"/>
              </a:ext>
            </a:extLst>
          </xdr:cNvPr>
          <xdr:cNvSpPr/>
        </xdr:nvSpPr>
        <xdr:spPr>
          <a:xfrm>
            <a:off x="1649506" y="1981201"/>
            <a:ext cx="2913529" cy="502024"/>
          </a:xfrm>
          <a:prstGeom prst="rect">
            <a:avLst/>
          </a:prstGeom>
          <a:ln>
            <a:noFill/>
          </a:ln>
          <a:effectLst>
            <a:outerShdw blurRad="50800" dist="50800" dir="5400000" algn="ctr" rotWithShape="0">
              <a:srgbClr val="00206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4" name="TextBox 63">
            <a:extLst>
              <a:ext uri="{FF2B5EF4-FFF2-40B4-BE49-F238E27FC236}">
                <a16:creationId xmlns:a16="http://schemas.microsoft.com/office/drawing/2014/main" id="{4095DE57-78E0-60B5-793F-472FB838F420}"/>
              </a:ext>
            </a:extLst>
          </xdr:cNvPr>
          <xdr:cNvSpPr txBox="1"/>
        </xdr:nvSpPr>
        <xdr:spPr>
          <a:xfrm>
            <a:off x="1748119" y="2043955"/>
            <a:ext cx="268823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Daily On-Time Delivery Trend</a:t>
            </a:r>
            <a:endParaRPr lang="ru-RU" sz="1600" b="1">
              <a:solidFill>
                <a:schemeClr val="bg1"/>
              </a:solidFill>
            </a:endParaRPr>
          </a:p>
        </xdr:txBody>
      </xdr:sp>
    </xdr:grpSp>
    <xdr:clientData/>
  </xdr:twoCellAnchor>
  <xdr:twoCellAnchor>
    <xdr:from>
      <xdr:col>8</xdr:col>
      <xdr:colOff>206188</xdr:colOff>
      <xdr:row>13</xdr:row>
      <xdr:rowOff>152401</xdr:rowOff>
    </xdr:from>
    <xdr:to>
      <xdr:col>15</xdr:col>
      <xdr:colOff>359788</xdr:colOff>
      <xdr:row>30</xdr:row>
      <xdr:rowOff>4871</xdr:rowOff>
    </xdr:to>
    <xdr:graphicFrame macro="">
      <xdr:nvGraphicFramePr>
        <xdr:cNvPr id="67" name="Chart 66">
          <a:extLst>
            <a:ext uri="{FF2B5EF4-FFF2-40B4-BE49-F238E27FC236}">
              <a16:creationId xmlns:a16="http://schemas.microsoft.com/office/drawing/2014/main" id="{04CE1307-3FE3-42E9-BC83-431F80D164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502024</xdr:colOff>
      <xdr:row>10</xdr:row>
      <xdr:rowOff>98614</xdr:rowOff>
    </xdr:from>
    <xdr:to>
      <xdr:col>14</xdr:col>
      <xdr:colOff>367553</xdr:colOff>
      <xdr:row>13</xdr:row>
      <xdr:rowOff>62755</xdr:rowOff>
    </xdr:to>
    <xdr:grpSp>
      <xdr:nvGrpSpPr>
        <xdr:cNvPr id="72" name="Group 71">
          <a:extLst>
            <a:ext uri="{FF2B5EF4-FFF2-40B4-BE49-F238E27FC236}">
              <a16:creationId xmlns:a16="http://schemas.microsoft.com/office/drawing/2014/main" id="{1AB00823-FA25-7517-06CD-539037EEAD2E}"/>
            </a:ext>
          </a:extLst>
        </xdr:cNvPr>
        <xdr:cNvGrpSpPr/>
      </xdr:nvGrpSpPr>
      <xdr:grpSpPr>
        <a:xfrm>
          <a:off x="5988424" y="1891555"/>
          <a:ext cx="2913529" cy="502024"/>
          <a:chOff x="8274424" y="1963272"/>
          <a:chExt cx="2913529" cy="502024"/>
        </a:xfrm>
      </xdr:grpSpPr>
      <xdr:sp macro="" textlink="">
        <xdr:nvSpPr>
          <xdr:cNvPr id="68" name="Rectangle 67">
            <a:extLst>
              <a:ext uri="{FF2B5EF4-FFF2-40B4-BE49-F238E27FC236}">
                <a16:creationId xmlns:a16="http://schemas.microsoft.com/office/drawing/2014/main" id="{DFFCCDA0-CFC6-4DBA-83DB-31D191CB093D}"/>
              </a:ext>
            </a:extLst>
          </xdr:cNvPr>
          <xdr:cNvSpPr/>
        </xdr:nvSpPr>
        <xdr:spPr>
          <a:xfrm>
            <a:off x="8274424" y="1963272"/>
            <a:ext cx="2913529" cy="502024"/>
          </a:xfrm>
          <a:prstGeom prst="rect">
            <a:avLst/>
          </a:prstGeom>
          <a:ln>
            <a:noFill/>
          </a:ln>
          <a:effectLst>
            <a:outerShdw blurRad="50800" dist="50800" dir="5400000" algn="ctr" rotWithShape="0">
              <a:srgbClr val="00206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9" name="TextBox 68">
            <a:extLst>
              <a:ext uri="{FF2B5EF4-FFF2-40B4-BE49-F238E27FC236}">
                <a16:creationId xmlns:a16="http://schemas.microsoft.com/office/drawing/2014/main" id="{145B931C-DC13-4651-8115-8DA99A0028BE}"/>
              </a:ext>
            </a:extLst>
          </xdr:cNvPr>
          <xdr:cNvSpPr txBox="1"/>
        </xdr:nvSpPr>
        <xdr:spPr>
          <a:xfrm>
            <a:off x="8749553" y="2043955"/>
            <a:ext cx="207402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Daily</a:t>
            </a:r>
            <a:r>
              <a:rPr lang="en-US" sz="1600" b="1" baseline="0">
                <a:solidFill>
                  <a:schemeClr val="bg1"/>
                </a:solidFill>
              </a:rPr>
              <a:t> Lead Time Trend</a:t>
            </a:r>
            <a:endParaRPr lang="ru-RU" sz="1600" b="1">
              <a:solidFill>
                <a:schemeClr val="bg1"/>
              </a:solidFill>
            </a:endParaRPr>
          </a:p>
        </xdr:txBody>
      </xdr:sp>
    </xdr:grpSp>
    <xdr:clientData/>
  </xdr:twoCellAnchor>
  <xdr:twoCellAnchor>
    <xdr:from>
      <xdr:col>15</xdr:col>
      <xdr:colOff>575369</xdr:colOff>
      <xdr:row>13</xdr:row>
      <xdr:rowOff>80682</xdr:rowOff>
    </xdr:from>
    <xdr:to>
      <xdr:col>23</xdr:col>
      <xdr:colOff>306569</xdr:colOff>
      <xdr:row>29</xdr:row>
      <xdr:rowOff>170330</xdr:rowOff>
    </xdr:to>
    <xdr:graphicFrame macro="">
      <xdr:nvGraphicFramePr>
        <xdr:cNvPr id="73" name="Chart 72">
          <a:extLst>
            <a:ext uri="{FF2B5EF4-FFF2-40B4-BE49-F238E27FC236}">
              <a16:creationId xmlns:a16="http://schemas.microsoft.com/office/drawing/2014/main" id="{6E5E1F07-F1E9-4A01-9F5F-6C73F9ACF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502025</xdr:colOff>
      <xdr:row>10</xdr:row>
      <xdr:rowOff>80684</xdr:rowOff>
    </xdr:from>
    <xdr:to>
      <xdr:col>22</xdr:col>
      <xdr:colOff>367554</xdr:colOff>
      <xdr:row>13</xdr:row>
      <xdr:rowOff>44825</xdr:rowOff>
    </xdr:to>
    <xdr:grpSp>
      <xdr:nvGrpSpPr>
        <xdr:cNvPr id="74" name="Group 73">
          <a:extLst>
            <a:ext uri="{FF2B5EF4-FFF2-40B4-BE49-F238E27FC236}">
              <a16:creationId xmlns:a16="http://schemas.microsoft.com/office/drawing/2014/main" id="{C67C881F-789F-434D-BA56-6AFD5FBB7121}"/>
            </a:ext>
          </a:extLst>
        </xdr:cNvPr>
        <xdr:cNvGrpSpPr/>
      </xdr:nvGrpSpPr>
      <xdr:grpSpPr>
        <a:xfrm>
          <a:off x="10865225" y="1873625"/>
          <a:ext cx="2913529" cy="502024"/>
          <a:chOff x="8274424" y="1963272"/>
          <a:chExt cx="2913529" cy="502024"/>
        </a:xfrm>
      </xdr:grpSpPr>
      <xdr:sp macro="" textlink="">
        <xdr:nvSpPr>
          <xdr:cNvPr id="75" name="Rectangle 74">
            <a:extLst>
              <a:ext uri="{FF2B5EF4-FFF2-40B4-BE49-F238E27FC236}">
                <a16:creationId xmlns:a16="http://schemas.microsoft.com/office/drawing/2014/main" id="{7C560B12-722F-3C19-9EFE-EAD28A3506D5}"/>
              </a:ext>
            </a:extLst>
          </xdr:cNvPr>
          <xdr:cNvSpPr/>
        </xdr:nvSpPr>
        <xdr:spPr>
          <a:xfrm>
            <a:off x="8274424" y="1963272"/>
            <a:ext cx="2913529" cy="502024"/>
          </a:xfrm>
          <a:prstGeom prst="rect">
            <a:avLst/>
          </a:prstGeom>
          <a:ln>
            <a:noFill/>
          </a:ln>
          <a:effectLst>
            <a:outerShdw blurRad="50800" dist="50800" dir="5400000" algn="ctr" rotWithShape="0">
              <a:srgbClr val="00206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6" name="TextBox 75">
            <a:extLst>
              <a:ext uri="{FF2B5EF4-FFF2-40B4-BE49-F238E27FC236}">
                <a16:creationId xmlns:a16="http://schemas.microsoft.com/office/drawing/2014/main" id="{0A495A89-89FE-CFAA-16AE-AA6FF8D4BDA9}"/>
              </a:ext>
            </a:extLst>
          </xdr:cNvPr>
          <xdr:cNvSpPr txBox="1"/>
        </xdr:nvSpPr>
        <xdr:spPr>
          <a:xfrm>
            <a:off x="8946777" y="2043955"/>
            <a:ext cx="168296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bg1"/>
                </a:solidFill>
              </a:rPr>
              <a:t>Daily</a:t>
            </a:r>
            <a:r>
              <a:rPr lang="en-US" sz="1600" b="1" baseline="0">
                <a:solidFill>
                  <a:schemeClr val="bg1"/>
                </a:solidFill>
              </a:rPr>
              <a:t> Profit Trend</a:t>
            </a:r>
            <a:endParaRPr lang="ru-RU" sz="1600" b="1">
              <a:solidFill>
                <a:schemeClr val="bg1"/>
              </a:solidFill>
            </a:endParaRPr>
          </a:p>
        </xdr:txBody>
      </xdr:sp>
    </xdr:grpSp>
    <xdr:clientData/>
  </xdr:twoCellAnchor>
  <xdr:twoCellAnchor>
    <xdr:from>
      <xdr:col>23</xdr:col>
      <xdr:colOff>421345</xdr:colOff>
      <xdr:row>3</xdr:row>
      <xdr:rowOff>125506</xdr:rowOff>
    </xdr:from>
    <xdr:to>
      <xdr:col>27</xdr:col>
      <xdr:colOff>71718</xdr:colOff>
      <xdr:row>26</xdr:row>
      <xdr:rowOff>116541</xdr:rowOff>
    </xdr:to>
    <xdr:sp macro="" textlink="">
      <xdr:nvSpPr>
        <xdr:cNvPr id="78" name="Rectangle 77">
          <a:extLst>
            <a:ext uri="{FF2B5EF4-FFF2-40B4-BE49-F238E27FC236}">
              <a16:creationId xmlns:a16="http://schemas.microsoft.com/office/drawing/2014/main" id="{3F7E7B09-263F-E4D8-ABA2-63D8B27BE71F}"/>
            </a:ext>
          </a:extLst>
        </xdr:cNvPr>
        <xdr:cNvSpPr/>
      </xdr:nvSpPr>
      <xdr:spPr>
        <a:xfrm>
          <a:off x="14442145" y="663388"/>
          <a:ext cx="2088773" cy="4114800"/>
        </a:xfrm>
        <a:prstGeom prst="rect">
          <a:avLst/>
        </a:prstGeom>
        <a:ln>
          <a:noFill/>
        </a:ln>
        <a:effectLst>
          <a:outerShdw blurRad="50800" dist="50800" dir="5400000" algn="ctr" rotWithShape="0">
            <a:srgbClr val="00206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564779</xdr:colOff>
      <xdr:row>11</xdr:row>
      <xdr:rowOff>17932</xdr:rowOff>
    </xdr:from>
    <xdr:to>
      <xdr:col>24</xdr:col>
      <xdr:colOff>139910</xdr:colOff>
      <xdr:row>13</xdr:row>
      <xdr:rowOff>2129</xdr:rowOff>
    </xdr:to>
    <xdr:sp macro="" textlink="">
      <xdr:nvSpPr>
        <xdr:cNvPr id="79" name="TextBox 78">
          <a:extLst>
            <a:ext uri="{FF2B5EF4-FFF2-40B4-BE49-F238E27FC236}">
              <a16:creationId xmlns:a16="http://schemas.microsoft.com/office/drawing/2014/main" id="{C36C323D-D65F-4161-6AE4-7B2F8E0428E4}"/>
            </a:ext>
          </a:extLst>
        </xdr:cNvPr>
        <xdr:cNvSpPr txBox="1"/>
      </xdr:nvSpPr>
      <xdr:spPr>
        <a:xfrm>
          <a:off x="14585579" y="1990167"/>
          <a:ext cx="184731"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ru-RU" sz="1600" b="1">
            <a:solidFill>
              <a:schemeClr val="bg1"/>
            </a:solidFill>
          </a:endParaRPr>
        </a:p>
      </xdr:txBody>
    </xdr:sp>
    <xdr:clientData/>
  </xdr:twoCellAnchor>
  <xdr:twoCellAnchor editAs="oneCell">
    <xdr:from>
      <xdr:col>23</xdr:col>
      <xdr:colOff>540677</xdr:colOff>
      <xdr:row>3</xdr:row>
      <xdr:rowOff>136391</xdr:rowOff>
    </xdr:from>
    <xdr:to>
      <xdr:col>26</xdr:col>
      <xdr:colOff>540677</xdr:colOff>
      <xdr:row>9</xdr:row>
      <xdr:rowOff>156872</xdr:rowOff>
    </xdr:to>
    <mc:AlternateContent xmlns:mc="http://schemas.openxmlformats.org/markup-compatibility/2006" xmlns:a14="http://schemas.microsoft.com/office/drawing/2010/main">
      <mc:Choice Requires="a14">
        <xdr:graphicFrame macro="">
          <xdr:nvGraphicFramePr>
            <xdr:cNvPr id="39" name="Flag_Day 1">
              <a:extLst>
                <a:ext uri="{FF2B5EF4-FFF2-40B4-BE49-F238E27FC236}">
                  <a16:creationId xmlns:a16="http://schemas.microsoft.com/office/drawing/2014/main" id="{F66EF44B-42C7-4527-B334-6EEB09D3394C}"/>
                </a:ext>
              </a:extLst>
            </xdr:cNvPr>
            <xdr:cNvGraphicFramePr/>
          </xdr:nvGraphicFramePr>
          <xdr:xfrm>
            <a:off x="0" y="0"/>
            <a:ext cx="0" cy="0"/>
          </xdr:xfrm>
          <a:graphic>
            <a:graphicData uri="http://schemas.microsoft.com/office/drawing/2010/slicer">
              <sle:slicer xmlns:sle="http://schemas.microsoft.com/office/drawing/2010/slicer" name="Flag_Day 1"/>
            </a:graphicData>
          </a:graphic>
        </xdr:graphicFrame>
      </mc:Choice>
      <mc:Fallback xmlns="">
        <xdr:sp macro="" textlink="">
          <xdr:nvSpPr>
            <xdr:cNvPr id="0" name=""/>
            <xdr:cNvSpPr>
              <a:spLocks noTextEdit="1"/>
            </xdr:cNvSpPr>
          </xdr:nvSpPr>
          <xdr:spPr>
            <a:xfrm>
              <a:off x="14561477" y="674273"/>
              <a:ext cx="1828800" cy="109624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545927</xdr:colOff>
      <xdr:row>9</xdr:row>
      <xdr:rowOff>168280</xdr:rowOff>
    </xdr:from>
    <xdr:to>
      <xdr:col>26</xdr:col>
      <xdr:colOff>545927</xdr:colOff>
      <xdr:row>19</xdr:row>
      <xdr:rowOff>26894</xdr:rowOff>
    </xdr:to>
    <mc:AlternateContent xmlns:mc="http://schemas.openxmlformats.org/markup-compatibility/2006" xmlns:a14="http://schemas.microsoft.com/office/drawing/2010/main">
      <mc:Choice Requires="a14">
        <xdr:graphicFrame macro="">
          <xdr:nvGraphicFramePr>
            <xdr:cNvPr id="40" name="Country 1">
              <a:extLst>
                <a:ext uri="{FF2B5EF4-FFF2-40B4-BE49-F238E27FC236}">
                  <a16:creationId xmlns:a16="http://schemas.microsoft.com/office/drawing/2014/main" id="{AE49872C-1813-4259-9EB2-846DC9E5695A}"/>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566727" y="1781927"/>
              <a:ext cx="1828800" cy="165155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552779</xdr:colOff>
      <xdr:row>19</xdr:row>
      <xdr:rowOff>23720</xdr:rowOff>
    </xdr:from>
    <xdr:to>
      <xdr:col>26</xdr:col>
      <xdr:colOff>552779</xdr:colOff>
      <xdr:row>25</xdr:row>
      <xdr:rowOff>161365</xdr:rowOff>
    </xdr:to>
    <mc:AlternateContent xmlns:mc="http://schemas.openxmlformats.org/markup-compatibility/2006" xmlns:a14="http://schemas.microsoft.com/office/drawing/2010/main">
      <mc:Choice Requires="a14">
        <xdr:graphicFrame macro="">
          <xdr:nvGraphicFramePr>
            <xdr:cNvPr id="41" name="Warehouse 1">
              <a:extLst>
                <a:ext uri="{FF2B5EF4-FFF2-40B4-BE49-F238E27FC236}">
                  <a16:creationId xmlns:a16="http://schemas.microsoft.com/office/drawing/2014/main" id="{127E1F3C-60F3-4838-A742-5D5B8B0F0334}"/>
                </a:ext>
              </a:extLst>
            </xdr:cNvPr>
            <xdr:cNvGraphicFramePr/>
          </xdr:nvGraphicFramePr>
          <xdr:xfrm>
            <a:off x="0" y="0"/>
            <a:ext cx="0" cy="0"/>
          </xdr:xfrm>
          <a:graphic>
            <a:graphicData uri="http://schemas.microsoft.com/office/drawing/2010/slicer">
              <sle:slicer xmlns:sle="http://schemas.microsoft.com/office/drawing/2010/slicer" name="Warehouse 1"/>
            </a:graphicData>
          </a:graphic>
        </xdr:graphicFrame>
      </mc:Choice>
      <mc:Fallback xmlns="">
        <xdr:sp macro="" textlink="">
          <xdr:nvSpPr>
            <xdr:cNvPr id="0" name=""/>
            <xdr:cNvSpPr>
              <a:spLocks noTextEdit="1"/>
            </xdr:cNvSpPr>
          </xdr:nvSpPr>
          <xdr:spPr>
            <a:xfrm>
              <a:off x="14573579" y="3430308"/>
              <a:ext cx="1828800" cy="121341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5.773200115742" backgroundQuery="1" createdVersion="8" refreshedVersion="8" minRefreshableVersion="3" recordCount="0" supportSubquery="1" supportAdvancedDrill="1" xr:uid="{69E95986-3E86-40BB-B95E-E633587DF5F4}">
  <cacheSource type="external" connectionId="1"/>
  <cacheFields count="2">
    <cacheField name="[Measures].[Average of Flag_OnTime]" caption="Average of Flag_OnTime" numFmtId="0" hierarchy="58" level="32767"/>
    <cacheField name="[Range].[Flag_Day].[Flag_Day]" caption="Flag_Day" numFmtId="0" hierarchy="16" level="1">
      <sharedItems containsSemiMixedTypes="0" containsNonDate="0" containsString="0"/>
    </cacheField>
  </cacheFields>
  <cacheHierarchies count="62">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Promised_Date]" caption="Promised_Date" attribute="1" time="1" defaultMemberUniqueName="[Range].[Promised_Date].[All]" allUniqueName="[Range].[Promised_Date].[All]" dimensionUniqueName="[Range]" displayFolder="" count="0" memberValueDatatype="7" unbalanced="0"/>
    <cacheHierarchy uniqueName="[Range].[Actual_Delivery_Date]" caption="Actual_Delivery_Date" attribute="1" time="1" defaultMemberUniqueName="[Range].[Actual_Delivery_Date].[All]" allUniqueName="[Range].[Actual_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cacheHierarchy uniqueName="[Range].[Warehouse]" caption="Warehouse" attribute="1" defaultMemberUniqueName="[Range].[Warehouse].[All]" allUniqueName="[Range].[Warehouse].[All]" dimensionUniqueName="[Range]" displayFolder="" count="2" memberValueDatatype="130" unbalanced="0"/>
    <cacheHierarchy uniqueName="[Range].[Route_ID]" caption="Route_ID" attribute="1" defaultMemberUniqueName="[Range].[Route_ID].[All]" allUniqueName="[Range].[Route_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old_Qty]" caption="Sold_Qty" attribute="1" defaultMemberUniqueName="[Range].[Sold_Qty].[All]" allUniqueName="[Range].[Sold_Qty].[All]" dimensionUniqueName="[Range]" displayFolder="" count="0" memberValueDatatype="20" unbalanced="0"/>
    <cacheHierarchy uniqueName="[Range].[Price_per_Unit]" caption="Price_per_Unit" attribute="1" defaultMemberUniqueName="[Range].[Price_per_Unit].[All]" allUniqueName="[Range].[Price_per_Unit].[All]" dimensionUniqueName="[Range]" displayFolder="" count="0" memberValueDatatype="5" unbalanced="0"/>
    <cacheHierarchy uniqueName="[Range].[COGS_per_Unit]" caption="COGS_per_Unit" attribute="1" defaultMemberUniqueName="[Range].[COGS_per_Unit].[All]" allUniqueName="[Range].[COGS_per_Unit].[All]" dimensionUniqueName="[Range]" displayFolder="" count="0" memberValueDatatype="5" unbalanced="0"/>
    <cacheHierarchy uniqueName="[Range].[Logistics_Cost_per_Unit]" caption="Logistics_Cost_per_Unit" attribute="1" defaultMemberUniqueName="[Range].[Logistics_Cost_per_Unit].[All]" allUniqueName="[Range].[Logistics_Cost_per_Unit].[All]" dimensionUniqueName="[Range]" displayFolder="" count="0" memberValueDatatype="5" unbalanced="0"/>
    <cacheHierarchy uniqueName="[Range].[Discount_%]" caption="Discount_%" attribute="1" defaultMemberUniqueName="[Range].[Discount_%].[All]" allUniqueName="[Range].[Discount_%].[All]" dimensionUniqueName="[Range]" displayFolder="" count="0" memberValueDatatype="20" unbalanced="0"/>
    <cacheHierarchy uniqueName="[Range].[Flag_OnTime]" caption="Flag_OnTime" attribute="1" defaultMemberUniqueName="[Range].[Flag_OnTime].[All]" allUniqueName="[Range].[Flag_OnTime].[All]" dimensionUniqueName="[Range]" displayFolder="" count="0" memberValueDatatype="20" unbalanced="0"/>
    <cacheHierarchy uniqueName="[Range].[Flag_Day]" caption="Flag_Day" attribute="1" defaultMemberUniqueName="[Range].[Flag_Day].[All]" allUniqueName="[Range].[Flag_Day].[All]" dimensionUniqueName="[Range]" displayFolder="" count="2" memberValueDatatype="130" unbalanced="0">
      <fieldsUsage count="2">
        <fieldUsage x="-1"/>
        <fieldUsage x="1"/>
      </fieldsUsage>
    </cacheHierarchy>
    <cacheHierarchy uniqueName="[Range].[Net Price]" caption="Net Price" attribute="1" defaultMemberUniqueName="[Range].[Net Price].[All]" allUniqueName="[Range].[Net Pric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ther Costs]" caption="Other Costs" attribute="1" defaultMemberUniqueName="[Range].[Other Costs].[All]" allUniqueName="[Range].[Other Costs].[All]" dimensionUniqueName="[Range]" displayFolder="" count="0" memberValueDatatype="5" unbalanced="0"/>
    <cacheHierarchy uniqueName="[Range].[Logistics costs]" caption="Logistics costs" attribute="1" defaultMemberUniqueName="[Range].[Logistics costs].[All]" allUniqueName="[Range].[Logistics costs].[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Promised_Date]" caption="Promised_Date" attribute="1" time="1" defaultMemberUniqueName="[Range 1].[Promised_Date].[All]" allUniqueName="[Range 1].[Promised_Date].[All]" dimensionUniqueName="[Range 1]" displayFolder="" count="0" memberValueDatatype="7" unbalanced="0"/>
    <cacheHierarchy uniqueName="[Range 1].[Actual_Delivery_Date]" caption="Actual_Delivery_Date" attribute="1" time="1" defaultMemberUniqueName="[Range 1].[Actual_Delivery_Date].[All]" allUniqueName="[Range 1].[Actual_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Warehouse]" caption="Warehouse" attribute="1" defaultMemberUniqueName="[Range 1].[Warehouse].[All]" allUniqueName="[Range 1].[Warehouse].[All]" dimensionUniqueName="[Range 1]" displayFolder="" count="0" memberValueDatatype="130" unbalanced="0"/>
    <cacheHierarchy uniqueName="[Range 1].[Route_ID]" caption="Route_ID" attribute="1" defaultMemberUniqueName="[Range 1].[Route_ID].[All]" allUniqueName="[Range 1].[Route_ID].[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old_Qty]" caption="Sold_Qty" attribute="1" defaultMemberUniqueName="[Range 1].[Sold_Qty].[All]" allUniqueName="[Range 1].[Sold_Qty].[All]" dimensionUniqueName="[Range 1]" displayFolder="" count="0" memberValueDatatype="20" unbalanced="0"/>
    <cacheHierarchy uniqueName="[Range 1].[Price_per_Unit]" caption="Price_per_Unit" attribute="1" defaultMemberUniqueName="[Range 1].[Price_per_Unit].[All]" allUniqueName="[Range 1].[Price_per_Unit].[All]" dimensionUniqueName="[Range 1]" displayFolder="" count="0" memberValueDatatype="5" unbalanced="0"/>
    <cacheHierarchy uniqueName="[Range 1].[COGS_per_Unit]" caption="COGS_per_Unit" attribute="1" defaultMemberUniqueName="[Range 1].[COGS_per_Unit].[All]" allUniqueName="[Range 1].[COGS_per_Unit].[All]" dimensionUniqueName="[Range 1]" displayFolder="" count="0" memberValueDatatype="5" unbalanced="0"/>
    <cacheHierarchy uniqueName="[Range 1].[Logistics_Cost_per_Unit]" caption="Logistics_Cost_per_Unit" attribute="1" defaultMemberUniqueName="[Range 1].[Logistics_Cost_per_Unit].[All]" allUniqueName="[Range 1].[Logistics_Cost_per_Unit].[All]" dimensionUniqueName="[Range 1]" displayFolder="" count="0" memberValueDatatype="5" unbalanced="0"/>
    <cacheHierarchy uniqueName="[Range 1].[Discount_%]" caption="Discount_%" attribute="1" defaultMemberUniqueName="[Range 1].[Discount_%].[All]" allUniqueName="[Range 1].[Discount_%].[All]" dimensionUniqueName="[Range 1]" displayFolder="" count="0" memberValueDatatype="20" unbalanced="0"/>
    <cacheHierarchy uniqueName="[Range 1].[Flag_OnTime]" caption="Flag_OnTime" attribute="1" defaultMemberUniqueName="[Range 1].[Flag_OnTime].[All]" allUniqueName="[Range 1].[Flag_OnTime].[All]" dimensionUniqueName="[Range 1]" displayFolder="" count="0" memberValueDatatype="20" unbalanced="0"/>
    <cacheHierarchy uniqueName="[Range 1].[Flag_Day]" caption="Flag_Day" attribute="1" defaultMemberUniqueName="[Range 1].[Flag_Day].[All]" allUniqueName="[Range 1].[Flag_Day].[All]" dimensionUniqueName="[Range 1]" displayFolder="" count="0" memberValueDatatype="130" unbalanced="0"/>
    <cacheHierarchy uniqueName="[Range 1].[Net Price]" caption="Net Price" attribute="1" defaultMemberUniqueName="[Range 1].[Net Price].[All]" allUniqueName="[Range 1].[Net Price].[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Other Costs]" caption="Other Costs" attribute="1" defaultMemberUniqueName="[Range 1].[Other Costs].[All]" allUniqueName="[Range 1].[Other Costs].[All]" dimensionUniqueName="[Range 1]" displayFolder="" count="0" memberValueDatatype="5" unbalanced="0"/>
    <cacheHierarchy uniqueName="[Range 1].[Logistics costs]" caption="Logistics costs" attribute="1" defaultMemberUniqueName="[Range 1].[Logistics costs].[All]" allUniqueName="[Range 1].[Logistics costs].[All]" dimensionUniqueName="[Range 1]" displayFolder="" count="0" memberValueDatatype="5" unbalanced="0"/>
    <cacheHierarchy uniqueName="[Range 1].[Net Profit]" caption="Net Profit" attribute="1" defaultMemberUniqueName="[Range 1].[Net Profit].[All]" allUniqueName="[Range 1].[Net Profit].[All]" dimensionUniqueName="[Range 1]" displayFolder="" count="0" memberValueDatatype="5" unbalanced="0"/>
    <cacheHierarchy uniqueName="[Range 1].[Lead Time]" caption="Lead Time" attribute="1" defaultMemberUniqueName="[Range 1].[Lead Time].[All]" allUniqueName="[Range 1].[Lead Time].[All]" dimensionUniqueName="[Range 1]" displayFolder="" count="0" memberValueDatatype="20" unbalanced="0"/>
    <cacheHierarchy uniqueName="[Range 1].[Loss_making Orders]" caption="Loss_making Orders" attribute="1" defaultMemberUniqueName="[Range 1].[Loss_making Orders].[All]" allUniqueName="[Range 1].[Loss_making Order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2"/>
        </ext>
      </extLst>
    </cacheHierarchy>
    <cacheHierarchy uniqueName="[Measures].[Sum of Flag_OnTime]" caption="Sum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Lead Time]" caption="Average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Flag_OnTime]" caption="Average of Flag_OnTime"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Loss_making Orders]" caption="Sum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Average of Loss_making Orders]" caption="Average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Sum of Net Profit 2]" caption="Sum of Net Profit 2" measure="1" displayFolder="" measureGroup="Range 1"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5.773200462965" backgroundQuery="1" createdVersion="8" refreshedVersion="8" minRefreshableVersion="3" recordCount="0" supportSubquery="1" supportAdvancedDrill="1" xr:uid="{03AB9760-E7A6-49F7-9A78-C74FDA0A7FEB}">
  <cacheSource type="external" connectionId="1"/>
  <cacheFields count="2">
    <cacheField name="[Measures].[Count of Order_ID]" caption="Count of Order_ID" numFmtId="0" hierarchy="52" level="32767"/>
    <cacheField name="[Range].[Flag_Day].[Flag_Day]" caption="Flag_Day" numFmtId="0" hierarchy="16" level="1">
      <sharedItems containsSemiMixedTypes="0" containsNonDate="0" containsString="0"/>
    </cacheField>
  </cacheFields>
  <cacheHierarchies count="62">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Promised_Date]" caption="Promised_Date" attribute="1" time="1" defaultMemberUniqueName="[Range].[Promised_Date].[All]" allUniqueName="[Range].[Promised_Date].[All]" dimensionUniqueName="[Range]" displayFolder="" count="0" memberValueDatatype="7" unbalanced="0"/>
    <cacheHierarchy uniqueName="[Range].[Actual_Delivery_Date]" caption="Actual_Delivery_Date" attribute="1" time="1" defaultMemberUniqueName="[Range].[Actual_Delivery_Date].[All]" allUniqueName="[Range].[Actual_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cacheHierarchy uniqueName="[Range].[Warehouse]" caption="Warehouse" attribute="1" defaultMemberUniqueName="[Range].[Warehouse].[All]" allUniqueName="[Range].[Warehouse].[All]" dimensionUniqueName="[Range]" displayFolder="" count="2" memberValueDatatype="130" unbalanced="0"/>
    <cacheHierarchy uniqueName="[Range].[Route_ID]" caption="Route_ID" attribute="1" defaultMemberUniqueName="[Range].[Route_ID].[All]" allUniqueName="[Range].[Route_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old_Qty]" caption="Sold_Qty" attribute="1" defaultMemberUniqueName="[Range].[Sold_Qty].[All]" allUniqueName="[Range].[Sold_Qty].[All]" dimensionUniqueName="[Range]" displayFolder="" count="0" memberValueDatatype="20" unbalanced="0"/>
    <cacheHierarchy uniqueName="[Range].[Price_per_Unit]" caption="Price_per_Unit" attribute="1" defaultMemberUniqueName="[Range].[Price_per_Unit].[All]" allUniqueName="[Range].[Price_per_Unit].[All]" dimensionUniqueName="[Range]" displayFolder="" count="0" memberValueDatatype="5" unbalanced="0"/>
    <cacheHierarchy uniqueName="[Range].[COGS_per_Unit]" caption="COGS_per_Unit" attribute="1" defaultMemberUniqueName="[Range].[COGS_per_Unit].[All]" allUniqueName="[Range].[COGS_per_Unit].[All]" dimensionUniqueName="[Range]" displayFolder="" count="0" memberValueDatatype="5" unbalanced="0"/>
    <cacheHierarchy uniqueName="[Range].[Logistics_Cost_per_Unit]" caption="Logistics_Cost_per_Unit" attribute="1" defaultMemberUniqueName="[Range].[Logistics_Cost_per_Unit].[All]" allUniqueName="[Range].[Logistics_Cost_per_Unit].[All]" dimensionUniqueName="[Range]" displayFolder="" count="0" memberValueDatatype="5" unbalanced="0"/>
    <cacheHierarchy uniqueName="[Range].[Discount_%]" caption="Discount_%" attribute="1" defaultMemberUniqueName="[Range].[Discount_%].[All]" allUniqueName="[Range].[Discount_%].[All]" dimensionUniqueName="[Range]" displayFolder="" count="0" memberValueDatatype="20" unbalanced="0"/>
    <cacheHierarchy uniqueName="[Range].[Flag_OnTime]" caption="Flag_OnTime" attribute="1" defaultMemberUniqueName="[Range].[Flag_OnTime].[All]" allUniqueName="[Range].[Flag_OnTime].[All]" dimensionUniqueName="[Range]" displayFolder="" count="0" memberValueDatatype="20" unbalanced="0"/>
    <cacheHierarchy uniqueName="[Range].[Flag_Day]" caption="Flag_Day" attribute="1" defaultMemberUniqueName="[Range].[Flag_Day].[All]" allUniqueName="[Range].[Flag_Day].[All]" dimensionUniqueName="[Range]" displayFolder="" count="2" memberValueDatatype="130" unbalanced="0">
      <fieldsUsage count="2">
        <fieldUsage x="-1"/>
        <fieldUsage x="1"/>
      </fieldsUsage>
    </cacheHierarchy>
    <cacheHierarchy uniqueName="[Range].[Net Price]" caption="Net Price" attribute="1" defaultMemberUniqueName="[Range].[Net Price].[All]" allUniqueName="[Range].[Net Pric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ther Costs]" caption="Other Costs" attribute="1" defaultMemberUniqueName="[Range].[Other Costs].[All]" allUniqueName="[Range].[Other Costs].[All]" dimensionUniqueName="[Range]" displayFolder="" count="0" memberValueDatatype="5" unbalanced="0"/>
    <cacheHierarchy uniqueName="[Range].[Logistics costs]" caption="Logistics costs" attribute="1" defaultMemberUniqueName="[Range].[Logistics costs].[All]" allUniqueName="[Range].[Logistics costs].[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Promised_Date]" caption="Promised_Date" attribute="1" time="1" defaultMemberUniqueName="[Range 1].[Promised_Date].[All]" allUniqueName="[Range 1].[Promised_Date].[All]" dimensionUniqueName="[Range 1]" displayFolder="" count="0" memberValueDatatype="7" unbalanced="0"/>
    <cacheHierarchy uniqueName="[Range 1].[Actual_Delivery_Date]" caption="Actual_Delivery_Date" attribute="1" time="1" defaultMemberUniqueName="[Range 1].[Actual_Delivery_Date].[All]" allUniqueName="[Range 1].[Actual_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Warehouse]" caption="Warehouse" attribute="1" defaultMemberUniqueName="[Range 1].[Warehouse].[All]" allUniqueName="[Range 1].[Warehouse].[All]" dimensionUniqueName="[Range 1]" displayFolder="" count="0" memberValueDatatype="130" unbalanced="0"/>
    <cacheHierarchy uniqueName="[Range 1].[Route_ID]" caption="Route_ID" attribute="1" defaultMemberUniqueName="[Range 1].[Route_ID].[All]" allUniqueName="[Range 1].[Route_ID].[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old_Qty]" caption="Sold_Qty" attribute="1" defaultMemberUniqueName="[Range 1].[Sold_Qty].[All]" allUniqueName="[Range 1].[Sold_Qty].[All]" dimensionUniqueName="[Range 1]" displayFolder="" count="0" memberValueDatatype="20" unbalanced="0"/>
    <cacheHierarchy uniqueName="[Range 1].[Price_per_Unit]" caption="Price_per_Unit" attribute="1" defaultMemberUniqueName="[Range 1].[Price_per_Unit].[All]" allUniqueName="[Range 1].[Price_per_Unit].[All]" dimensionUniqueName="[Range 1]" displayFolder="" count="0" memberValueDatatype="5" unbalanced="0"/>
    <cacheHierarchy uniqueName="[Range 1].[COGS_per_Unit]" caption="COGS_per_Unit" attribute="1" defaultMemberUniqueName="[Range 1].[COGS_per_Unit].[All]" allUniqueName="[Range 1].[COGS_per_Unit].[All]" dimensionUniqueName="[Range 1]" displayFolder="" count="0" memberValueDatatype="5" unbalanced="0"/>
    <cacheHierarchy uniqueName="[Range 1].[Logistics_Cost_per_Unit]" caption="Logistics_Cost_per_Unit" attribute="1" defaultMemberUniqueName="[Range 1].[Logistics_Cost_per_Unit].[All]" allUniqueName="[Range 1].[Logistics_Cost_per_Unit].[All]" dimensionUniqueName="[Range 1]" displayFolder="" count="0" memberValueDatatype="5" unbalanced="0"/>
    <cacheHierarchy uniqueName="[Range 1].[Discount_%]" caption="Discount_%" attribute="1" defaultMemberUniqueName="[Range 1].[Discount_%].[All]" allUniqueName="[Range 1].[Discount_%].[All]" dimensionUniqueName="[Range 1]" displayFolder="" count="0" memberValueDatatype="20" unbalanced="0"/>
    <cacheHierarchy uniqueName="[Range 1].[Flag_OnTime]" caption="Flag_OnTime" attribute="1" defaultMemberUniqueName="[Range 1].[Flag_OnTime].[All]" allUniqueName="[Range 1].[Flag_OnTime].[All]" dimensionUniqueName="[Range 1]" displayFolder="" count="0" memberValueDatatype="20" unbalanced="0"/>
    <cacheHierarchy uniqueName="[Range 1].[Flag_Day]" caption="Flag_Day" attribute="1" defaultMemberUniqueName="[Range 1].[Flag_Day].[All]" allUniqueName="[Range 1].[Flag_Day].[All]" dimensionUniqueName="[Range 1]" displayFolder="" count="0" memberValueDatatype="130" unbalanced="0"/>
    <cacheHierarchy uniqueName="[Range 1].[Net Price]" caption="Net Price" attribute="1" defaultMemberUniqueName="[Range 1].[Net Price].[All]" allUniqueName="[Range 1].[Net Price].[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Other Costs]" caption="Other Costs" attribute="1" defaultMemberUniqueName="[Range 1].[Other Costs].[All]" allUniqueName="[Range 1].[Other Costs].[All]" dimensionUniqueName="[Range 1]" displayFolder="" count="0" memberValueDatatype="5" unbalanced="0"/>
    <cacheHierarchy uniqueName="[Range 1].[Logistics costs]" caption="Logistics costs" attribute="1" defaultMemberUniqueName="[Range 1].[Logistics costs].[All]" allUniqueName="[Range 1].[Logistics costs].[All]" dimensionUniqueName="[Range 1]" displayFolder="" count="0" memberValueDatatype="5" unbalanced="0"/>
    <cacheHierarchy uniqueName="[Range 1].[Net Profit]" caption="Net Profit" attribute="1" defaultMemberUniqueName="[Range 1].[Net Profit].[All]" allUniqueName="[Range 1].[Net Profit].[All]" dimensionUniqueName="[Range 1]" displayFolder="" count="0" memberValueDatatype="5" unbalanced="0"/>
    <cacheHierarchy uniqueName="[Range 1].[Lead Time]" caption="Lead Time" attribute="1" defaultMemberUniqueName="[Range 1].[Lead Time].[All]" allUniqueName="[Range 1].[Lead Time].[All]" dimensionUniqueName="[Range 1]" displayFolder="" count="0" memberValueDatatype="20" unbalanced="0"/>
    <cacheHierarchy uniqueName="[Range 1].[Loss_making Orders]" caption="Loss_making Orders" attribute="1" defaultMemberUniqueName="[Range 1].[Loss_making Orders].[All]" allUniqueName="[Range 1].[Loss_making Order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Order_ID]" caption="Count of Ord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2"/>
        </ext>
      </extLst>
    </cacheHierarchy>
    <cacheHierarchy uniqueName="[Measures].[Sum of Flag_OnTime]" caption="Sum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Lead Time]" caption="Average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Flag_OnTime]" caption="Average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oss_making Orders]" caption="Sum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Average of Loss_making Orders]" caption="Average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Sum of Net Profit 2]" caption="Sum of Net Profit 2" measure="1" displayFolder="" measureGroup="Range 1"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5.773200694442" backgroundQuery="1" createdVersion="8" refreshedVersion="8" minRefreshableVersion="3" recordCount="0" supportSubquery="1" supportAdvancedDrill="1" xr:uid="{6A09FB79-96A9-4AD1-972C-0F0CE523BAC9}">
  <cacheSource type="external" connectionId="1"/>
  <cacheFields count="2">
    <cacheField name="[Measures].[Sum of Revenue]" caption="Sum of Revenue" numFmtId="0" hierarchy="53" level="32767"/>
    <cacheField name="[Range].[Flag_Day].[Flag_Day]" caption="Flag_Day" numFmtId="0" hierarchy="16" level="1">
      <sharedItems containsSemiMixedTypes="0" containsNonDate="0" containsString="0"/>
    </cacheField>
  </cacheFields>
  <cacheHierarchies count="62">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Promised_Date]" caption="Promised_Date" attribute="1" time="1" defaultMemberUniqueName="[Range].[Promised_Date].[All]" allUniqueName="[Range].[Promised_Date].[All]" dimensionUniqueName="[Range]" displayFolder="" count="0" memberValueDatatype="7" unbalanced="0"/>
    <cacheHierarchy uniqueName="[Range].[Actual_Delivery_Date]" caption="Actual_Delivery_Date" attribute="1" time="1" defaultMemberUniqueName="[Range].[Actual_Delivery_Date].[All]" allUniqueName="[Range].[Actual_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cacheHierarchy uniqueName="[Range].[Warehouse]" caption="Warehouse" attribute="1" defaultMemberUniqueName="[Range].[Warehouse].[All]" allUniqueName="[Range].[Warehouse].[All]" dimensionUniqueName="[Range]" displayFolder="" count="2" memberValueDatatype="130" unbalanced="0"/>
    <cacheHierarchy uniqueName="[Range].[Route_ID]" caption="Route_ID" attribute="1" defaultMemberUniqueName="[Range].[Route_ID].[All]" allUniqueName="[Range].[Route_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old_Qty]" caption="Sold_Qty" attribute="1" defaultMemberUniqueName="[Range].[Sold_Qty].[All]" allUniqueName="[Range].[Sold_Qty].[All]" dimensionUniqueName="[Range]" displayFolder="" count="0" memberValueDatatype="20" unbalanced="0"/>
    <cacheHierarchy uniqueName="[Range].[Price_per_Unit]" caption="Price_per_Unit" attribute="1" defaultMemberUniqueName="[Range].[Price_per_Unit].[All]" allUniqueName="[Range].[Price_per_Unit].[All]" dimensionUniqueName="[Range]" displayFolder="" count="0" memberValueDatatype="5" unbalanced="0"/>
    <cacheHierarchy uniqueName="[Range].[COGS_per_Unit]" caption="COGS_per_Unit" attribute="1" defaultMemberUniqueName="[Range].[COGS_per_Unit].[All]" allUniqueName="[Range].[COGS_per_Unit].[All]" dimensionUniqueName="[Range]" displayFolder="" count="0" memberValueDatatype="5" unbalanced="0"/>
    <cacheHierarchy uniqueName="[Range].[Logistics_Cost_per_Unit]" caption="Logistics_Cost_per_Unit" attribute="1" defaultMemberUniqueName="[Range].[Logistics_Cost_per_Unit].[All]" allUniqueName="[Range].[Logistics_Cost_per_Unit].[All]" dimensionUniqueName="[Range]" displayFolder="" count="0" memberValueDatatype="5" unbalanced="0"/>
    <cacheHierarchy uniqueName="[Range].[Discount_%]" caption="Discount_%" attribute="1" defaultMemberUniqueName="[Range].[Discount_%].[All]" allUniqueName="[Range].[Discount_%].[All]" dimensionUniqueName="[Range]" displayFolder="" count="0" memberValueDatatype="20" unbalanced="0"/>
    <cacheHierarchy uniqueName="[Range].[Flag_OnTime]" caption="Flag_OnTime" attribute="1" defaultMemberUniqueName="[Range].[Flag_OnTime].[All]" allUniqueName="[Range].[Flag_OnTime].[All]" dimensionUniqueName="[Range]" displayFolder="" count="0" memberValueDatatype="20" unbalanced="0"/>
    <cacheHierarchy uniqueName="[Range].[Flag_Day]" caption="Flag_Day" attribute="1" defaultMemberUniqueName="[Range].[Flag_Day].[All]" allUniqueName="[Range].[Flag_Day].[All]" dimensionUniqueName="[Range]" displayFolder="" count="2" memberValueDatatype="130" unbalanced="0">
      <fieldsUsage count="2">
        <fieldUsage x="-1"/>
        <fieldUsage x="1"/>
      </fieldsUsage>
    </cacheHierarchy>
    <cacheHierarchy uniqueName="[Range].[Net Price]" caption="Net Price" attribute="1" defaultMemberUniqueName="[Range].[Net Price].[All]" allUniqueName="[Range].[Net Pric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ther Costs]" caption="Other Costs" attribute="1" defaultMemberUniqueName="[Range].[Other Costs].[All]" allUniqueName="[Range].[Other Costs].[All]" dimensionUniqueName="[Range]" displayFolder="" count="0" memberValueDatatype="5" unbalanced="0"/>
    <cacheHierarchy uniqueName="[Range].[Logistics costs]" caption="Logistics costs" attribute="1" defaultMemberUniqueName="[Range].[Logistics costs].[All]" allUniqueName="[Range].[Logistics costs].[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Promised_Date]" caption="Promised_Date" attribute="1" time="1" defaultMemberUniqueName="[Range 1].[Promised_Date].[All]" allUniqueName="[Range 1].[Promised_Date].[All]" dimensionUniqueName="[Range 1]" displayFolder="" count="0" memberValueDatatype="7" unbalanced="0"/>
    <cacheHierarchy uniqueName="[Range 1].[Actual_Delivery_Date]" caption="Actual_Delivery_Date" attribute="1" time="1" defaultMemberUniqueName="[Range 1].[Actual_Delivery_Date].[All]" allUniqueName="[Range 1].[Actual_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Warehouse]" caption="Warehouse" attribute="1" defaultMemberUniqueName="[Range 1].[Warehouse].[All]" allUniqueName="[Range 1].[Warehouse].[All]" dimensionUniqueName="[Range 1]" displayFolder="" count="0" memberValueDatatype="130" unbalanced="0"/>
    <cacheHierarchy uniqueName="[Range 1].[Route_ID]" caption="Route_ID" attribute="1" defaultMemberUniqueName="[Range 1].[Route_ID].[All]" allUniqueName="[Range 1].[Route_ID].[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old_Qty]" caption="Sold_Qty" attribute="1" defaultMemberUniqueName="[Range 1].[Sold_Qty].[All]" allUniqueName="[Range 1].[Sold_Qty].[All]" dimensionUniqueName="[Range 1]" displayFolder="" count="0" memberValueDatatype="20" unbalanced="0"/>
    <cacheHierarchy uniqueName="[Range 1].[Price_per_Unit]" caption="Price_per_Unit" attribute="1" defaultMemberUniqueName="[Range 1].[Price_per_Unit].[All]" allUniqueName="[Range 1].[Price_per_Unit].[All]" dimensionUniqueName="[Range 1]" displayFolder="" count="0" memberValueDatatype="5" unbalanced="0"/>
    <cacheHierarchy uniqueName="[Range 1].[COGS_per_Unit]" caption="COGS_per_Unit" attribute="1" defaultMemberUniqueName="[Range 1].[COGS_per_Unit].[All]" allUniqueName="[Range 1].[COGS_per_Unit].[All]" dimensionUniqueName="[Range 1]" displayFolder="" count="0" memberValueDatatype="5" unbalanced="0"/>
    <cacheHierarchy uniqueName="[Range 1].[Logistics_Cost_per_Unit]" caption="Logistics_Cost_per_Unit" attribute="1" defaultMemberUniqueName="[Range 1].[Logistics_Cost_per_Unit].[All]" allUniqueName="[Range 1].[Logistics_Cost_per_Unit].[All]" dimensionUniqueName="[Range 1]" displayFolder="" count="0" memberValueDatatype="5" unbalanced="0"/>
    <cacheHierarchy uniqueName="[Range 1].[Discount_%]" caption="Discount_%" attribute="1" defaultMemberUniqueName="[Range 1].[Discount_%].[All]" allUniqueName="[Range 1].[Discount_%].[All]" dimensionUniqueName="[Range 1]" displayFolder="" count="0" memberValueDatatype="20" unbalanced="0"/>
    <cacheHierarchy uniqueName="[Range 1].[Flag_OnTime]" caption="Flag_OnTime" attribute="1" defaultMemberUniqueName="[Range 1].[Flag_OnTime].[All]" allUniqueName="[Range 1].[Flag_OnTime].[All]" dimensionUniqueName="[Range 1]" displayFolder="" count="0" memberValueDatatype="20" unbalanced="0"/>
    <cacheHierarchy uniqueName="[Range 1].[Flag_Day]" caption="Flag_Day" attribute="1" defaultMemberUniqueName="[Range 1].[Flag_Day].[All]" allUniqueName="[Range 1].[Flag_Day].[All]" dimensionUniqueName="[Range 1]" displayFolder="" count="0" memberValueDatatype="130" unbalanced="0"/>
    <cacheHierarchy uniqueName="[Range 1].[Net Price]" caption="Net Price" attribute="1" defaultMemberUniqueName="[Range 1].[Net Price].[All]" allUniqueName="[Range 1].[Net Price].[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Other Costs]" caption="Other Costs" attribute="1" defaultMemberUniqueName="[Range 1].[Other Costs].[All]" allUniqueName="[Range 1].[Other Costs].[All]" dimensionUniqueName="[Range 1]" displayFolder="" count="0" memberValueDatatype="5" unbalanced="0"/>
    <cacheHierarchy uniqueName="[Range 1].[Logistics costs]" caption="Logistics costs" attribute="1" defaultMemberUniqueName="[Range 1].[Logistics costs].[All]" allUniqueName="[Range 1].[Logistics costs].[All]" dimensionUniqueName="[Range 1]" displayFolder="" count="0" memberValueDatatype="5" unbalanced="0"/>
    <cacheHierarchy uniqueName="[Range 1].[Net Profit]" caption="Net Profit" attribute="1" defaultMemberUniqueName="[Range 1].[Net Profit].[All]" allUniqueName="[Range 1].[Net Profit].[All]" dimensionUniqueName="[Range 1]" displayFolder="" count="0" memberValueDatatype="5" unbalanced="0"/>
    <cacheHierarchy uniqueName="[Range 1].[Lead Time]" caption="Lead Time" attribute="1" defaultMemberUniqueName="[Range 1].[Lead Time].[All]" allUniqueName="[Range 1].[Lead Time].[All]" dimensionUniqueName="[Range 1]" displayFolder="" count="0" memberValueDatatype="20" unbalanced="0"/>
    <cacheHierarchy uniqueName="[Range 1].[Loss_making Orders]" caption="Loss_making Orders" attribute="1" defaultMemberUniqueName="[Range 1].[Loss_making Orders].[All]" allUniqueName="[Range 1].[Loss_making Order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2"/>
        </ext>
      </extLst>
    </cacheHierarchy>
    <cacheHierarchy uniqueName="[Measures].[Sum of Flag_OnTime]" caption="Sum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Lead Time]" caption="Average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Flag_OnTime]" caption="Average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oss_making Orders]" caption="Sum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Average of Loss_making Orders]" caption="Average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Sum of Net Profit 2]" caption="Sum of Net Profit 2" measure="1" displayFolder="" measureGroup="Range 1"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5.773200810188" backgroundQuery="1" createdVersion="8" refreshedVersion="8" minRefreshableVersion="3" recordCount="0" supportSubquery="1" supportAdvancedDrill="1" xr:uid="{A90C04EC-D026-407B-8C27-AB021BBA9074}">
  <cacheSource type="external" connectionId="1"/>
  <cacheFields count="2">
    <cacheField name="[Measures].[Sum of Net Profit]" caption="Sum of Net Profit" numFmtId="0" hierarchy="54" level="32767"/>
    <cacheField name="[Range].[Flag_Day].[Flag_Day]" caption="Flag_Day" numFmtId="0" hierarchy="16" level="1">
      <sharedItems containsSemiMixedTypes="0" containsNonDate="0" containsString="0"/>
    </cacheField>
  </cacheFields>
  <cacheHierarchies count="62">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Promised_Date]" caption="Promised_Date" attribute="1" time="1" defaultMemberUniqueName="[Range].[Promised_Date].[All]" allUniqueName="[Range].[Promised_Date].[All]" dimensionUniqueName="[Range]" displayFolder="" count="0" memberValueDatatype="7" unbalanced="0"/>
    <cacheHierarchy uniqueName="[Range].[Actual_Delivery_Date]" caption="Actual_Delivery_Date" attribute="1" time="1" defaultMemberUniqueName="[Range].[Actual_Delivery_Date].[All]" allUniqueName="[Range].[Actual_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cacheHierarchy uniqueName="[Range].[Warehouse]" caption="Warehouse" attribute="1" defaultMemberUniqueName="[Range].[Warehouse].[All]" allUniqueName="[Range].[Warehouse].[All]" dimensionUniqueName="[Range]" displayFolder="" count="2" memberValueDatatype="130" unbalanced="0"/>
    <cacheHierarchy uniqueName="[Range].[Route_ID]" caption="Route_ID" attribute="1" defaultMemberUniqueName="[Range].[Route_ID].[All]" allUniqueName="[Range].[Route_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old_Qty]" caption="Sold_Qty" attribute="1" defaultMemberUniqueName="[Range].[Sold_Qty].[All]" allUniqueName="[Range].[Sold_Qty].[All]" dimensionUniqueName="[Range]" displayFolder="" count="0" memberValueDatatype="20" unbalanced="0"/>
    <cacheHierarchy uniqueName="[Range].[Price_per_Unit]" caption="Price_per_Unit" attribute="1" defaultMemberUniqueName="[Range].[Price_per_Unit].[All]" allUniqueName="[Range].[Price_per_Unit].[All]" dimensionUniqueName="[Range]" displayFolder="" count="0" memberValueDatatype="5" unbalanced="0"/>
    <cacheHierarchy uniqueName="[Range].[COGS_per_Unit]" caption="COGS_per_Unit" attribute="1" defaultMemberUniqueName="[Range].[COGS_per_Unit].[All]" allUniqueName="[Range].[COGS_per_Unit].[All]" dimensionUniqueName="[Range]" displayFolder="" count="0" memberValueDatatype="5" unbalanced="0"/>
    <cacheHierarchy uniqueName="[Range].[Logistics_Cost_per_Unit]" caption="Logistics_Cost_per_Unit" attribute="1" defaultMemberUniqueName="[Range].[Logistics_Cost_per_Unit].[All]" allUniqueName="[Range].[Logistics_Cost_per_Unit].[All]" dimensionUniqueName="[Range]" displayFolder="" count="0" memberValueDatatype="5" unbalanced="0"/>
    <cacheHierarchy uniqueName="[Range].[Discount_%]" caption="Discount_%" attribute="1" defaultMemberUniqueName="[Range].[Discount_%].[All]" allUniqueName="[Range].[Discount_%].[All]" dimensionUniqueName="[Range]" displayFolder="" count="0" memberValueDatatype="20" unbalanced="0"/>
    <cacheHierarchy uniqueName="[Range].[Flag_OnTime]" caption="Flag_OnTime" attribute="1" defaultMemberUniqueName="[Range].[Flag_OnTime].[All]" allUniqueName="[Range].[Flag_OnTime].[All]" dimensionUniqueName="[Range]" displayFolder="" count="0" memberValueDatatype="20" unbalanced="0"/>
    <cacheHierarchy uniqueName="[Range].[Flag_Day]" caption="Flag_Day" attribute="1" defaultMemberUniqueName="[Range].[Flag_Day].[All]" allUniqueName="[Range].[Flag_Day].[All]" dimensionUniqueName="[Range]" displayFolder="" count="2" memberValueDatatype="130" unbalanced="0">
      <fieldsUsage count="2">
        <fieldUsage x="-1"/>
        <fieldUsage x="1"/>
      </fieldsUsage>
    </cacheHierarchy>
    <cacheHierarchy uniqueName="[Range].[Net Price]" caption="Net Price" attribute="1" defaultMemberUniqueName="[Range].[Net Price].[All]" allUniqueName="[Range].[Net Pric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ther Costs]" caption="Other Costs" attribute="1" defaultMemberUniqueName="[Range].[Other Costs].[All]" allUniqueName="[Range].[Other Costs].[All]" dimensionUniqueName="[Range]" displayFolder="" count="0" memberValueDatatype="5" unbalanced="0"/>
    <cacheHierarchy uniqueName="[Range].[Logistics costs]" caption="Logistics costs" attribute="1" defaultMemberUniqueName="[Range].[Logistics costs].[All]" allUniqueName="[Range].[Logistics costs].[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Promised_Date]" caption="Promised_Date" attribute="1" time="1" defaultMemberUniqueName="[Range 1].[Promised_Date].[All]" allUniqueName="[Range 1].[Promised_Date].[All]" dimensionUniqueName="[Range 1]" displayFolder="" count="0" memberValueDatatype="7" unbalanced="0"/>
    <cacheHierarchy uniqueName="[Range 1].[Actual_Delivery_Date]" caption="Actual_Delivery_Date" attribute="1" time="1" defaultMemberUniqueName="[Range 1].[Actual_Delivery_Date].[All]" allUniqueName="[Range 1].[Actual_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Warehouse]" caption="Warehouse" attribute="1" defaultMemberUniqueName="[Range 1].[Warehouse].[All]" allUniqueName="[Range 1].[Warehouse].[All]" dimensionUniqueName="[Range 1]" displayFolder="" count="0" memberValueDatatype="130" unbalanced="0"/>
    <cacheHierarchy uniqueName="[Range 1].[Route_ID]" caption="Route_ID" attribute="1" defaultMemberUniqueName="[Range 1].[Route_ID].[All]" allUniqueName="[Range 1].[Route_ID].[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old_Qty]" caption="Sold_Qty" attribute="1" defaultMemberUniqueName="[Range 1].[Sold_Qty].[All]" allUniqueName="[Range 1].[Sold_Qty].[All]" dimensionUniqueName="[Range 1]" displayFolder="" count="0" memberValueDatatype="20" unbalanced="0"/>
    <cacheHierarchy uniqueName="[Range 1].[Price_per_Unit]" caption="Price_per_Unit" attribute="1" defaultMemberUniqueName="[Range 1].[Price_per_Unit].[All]" allUniqueName="[Range 1].[Price_per_Unit].[All]" dimensionUniqueName="[Range 1]" displayFolder="" count="0" memberValueDatatype="5" unbalanced="0"/>
    <cacheHierarchy uniqueName="[Range 1].[COGS_per_Unit]" caption="COGS_per_Unit" attribute="1" defaultMemberUniqueName="[Range 1].[COGS_per_Unit].[All]" allUniqueName="[Range 1].[COGS_per_Unit].[All]" dimensionUniqueName="[Range 1]" displayFolder="" count="0" memberValueDatatype="5" unbalanced="0"/>
    <cacheHierarchy uniqueName="[Range 1].[Logistics_Cost_per_Unit]" caption="Logistics_Cost_per_Unit" attribute="1" defaultMemberUniqueName="[Range 1].[Logistics_Cost_per_Unit].[All]" allUniqueName="[Range 1].[Logistics_Cost_per_Unit].[All]" dimensionUniqueName="[Range 1]" displayFolder="" count="0" memberValueDatatype="5" unbalanced="0"/>
    <cacheHierarchy uniqueName="[Range 1].[Discount_%]" caption="Discount_%" attribute="1" defaultMemberUniqueName="[Range 1].[Discount_%].[All]" allUniqueName="[Range 1].[Discount_%].[All]" dimensionUniqueName="[Range 1]" displayFolder="" count="0" memberValueDatatype="20" unbalanced="0"/>
    <cacheHierarchy uniqueName="[Range 1].[Flag_OnTime]" caption="Flag_OnTime" attribute="1" defaultMemberUniqueName="[Range 1].[Flag_OnTime].[All]" allUniqueName="[Range 1].[Flag_OnTime].[All]" dimensionUniqueName="[Range 1]" displayFolder="" count="0" memberValueDatatype="20" unbalanced="0"/>
    <cacheHierarchy uniqueName="[Range 1].[Flag_Day]" caption="Flag_Day" attribute="1" defaultMemberUniqueName="[Range 1].[Flag_Day].[All]" allUniqueName="[Range 1].[Flag_Day].[All]" dimensionUniqueName="[Range 1]" displayFolder="" count="0" memberValueDatatype="130" unbalanced="0"/>
    <cacheHierarchy uniqueName="[Range 1].[Net Price]" caption="Net Price" attribute="1" defaultMemberUniqueName="[Range 1].[Net Price].[All]" allUniqueName="[Range 1].[Net Price].[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Other Costs]" caption="Other Costs" attribute="1" defaultMemberUniqueName="[Range 1].[Other Costs].[All]" allUniqueName="[Range 1].[Other Costs].[All]" dimensionUniqueName="[Range 1]" displayFolder="" count="0" memberValueDatatype="5" unbalanced="0"/>
    <cacheHierarchy uniqueName="[Range 1].[Logistics costs]" caption="Logistics costs" attribute="1" defaultMemberUniqueName="[Range 1].[Logistics costs].[All]" allUniqueName="[Range 1].[Logistics costs].[All]" dimensionUniqueName="[Range 1]" displayFolder="" count="0" memberValueDatatype="5" unbalanced="0"/>
    <cacheHierarchy uniqueName="[Range 1].[Net Profit]" caption="Net Profit" attribute="1" defaultMemberUniqueName="[Range 1].[Net Profit].[All]" allUniqueName="[Range 1].[Net Profit].[All]" dimensionUniqueName="[Range 1]" displayFolder="" count="0" memberValueDatatype="5" unbalanced="0"/>
    <cacheHierarchy uniqueName="[Range 1].[Lead Time]" caption="Lead Time" attribute="1" defaultMemberUniqueName="[Range 1].[Lead Time].[All]" allUniqueName="[Range 1].[Lead Time].[All]" dimensionUniqueName="[Range 1]" displayFolder="" count="0" memberValueDatatype="20" unbalanced="0"/>
    <cacheHierarchy uniqueName="[Range 1].[Loss_making Orders]" caption="Loss_making Orders" attribute="1" defaultMemberUniqueName="[Range 1].[Loss_making Orders].[All]" allUniqueName="[Range 1].[Loss_making Order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Net Profit]" caption="Sum of Net Profit" measure="1" displayFolder="" measureGroup="Range"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Flag_OnTime]" caption="Sum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Lead Time]" caption="Average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Flag_OnTime]" caption="Average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oss_making Orders]" caption="Sum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Average of Loss_making Orders]" caption="Average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Sum of Net Profit 2]" caption="Sum of Net Profit 2" measure="1" displayFolder="" measureGroup="Range 1"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5.773201041666" backgroundQuery="1" createdVersion="8" refreshedVersion="8" minRefreshableVersion="3" recordCount="0" supportSubquery="1" supportAdvancedDrill="1" xr:uid="{0C339638-50F9-4A26-8382-5B98B55A8BBD}">
  <cacheSource type="external" connectionId="1"/>
  <cacheFields count="2">
    <cacheField name="[Measures].[Average of Lead Time]" caption="Average of Lead Time" numFmtId="0" hierarchy="57" level="32767"/>
    <cacheField name="[Range].[Flag_Day].[Flag_Day]" caption="Flag_Day" numFmtId="0" hierarchy="16" level="1">
      <sharedItems containsSemiMixedTypes="0" containsNonDate="0" containsString="0"/>
    </cacheField>
  </cacheFields>
  <cacheHierarchies count="62">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Promised_Date]" caption="Promised_Date" attribute="1" time="1" defaultMemberUniqueName="[Range].[Promised_Date].[All]" allUniqueName="[Range].[Promised_Date].[All]" dimensionUniqueName="[Range]" displayFolder="" count="0" memberValueDatatype="7" unbalanced="0"/>
    <cacheHierarchy uniqueName="[Range].[Actual_Delivery_Date]" caption="Actual_Delivery_Date" attribute="1" time="1" defaultMemberUniqueName="[Range].[Actual_Delivery_Date].[All]" allUniqueName="[Range].[Actual_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cacheHierarchy uniqueName="[Range].[Warehouse]" caption="Warehouse" attribute="1" defaultMemberUniqueName="[Range].[Warehouse].[All]" allUniqueName="[Range].[Warehouse].[All]" dimensionUniqueName="[Range]" displayFolder="" count="2" memberValueDatatype="130" unbalanced="0"/>
    <cacheHierarchy uniqueName="[Range].[Route_ID]" caption="Route_ID" attribute="1" defaultMemberUniqueName="[Range].[Route_ID].[All]" allUniqueName="[Range].[Route_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old_Qty]" caption="Sold_Qty" attribute="1" defaultMemberUniqueName="[Range].[Sold_Qty].[All]" allUniqueName="[Range].[Sold_Qty].[All]" dimensionUniqueName="[Range]" displayFolder="" count="0" memberValueDatatype="20" unbalanced="0"/>
    <cacheHierarchy uniqueName="[Range].[Price_per_Unit]" caption="Price_per_Unit" attribute="1" defaultMemberUniqueName="[Range].[Price_per_Unit].[All]" allUniqueName="[Range].[Price_per_Unit].[All]" dimensionUniqueName="[Range]" displayFolder="" count="0" memberValueDatatype="5" unbalanced="0"/>
    <cacheHierarchy uniqueName="[Range].[COGS_per_Unit]" caption="COGS_per_Unit" attribute="1" defaultMemberUniqueName="[Range].[COGS_per_Unit].[All]" allUniqueName="[Range].[COGS_per_Unit].[All]" dimensionUniqueName="[Range]" displayFolder="" count="0" memberValueDatatype="5" unbalanced="0"/>
    <cacheHierarchy uniqueName="[Range].[Logistics_Cost_per_Unit]" caption="Logistics_Cost_per_Unit" attribute="1" defaultMemberUniqueName="[Range].[Logistics_Cost_per_Unit].[All]" allUniqueName="[Range].[Logistics_Cost_per_Unit].[All]" dimensionUniqueName="[Range]" displayFolder="" count="0" memberValueDatatype="5" unbalanced="0"/>
    <cacheHierarchy uniqueName="[Range].[Discount_%]" caption="Discount_%" attribute="1" defaultMemberUniqueName="[Range].[Discount_%].[All]" allUniqueName="[Range].[Discount_%].[All]" dimensionUniqueName="[Range]" displayFolder="" count="0" memberValueDatatype="20" unbalanced="0"/>
    <cacheHierarchy uniqueName="[Range].[Flag_OnTime]" caption="Flag_OnTime" attribute="1" defaultMemberUniqueName="[Range].[Flag_OnTime].[All]" allUniqueName="[Range].[Flag_OnTime].[All]" dimensionUniqueName="[Range]" displayFolder="" count="0" memberValueDatatype="20" unbalanced="0"/>
    <cacheHierarchy uniqueName="[Range].[Flag_Day]" caption="Flag_Day" attribute="1" defaultMemberUniqueName="[Range].[Flag_Day].[All]" allUniqueName="[Range].[Flag_Day].[All]" dimensionUniqueName="[Range]" displayFolder="" count="2" memberValueDatatype="130" unbalanced="0">
      <fieldsUsage count="2">
        <fieldUsage x="-1"/>
        <fieldUsage x="1"/>
      </fieldsUsage>
    </cacheHierarchy>
    <cacheHierarchy uniqueName="[Range].[Net Price]" caption="Net Price" attribute="1" defaultMemberUniqueName="[Range].[Net Price].[All]" allUniqueName="[Range].[Net Pric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ther Costs]" caption="Other Costs" attribute="1" defaultMemberUniqueName="[Range].[Other Costs].[All]" allUniqueName="[Range].[Other Costs].[All]" dimensionUniqueName="[Range]" displayFolder="" count="0" memberValueDatatype="5" unbalanced="0"/>
    <cacheHierarchy uniqueName="[Range].[Logistics costs]" caption="Logistics costs" attribute="1" defaultMemberUniqueName="[Range].[Logistics costs].[All]" allUniqueName="[Range].[Logistics costs].[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Promised_Date]" caption="Promised_Date" attribute="1" time="1" defaultMemberUniqueName="[Range 1].[Promised_Date].[All]" allUniqueName="[Range 1].[Promised_Date].[All]" dimensionUniqueName="[Range 1]" displayFolder="" count="0" memberValueDatatype="7" unbalanced="0"/>
    <cacheHierarchy uniqueName="[Range 1].[Actual_Delivery_Date]" caption="Actual_Delivery_Date" attribute="1" time="1" defaultMemberUniqueName="[Range 1].[Actual_Delivery_Date].[All]" allUniqueName="[Range 1].[Actual_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Warehouse]" caption="Warehouse" attribute="1" defaultMemberUniqueName="[Range 1].[Warehouse].[All]" allUniqueName="[Range 1].[Warehouse].[All]" dimensionUniqueName="[Range 1]" displayFolder="" count="0" memberValueDatatype="130" unbalanced="0"/>
    <cacheHierarchy uniqueName="[Range 1].[Route_ID]" caption="Route_ID" attribute="1" defaultMemberUniqueName="[Range 1].[Route_ID].[All]" allUniqueName="[Range 1].[Route_ID].[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old_Qty]" caption="Sold_Qty" attribute="1" defaultMemberUniqueName="[Range 1].[Sold_Qty].[All]" allUniqueName="[Range 1].[Sold_Qty].[All]" dimensionUniqueName="[Range 1]" displayFolder="" count="0" memberValueDatatype="20" unbalanced="0"/>
    <cacheHierarchy uniqueName="[Range 1].[Price_per_Unit]" caption="Price_per_Unit" attribute="1" defaultMemberUniqueName="[Range 1].[Price_per_Unit].[All]" allUniqueName="[Range 1].[Price_per_Unit].[All]" dimensionUniqueName="[Range 1]" displayFolder="" count="0" memberValueDatatype="5" unbalanced="0"/>
    <cacheHierarchy uniqueName="[Range 1].[COGS_per_Unit]" caption="COGS_per_Unit" attribute="1" defaultMemberUniqueName="[Range 1].[COGS_per_Unit].[All]" allUniqueName="[Range 1].[COGS_per_Unit].[All]" dimensionUniqueName="[Range 1]" displayFolder="" count="0" memberValueDatatype="5" unbalanced="0"/>
    <cacheHierarchy uniqueName="[Range 1].[Logistics_Cost_per_Unit]" caption="Logistics_Cost_per_Unit" attribute="1" defaultMemberUniqueName="[Range 1].[Logistics_Cost_per_Unit].[All]" allUniqueName="[Range 1].[Logistics_Cost_per_Unit].[All]" dimensionUniqueName="[Range 1]" displayFolder="" count="0" memberValueDatatype="5" unbalanced="0"/>
    <cacheHierarchy uniqueName="[Range 1].[Discount_%]" caption="Discount_%" attribute="1" defaultMemberUniqueName="[Range 1].[Discount_%].[All]" allUniqueName="[Range 1].[Discount_%].[All]" dimensionUniqueName="[Range 1]" displayFolder="" count="0" memberValueDatatype="20" unbalanced="0"/>
    <cacheHierarchy uniqueName="[Range 1].[Flag_OnTime]" caption="Flag_OnTime" attribute="1" defaultMemberUniqueName="[Range 1].[Flag_OnTime].[All]" allUniqueName="[Range 1].[Flag_OnTime].[All]" dimensionUniqueName="[Range 1]" displayFolder="" count="0" memberValueDatatype="20" unbalanced="0"/>
    <cacheHierarchy uniqueName="[Range 1].[Flag_Day]" caption="Flag_Day" attribute="1" defaultMemberUniqueName="[Range 1].[Flag_Day].[All]" allUniqueName="[Range 1].[Flag_Day].[All]" dimensionUniqueName="[Range 1]" displayFolder="" count="0" memberValueDatatype="130" unbalanced="0"/>
    <cacheHierarchy uniqueName="[Range 1].[Net Price]" caption="Net Price" attribute="1" defaultMemberUniqueName="[Range 1].[Net Price].[All]" allUniqueName="[Range 1].[Net Price].[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Other Costs]" caption="Other Costs" attribute="1" defaultMemberUniqueName="[Range 1].[Other Costs].[All]" allUniqueName="[Range 1].[Other Costs].[All]" dimensionUniqueName="[Range 1]" displayFolder="" count="0" memberValueDatatype="5" unbalanced="0"/>
    <cacheHierarchy uniqueName="[Range 1].[Logistics costs]" caption="Logistics costs" attribute="1" defaultMemberUniqueName="[Range 1].[Logistics costs].[All]" allUniqueName="[Range 1].[Logistics costs].[All]" dimensionUniqueName="[Range 1]" displayFolder="" count="0" memberValueDatatype="5" unbalanced="0"/>
    <cacheHierarchy uniqueName="[Range 1].[Net Profit]" caption="Net Profit" attribute="1" defaultMemberUniqueName="[Range 1].[Net Profit].[All]" allUniqueName="[Range 1].[Net Profit].[All]" dimensionUniqueName="[Range 1]" displayFolder="" count="0" memberValueDatatype="5" unbalanced="0"/>
    <cacheHierarchy uniqueName="[Range 1].[Lead Time]" caption="Lead Time" attribute="1" defaultMemberUniqueName="[Range 1].[Lead Time].[All]" allUniqueName="[Range 1].[Lead Time].[All]" dimensionUniqueName="[Range 1]" displayFolder="" count="0" memberValueDatatype="20" unbalanced="0"/>
    <cacheHierarchy uniqueName="[Range 1].[Loss_making Orders]" caption="Loss_making Orders" attribute="1" defaultMemberUniqueName="[Range 1].[Loss_making Orders].[All]" allUniqueName="[Range 1].[Loss_making Order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2"/>
        </ext>
      </extLst>
    </cacheHierarchy>
    <cacheHierarchy uniqueName="[Measures].[Sum of Flag_OnTime]" caption="Sum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Lead Time]" caption="Average of Lead Time" measure="1" displayFolder="" measureGroup="Range"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Flag_OnTime]" caption="Average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oss_making Orders]" caption="Sum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Average of Loss_making Orders]" caption="Average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Sum of Net Profit 2]" caption="Sum of Net Profit 2" measure="1" displayFolder="" measureGroup="Range 1"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5.773201620374" backgroundQuery="1" createdVersion="8" refreshedVersion="8" minRefreshableVersion="3" recordCount="0" supportSubquery="1" supportAdvancedDrill="1" xr:uid="{046397A9-7C20-4232-A058-B7E37006724D}">
  <cacheSource type="external" connectionId="1"/>
  <cacheFields count="3">
    <cacheField name="[Range].[Order_Date].[Order_Date]" caption="Order_Date" numFmtId="0" hierarchy="1" level="1">
      <sharedItems containsSemiMixedTypes="0" containsNonDate="0" containsDate="1" containsString="0" minDate="2025-01-01T00:00:00" maxDate="2025-02-01T00:00:00" count="3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sharedItems>
    </cacheField>
    <cacheField name="[Measures].[Average of Flag_OnTime]" caption="Average of Flag_OnTime" numFmtId="0" hierarchy="58" level="32767"/>
    <cacheField name="[Range].[Flag_Day].[Flag_Day]" caption="Flag_Day" numFmtId="0" hierarchy="16" level="1">
      <sharedItems containsSemiMixedTypes="0" containsNonDate="0" containsString="0"/>
    </cacheField>
  </cacheFields>
  <cacheHierarchies count="62">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fieldsUsage count="2">
        <fieldUsage x="-1"/>
        <fieldUsage x="0"/>
      </fieldsUsage>
    </cacheHierarchy>
    <cacheHierarchy uniqueName="[Range].[Promised_Date]" caption="Promised_Date" attribute="1" time="1" defaultMemberUniqueName="[Range].[Promised_Date].[All]" allUniqueName="[Range].[Promised_Date].[All]" dimensionUniqueName="[Range]" displayFolder="" count="0" memberValueDatatype="7" unbalanced="0"/>
    <cacheHierarchy uniqueName="[Range].[Actual_Delivery_Date]" caption="Actual_Delivery_Date" attribute="1" time="1" defaultMemberUniqueName="[Range].[Actual_Delivery_Date].[All]" allUniqueName="[Range].[Actual_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cacheHierarchy uniqueName="[Range].[Warehouse]" caption="Warehouse" attribute="1" defaultMemberUniqueName="[Range].[Warehouse].[All]" allUniqueName="[Range].[Warehouse].[All]" dimensionUniqueName="[Range]" displayFolder="" count="2" memberValueDatatype="130" unbalanced="0"/>
    <cacheHierarchy uniqueName="[Range].[Route_ID]" caption="Route_ID" attribute="1" defaultMemberUniqueName="[Range].[Route_ID].[All]" allUniqueName="[Range].[Route_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old_Qty]" caption="Sold_Qty" attribute="1" defaultMemberUniqueName="[Range].[Sold_Qty].[All]" allUniqueName="[Range].[Sold_Qty].[All]" dimensionUniqueName="[Range]" displayFolder="" count="0" memberValueDatatype="20" unbalanced="0"/>
    <cacheHierarchy uniqueName="[Range].[Price_per_Unit]" caption="Price_per_Unit" attribute="1" defaultMemberUniqueName="[Range].[Price_per_Unit].[All]" allUniqueName="[Range].[Price_per_Unit].[All]" dimensionUniqueName="[Range]" displayFolder="" count="0" memberValueDatatype="5" unbalanced="0"/>
    <cacheHierarchy uniqueName="[Range].[COGS_per_Unit]" caption="COGS_per_Unit" attribute="1" defaultMemberUniqueName="[Range].[COGS_per_Unit].[All]" allUniqueName="[Range].[COGS_per_Unit].[All]" dimensionUniqueName="[Range]" displayFolder="" count="0" memberValueDatatype="5" unbalanced="0"/>
    <cacheHierarchy uniqueName="[Range].[Logistics_Cost_per_Unit]" caption="Logistics_Cost_per_Unit" attribute="1" defaultMemberUniqueName="[Range].[Logistics_Cost_per_Unit].[All]" allUniqueName="[Range].[Logistics_Cost_per_Unit].[All]" dimensionUniqueName="[Range]" displayFolder="" count="0" memberValueDatatype="5" unbalanced="0"/>
    <cacheHierarchy uniqueName="[Range].[Discount_%]" caption="Discount_%" attribute="1" defaultMemberUniqueName="[Range].[Discount_%].[All]" allUniqueName="[Range].[Discount_%].[All]" dimensionUniqueName="[Range]" displayFolder="" count="0" memberValueDatatype="20" unbalanced="0"/>
    <cacheHierarchy uniqueName="[Range].[Flag_OnTime]" caption="Flag_OnTime" attribute="1" defaultMemberUniqueName="[Range].[Flag_OnTime].[All]" allUniqueName="[Range].[Flag_OnTime].[All]" dimensionUniqueName="[Range]" displayFolder="" count="0" memberValueDatatype="20" unbalanced="0"/>
    <cacheHierarchy uniqueName="[Range].[Flag_Day]" caption="Flag_Day" attribute="1" defaultMemberUniqueName="[Range].[Flag_Day].[All]" allUniqueName="[Range].[Flag_Day].[All]" dimensionUniqueName="[Range]" displayFolder="" count="2" memberValueDatatype="130" unbalanced="0">
      <fieldsUsage count="2">
        <fieldUsage x="-1"/>
        <fieldUsage x="2"/>
      </fieldsUsage>
    </cacheHierarchy>
    <cacheHierarchy uniqueName="[Range].[Net Price]" caption="Net Price" attribute="1" defaultMemberUniqueName="[Range].[Net Price].[All]" allUniqueName="[Range].[Net Pric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ther Costs]" caption="Other Costs" attribute="1" defaultMemberUniqueName="[Range].[Other Costs].[All]" allUniqueName="[Range].[Other Costs].[All]" dimensionUniqueName="[Range]" displayFolder="" count="0" memberValueDatatype="5" unbalanced="0"/>
    <cacheHierarchy uniqueName="[Range].[Logistics costs]" caption="Logistics costs" attribute="1" defaultMemberUniqueName="[Range].[Logistics costs].[All]" allUniqueName="[Range].[Logistics costs].[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Promised_Date]" caption="Promised_Date" attribute="1" time="1" defaultMemberUniqueName="[Range 1].[Promised_Date].[All]" allUniqueName="[Range 1].[Promised_Date].[All]" dimensionUniqueName="[Range 1]" displayFolder="" count="0" memberValueDatatype="7" unbalanced="0"/>
    <cacheHierarchy uniqueName="[Range 1].[Actual_Delivery_Date]" caption="Actual_Delivery_Date" attribute="1" time="1" defaultMemberUniqueName="[Range 1].[Actual_Delivery_Date].[All]" allUniqueName="[Range 1].[Actual_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Warehouse]" caption="Warehouse" attribute="1" defaultMemberUniqueName="[Range 1].[Warehouse].[All]" allUniqueName="[Range 1].[Warehouse].[All]" dimensionUniqueName="[Range 1]" displayFolder="" count="0" memberValueDatatype="130" unbalanced="0"/>
    <cacheHierarchy uniqueName="[Range 1].[Route_ID]" caption="Route_ID" attribute="1" defaultMemberUniqueName="[Range 1].[Route_ID].[All]" allUniqueName="[Range 1].[Route_ID].[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old_Qty]" caption="Sold_Qty" attribute="1" defaultMemberUniqueName="[Range 1].[Sold_Qty].[All]" allUniqueName="[Range 1].[Sold_Qty].[All]" dimensionUniqueName="[Range 1]" displayFolder="" count="0" memberValueDatatype="20" unbalanced="0"/>
    <cacheHierarchy uniqueName="[Range 1].[Price_per_Unit]" caption="Price_per_Unit" attribute="1" defaultMemberUniqueName="[Range 1].[Price_per_Unit].[All]" allUniqueName="[Range 1].[Price_per_Unit].[All]" dimensionUniqueName="[Range 1]" displayFolder="" count="0" memberValueDatatype="5" unbalanced="0"/>
    <cacheHierarchy uniqueName="[Range 1].[COGS_per_Unit]" caption="COGS_per_Unit" attribute="1" defaultMemberUniqueName="[Range 1].[COGS_per_Unit].[All]" allUniqueName="[Range 1].[COGS_per_Unit].[All]" dimensionUniqueName="[Range 1]" displayFolder="" count="0" memberValueDatatype="5" unbalanced="0"/>
    <cacheHierarchy uniqueName="[Range 1].[Logistics_Cost_per_Unit]" caption="Logistics_Cost_per_Unit" attribute="1" defaultMemberUniqueName="[Range 1].[Logistics_Cost_per_Unit].[All]" allUniqueName="[Range 1].[Logistics_Cost_per_Unit].[All]" dimensionUniqueName="[Range 1]" displayFolder="" count="0" memberValueDatatype="5" unbalanced="0"/>
    <cacheHierarchy uniqueName="[Range 1].[Discount_%]" caption="Discount_%" attribute="1" defaultMemberUniqueName="[Range 1].[Discount_%].[All]" allUniqueName="[Range 1].[Discount_%].[All]" dimensionUniqueName="[Range 1]" displayFolder="" count="0" memberValueDatatype="20" unbalanced="0"/>
    <cacheHierarchy uniqueName="[Range 1].[Flag_OnTime]" caption="Flag_OnTime" attribute="1" defaultMemberUniqueName="[Range 1].[Flag_OnTime].[All]" allUniqueName="[Range 1].[Flag_OnTime].[All]" dimensionUniqueName="[Range 1]" displayFolder="" count="0" memberValueDatatype="20" unbalanced="0"/>
    <cacheHierarchy uniqueName="[Range 1].[Flag_Day]" caption="Flag_Day" attribute="1" defaultMemberUniqueName="[Range 1].[Flag_Day].[All]" allUniqueName="[Range 1].[Flag_Day].[All]" dimensionUniqueName="[Range 1]" displayFolder="" count="0" memberValueDatatype="130" unbalanced="0"/>
    <cacheHierarchy uniqueName="[Range 1].[Net Price]" caption="Net Price" attribute="1" defaultMemberUniqueName="[Range 1].[Net Price].[All]" allUniqueName="[Range 1].[Net Price].[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Other Costs]" caption="Other Costs" attribute="1" defaultMemberUniqueName="[Range 1].[Other Costs].[All]" allUniqueName="[Range 1].[Other Costs].[All]" dimensionUniqueName="[Range 1]" displayFolder="" count="0" memberValueDatatype="5" unbalanced="0"/>
    <cacheHierarchy uniqueName="[Range 1].[Logistics costs]" caption="Logistics costs" attribute="1" defaultMemberUniqueName="[Range 1].[Logistics costs].[All]" allUniqueName="[Range 1].[Logistics costs].[All]" dimensionUniqueName="[Range 1]" displayFolder="" count="0" memberValueDatatype="5" unbalanced="0"/>
    <cacheHierarchy uniqueName="[Range 1].[Net Profit]" caption="Net Profit" attribute="1" defaultMemberUniqueName="[Range 1].[Net Profit].[All]" allUniqueName="[Range 1].[Net Profit].[All]" dimensionUniqueName="[Range 1]" displayFolder="" count="0" memberValueDatatype="5" unbalanced="0"/>
    <cacheHierarchy uniqueName="[Range 1].[Lead Time]" caption="Lead Time" attribute="1" defaultMemberUniqueName="[Range 1].[Lead Time].[All]" allUniqueName="[Range 1].[Lead Time].[All]" dimensionUniqueName="[Range 1]" displayFolder="" count="0" memberValueDatatype="20" unbalanced="0"/>
    <cacheHierarchy uniqueName="[Range 1].[Loss_making Orders]" caption="Loss_making Orders" attribute="1" defaultMemberUniqueName="[Range 1].[Loss_making Orders].[All]" allUniqueName="[Range 1].[Loss_making Order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2"/>
        </ext>
      </extLst>
    </cacheHierarchy>
    <cacheHierarchy uniqueName="[Measures].[Sum of Flag_OnTime]" caption="Sum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Lead Time]" caption="Average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Flag_OnTime]" caption="Average of Flag_OnTime"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Loss_making Orders]" caption="Sum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Average of Loss_making Orders]" caption="Average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Sum of Net Profit 2]" caption="Sum of Net Profit 2" measure="1" displayFolder="" measureGroup="Range 1"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5.77320196759" backgroundQuery="1" createdVersion="8" refreshedVersion="8" minRefreshableVersion="3" recordCount="0" supportSubquery="1" supportAdvancedDrill="1" xr:uid="{A271C7AB-2D2D-4A0C-B94E-A096D3201592}">
  <cacheSource type="external" connectionId="1"/>
  <cacheFields count="3">
    <cacheField name="[Measures].[Average of Lead Time]" caption="Average of Lead Time" numFmtId="0" hierarchy="57" level="32767"/>
    <cacheField name="[Range].[Order_Date].[Order_Date]" caption="Order_Date" numFmtId="0" hierarchy="1" level="1">
      <sharedItems containsSemiMixedTypes="0" containsNonDate="0" containsDate="1" containsString="0" minDate="2025-01-01T00:00:00" maxDate="2025-02-01T00:00:00" count="3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sharedItems>
    </cacheField>
    <cacheField name="[Range].[Flag_Day].[Flag_Day]" caption="Flag_Day" numFmtId="0" hierarchy="16" level="1">
      <sharedItems containsSemiMixedTypes="0" containsNonDate="0" containsString="0"/>
    </cacheField>
  </cacheFields>
  <cacheHierarchies count="62">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2" memberValueDatatype="7" unbalanced="0">
      <fieldsUsage count="2">
        <fieldUsage x="-1"/>
        <fieldUsage x="1"/>
      </fieldsUsage>
    </cacheHierarchy>
    <cacheHierarchy uniqueName="[Range].[Promised_Date]" caption="Promised_Date" attribute="1" time="1" defaultMemberUniqueName="[Range].[Promised_Date].[All]" allUniqueName="[Range].[Promised_Date].[All]" dimensionUniqueName="[Range]" displayFolder="" count="0" memberValueDatatype="7" unbalanced="0"/>
    <cacheHierarchy uniqueName="[Range].[Actual_Delivery_Date]" caption="Actual_Delivery_Date" attribute="1" time="1" defaultMemberUniqueName="[Range].[Actual_Delivery_Date].[All]" allUniqueName="[Range].[Actual_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cacheHierarchy uniqueName="[Range].[Warehouse]" caption="Warehouse" attribute="1" defaultMemberUniqueName="[Range].[Warehouse].[All]" allUniqueName="[Range].[Warehouse].[All]" dimensionUniqueName="[Range]" displayFolder="" count="2" memberValueDatatype="130" unbalanced="0"/>
    <cacheHierarchy uniqueName="[Range].[Route_ID]" caption="Route_ID" attribute="1" defaultMemberUniqueName="[Range].[Route_ID].[All]" allUniqueName="[Range].[Route_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old_Qty]" caption="Sold_Qty" attribute="1" defaultMemberUniqueName="[Range].[Sold_Qty].[All]" allUniqueName="[Range].[Sold_Qty].[All]" dimensionUniqueName="[Range]" displayFolder="" count="0" memberValueDatatype="20" unbalanced="0"/>
    <cacheHierarchy uniqueName="[Range].[Price_per_Unit]" caption="Price_per_Unit" attribute="1" defaultMemberUniqueName="[Range].[Price_per_Unit].[All]" allUniqueName="[Range].[Price_per_Unit].[All]" dimensionUniqueName="[Range]" displayFolder="" count="0" memberValueDatatype="5" unbalanced="0"/>
    <cacheHierarchy uniqueName="[Range].[COGS_per_Unit]" caption="COGS_per_Unit" attribute="1" defaultMemberUniqueName="[Range].[COGS_per_Unit].[All]" allUniqueName="[Range].[COGS_per_Unit].[All]" dimensionUniqueName="[Range]" displayFolder="" count="0" memberValueDatatype="5" unbalanced="0"/>
    <cacheHierarchy uniqueName="[Range].[Logistics_Cost_per_Unit]" caption="Logistics_Cost_per_Unit" attribute="1" defaultMemberUniqueName="[Range].[Logistics_Cost_per_Unit].[All]" allUniqueName="[Range].[Logistics_Cost_per_Unit].[All]" dimensionUniqueName="[Range]" displayFolder="" count="0" memberValueDatatype="5" unbalanced="0"/>
    <cacheHierarchy uniqueName="[Range].[Discount_%]" caption="Discount_%" attribute="1" defaultMemberUniqueName="[Range].[Discount_%].[All]" allUniqueName="[Range].[Discount_%].[All]" dimensionUniqueName="[Range]" displayFolder="" count="0" memberValueDatatype="20" unbalanced="0"/>
    <cacheHierarchy uniqueName="[Range].[Flag_OnTime]" caption="Flag_OnTime" attribute="1" defaultMemberUniqueName="[Range].[Flag_OnTime].[All]" allUniqueName="[Range].[Flag_OnTime].[All]" dimensionUniqueName="[Range]" displayFolder="" count="0" memberValueDatatype="20" unbalanced="0"/>
    <cacheHierarchy uniqueName="[Range].[Flag_Day]" caption="Flag_Day" attribute="1" defaultMemberUniqueName="[Range].[Flag_Day].[All]" allUniqueName="[Range].[Flag_Day].[All]" dimensionUniqueName="[Range]" displayFolder="" count="2" memberValueDatatype="130" unbalanced="0">
      <fieldsUsage count="2">
        <fieldUsage x="-1"/>
        <fieldUsage x="2"/>
      </fieldsUsage>
    </cacheHierarchy>
    <cacheHierarchy uniqueName="[Range].[Net Price]" caption="Net Price" attribute="1" defaultMemberUniqueName="[Range].[Net Price].[All]" allUniqueName="[Range].[Net Pric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ther Costs]" caption="Other Costs" attribute="1" defaultMemberUniqueName="[Range].[Other Costs].[All]" allUniqueName="[Range].[Other Costs].[All]" dimensionUniqueName="[Range]" displayFolder="" count="0" memberValueDatatype="5" unbalanced="0"/>
    <cacheHierarchy uniqueName="[Range].[Logistics costs]" caption="Logistics costs" attribute="1" defaultMemberUniqueName="[Range].[Logistics costs].[All]" allUniqueName="[Range].[Logistics costs].[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Promised_Date]" caption="Promised_Date" attribute="1" time="1" defaultMemberUniqueName="[Range 1].[Promised_Date].[All]" allUniqueName="[Range 1].[Promised_Date].[All]" dimensionUniqueName="[Range 1]" displayFolder="" count="0" memberValueDatatype="7" unbalanced="0"/>
    <cacheHierarchy uniqueName="[Range 1].[Actual_Delivery_Date]" caption="Actual_Delivery_Date" attribute="1" time="1" defaultMemberUniqueName="[Range 1].[Actual_Delivery_Date].[All]" allUniqueName="[Range 1].[Actual_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Warehouse]" caption="Warehouse" attribute="1" defaultMemberUniqueName="[Range 1].[Warehouse].[All]" allUniqueName="[Range 1].[Warehouse].[All]" dimensionUniqueName="[Range 1]" displayFolder="" count="0" memberValueDatatype="130" unbalanced="0"/>
    <cacheHierarchy uniqueName="[Range 1].[Route_ID]" caption="Route_ID" attribute="1" defaultMemberUniqueName="[Range 1].[Route_ID].[All]" allUniqueName="[Range 1].[Route_ID].[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old_Qty]" caption="Sold_Qty" attribute="1" defaultMemberUniqueName="[Range 1].[Sold_Qty].[All]" allUniqueName="[Range 1].[Sold_Qty].[All]" dimensionUniqueName="[Range 1]" displayFolder="" count="0" memberValueDatatype="20" unbalanced="0"/>
    <cacheHierarchy uniqueName="[Range 1].[Price_per_Unit]" caption="Price_per_Unit" attribute="1" defaultMemberUniqueName="[Range 1].[Price_per_Unit].[All]" allUniqueName="[Range 1].[Price_per_Unit].[All]" dimensionUniqueName="[Range 1]" displayFolder="" count="0" memberValueDatatype="5" unbalanced="0"/>
    <cacheHierarchy uniqueName="[Range 1].[COGS_per_Unit]" caption="COGS_per_Unit" attribute="1" defaultMemberUniqueName="[Range 1].[COGS_per_Unit].[All]" allUniqueName="[Range 1].[COGS_per_Unit].[All]" dimensionUniqueName="[Range 1]" displayFolder="" count="0" memberValueDatatype="5" unbalanced="0"/>
    <cacheHierarchy uniqueName="[Range 1].[Logistics_Cost_per_Unit]" caption="Logistics_Cost_per_Unit" attribute="1" defaultMemberUniqueName="[Range 1].[Logistics_Cost_per_Unit].[All]" allUniqueName="[Range 1].[Logistics_Cost_per_Unit].[All]" dimensionUniqueName="[Range 1]" displayFolder="" count="0" memberValueDatatype="5" unbalanced="0"/>
    <cacheHierarchy uniqueName="[Range 1].[Discount_%]" caption="Discount_%" attribute="1" defaultMemberUniqueName="[Range 1].[Discount_%].[All]" allUniqueName="[Range 1].[Discount_%].[All]" dimensionUniqueName="[Range 1]" displayFolder="" count="0" memberValueDatatype="20" unbalanced="0"/>
    <cacheHierarchy uniqueName="[Range 1].[Flag_OnTime]" caption="Flag_OnTime" attribute="1" defaultMemberUniqueName="[Range 1].[Flag_OnTime].[All]" allUniqueName="[Range 1].[Flag_OnTime].[All]" dimensionUniqueName="[Range 1]" displayFolder="" count="0" memberValueDatatype="20" unbalanced="0"/>
    <cacheHierarchy uniqueName="[Range 1].[Flag_Day]" caption="Flag_Day" attribute="1" defaultMemberUniqueName="[Range 1].[Flag_Day].[All]" allUniqueName="[Range 1].[Flag_Day].[All]" dimensionUniqueName="[Range 1]" displayFolder="" count="0" memberValueDatatype="130" unbalanced="0"/>
    <cacheHierarchy uniqueName="[Range 1].[Net Price]" caption="Net Price" attribute="1" defaultMemberUniqueName="[Range 1].[Net Price].[All]" allUniqueName="[Range 1].[Net Price].[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Other Costs]" caption="Other Costs" attribute="1" defaultMemberUniqueName="[Range 1].[Other Costs].[All]" allUniqueName="[Range 1].[Other Costs].[All]" dimensionUniqueName="[Range 1]" displayFolder="" count="0" memberValueDatatype="5" unbalanced="0"/>
    <cacheHierarchy uniqueName="[Range 1].[Logistics costs]" caption="Logistics costs" attribute="1" defaultMemberUniqueName="[Range 1].[Logistics costs].[All]" allUniqueName="[Range 1].[Logistics costs].[All]" dimensionUniqueName="[Range 1]" displayFolder="" count="0" memberValueDatatype="5" unbalanced="0"/>
    <cacheHierarchy uniqueName="[Range 1].[Net Profit]" caption="Net Profit" attribute="1" defaultMemberUniqueName="[Range 1].[Net Profit].[All]" allUniqueName="[Range 1].[Net Profit].[All]" dimensionUniqueName="[Range 1]" displayFolder="" count="0" memberValueDatatype="5" unbalanced="0"/>
    <cacheHierarchy uniqueName="[Range 1].[Lead Time]" caption="Lead Time" attribute="1" defaultMemberUniqueName="[Range 1].[Lead Time].[All]" allUniqueName="[Range 1].[Lead Time].[All]" dimensionUniqueName="[Range 1]" displayFolder="" count="0" memberValueDatatype="20" unbalanced="0"/>
    <cacheHierarchy uniqueName="[Range 1].[Loss_making Orders]" caption="Loss_making Orders" attribute="1" defaultMemberUniqueName="[Range 1].[Loss_making Orders].[All]" allUniqueName="[Range 1].[Loss_making Order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2"/>
        </ext>
      </extLst>
    </cacheHierarchy>
    <cacheHierarchy uniqueName="[Measures].[Sum of Flag_OnTime]" caption="Sum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Lead Time]" caption="Average of Lead Time" measure="1" displayFolder="" measureGroup="Range" count="0" oneField="1" hidden="1">
      <fieldsUsage count="1">
        <fieldUsage x="0"/>
      </fieldsUsage>
      <extLst>
        <ext xmlns:x15="http://schemas.microsoft.com/office/spreadsheetml/2010/11/main" uri="{B97F6D7D-B522-45F9-BDA1-12C45D357490}">
          <x15:cacheHierarchy aggregatedColumn="23"/>
        </ext>
      </extLst>
    </cacheHierarchy>
    <cacheHierarchy uniqueName="[Measures].[Average of Flag_OnTime]" caption="Average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oss_making Orders]" caption="Sum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Average of Loss_making Orders]" caption="Average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Sum of Net Profit 2]" caption="Sum of Net Profit 2" measure="1" displayFolder="" measureGroup="Range 1"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5.773202199074" backgroundQuery="1" createdVersion="8" refreshedVersion="8" minRefreshableVersion="3" recordCount="0" supportSubquery="1" supportAdvancedDrill="1" xr:uid="{F26610B4-26CD-488C-ADB3-34AE57779BA0}">
  <cacheSource type="external" connectionId="1"/>
  <cacheFields count="2">
    <cacheField name="[Measures].[Average of Loss_making Orders]" caption="Average of Loss_making Orders" numFmtId="0" hierarchy="60" level="32767"/>
    <cacheField name="[Range].[Flag_Day].[Flag_Day]" caption="Flag_Day" numFmtId="0" hierarchy="16" level="1">
      <sharedItems containsSemiMixedTypes="0" containsNonDate="0" containsString="0"/>
    </cacheField>
  </cacheFields>
  <cacheHierarchies count="62">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Promised_Date]" caption="Promised_Date" attribute="1" time="1" defaultMemberUniqueName="[Range].[Promised_Date].[All]" allUniqueName="[Range].[Promised_Date].[All]" dimensionUniqueName="[Range]" displayFolder="" count="0" memberValueDatatype="7" unbalanced="0"/>
    <cacheHierarchy uniqueName="[Range].[Actual_Delivery_Date]" caption="Actual_Delivery_Date" attribute="1" time="1" defaultMemberUniqueName="[Range].[Actual_Delivery_Date].[All]" allUniqueName="[Range].[Actual_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cacheHierarchy uniqueName="[Range].[Warehouse]" caption="Warehouse" attribute="1" defaultMemberUniqueName="[Range].[Warehouse].[All]" allUniqueName="[Range].[Warehouse].[All]" dimensionUniqueName="[Range]" displayFolder="" count="2" memberValueDatatype="130" unbalanced="0"/>
    <cacheHierarchy uniqueName="[Range].[Route_ID]" caption="Route_ID" attribute="1" defaultMemberUniqueName="[Range].[Route_ID].[All]" allUniqueName="[Range].[Route_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old_Qty]" caption="Sold_Qty" attribute="1" defaultMemberUniqueName="[Range].[Sold_Qty].[All]" allUniqueName="[Range].[Sold_Qty].[All]" dimensionUniqueName="[Range]" displayFolder="" count="0" memberValueDatatype="20" unbalanced="0"/>
    <cacheHierarchy uniqueName="[Range].[Price_per_Unit]" caption="Price_per_Unit" attribute="1" defaultMemberUniqueName="[Range].[Price_per_Unit].[All]" allUniqueName="[Range].[Price_per_Unit].[All]" dimensionUniqueName="[Range]" displayFolder="" count="0" memberValueDatatype="5" unbalanced="0"/>
    <cacheHierarchy uniqueName="[Range].[COGS_per_Unit]" caption="COGS_per_Unit" attribute="1" defaultMemberUniqueName="[Range].[COGS_per_Unit].[All]" allUniqueName="[Range].[COGS_per_Unit].[All]" dimensionUniqueName="[Range]" displayFolder="" count="0" memberValueDatatype="5" unbalanced="0"/>
    <cacheHierarchy uniqueName="[Range].[Logistics_Cost_per_Unit]" caption="Logistics_Cost_per_Unit" attribute="1" defaultMemberUniqueName="[Range].[Logistics_Cost_per_Unit].[All]" allUniqueName="[Range].[Logistics_Cost_per_Unit].[All]" dimensionUniqueName="[Range]" displayFolder="" count="0" memberValueDatatype="5" unbalanced="0"/>
    <cacheHierarchy uniqueName="[Range].[Discount_%]" caption="Discount_%" attribute="1" defaultMemberUniqueName="[Range].[Discount_%].[All]" allUniqueName="[Range].[Discount_%].[All]" dimensionUniqueName="[Range]" displayFolder="" count="0" memberValueDatatype="20" unbalanced="0"/>
    <cacheHierarchy uniqueName="[Range].[Flag_OnTime]" caption="Flag_OnTime" attribute="1" defaultMemberUniqueName="[Range].[Flag_OnTime].[All]" allUniqueName="[Range].[Flag_OnTime].[All]" dimensionUniqueName="[Range]" displayFolder="" count="0" memberValueDatatype="20" unbalanced="0"/>
    <cacheHierarchy uniqueName="[Range].[Flag_Day]" caption="Flag_Day" attribute="1" defaultMemberUniqueName="[Range].[Flag_Day].[All]" allUniqueName="[Range].[Flag_Day].[All]" dimensionUniqueName="[Range]" displayFolder="" count="2" memberValueDatatype="130" unbalanced="0">
      <fieldsUsage count="2">
        <fieldUsage x="-1"/>
        <fieldUsage x="1"/>
      </fieldsUsage>
    </cacheHierarchy>
    <cacheHierarchy uniqueName="[Range].[Net Price]" caption="Net Price" attribute="1" defaultMemberUniqueName="[Range].[Net Price].[All]" allUniqueName="[Range].[Net Pric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ther Costs]" caption="Other Costs" attribute="1" defaultMemberUniqueName="[Range].[Other Costs].[All]" allUniqueName="[Range].[Other Costs].[All]" dimensionUniqueName="[Range]" displayFolder="" count="0" memberValueDatatype="5" unbalanced="0"/>
    <cacheHierarchy uniqueName="[Range].[Logistics costs]" caption="Logistics costs" attribute="1" defaultMemberUniqueName="[Range].[Logistics costs].[All]" allUniqueName="[Range].[Logistics costs].[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Promised_Date]" caption="Promised_Date" attribute="1" time="1" defaultMemberUniqueName="[Range 1].[Promised_Date].[All]" allUniqueName="[Range 1].[Promised_Date].[All]" dimensionUniqueName="[Range 1]" displayFolder="" count="0" memberValueDatatype="7" unbalanced="0"/>
    <cacheHierarchy uniqueName="[Range 1].[Actual_Delivery_Date]" caption="Actual_Delivery_Date" attribute="1" time="1" defaultMemberUniqueName="[Range 1].[Actual_Delivery_Date].[All]" allUniqueName="[Range 1].[Actual_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Warehouse]" caption="Warehouse" attribute="1" defaultMemberUniqueName="[Range 1].[Warehouse].[All]" allUniqueName="[Range 1].[Warehouse].[All]" dimensionUniqueName="[Range 1]" displayFolder="" count="0" memberValueDatatype="130" unbalanced="0"/>
    <cacheHierarchy uniqueName="[Range 1].[Route_ID]" caption="Route_ID" attribute="1" defaultMemberUniqueName="[Range 1].[Route_ID].[All]" allUniqueName="[Range 1].[Route_ID].[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old_Qty]" caption="Sold_Qty" attribute="1" defaultMemberUniqueName="[Range 1].[Sold_Qty].[All]" allUniqueName="[Range 1].[Sold_Qty].[All]" dimensionUniqueName="[Range 1]" displayFolder="" count="0" memberValueDatatype="20" unbalanced="0"/>
    <cacheHierarchy uniqueName="[Range 1].[Price_per_Unit]" caption="Price_per_Unit" attribute="1" defaultMemberUniqueName="[Range 1].[Price_per_Unit].[All]" allUniqueName="[Range 1].[Price_per_Unit].[All]" dimensionUniqueName="[Range 1]" displayFolder="" count="0" memberValueDatatype="5" unbalanced="0"/>
    <cacheHierarchy uniqueName="[Range 1].[COGS_per_Unit]" caption="COGS_per_Unit" attribute="1" defaultMemberUniqueName="[Range 1].[COGS_per_Unit].[All]" allUniqueName="[Range 1].[COGS_per_Unit].[All]" dimensionUniqueName="[Range 1]" displayFolder="" count="0" memberValueDatatype="5" unbalanced="0"/>
    <cacheHierarchy uniqueName="[Range 1].[Logistics_Cost_per_Unit]" caption="Logistics_Cost_per_Unit" attribute="1" defaultMemberUniqueName="[Range 1].[Logistics_Cost_per_Unit].[All]" allUniqueName="[Range 1].[Logistics_Cost_per_Unit].[All]" dimensionUniqueName="[Range 1]" displayFolder="" count="0" memberValueDatatype="5" unbalanced="0"/>
    <cacheHierarchy uniqueName="[Range 1].[Discount_%]" caption="Discount_%" attribute="1" defaultMemberUniqueName="[Range 1].[Discount_%].[All]" allUniqueName="[Range 1].[Discount_%].[All]" dimensionUniqueName="[Range 1]" displayFolder="" count="0" memberValueDatatype="20" unbalanced="0"/>
    <cacheHierarchy uniqueName="[Range 1].[Flag_OnTime]" caption="Flag_OnTime" attribute="1" defaultMemberUniqueName="[Range 1].[Flag_OnTime].[All]" allUniqueName="[Range 1].[Flag_OnTime].[All]" dimensionUniqueName="[Range 1]" displayFolder="" count="0" memberValueDatatype="20" unbalanced="0"/>
    <cacheHierarchy uniqueName="[Range 1].[Flag_Day]" caption="Flag_Day" attribute="1" defaultMemberUniqueName="[Range 1].[Flag_Day].[All]" allUniqueName="[Range 1].[Flag_Day].[All]" dimensionUniqueName="[Range 1]" displayFolder="" count="0" memberValueDatatype="130" unbalanced="0"/>
    <cacheHierarchy uniqueName="[Range 1].[Net Price]" caption="Net Price" attribute="1" defaultMemberUniqueName="[Range 1].[Net Price].[All]" allUniqueName="[Range 1].[Net Price].[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Other Costs]" caption="Other Costs" attribute="1" defaultMemberUniqueName="[Range 1].[Other Costs].[All]" allUniqueName="[Range 1].[Other Costs].[All]" dimensionUniqueName="[Range 1]" displayFolder="" count="0" memberValueDatatype="5" unbalanced="0"/>
    <cacheHierarchy uniqueName="[Range 1].[Logistics costs]" caption="Logistics costs" attribute="1" defaultMemberUniqueName="[Range 1].[Logistics costs].[All]" allUniqueName="[Range 1].[Logistics costs].[All]" dimensionUniqueName="[Range 1]" displayFolder="" count="0" memberValueDatatype="5" unbalanced="0"/>
    <cacheHierarchy uniqueName="[Range 1].[Net Profit]" caption="Net Profit" attribute="1" defaultMemberUniqueName="[Range 1].[Net Profit].[All]" allUniqueName="[Range 1].[Net Profit].[All]" dimensionUniqueName="[Range 1]" displayFolder="" count="0" memberValueDatatype="5" unbalanced="0"/>
    <cacheHierarchy uniqueName="[Range 1].[Lead Time]" caption="Lead Time" attribute="1" defaultMemberUniqueName="[Range 1].[Lead Time].[All]" allUniqueName="[Range 1].[Lead Time].[All]" dimensionUniqueName="[Range 1]" displayFolder="" count="0" memberValueDatatype="20" unbalanced="0"/>
    <cacheHierarchy uniqueName="[Range 1].[Loss_making Orders]" caption="Loss_making Orders" attribute="1" defaultMemberUniqueName="[Range 1].[Loss_making Orders].[All]" allUniqueName="[Range 1].[Loss_making Order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2"/>
        </ext>
      </extLst>
    </cacheHierarchy>
    <cacheHierarchy uniqueName="[Measures].[Sum of Flag_OnTime]" caption="Sum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Lead Time]" caption="Average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Flag_OnTime]" caption="Average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oss_making Orders]" caption="Sum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Average of Loss_making Orders]" caption="Average of Loss_making Orders" measure="1" displayFolder="" measureGroup="Range 1" count="0" oneField="1" hidden="1">
      <fieldsUsage count="1">
        <fieldUsage x="0"/>
      </fieldsUsage>
      <extLst>
        <ext xmlns:x15="http://schemas.microsoft.com/office/spreadsheetml/2010/11/main" uri="{B97F6D7D-B522-45F9-BDA1-12C45D357490}">
          <x15:cacheHierarchy aggregatedColumn="48"/>
        </ext>
      </extLst>
    </cacheHierarchy>
    <cacheHierarchy uniqueName="[Measures].[Sum of Net Profit 2]" caption="Sum of Net Profit 2" measure="1" displayFolder="" measureGroup="Range 1" count="0" hidden="1">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5.773202546297" backgroundQuery="1" createdVersion="8" refreshedVersion="8" minRefreshableVersion="3" recordCount="0" supportSubquery="1" supportAdvancedDrill="1" xr:uid="{953A9C7B-76B8-4BE5-AFAE-769C4B1332D3}">
  <cacheSource type="external" connectionId="1"/>
  <cacheFields count="3">
    <cacheField name="[Measures].[Sum of Net Profit 2]" caption="Sum of Net Profit 2" numFmtId="0" hierarchy="61" level="32767"/>
    <cacheField name="[Range 1].[Order_Date].[Order_Date]" caption="Order_Date" numFmtId="0" hierarchy="25" level="1">
      <sharedItems containsSemiMixedTypes="0" containsNonDate="0" containsDate="1" containsString="0" minDate="2025-01-01T00:00:00" maxDate="2025-02-01T00:00:00" count="31">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sharedItems>
    </cacheField>
    <cacheField name="[Range].[Flag_Day].[Flag_Day]" caption="Flag_Day" numFmtId="0" hierarchy="16" level="1">
      <sharedItems containsSemiMixedTypes="0" containsNonDate="0" containsString="0"/>
    </cacheField>
  </cacheFields>
  <cacheHierarchies count="62">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Promised_Date]" caption="Promised_Date" attribute="1" time="1" defaultMemberUniqueName="[Range].[Promised_Date].[All]" allUniqueName="[Range].[Promised_Date].[All]" dimensionUniqueName="[Range]" displayFolder="" count="0" memberValueDatatype="7" unbalanced="0"/>
    <cacheHierarchy uniqueName="[Range].[Actual_Delivery_Date]" caption="Actual_Delivery_Date" attribute="1" time="1" defaultMemberUniqueName="[Range].[Actual_Delivery_Date].[All]" allUniqueName="[Range].[Actual_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cacheHierarchy uniqueName="[Range].[Warehouse]" caption="Warehouse" attribute="1" defaultMemberUniqueName="[Range].[Warehouse].[All]" allUniqueName="[Range].[Warehouse].[All]" dimensionUniqueName="[Range]" displayFolder="" count="2" memberValueDatatype="130" unbalanced="0"/>
    <cacheHierarchy uniqueName="[Range].[Route_ID]" caption="Route_ID" attribute="1" defaultMemberUniqueName="[Range].[Route_ID].[All]" allUniqueName="[Range].[Route_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old_Qty]" caption="Sold_Qty" attribute="1" defaultMemberUniqueName="[Range].[Sold_Qty].[All]" allUniqueName="[Range].[Sold_Qty].[All]" dimensionUniqueName="[Range]" displayFolder="" count="0" memberValueDatatype="20" unbalanced="0"/>
    <cacheHierarchy uniqueName="[Range].[Price_per_Unit]" caption="Price_per_Unit" attribute="1" defaultMemberUniqueName="[Range].[Price_per_Unit].[All]" allUniqueName="[Range].[Price_per_Unit].[All]" dimensionUniqueName="[Range]" displayFolder="" count="0" memberValueDatatype="5" unbalanced="0"/>
    <cacheHierarchy uniqueName="[Range].[COGS_per_Unit]" caption="COGS_per_Unit" attribute="1" defaultMemberUniqueName="[Range].[COGS_per_Unit].[All]" allUniqueName="[Range].[COGS_per_Unit].[All]" dimensionUniqueName="[Range]" displayFolder="" count="0" memberValueDatatype="5" unbalanced="0"/>
    <cacheHierarchy uniqueName="[Range].[Logistics_Cost_per_Unit]" caption="Logistics_Cost_per_Unit" attribute="1" defaultMemberUniqueName="[Range].[Logistics_Cost_per_Unit].[All]" allUniqueName="[Range].[Logistics_Cost_per_Unit].[All]" dimensionUniqueName="[Range]" displayFolder="" count="0" memberValueDatatype="5" unbalanced="0"/>
    <cacheHierarchy uniqueName="[Range].[Discount_%]" caption="Discount_%" attribute="1" defaultMemberUniqueName="[Range].[Discount_%].[All]" allUniqueName="[Range].[Discount_%].[All]" dimensionUniqueName="[Range]" displayFolder="" count="0" memberValueDatatype="20" unbalanced="0"/>
    <cacheHierarchy uniqueName="[Range].[Flag_OnTime]" caption="Flag_OnTime" attribute="1" defaultMemberUniqueName="[Range].[Flag_OnTime].[All]" allUniqueName="[Range].[Flag_OnTime].[All]" dimensionUniqueName="[Range]" displayFolder="" count="0" memberValueDatatype="20" unbalanced="0"/>
    <cacheHierarchy uniqueName="[Range].[Flag_Day]" caption="Flag_Day" attribute="1" defaultMemberUniqueName="[Range].[Flag_Day].[All]" allUniqueName="[Range].[Flag_Day].[All]" dimensionUniqueName="[Range]" displayFolder="" count="2" memberValueDatatype="130" unbalanced="0">
      <fieldsUsage count="2">
        <fieldUsage x="-1"/>
        <fieldUsage x="2"/>
      </fieldsUsage>
    </cacheHierarchy>
    <cacheHierarchy uniqueName="[Range].[Net Price]" caption="Net Price" attribute="1" defaultMemberUniqueName="[Range].[Net Price].[All]" allUniqueName="[Range].[Net Pric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ther Costs]" caption="Other Costs" attribute="1" defaultMemberUniqueName="[Range].[Other Costs].[All]" allUniqueName="[Range].[Other Costs].[All]" dimensionUniqueName="[Range]" displayFolder="" count="0" memberValueDatatype="5" unbalanced="0"/>
    <cacheHierarchy uniqueName="[Range].[Logistics costs]" caption="Logistics costs" attribute="1" defaultMemberUniqueName="[Range].[Logistics costs].[All]" allUniqueName="[Range].[Logistics costs].[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2" memberValueDatatype="7" unbalanced="0">
      <fieldsUsage count="2">
        <fieldUsage x="-1"/>
        <fieldUsage x="1"/>
      </fieldsUsage>
    </cacheHierarchy>
    <cacheHierarchy uniqueName="[Range 1].[Promised_Date]" caption="Promised_Date" attribute="1" time="1" defaultMemberUniqueName="[Range 1].[Promised_Date].[All]" allUniqueName="[Range 1].[Promised_Date].[All]" dimensionUniqueName="[Range 1]" displayFolder="" count="0" memberValueDatatype="7" unbalanced="0"/>
    <cacheHierarchy uniqueName="[Range 1].[Actual_Delivery_Date]" caption="Actual_Delivery_Date" attribute="1" time="1" defaultMemberUniqueName="[Range 1].[Actual_Delivery_Date].[All]" allUniqueName="[Range 1].[Actual_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Warehouse]" caption="Warehouse" attribute="1" defaultMemberUniqueName="[Range 1].[Warehouse].[All]" allUniqueName="[Range 1].[Warehouse].[All]" dimensionUniqueName="[Range 1]" displayFolder="" count="0" memberValueDatatype="130" unbalanced="0"/>
    <cacheHierarchy uniqueName="[Range 1].[Route_ID]" caption="Route_ID" attribute="1" defaultMemberUniqueName="[Range 1].[Route_ID].[All]" allUniqueName="[Range 1].[Route_ID].[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old_Qty]" caption="Sold_Qty" attribute="1" defaultMemberUniqueName="[Range 1].[Sold_Qty].[All]" allUniqueName="[Range 1].[Sold_Qty].[All]" dimensionUniqueName="[Range 1]" displayFolder="" count="0" memberValueDatatype="20" unbalanced="0"/>
    <cacheHierarchy uniqueName="[Range 1].[Price_per_Unit]" caption="Price_per_Unit" attribute="1" defaultMemberUniqueName="[Range 1].[Price_per_Unit].[All]" allUniqueName="[Range 1].[Price_per_Unit].[All]" dimensionUniqueName="[Range 1]" displayFolder="" count="0" memberValueDatatype="5" unbalanced="0"/>
    <cacheHierarchy uniqueName="[Range 1].[COGS_per_Unit]" caption="COGS_per_Unit" attribute="1" defaultMemberUniqueName="[Range 1].[COGS_per_Unit].[All]" allUniqueName="[Range 1].[COGS_per_Unit].[All]" dimensionUniqueName="[Range 1]" displayFolder="" count="0" memberValueDatatype="5" unbalanced="0"/>
    <cacheHierarchy uniqueName="[Range 1].[Logistics_Cost_per_Unit]" caption="Logistics_Cost_per_Unit" attribute="1" defaultMemberUniqueName="[Range 1].[Logistics_Cost_per_Unit].[All]" allUniqueName="[Range 1].[Logistics_Cost_per_Unit].[All]" dimensionUniqueName="[Range 1]" displayFolder="" count="0" memberValueDatatype="5" unbalanced="0"/>
    <cacheHierarchy uniqueName="[Range 1].[Discount_%]" caption="Discount_%" attribute="1" defaultMemberUniqueName="[Range 1].[Discount_%].[All]" allUniqueName="[Range 1].[Discount_%].[All]" dimensionUniqueName="[Range 1]" displayFolder="" count="0" memberValueDatatype="20" unbalanced="0"/>
    <cacheHierarchy uniqueName="[Range 1].[Flag_OnTime]" caption="Flag_OnTime" attribute="1" defaultMemberUniqueName="[Range 1].[Flag_OnTime].[All]" allUniqueName="[Range 1].[Flag_OnTime].[All]" dimensionUniqueName="[Range 1]" displayFolder="" count="0" memberValueDatatype="20" unbalanced="0"/>
    <cacheHierarchy uniqueName="[Range 1].[Flag_Day]" caption="Flag_Day" attribute="1" defaultMemberUniqueName="[Range 1].[Flag_Day].[All]" allUniqueName="[Range 1].[Flag_Day].[All]" dimensionUniqueName="[Range 1]" displayFolder="" count="0" memberValueDatatype="130" unbalanced="0"/>
    <cacheHierarchy uniqueName="[Range 1].[Net Price]" caption="Net Price" attribute="1" defaultMemberUniqueName="[Range 1].[Net Price].[All]" allUniqueName="[Range 1].[Net Price].[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Other Costs]" caption="Other Costs" attribute="1" defaultMemberUniqueName="[Range 1].[Other Costs].[All]" allUniqueName="[Range 1].[Other Costs].[All]" dimensionUniqueName="[Range 1]" displayFolder="" count="0" memberValueDatatype="5" unbalanced="0"/>
    <cacheHierarchy uniqueName="[Range 1].[Logistics costs]" caption="Logistics costs" attribute="1" defaultMemberUniqueName="[Range 1].[Logistics costs].[All]" allUniqueName="[Range 1].[Logistics costs].[All]" dimensionUniqueName="[Range 1]" displayFolder="" count="0" memberValueDatatype="5" unbalanced="0"/>
    <cacheHierarchy uniqueName="[Range 1].[Net Profit]" caption="Net Profit" attribute="1" defaultMemberUniqueName="[Range 1].[Net Profit].[All]" allUniqueName="[Range 1].[Net Profit].[All]" dimensionUniqueName="[Range 1]" displayFolder="" count="0" memberValueDatatype="5" unbalanced="0"/>
    <cacheHierarchy uniqueName="[Range 1].[Lead Time]" caption="Lead Time" attribute="1" defaultMemberUniqueName="[Range 1].[Lead Time].[All]" allUniqueName="[Range 1].[Lead Time].[All]" dimensionUniqueName="[Range 1]" displayFolder="" count="0" memberValueDatatype="20" unbalanced="0"/>
    <cacheHierarchy uniqueName="[Range 1].[Loss_making Orders]" caption="Loss_making Orders" attribute="1" defaultMemberUniqueName="[Range 1].[Loss_making Orders].[All]" allUniqueName="[Range 1].[Loss_making Order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2"/>
        </ext>
      </extLst>
    </cacheHierarchy>
    <cacheHierarchy uniqueName="[Measures].[Sum of Flag_OnTime]" caption="Sum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Lead Time]" caption="Average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Flag_OnTime]" caption="Average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oss_making Orders]" caption="Sum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Average of Loss_making Orders]" caption="Average of Loss_making Orders" measure="1" displayFolder="" measureGroup="Range 1" count="0" hidden="1">
      <extLst>
        <ext xmlns:x15="http://schemas.microsoft.com/office/spreadsheetml/2010/11/main" uri="{B97F6D7D-B522-45F9-BDA1-12C45D357490}">
          <x15:cacheHierarchy aggregatedColumn="48"/>
        </ext>
      </extLst>
    </cacheHierarchy>
    <cacheHierarchy uniqueName="[Measures].[Sum of Net Profit 2]" caption="Sum of Net Profit 2" measure="1" displayFolder="" measureGroup="Range 1" count="0" oneField="1" hidden="1">
      <fieldsUsage count="1">
        <fieldUsage x="0"/>
      </fieldsUsage>
      <extLst>
        <ext xmlns:x15="http://schemas.microsoft.com/office/spreadsheetml/2010/11/main" uri="{B97F6D7D-B522-45F9-BDA1-12C45D357490}">
          <x15:cacheHierarchy aggregatedColumn="46"/>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5.603203587962" backgroundQuery="1" createdVersion="3" refreshedVersion="8" minRefreshableVersion="3" recordCount="0" supportSubquery="1" supportAdvancedDrill="1" xr:uid="{8318D4D9-B5AD-4212-97DD-6A878E8AD84F}">
  <cacheSource type="external" connectionId="1">
    <extLst>
      <ext xmlns:x14="http://schemas.microsoft.com/office/spreadsheetml/2009/9/main" uri="{F057638F-6D5F-4e77-A914-E7F072B9BCA8}">
        <x14:sourceConnection name="ThisWorkbookDataModel"/>
      </ext>
    </extLst>
  </cacheSource>
  <cacheFields count="0"/>
  <cacheHierarchies count="60">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Promised_Date]" caption="Promised_Date" attribute="1" time="1" defaultMemberUniqueName="[Range].[Promised_Date].[All]" allUniqueName="[Range].[Promised_Date].[All]" dimensionUniqueName="[Range]" displayFolder="" count="0" memberValueDatatype="7" unbalanced="0"/>
    <cacheHierarchy uniqueName="[Range].[Actual_Delivery_Date]" caption="Actual_Delivery_Date" attribute="1" time="1" defaultMemberUniqueName="[Range].[Actual_Delivery_Date].[All]" allUniqueName="[Range].[Actual_Delivery_Date].[All]" dimensionUniqueName="[Range]" displayFolder="" count="0" memberValueDatatype="7"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cacheHierarchy uniqueName="[Range].[Warehouse]" caption="Warehouse" attribute="1" defaultMemberUniqueName="[Range].[Warehouse].[All]" allUniqueName="[Range].[Warehouse].[All]" dimensionUniqueName="[Range]" displayFolder="" count="2" memberValueDatatype="130" unbalanced="0"/>
    <cacheHierarchy uniqueName="[Range].[Route_ID]" caption="Route_ID" attribute="1" defaultMemberUniqueName="[Range].[Route_ID].[All]" allUniqueName="[Range].[Route_I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Sold_Qty]" caption="Sold_Qty" attribute="1" defaultMemberUniqueName="[Range].[Sold_Qty].[All]" allUniqueName="[Range].[Sold_Qty].[All]" dimensionUniqueName="[Range]" displayFolder="" count="0" memberValueDatatype="20" unbalanced="0"/>
    <cacheHierarchy uniqueName="[Range].[Price_per_Unit]" caption="Price_per_Unit" attribute="1" defaultMemberUniqueName="[Range].[Price_per_Unit].[All]" allUniqueName="[Range].[Price_per_Unit].[All]" dimensionUniqueName="[Range]" displayFolder="" count="0" memberValueDatatype="5" unbalanced="0"/>
    <cacheHierarchy uniqueName="[Range].[COGS_per_Unit]" caption="COGS_per_Unit" attribute="1" defaultMemberUniqueName="[Range].[COGS_per_Unit].[All]" allUniqueName="[Range].[COGS_per_Unit].[All]" dimensionUniqueName="[Range]" displayFolder="" count="0" memberValueDatatype="5" unbalanced="0"/>
    <cacheHierarchy uniqueName="[Range].[Logistics_Cost_per_Unit]" caption="Logistics_Cost_per_Unit" attribute="1" defaultMemberUniqueName="[Range].[Logistics_Cost_per_Unit].[All]" allUniqueName="[Range].[Logistics_Cost_per_Unit].[All]" dimensionUniqueName="[Range]" displayFolder="" count="0" memberValueDatatype="5" unbalanced="0"/>
    <cacheHierarchy uniqueName="[Range].[Discount_%]" caption="Discount_%" attribute="1" defaultMemberUniqueName="[Range].[Discount_%].[All]" allUniqueName="[Range].[Discount_%].[All]" dimensionUniqueName="[Range]" displayFolder="" count="0" memberValueDatatype="20" unbalanced="0"/>
    <cacheHierarchy uniqueName="[Range].[Flag_OnTime]" caption="Flag_OnTime" attribute="1" defaultMemberUniqueName="[Range].[Flag_OnTime].[All]" allUniqueName="[Range].[Flag_OnTime].[All]" dimensionUniqueName="[Range]" displayFolder="" count="0" memberValueDatatype="20" unbalanced="0"/>
    <cacheHierarchy uniqueName="[Range].[Flag_Day]" caption="Flag_Day" attribute="1" defaultMemberUniqueName="[Range].[Flag_Day].[All]" allUniqueName="[Range].[Flag_Day].[All]" dimensionUniqueName="[Range]" displayFolder="" count="2" memberValueDatatype="130" unbalanced="0"/>
    <cacheHierarchy uniqueName="[Range].[Net Price]" caption="Net Price" attribute="1" defaultMemberUniqueName="[Range].[Net Price].[All]" allUniqueName="[Range].[Net Price].[All]" dimensionUniqueName="[Range]" displayFolder="" count="0" memberValueDatatype="5" unbalanced="0"/>
    <cacheHierarchy uniqueName="[Range].[Revenue]" caption="Revenue" attribute="1" defaultMemberUniqueName="[Range].[Revenue].[All]" allUniqueName="[Range].[Revenue].[All]" dimensionUniqueName="[Range]" displayFolder="" count="0" memberValueDatatype="5" unbalanced="0"/>
    <cacheHierarchy uniqueName="[Range].[Gross profit]" caption="Gross profit" attribute="1" defaultMemberUniqueName="[Range].[Gross profit].[All]" allUniqueName="[Range].[Gross profit].[All]" dimensionUniqueName="[Range]" displayFolder="" count="0" memberValueDatatype="5" unbalanced="0"/>
    <cacheHierarchy uniqueName="[Range].[Other Costs]" caption="Other Costs" attribute="1" defaultMemberUniqueName="[Range].[Other Costs].[All]" allUniqueName="[Range].[Other Costs].[All]" dimensionUniqueName="[Range]" displayFolder="" count="0" memberValueDatatype="5" unbalanced="0"/>
    <cacheHierarchy uniqueName="[Range].[Logistics costs]" caption="Logistics costs" attribute="1" defaultMemberUniqueName="[Range].[Logistics costs].[All]" allUniqueName="[Range].[Logistics costs].[All]" dimensionUniqueName="[Range]" displayFolder="" count="0" memberValueDatatype="5" unbalanced="0"/>
    <cacheHierarchy uniqueName="[Range].[Net Profit]" caption="Net Profit" attribute="1" defaultMemberUniqueName="[Range].[Net Profit].[All]" allUniqueName="[Range].[Net Profit].[All]" dimensionUniqueName="[Range]" displayFolder="" count="0" memberValueDatatype="5" unbalanced="0"/>
    <cacheHierarchy uniqueName="[Range].[Lead Time]" caption="Lead Time" attribute="1" defaultMemberUniqueName="[Range].[Lead Time].[All]" allUniqueName="[Range].[Lead Time].[All]" dimensionUniqueName="[Range]" displayFolder="" count="0" memberValueDatatype="20" unbalanced="0"/>
    <cacheHierarchy uniqueName="[Range 1].[Order_ID]" caption="Order_ID" attribute="1" defaultMemberUniqueName="[Range 1].[Order_ID].[All]" allUniqueName="[Range 1].[Order_ID].[All]" dimensionUniqueName="[Range 1]" displayFolder="" count="0" memberValueDatatype="130" unbalanced="0"/>
    <cacheHierarchy uniqueName="[Range 1].[Order_Date]" caption="Order_Date" attribute="1" time="1" defaultMemberUniqueName="[Range 1].[Order_Date].[All]" allUniqueName="[Range 1].[Order_Date].[All]" dimensionUniqueName="[Range 1]" displayFolder="" count="0" memberValueDatatype="7" unbalanced="0"/>
    <cacheHierarchy uniqueName="[Range 1].[Promised_Date]" caption="Promised_Date" attribute="1" time="1" defaultMemberUniqueName="[Range 1].[Promised_Date].[All]" allUniqueName="[Range 1].[Promised_Date].[All]" dimensionUniqueName="[Range 1]" displayFolder="" count="0" memberValueDatatype="7" unbalanced="0"/>
    <cacheHierarchy uniqueName="[Range 1].[Actual_Delivery_Date]" caption="Actual_Delivery_Date" attribute="1" time="1" defaultMemberUniqueName="[Range 1].[Actual_Delivery_Date].[All]" allUniqueName="[Range 1].[Actual_Delivery_Date].[All]" dimensionUniqueName="[Range 1]" displayFolder="" count="0" memberValueDatatype="7" unbalanced="0"/>
    <cacheHierarchy uniqueName="[Range 1].[Customer_Type]" caption="Customer_Type" attribute="1" defaultMemberUniqueName="[Range 1].[Customer_Type].[All]" allUniqueName="[Range 1].[Customer_Type].[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Warehouse]" caption="Warehouse" attribute="1" defaultMemberUniqueName="[Range 1].[Warehouse].[All]" allUniqueName="[Range 1].[Warehouse].[All]" dimensionUniqueName="[Range 1]" displayFolder="" count="0" memberValueDatatype="130" unbalanced="0"/>
    <cacheHierarchy uniqueName="[Range 1].[Route_ID]" caption="Route_ID" attribute="1" defaultMemberUniqueName="[Range 1].[Route_ID].[All]" allUniqueName="[Range 1].[Route_ID].[All]" dimensionUniqueName="[Range 1]" displayFolder="" count="0" memberValueDatatype="130" unbalanced="0"/>
    <cacheHierarchy uniqueName="[Range 1].[SKU]" caption="SKU" attribute="1" defaultMemberUniqueName="[Range 1].[SKU].[All]" allUniqueName="[Range 1].[SKU].[All]" dimensionUniqueName="[Range 1]" displayFolder="" count="0" memberValueDatatype="130" unbalanced="0"/>
    <cacheHierarchy uniqueName="[Range 1].[Category]" caption="Category" attribute="1" defaultMemberUniqueName="[Range 1].[Category].[All]" allUniqueName="[Range 1].[Category].[All]" dimensionUniqueName="[Range 1]" displayFolder="" count="0" memberValueDatatype="130" unbalanced="0"/>
    <cacheHierarchy uniqueName="[Range 1].[Sold_Qty]" caption="Sold_Qty" attribute="1" defaultMemberUniqueName="[Range 1].[Sold_Qty].[All]" allUniqueName="[Range 1].[Sold_Qty].[All]" dimensionUniqueName="[Range 1]" displayFolder="" count="0" memberValueDatatype="20" unbalanced="0"/>
    <cacheHierarchy uniqueName="[Range 1].[Price_per_Unit]" caption="Price_per_Unit" attribute="1" defaultMemberUniqueName="[Range 1].[Price_per_Unit].[All]" allUniqueName="[Range 1].[Price_per_Unit].[All]" dimensionUniqueName="[Range 1]" displayFolder="" count="0" memberValueDatatype="5" unbalanced="0"/>
    <cacheHierarchy uniqueName="[Range 1].[COGS_per_Unit]" caption="COGS_per_Unit" attribute="1" defaultMemberUniqueName="[Range 1].[COGS_per_Unit].[All]" allUniqueName="[Range 1].[COGS_per_Unit].[All]" dimensionUniqueName="[Range 1]" displayFolder="" count="0" memberValueDatatype="5" unbalanced="0"/>
    <cacheHierarchy uniqueName="[Range 1].[Logistics_Cost_per_Unit]" caption="Logistics_Cost_per_Unit" attribute="1" defaultMemberUniqueName="[Range 1].[Logistics_Cost_per_Unit].[All]" allUniqueName="[Range 1].[Logistics_Cost_per_Unit].[All]" dimensionUniqueName="[Range 1]" displayFolder="" count="0" memberValueDatatype="5" unbalanced="0"/>
    <cacheHierarchy uniqueName="[Range 1].[Discount_%]" caption="Discount_%" attribute="1" defaultMemberUniqueName="[Range 1].[Discount_%].[All]" allUniqueName="[Range 1].[Discount_%].[All]" dimensionUniqueName="[Range 1]" displayFolder="" count="0" memberValueDatatype="20" unbalanced="0"/>
    <cacheHierarchy uniqueName="[Range 1].[Flag_OnTime]" caption="Flag_OnTime" attribute="1" defaultMemberUniqueName="[Range 1].[Flag_OnTime].[All]" allUniqueName="[Range 1].[Flag_OnTime].[All]" dimensionUniqueName="[Range 1]" displayFolder="" count="0" memberValueDatatype="20" unbalanced="0"/>
    <cacheHierarchy uniqueName="[Range 1].[Flag_Day]" caption="Flag_Day" attribute="1" defaultMemberUniqueName="[Range 1].[Flag_Day].[All]" allUniqueName="[Range 1].[Flag_Day].[All]" dimensionUniqueName="[Range 1]" displayFolder="" count="0" memberValueDatatype="130" unbalanced="0"/>
    <cacheHierarchy uniqueName="[Range 1].[Net Price]" caption="Net Price" attribute="1" defaultMemberUniqueName="[Range 1].[Net Price].[All]" allUniqueName="[Range 1].[Net Price].[All]" dimensionUniqueName="[Range 1]" displayFolder="" count="0" memberValueDatatype="5" unbalanced="0"/>
    <cacheHierarchy uniqueName="[Range 1].[Revenue]" caption="Revenue" attribute="1" defaultMemberUniqueName="[Range 1].[Revenue].[All]" allUniqueName="[Range 1].[Revenue].[All]" dimensionUniqueName="[Range 1]" displayFolder="" count="0" memberValueDatatype="5" unbalanced="0"/>
    <cacheHierarchy uniqueName="[Range 1].[Gross profit]" caption="Gross profit" attribute="1" defaultMemberUniqueName="[Range 1].[Gross profit].[All]" allUniqueName="[Range 1].[Gross profit].[All]" dimensionUniqueName="[Range 1]" displayFolder="" count="0" memberValueDatatype="5" unbalanced="0"/>
    <cacheHierarchy uniqueName="[Range 1].[Other Costs]" caption="Other Costs" attribute="1" defaultMemberUniqueName="[Range 1].[Other Costs].[All]" allUniqueName="[Range 1].[Other Costs].[All]" dimensionUniqueName="[Range 1]" displayFolder="" count="0" memberValueDatatype="5" unbalanced="0"/>
    <cacheHierarchy uniqueName="[Range 1].[Logistics costs]" caption="Logistics costs" attribute="1" defaultMemberUniqueName="[Range 1].[Logistics costs].[All]" allUniqueName="[Range 1].[Logistics costs].[All]" dimensionUniqueName="[Range 1]" displayFolder="" count="0" memberValueDatatype="5" unbalanced="0"/>
    <cacheHierarchy uniqueName="[Range 1].[Net Profit]" caption="Net Profit" attribute="1" defaultMemberUniqueName="[Range 1].[Net Profit].[All]" allUniqueName="[Range 1].[Net Profit].[All]" dimensionUniqueName="[Range 1]" displayFolder="" count="0" memberValueDatatype="5" unbalanced="0"/>
    <cacheHierarchy uniqueName="[Range 1].[Lead Time]" caption="Lead Time" attribute="1" defaultMemberUniqueName="[Range 1].[Lead Time].[All]" allUniqueName="[Range 1].[Lead Time].[All]" dimensionUniqueName="[Range 1]" displayFolder="" count="0" memberValueDatatype="20" unbalanced="0"/>
    <cacheHierarchy uniqueName="[Range 1].[Loss_making Orders]" caption="Loss_making Orders" attribute="1" defaultMemberUniqueName="[Range 1].[Loss_making Orders].[All]" allUniqueName="[Range 1].[Loss_making Orders].[All]" dimensionUniqueName="[Range 1]" displayFolder="" count="0" memberValueDatatype="2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18"/>
        </ext>
      </extLst>
    </cacheHierarchy>
    <cacheHierarchy uniqueName="[Measures].[Sum of Net Profit]" caption="Sum of Net Profit" measure="1" displayFolder="" measureGroup="Range" count="0" hidden="1">
      <extLst>
        <ext xmlns:x15="http://schemas.microsoft.com/office/spreadsheetml/2010/11/main" uri="{B97F6D7D-B522-45F9-BDA1-12C45D357490}">
          <x15:cacheHierarchy aggregatedColumn="22"/>
        </ext>
      </extLst>
    </cacheHierarchy>
    <cacheHierarchy uniqueName="[Measures].[Sum of Flag_OnTime]" caption="Sum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ead Time]" caption="Sum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Lead Time]" caption="Average of Lead Time" measure="1" displayFolder="" measureGroup="Range" count="0" hidden="1">
      <extLst>
        <ext xmlns:x15="http://schemas.microsoft.com/office/spreadsheetml/2010/11/main" uri="{B97F6D7D-B522-45F9-BDA1-12C45D357490}">
          <x15:cacheHierarchy aggregatedColumn="23"/>
        </ext>
      </extLst>
    </cacheHierarchy>
    <cacheHierarchy uniqueName="[Measures].[Average of Flag_OnTime]" caption="Average of Flag_OnTime" measure="1" displayFolder="" measureGroup="Range" count="0" hidden="1">
      <extLst>
        <ext xmlns:x15="http://schemas.microsoft.com/office/spreadsheetml/2010/11/main" uri="{B97F6D7D-B522-45F9-BDA1-12C45D357490}">
          <x15:cacheHierarchy aggregatedColumn="15"/>
        </ext>
      </extLst>
    </cacheHierarchy>
    <cacheHierarchy uniqueName="[Measures].[Sum of Loss_making Orders]" caption="Sum of Loss_making Orders" measure="1" displayFolder="" measureGroup="Range 1" count="0" hidden="1">
      <extLst>
        <ext xmlns:x15="http://schemas.microsoft.com/office/spreadsheetml/2010/11/main" uri="{B97F6D7D-B522-45F9-BDA1-12C45D357490}">
          <x15:cacheHierarchy aggregatedColumn="48"/>
        </ext>
      </extLst>
    </cacheHierarchy>
  </cacheHierarchies>
  <kpis count="0"/>
  <extLst>
    <ext xmlns:x14="http://schemas.microsoft.com/office/spreadsheetml/2009/9/main" uri="{725AE2AE-9491-48be-B2B4-4EB974FC3084}">
      <x14:pivotCacheDefinition slicerData="1" pivotCacheId="277410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B36A74-781E-41A7-8D3A-07D40159E1E0}" name="PivotTable17" cacheId="1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59:B91"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Lead Time" fld="0"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Lead Tim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Fact!$A$1:$X$2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B61804-59D3-4FF2-A770-8648FDAA006E}" name="PivotTable15" cacheId="1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A18:A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Lead Time" fld="0" subtotal="average" baseField="0" baseItem="0"/>
  </dataFields>
  <pivotHierarchies count="6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Lead Ti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Fact!$A$1:$X$2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42EEFD-F117-45E6-B19F-28ACA7C19242}" name="PivotTable14" cacheId="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Flag_OnTime" fld="0" subtotal="average" baseField="0" baseItem="0"/>
  </dataFields>
  <pivotHierarchies count="6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Flag_On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Fact!$A$1:$X$2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C51A8A-9953-4BC5-B511-173273597453}" name="PivotTable13" cacheId="1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Net Profit" fld="0" baseField="0" baseItem="0"/>
  </dataFields>
  <pivotHierarchies count="6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Fact!$A$1:$X$2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8D7765-DCE3-46B7-8F81-9C42C81E0F08}" name="PivotTable12"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Fact!$A$1:$X$2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CCD3A9-D91E-4FB0-AA21-1CF39E2AE535}" name="PivotTable18" cacheId="1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4:A9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Loss_making Orders" fld="0" subtotal="average" baseField="0" baseItem="0" numFmtId="9"/>
  </dataFields>
  <formats count="1">
    <format dxfId="0">
      <pivotArea outline="0" collapsedLevelsAreSubtotals="1" fieldPosition="0"/>
    </format>
  </formats>
  <pivotHierarchies count="6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Loss_making Orde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212228-7A9B-4036-8D27-3EEAC2643C35}" name="PivotTable11" cacheId="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Fact!$A$1:$X$2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055E2F-2D91-488C-A104-C9386CA446B4}" name="PivotTable16" cacheId="1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24:B56"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Flag_OnTime" fld="1" subtotal="average" baseField="0" baseItem="0"/>
  </dataFields>
  <formats count="1">
    <format dxfId="1">
      <pivotArea collapsedLevelsAreSubtotals="1" fieldPosition="0">
        <references count="1">
          <reference field="0"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Lead Time"/>
    <pivotHierarchy dragToData="1" caption="Average of Flag_On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Fact!$A$1:$X$22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5CF72D-3666-44D5-889C-688C84DB2D49}" name="PivotTable19" cacheId="1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98:B130" firstHeaderRow="1" firstDataRow="1" firstDataCol="1"/>
  <pivotFields count="3">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Net Profit" fld="0" baseField="0" baseItem="0" numFmtId="166"/>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Loss_making Orders"/>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ag_Day" xr10:uid="{00884426-71C1-4040-BDF9-88D19CB66894}" sourceName="[Range].[Flag_Day]">
  <pivotTables>
    <pivotTable tabId="8" name="PivotTable14"/>
    <pivotTable tabId="8" name="PivotTable11"/>
    <pivotTable tabId="8" name="PivotTable12"/>
    <pivotTable tabId="8" name="PivotTable13"/>
    <pivotTable tabId="8" name="PivotTable15"/>
    <pivotTable tabId="8" name="PivotTable16"/>
    <pivotTable tabId="8" name="PivotTable17"/>
    <pivotTable tabId="8" name="PivotTable18"/>
    <pivotTable tabId="8" name="PivotTable19"/>
  </pivotTables>
  <data>
    <olap pivotCacheId="277410174">
      <levels count="2">
        <level uniqueName="[Range].[Flag_Day].[(All)]" sourceCaption="(All)" count="0"/>
        <level uniqueName="[Range].[Flag_Day].[Flag_Day]" sourceCaption="Flag_Day" count="2">
          <ranges>
            <range startItem="0">
              <i n="[Range].[Flag_Day].&amp;[After 01-15]" c="After 01-15"/>
              <i n="[Range].[Flag_Day].&amp;[Before 01-15]" c="Before 01-15"/>
            </range>
          </ranges>
        </level>
      </levels>
      <selections count="1">
        <selection n="[Range].[Flag_Da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047497D-7878-459B-AC48-68A483CB36D7}" sourceName="[Range].[Country]">
  <pivotTables>
    <pivotTable tabId="8" name="PivotTable11"/>
    <pivotTable tabId="8" name="PivotTable12"/>
    <pivotTable tabId="8" name="PivotTable13"/>
    <pivotTable tabId="8" name="PivotTable14"/>
    <pivotTable tabId="8" name="PivotTable15"/>
    <pivotTable tabId="8" name="PivotTable16"/>
    <pivotTable tabId="8" name="PivotTable17"/>
    <pivotTable tabId="8" name="PivotTable18"/>
    <pivotTable tabId="8" name="PivotTable19"/>
  </pivotTables>
  <data>
    <olap pivotCacheId="277410174">
      <levels count="2">
        <level uniqueName="[Range].[Country].[(All)]" sourceCaption="(All)" count="0"/>
        <level uniqueName="[Range].[Country].[Country]" sourceCaption="Country" count="4">
          <ranges>
            <range startItem="0">
              <i n="[Range].[Country].&amp;[CZ]" c="CZ"/>
              <i n="[Range].[Country].&amp;[HU]" c="HU"/>
              <i n="[Range].[Country].&amp;[PL]" c="PL"/>
              <i n="[Range].[Country].&amp;[SK]" c="SK"/>
            </range>
          </ranges>
        </level>
      </levels>
      <selections count="1">
        <selection n="[Rang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8DE61B95-ECF8-4A95-A58D-F2BC845074C4}" sourceName="[Range].[Warehouse]">
  <pivotTables>
    <pivotTable tabId="8" name="PivotTable11"/>
    <pivotTable tabId="8" name="PivotTable12"/>
    <pivotTable tabId="8" name="PivotTable13"/>
    <pivotTable tabId="8" name="PivotTable14"/>
    <pivotTable tabId="8" name="PivotTable15"/>
    <pivotTable tabId="8" name="PivotTable16"/>
    <pivotTable tabId="8" name="PivotTable17"/>
    <pivotTable tabId="8" name="PivotTable18"/>
    <pivotTable tabId="8" name="PivotTable19"/>
  </pivotTables>
  <data>
    <olap pivotCacheId="277410174">
      <levels count="2">
        <level uniqueName="[Range].[Warehouse].[(All)]" sourceCaption="(All)" count="0"/>
        <level uniqueName="[Range].[Warehouse].[Warehouse]" sourceCaption="Warehouse" count="2">
          <ranges>
            <range startItem="0">
              <i n="[Range].[Warehouse].&amp;[WH_A]" c="WH_A"/>
              <i n="[Range].[Warehouse].&amp;[WH_B]" c="WH_B"/>
            </range>
          </ranges>
        </level>
      </levels>
      <selections count="1">
        <selection n="[Range].[Warehous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lag_Day" xr10:uid="{D51B864B-3CC7-41F9-BEF7-7A95107E40CC}" cache="Slicer_Flag_Day" caption="Flag_Day" level="1" rowHeight="234950"/>
  <slicer name="Country" xr10:uid="{99AC612E-586A-40A0-89BE-789D5277A28C}" cache="Slicer_Country" caption="Country" level="1" rowHeight="234950"/>
  <slicer name="Warehouse" xr10:uid="{EB0B4067-256D-4AD2-A51A-392D83442CFB}" cache="Slicer_Warehouse" caption="Warehous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lag_Day 1" xr10:uid="{6DD46E89-4ADF-4DAC-A81C-33D2AE1EB003}" cache="Slicer_Flag_Day" caption="Period" level="1" style="Slicer Style 1" rowHeight="234950"/>
  <slicer name="Country 1" xr10:uid="{AF6E9B77-6822-4B73-A5E1-B5EF27FB9948}" cache="Slicer_Country" caption="Country" level="1" style="Slicer Style 1" rowHeight="234950"/>
  <slicer name="Warehouse 1" xr10:uid="{8587D027-865C-426F-A086-E4C96AD424F7}" cache="Slicer_Warehouse" caption="Warehouse" level="1"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7D761-5D0C-4FCF-9A17-DC5C8C4ECB22}">
  <sheetPr>
    <tabColor theme="9" tint="0.59999389629810485"/>
  </sheetPr>
  <dimension ref="A3:B130"/>
  <sheetViews>
    <sheetView zoomScale="70" zoomScaleNormal="70" workbookViewId="0">
      <selection activeCell="M123" sqref="M123"/>
    </sheetView>
  </sheetViews>
  <sheetFormatPr defaultRowHeight="14.4" x14ac:dyDescent="0.3"/>
  <cols>
    <col min="1" max="1" width="13.88671875" bestFit="1" customWidth="1"/>
    <col min="2" max="2" width="16.44140625" bestFit="1" customWidth="1"/>
  </cols>
  <sheetData>
    <row r="3" spans="1:2" x14ac:dyDescent="0.3">
      <c r="A3" t="s">
        <v>2260</v>
      </c>
    </row>
    <row r="4" spans="1:2" x14ac:dyDescent="0.3">
      <c r="A4" s="11">
        <v>2200</v>
      </c>
      <c r="B4">
        <f>GETPIVOTDATA("[Measures].[Count of Order_ID]",$A$3)</f>
        <v>2200</v>
      </c>
    </row>
    <row r="6" spans="1:2" x14ac:dyDescent="0.3">
      <c r="A6" t="s">
        <v>2258</v>
      </c>
    </row>
    <row r="7" spans="1:2" x14ac:dyDescent="0.3">
      <c r="A7" s="11">
        <v>2331956.7250000006</v>
      </c>
      <c r="B7" s="7">
        <f>GETPIVOTDATA("[Measures].[Sum of Revenue]",$A$6)</f>
        <v>2331956.7250000006</v>
      </c>
    </row>
    <row r="10" spans="1:2" x14ac:dyDescent="0.3">
      <c r="A10" t="s">
        <v>2259</v>
      </c>
    </row>
    <row r="11" spans="1:2" x14ac:dyDescent="0.3">
      <c r="A11" s="11">
        <v>778143.22499999974</v>
      </c>
      <c r="B11" s="8">
        <f>GETPIVOTDATA("[Measures].[Sum of Net Profit]",$A$10)</f>
        <v>778143.22499999974</v>
      </c>
    </row>
    <row r="14" spans="1:2" x14ac:dyDescent="0.3">
      <c r="A14" t="s">
        <v>2247</v>
      </c>
    </row>
    <row r="15" spans="1:2" x14ac:dyDescent="0.3">
      <c r="A15" s="11">
        <v>0.81227272727272726</v>
      </c>
      <c r="B15" s="9">
        <f>GETPIVOTDATA("[Measures].[Average of Flag_OnTime]",$A$14)</f>
        <v>0.81227272727272726</v>
      </c>
    </row>
    <row r="18" spans="1:2" x14ac:dyDescent="0.3">
      <c r="A18" t="s">
        <v>2262</v>
      </c>
    </row>
    <row r="19" spans="1:2" x14ac:dyDescent="0.3">
      <c r="A19" s="11">
        <v>2.9922727272727272</v>
      </c>
      <c r="B19" s="10">
        <f>GETPIVOTDATA("[Measures].[Average of Lead Time]",$A$18)</f>
        <v>2.9922727272727272</v>
      </c>
    </row>
    <row r="24" spans="1:2" x14ac:dyDescent="0.3">
      <c r="A24" s="3" t="s">
        <v>2263</v>
      </c>
      <c r="B24" t="s">
        <v>2247</v>
      </c>
    </row>
    <row r="25" spans="1:2" x14ac:dyDescent="0.3">
      <c r="A25" s="5">
        <v>45658</v>
      </c>
      <c r="B25" s="6">
        <v>1</v>
      </c>
    </row>
    <row r="26" spans="1:2" x14ac:dyDescent="0.3">
      <c r="A26" s="5">
        <v>45659</v>
      </c>
      <c r="B26" s="6">
        <v>1</v>
      </c>
    </row>
    <row r="27" spans="1:2" x14ac:dyDescent="0.3">
      <c r="A27" s="5">
        <v>45660</v>
      </c>
      <c r="B27" s="6">
        <v>1</v>
      </c>
    </row>
    <row r="28" spans="1:2" x14ac:dyDescent="0.3">
      <c r="A28" s="5">
        <v>45661</v>
      </c>
      <c r="B28" s="6">
        <v>1</v>
      </c>
    </row>
    <row r="29" spans="1:2" x14ac:dyDescent="0.3">
      <c r="A29" s="5">
        <v>45662</v>
      </c>
      <c r="B29" s="6">
        <v>1</v>
      </c>
    </row>
    <row r="30" spans="1:2" x14ac:dyDescent="0.3">
      <c r="A30" s="5">
        <v>45663</v>
      </c>
      <c r="B30" s="6">
        <v>1</v>
      </c>
    </row>
    <row r="31" spans="1:2" x14ac:dyDescent="0.3">
      <c r="A31" s="5">
        <v>45664</v>
      </c>
      <c r="B31" s="6">
        <v>1</v>
      </c>
    </row>
    <row r="32" spans="1:2" x14ac:dyDescent="0.3">
      <c r="A32" s="5">
        <v>45665</v>
      </c>
      <c r="B32" s="6">
        <v>1</v>
      </c>
    </row>
    <row r="33" spans="1:2" x14ac:dyDescent="0.3">
      <c r="A33" s="5">
        <v>45666</v>
      </c>
      <c r="B33" s="6">
        <v>1</v>
      </c>
    </row>
    <row r="34" spans="1:2" x14ac:dyDescent="0.3">
      <c r="A34" s="5">
        <v>45667</v>
      </c>
      <c r="B34" s="6">
        <v>1</v>
      </c>
    </row>
    <row r="35" spans="1:2" x14ac:dyDescent="0.3">
      <c r="A35" s="5">
        <v>45668</v>
      </c>
      <c r="B35" s="6">
        <v>1</v>
      </c>
    </row>
    <row r="36" spans="1:2" x14ac:dyDescent="0.3">
      <c r="A36" s="5">
        <v>45669</v>
      </c>
      <c r="B36" s="6">
        <v>1</v>
      </c>
    </row>
    <row r="37" spans="1:2" x14ac:dyDescent="0.3">
      <c r="A37" s="5">
        <v>45670</v>
      </c>
      <c r="B37" s="6">
        <v>1</v>
      </c>
    </row>
    <row r="38" spans="1:2" x14ac:dyDescent="0.3">
      <c r="A38" s="5">
        <v>45671</v>
      </c>
      <c r="B38" s="6">
        <v>1</v>
      </c>
    </row>
    <row r="39" spans="1:2" x14ac:dyDescent="0.3">
      <c r="A39" s="5">
        <v>45672</v>
      </c>
      <c r="B39" s="6">
        <v>1</v>
      </c>
    </row>
    <row r="40" spans="1:2" x14ac:dyDescent="0.3">
      <c r="A40" s="5">
        <v>45673</v>
      </c>
      <c r="B40" s="6">
        <v>0.73015873015873012</v>
      </c>
    </row>
    <row r="41" spans="1:2" x14ac:dyDescent="0.3">
      <c r="A41" s="5">
        <v>45674</v>
      </c>
      <c r="B41" s="6">
        <v>0.6588235294117647</v>
      </c>
    </row>
    <row r="42" spans="1:2" x14ac:dyDescent="0.3">
      <c r="A42" s="5">
        <v>45675</v>
      </c>
      <c r="B42" s="6">
        <v>0.53521126760563376</v>
      </c>
    </row>
    <row r="43" spans="1:2" x14ac:dyDescent="0.3">
      <c r="A43" s="5">
        <v>45676</v>
      </c>
      <c r="B43" s="6">
        <v>0.7</v>
      </c>
    </row>
    <row r="44" spans="1:2" x14ac:dyDescent="0.3">
      <c r="A44" s="5">
        <v>45677</v>
      </c>
      <c r="B44" s="6">
        <v>0.48333333333333334</v>
      </c>
    </row>
    <row r="45" spans="1:2" x14ac:dyDescent="0.3">
      <c r="A45" s="5">
        <v>45678</v>
      </c>
      <c r="B45" s="6">
        <v>0.66216216216216217</v>
      </c>
    </row>
    <row r="46" spans="1:2" x14ac:dyDescent="0.3">
      <c r="A46" s="5">
        <v>45679</v>
      </c>
      <c r="B46" s="6">
        <v>0.69135802469135799</v>
      </c>
    </row>
    <row r="47" spans="1:2" x14ac:dyDescent="0.3">
      <c r="A47" s="5">
        <v>45680</v>
      </c>
      <c r="B47" s="6">
        <v>0.82089552238805974</v>
      </c>
    </row>
    <row r="48" spans="1:2" x14ac:dyDescent="0.3">
      <c r="A48" s="5">
        <v>45681</v>
      </c>
      <c r="B48" s="6">
        <v>0.68493150684931503</v>
      </c>
    </row>
    <row r="49" spans="1:2" x14ac:dyDescent="0.3">
      <c r="A49" s="5">
        <v>45682</v>
      </c>
      <c r="B49" s="6">
        <v>0.59740259740259738</v>
      </c>
    </row>
    <row r="50" spans="1:2" x14ac:dyDescent="0.3">
      <c r="A50" s="5">
        <v>45683</v>
      </c>
      <c r="B50" s="6">
        <v>0.71232876712328763</v>
      </c>
    </row>
    <row r="51" spans="1:2" x14ac:dyDescent="0.3">
      <c r="A51" s="5">
        <v>45684</v>
      </c>
      <c r="B51" s="6">
        <v>0.60563380281690138</v>
      </c>
    </row>
    <row r="52" spans="1:2" x14ac:dyDescent="0.3">
      <c r="A52" s="5">
        <v>45685</v>
      </c>
      <c r="B52" s="6">
        <v>0.44303797468354428</v>
      </c>
    </row>
    <row r="53" spans="1:2" x14ac:dyDescent="0.3">
      <c r="A53" s="5">
        <v>45686</v>
      </c>
      <c r="B53" s="6">
        <v>0.6166666666666667</v>
      </c>
    </row>
    <row r="54" spans="1:2" x14ac:dyDescent="0.3">
      <c r="A54" s="5">
        <v>45687</v>
      </c>
      <c r="B54" s="6">
        <v>0.625</v>
      </c>
    </row>
    <row r="55" spans="1:2" x14ac:dyDescent="0.3">
      <c r="A55" s="5">
        <v>45688</v>
      </c>
      <c r="B55" s="6">
        <v>0.65333333333333332</v>
      </c>
    </row>
    <row r="56" spans="1:2" x14ac:dyDescent="0.3">
      <c r="A56" s="4" t="s">
        <v>2264</v>
      </c>
      <c r="B56" s="11">
        <v>0.81227272727272726</v>
      </c>
    </row>
    <row r="59" spans="1:2" x14ac:dyDescent="0.3">
      <c r="A59" s="3" t="s">
        <v>2263</v>
      </c>
      <c r="B59" t="s">
        <v>2262</v>
      </c>
    </row>
    <row r="60" spans="1:2" x14ac:dyDescent="0.3">
      <c r="A60" s="5">
        <v>45658</v>
      </c>
      <c r="B60" s="11">
        <v>2.5441176470588234</v>
      </c>
    </row>
    <row r="61" spans="1:2" x14ac:dyDescent="0.3">
      <c r="A61" s="5">
        <v>45659</v>
      </c>
      <c r="B61" s="11">
        <v>2.3384615384615386</v>
      </c>
    </row>
    <row r="62" spans="1:2" x14ac:dyDescent="0.3">
      <c r="A62" s="5">
        <v>45660</v>
      </c>
      <c r="B62" s="11">
        <v>2.4318181818181817</v>
      </c>
    </row>
    <row r="63" spans="1:2" x14ac:dyDescent="0.3">
      <c r="A63" s="5">
        <v>45661</v>
      </c>
      <c r="B63" s="11">
        <v>2.4383561643835616</v>
      </c>
    </row>
    <row r="64" spans="1:2" x14ac:dyDescent="0.3">
      <c r="A64" s="5">
        <v>45662</v>
      </c>
      <c r="B64" s="11">
        <v>2.4444444444444446</v>
      </c>
    </row>
    <row r="65" spans="1:2" x14ac:dyDescent="0.3">
      <c r="A65" s="5">
        <v>45663</v>
      </c>
      <c r="B65" s="11">
        <v>2.76</v>
      </c>
    </row>
    <row r="66" spans="1:2" x14ac:dyDescent="0.3">
      <c r="A66" s="5">
        <v>45664</v>
      </c>
      <c r="B66" s="11">
        <v>2.6341463414634148</v>
      </c>
    </row>
    <row r="67" spans="1:2" x14ac:dyDescent="0.3">
      <c r="A67" s="5">
        <v>45665</v>
      </c>
      <c r="B67" s="11">
        <v>2.4461538461538463</v>
      </c>
    </row>
    <row r="68" spans="1:2" x14ac:dyDescent="0.3">
      <c r="A68" s="5">
        <v>45666</v>
      </c>
      <c r="B68" s="11">
        <v>2.7014925373134329</v>
      </c>
    </row>
    <row r="69" spans="1:2" x14ac:dyDescent="0.3">
      <c r="A69" s="5">
        <v>45667</v>
      </c>
      <c r="B69" s="11">
        <v>2.370967741935484</v>
      </c>
    </row>
    <row r="70" spans="1:2" x14ac:dyDescent="0.3">
      <c r="A70" s="5">
        <v>45668</v>
      </c>
      <c r="B70" s="11">
        <v>2.557377049180328</v>
      </c>
    </row>
    <row r="71" spans="1:2" x14ac:dyDescent="0.3">
      <c r="A71" s="5">
        <v>45669</v>
      </c>
      <c r="B71" s="11">
        <v>2.2698412698412698</v>
      </c>
    </row>
    <row r="72" spans="1:2" x14ac:dyDescent="0.3">
      <c r="A72" s="5">
        <v>45670</v>
      </c>
      <c r="B72" s="11">
        <v>2.4558823529411766</v>
      </c>
    </row>
    <row r="73" spans="1:2" x14ac:dyDescent="0.3">
      <c r="A73" s="5">
        <v>45671</v>
      </c>
      <c r="B73" s="11">
        <v>2.6578947368421053</v>
      </c>
    </row>
    <row r="74" spans="1:2" x14ac:dyDescent="0.3">
      <c r="A74" s="5">
        <v>45672</v>
      </c>
      <c r="B74" s="11">
        <v>2.5277777777777777</v>
      </c>
    </row>
    <row r="75" spans="1:2" x14ac:dyDescent="0.3">
      <c r="A75" s="5">
        <v>45673</v>
      </c>
      <c r="B75" s="11">
        <v>3.253968253968254</v>
      </c>
    </row>
    <row r="76" spans="1:2" x14ac:dyDescent="0.3">
      <c r="A76" s="5">
        <v>45674</v>
      </c>
      <c r="B76" s="11">
        <v>3.6</v>
      </c>
    </row>
    <row r="77" spans="1:2" x14ac:dyDescent="0.3">
      <c r="A77" s="5">
        <v>45675</v>
      </c>
      <c r="B77" s="11">
        <v>3.76056338028169</v>
      </c>
    </row>
    <row r="78" spans="1:2" x14ac:dyDescent="0.3">
      <c r="A78" s="5">
        <v>45676</v>
      </c>
      <c r="B78" s="11">
        <v>3.2</v>
      </c>
    </row>
    <row r="79" spans="1:2" x14ac:dyDescent="0.3">
      <c r="A79" s="5">
        <v>45677</v>
      </c>
      <c r="B79" s="11">
        <v>3.8166666666666669</v>
      </c>
    </row>
    <row r="80" spans="1:2" x14ac:dyDescent="0.3">
      <c r="A80" s="5">
        <v>45678</v>
      </c>
      <c r="B80" s="11">
        <v>3.4729729729729728</v>
      </c>
    </row>
    <row r="81" spans="1:2" x14ac:dyDescent="0.3">
      <c r="A81" s="5">
        <v>45679</v>
      </c>
      <c r="B81" s="11">
        <v>3.2839506172839505</v>
      </c>
    </row>
    <row r="82" spans="1:2" x14ac:dyDescent="0.3">
      <c r="A82" s="5">
        <v>45680</v>
      </c>
      <c r="B82" s="11">
        <v>2.7611940298507465</v>
      </c>
    </row>
    <row r="83" spans="1:2" x14ac:dyDescent="0.3">
      <c r="A83" s="5">
        <v>45681</v>
      </c>
      <c r="B83" s="11">
        <v>3.3013698630136985</v>
      </c>
    </row>
    <row r="84" spans="1:2" x14ac:dyDescent="0.3">
      <c r="A84" s="5">
        <v>45682</v>
      </c>
      <c r="B84" s="11">
        <v>3.4545454545454546</v>
      </c>
    </row>
    <row r="85" spans="1:2" x14ac:dyDescent="0.3">
      <c r="A85" s="5">
        <v>45683</v>
      </c>
      <c r="B85" s="11">
        <v>2.9589041095890409</v>
      </c>
    </row>
    <row r="86" spans="1:2" x14ac:dyDescent="0.3">
      <c r="A86" s="5">
        <v>45684</v>
      </c>
      <c r="B86" s="11">
        <v>3.563380281690141</v>
      </c>
    </row>
    <row r="87" spans="1:2" x14ac:dyDescent="0.3">
      <c r="A87" s="5">
        <v>45685</v>
      </c>
      <c r="B87" s="11">
        <v>4.0632911392405067</v>
      </c>
    </row>
    <row r="88" spans="1:2" x14ac:dyDescent="0.3">
      <c r="A88" s="5">
        <v>45686</v>
      </c>
      <c r="B88" s="11">
        <v>3.5833333333333335</v>
      </c>
    </row>
    <row r="89" spans="1:2" x14ac:dyDescent="0.3">
      <c r="A89" s="5">
        <v>45687</v>
      </c>
      <c r="B89" s="11">
        <v>3.40625</v>
      </c>
    </row>
    <row r="90" spans="1:2" x14ac:dyDescent="0.3">
      <c r="A90" s="5">
        <v>45688</v>
      </c>
      <c r="B90" s="11">
        <v>3.48</v>
      </c>
    </row>
    <row r="91" spans="1:2" x14ac:dyDescent="0.3">
      <c r="A91" s="4" t="s">
        <v>2264</v>
      </c>
      <c r="B91" s="11">
        <v>2.9922727272727272</v>
      </c>
    </row>
    <row r="94" spans="1:2" x14ac:dyDescent="0.3">
      <c r="A94" t="s">
        <v>2266</v>
      </c>
    </row>
    <row r="95" spans="1:2" x14ac:dyDescent="0.3">
      <c r="A95" s="6">
        <v>9.5000000000000001E-2</v>
      </c>
      <c r="B95" s="9">
        <f>GETPIVOTDATA("[Measures].[Average of Loss_making Orders]",$A$94)</f>
        <v>9.5000000000000001E-2</v>
      </c>
    </row>
    <row r="98" spans="1:2" x14ac:dyDescent="0.3">
      <c r="A98" s="3" t="s">
        <v>2263</v>
      </c>
      <c r="B98" t="s">
        <v>2259</v>
      </c>
    </row>
    <row r="99" spans="1:2" x14ac:dyDescent="0.3">
      <c r="A99" s="5">
        <v>45658</v>
      </c>
      <c r="B99" s="10">
        <v>22224.133227272723</v>
      </c>
    </row>
    <row r="100" spans="1:2" x14ac:dyDescent="0.3">
      <c r="A100" s="5">
        <v>45659</v>
      </c>
      <c r="B100" s="10">
        <v>23685.050636363638</v>
      </c>
    </row>
    <row r="101" spans="1:2" x14ac:dyDescent="0.3">
      <c r="A101" s="5">
        <v>45660</v>
      </c>
      <c r="B101" s="10">
        <v>27253.962500000005</v>
      </c>
    </row>
    <row r="102" spans="1:2" x14ac:dyDescent="0.3">
      <c r="A102" s="5">
        <v>45661</v>
      </c>
      <c r="B102" s="10">
        <v>25396.558045454542</v>
      </c>
    </row>
    <row r="103" spans="1:2" x14ac:dyDescent="0.3">
      <c r="A103" s="5">
        <v>45662</v>
      </c>
      <c r="B103" s="10">
        <v>26738.339681818183</v>
      </c>
    </row>
    <row r="104" spans="1:2" x14ac:dyDescent="0.3">
      <c r="A104" s="5">
        <v>45663</v>
      </c>
      <c r="B104" s="10">
        <v>30562.327272727263</v>
      </c>
    </row>
    <row r="105" spans="1:2" x14ac:dyDescent="0.3">
      <c r="A105" s="5">
        <v>45664</v>
      </c>
      <c r="B105" s="10">
        <v>36168.744818181818</v>
      </c>
    </row>
    <row r="106" spans="1:2" x14ac:dyDescent="0.3">
      <c r="A106" s="5">
        <v>45665</v>
      </c>
      <c r="B106" s="10">
        <v>17553.953136363634</v>
      </c>
    </row>
    <row r="107" spans="1:2" x14ac:dyDescent="0.3">
      <c r="A107" s="5">
        <v>45666</v>
      </c>
      <c r="B107" s="10">
        <v>25125.644863636371</v>
      </c>
    </row>
    <row r="108" spans="1:2" x14ac:dyDescent="0.3">
      <c r="A108" s="5">
        <v>45667</v>
      </c>
      <c r="B108" s="10">
        <v>24519.275545454548</v>
      </c>
    </row>
    <row r="109" spans="1:2" x14ac:dyDescent="0.3">
      <c r="A109" s="5">
        <v>45668</v>
      </c>
      <c r="B109" s="10">
        <v>25713.972681818177</v>
      </c>
    </row>
    <row r="110" spans="1:2" x14ac:dyDescent="0.3">
      <c r="A110" s="5">
        <v>45669</v>
      </c>
      <c r="B110" s="10">
        <v>24086.164409090907</v>
      </c>
    </row>
    <row r="111" spans="1:2" x14ac:dyDescent="0.3">
      <c r="A111" s="5">
        <v>45670</v>
      </c>
      <c r="B111" s="10">
        <v>20863.32522727273</v>
      </c>
    </row>
    <row r="112" spans="1:2" x14ac:dyDescent="0.3">
      <c r="A112" s="5">
        <v>45671</v>
      </c>
      <c r="B112" s="10">
        <v>30135.440136363632</v>
      </c>
    </row>
    <row r="113" spans="1:2" x14ac:dyDescent="0.3">
      <c r="A113" s="5">
        <v>45672</v>
      </c>
      <c r="B113" s="10">
        <v>23240.218681818187</v>
      </c>
    </row>
    <row r="114" spans="1:2" x14ac:dyDescent="0.3">
      <c r="A114" s="5">
        <v>45673</v>
      </c>
      <c r="B114" s="10">
        <v>18353.966909090908</v>
      </c>
    </row>
    <row r="115" spans="1:2" x14ac:dyDescent="0.3">
      <c r="A115" s="5">
        <v>45674</v>
      </c>
      <c r="B115" s="10">
        <v>30420.160909090911</v>
      </c>
    </row>
    <row r="116" spans="1:2" x14ac:dyDescent="0.3">
      <c r="A116" s="5">
        <v>45675</v>
      </c>
      <c r="B116" s="10">
        <v>27988.489318181812</v>
      </c>
    </row>
    <row r="117" spans="1:2" x14ac:dyDescent="0.3">
      <c r="A117" s="5">
        <v>45676</v>
      </c>
      <c r="B117" s="10">
        <v>25070.00795454545</v>
      </c>
    </row>
    <row r="118" spans="1:2" x14ac:dyDescent="0.3">
      <c r="A118" s="5">
        <v>45677</v>
      </c>
      <c r="B118" s="10">
        <v>17822.394818181823</v>
      </c>
    </row>
    <row r="119" spans="1:2" x14ac:dyDescent="0.3">
      <c r="A119" s="5">
        <v>45678</v>
      </c>
      <c r="B119" s="10">
        <v>24203.526409090908</v>
      </c>
    </row>
    <row r="120" spans="1:2" x14ac:dyDescent="0.3">
      <c r="A120" s="5">
        <v>45679</v>
      </c>
      <c r="B120" s="10">
        <v>26977.275954545465</v>
      </c>
    </row>
    <row r="121" spans="1:2" x14ac:dyDescent="0.3">
      <c r="A121" s="5">
        <v>45680</v>
      </c>
      <c r="B121" s="10">
        <v>24376.001363636362</v>
      </c>
    </row>
    <row r="122" spans="1:2" x14ac:dyDescent="0.3">
      <c r="A122" s="5">
        <v>45681</v>
      </c>
      <c r="B122" s="10">
        <v>26466.10204545454</v>
      </c>
    </row>
    <row r="123" spans="1:2" x14ac:dyDescent="0.3">
      <c r="A123" s="5">
        <v>45682</v>
      </c>
      <c r="B123" s="10">
        <v>18495.975499999997</v>
      </c>
    </row>
    <row r="124" spans="1:2" x14ac:dyDescent="0.3">
      <c r="A124" s="5">
        <v>45683</v>
      </c>
      <c r="B124" s="10">
        <v>26411.26404545454</v>
      </c>
    </row>
    <row r="125" spans="1:2" x14ac:dyDescent="0.3">
      <c r="A125" s="5">
        <v>45684</v>
      </c>
      <c r="B125" s="10">
        <v>28055.855318181828</v>
      </c>
    </row>
    <row r="126" spans="1:2" x14ac:dyDescent="0.3">
      <c r="A126" s="5">
        <v>45685</v>
      </c>
      <c r="B126" s="10">
        <v>26371.272727272724</v>
      </c>
    </row>
    <row r="127" spans="1:2" x14ac:dyDescent="0.3">
      <c r="A127" s="5">
        <v>45686</v>
      </c>
      <c r="B127" s="10">
        <v>20046.516318181817</v>
      </c>
    </row>
    <row r="128" spans="1:2" x14ac:dyDescent="0.3">
      <c r="A128" s="5">
        <v>45687</v>
      </c>
      <c r="B128" s="10">
        <v>21669.947272727262</v>
      </c>
    </row>
    <row r="129" spans="1:2" x14ac:dyDescent="0.3">
      <c r="A129" s="5">
        <v>45688</v>
      </c>
      <c r="B129" s="10">
        <v>32147.357272727277</v>
      </c>
    </row>
    <row r="130" spans="1:2" x14ac:dyDescent="0.3">
      <c r="A130" s="4" t="s">
        <v>2264</v>
      </c>
      <c r="B130" s="10">
        <v>778143.22499999974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Y1048576"/>
  <sheetViews>
    <sheetView topLeftCell="I1" workbookViewId="0">
      <selection activeCell="X26" sqref="X26"/>
    </sheetView>
  </sheetViews>
  <sheetFormatPr defaultRowHeight="14.4" x14ac:dyDescent="0.3"/>
  <cols>
    <col min="1" max="1" width="11" customWidth="1"/>
    <col min="2" max="3" width="21" customWidth="1"/>
    <col min="4" max="4" width="22" customWidth="1"/>
    <col min="5" max="5" width="15" customWidth="1"/>
    <col min="6" max="6" width="9" customWidth="1"/>
    <col min="7" max="7" width="11" customWidth="1"/>
    <col min="8" max="8" width="10" customWidth="1"/>
    <col min="9" max="9" width="8" customWidth="1"/>
    <col min="10" max="10" width="13" customWidth="1"/>
    <col min="11" max="11" width="10" customWidth="1"/>
    <col min="12" max="12" width="16" customWidth="1"/>
    <col min="13" max="13" width="15" customWidth="1"/>
    <col min="14" max="14" width="25" customWidth="1"/>
    <col min="15" max="15" width="12" customWidth="1"/>
    <col min="16" max="16" width="11.5546875" bestFit="1" customWidth="1"/>
    <col min="17" max="17" width="11.6640625" bestFit="1" customWidth="1"/>
    <col min="20" max="20" width="10.5546875" bestFit="1" customWidth="1"/>
    <col min="21" max="21" width="12" bestFit="1" customWidth="1"/>
    <col min="22" max="22" width="12.5546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2246</v>
      </c>
      <c r="Q1" t="s">
        <v>2248</v>
      </c>
      <c r="R1" t="s">
        <v>2249</v>
      </c>
      <c r="S1" t="s">
        <v>2251</v>
      </c>
      <c r="T1" t="s">
        <v>2250</v>
      </c>
      <c r="U1" t="s">
        <v>2257</v>
      </c>
      <c r="V1" t="s">
        <v>2255</v>
      </c>
      <c r="W1" t="s">
        <v>2256</v>
      </c>
      <c r="X1" t="s">
        <v>2261</v>
      </c>
      <c r="Y1" t="s">
        <v>2265</v>
      </c>
    </row>
    <row r="2" spans="1:25" x14ac:dyDescent="0.3">
      <c r="A2" t="s">
        <v>15</v>
      </c>
      <c r="B2" s="1">
        <v>45675</v>
      </c>
      <c r="C2" s="1">
        <v>45678</v>
      </c>
      <c r="D2" s="1">
        <v>45677</v>
      </c>
      <c r="E2" t="s">
        <v>16</v>
      </c>
      <c r="F2" t="s">
        <v>17</v>
      </c>
      <c r="G2" t="s">
        <v>18</v>
      </c>
      <c r="H2" t="s">
        <v>19</v>
      </c>
      <c r="I2" t="s">
        <v>20</v>
      </c>
      <c r="J2" t="s">
        <v>21</v>
      </c>
      <c r="K2">
        <v>7</v>
      </c>
      <c r="L2">
        <v>84.32</v>
      </c>
      <c r="M2">
        <v>38.75</v>
      </c>
      <c r="N2">
        <v>10.57</v>
      </c>
      <c r="O2">
        <v>15</v>
      </c>
      <c r="P2">
        <f>IF(D2-C2 &lt;= 0,1,0)</f>
        <v>1</v>
      </c>
      <c r="Q2" t="str">
        <f>IF(B2&lt;=DATE(2025,1,15),"Before 01-15","After 01-15")</f>
        <v>After 01-15</v>
      </c>
      <c r="R2">
        <f>L2*(1-(0.01*O2))</f>
        <v>71.671999999999997</v>
      </c>
      <c r="S2">
        <f>R2*K2</f>
        <v>501.70399999999995</v>
      </c>
      <c r="T2">
        <f>S2-(M2*K2)</f>
        <v>230.45399999999995</v>
      </c>
      <c r="U2" s="2">
        <f>Monthly_Fixed_Costs!$I$2</f>
        <v>26.363636363636363</v>
      </c>
      <c r="V2">
        <f>N2*K2</f>
        <v>73.990000000000009</v>
      </c>
      <c r="W2" s="2">
        <f>T2-(U2+V2)</f>
        <v>130.10036363636357</v>
      </c>
      <c r="X2">
        <f>D2-B2</f>
        <v>2</v>
      </c>
      <c r="Y2">
        <f>IF(W2&lt;10,1,0)</f>
        <v>0</v>
      </c>
    </row>
    <row r="3" spans="1:25" x14ac:dyDescent="0.3">
      <c r="A3" t="s">
        <v>22</v>
      </c>
      <c r="B3" s="1">
        <v>45687</v>
      </c>
      <c r="C3" s="1">
        <v>45689</v>
      </c>
      <c r="D3" s="1">
        <v>45690</v>
      </c>
      <c r="E3" t="s">
        <v>23</v>
      </c>
      <c r="F3" t="s">
        <v>17</v>
      </c>
      <c r="G3" t="s">
        <v>24</v>
      </c>
      <c r="H3" t="s">
        <v>25</v>
      </c>
      <c r="I3" t="s">
        <v>26</v>
      </c>
      <c r="J3" t="s">
        <v>27</v>
      </c>
      <c r="K3">
        <v>7</v>
      </c>
      <c r="L3">
        <v>105.22</v>
      </c>
      <c r="M3">
        <v>58.08</v>
      </c>
      <c r="N3">
        <v>9.15</v>
      </c>
      <c r="O3">
        <v>5</v>
      </c>
      <c r="P3">
        <f t="shared" ref="P3:P66" si="0">IF(D3-C3 &lt;= 0,1,0)</f>
        <v>0</v>
      </c>
      <c r="Q3" t="str">
        <f t="shared" ref="Q3:Q66" si="1">IF(B3&lt;=DATE(2025,1,15),"Before 01-15","After 01-15")</f>
        <v>After 01-15</v>
      </c>
      <c r="R3">
        <f t="shared" ref="R3:R66" si="2">L3*(1-(0.01*O3))</f>
        <v>99.958999999999989</v>
      </c>
      <c r="S3">
        <f t="shared" ref="S3:S66" si="3">R3*K3</f>
        <v>699.71299999999997</v>
      </c>
      <c r="T3">
        <f t="shared" ref="T3:T66" si="4">S3-(M3*K3)</f>
        <v>293.15299999999996</v>
      </c>
      <c r="U3" s="2">
        <f>Monthly_Fixed_Costs!$I$2</f>
        <v>26.363636363636363</v>
      </c>
      <c r="V3">
        <f t="shared" ref="V3:V66" si="5">N3*K3</f>
        <v>64.05</v>
      </c>
      <c r="W3" s="2">
        <f t="shared" ref="W3:W66" si="6">T3-(U3+V3)</f>
        <v>202.73936363636361</v>
      </c>
      <c r="X3">
        <f t="shared" ref="X3:X66" si="7">D3-B3</f>
        <v>3</v>
      </c>
      <c r="Y3">
        <f t="shared" ref="Y3:Y66" si="8">IF(W3&lt;10,1,0)</f>
        <v>0</v>
      </c>
    </row>
    <row r="4" spans="1:25" x14ac:dyDescent="0.3">
      <c r="A4" t="s">
        <v>28</v>
      </c>
      <c r="B4" s="1">
        <v>45667</v>
      </c>
      <c r="C4" s="1">
        <v>45671</v>
      </c>
      <c r="D4" s="1">
        <v>45671</v>
      </c>
      <c r="E4" t="s">
        <v>23</v>
      </c>
      <c r="F4" t="s">
        <v>17</v>
      </c>
      <c r="G4" t="s">
        <v>18</v>
      </c>
      <c r="H4" t="s">
        <v>19</v>
      </c>
      <c r="I4" t="s">
        <v>29</v>
      </c>
      <c r="J4" t="s">
        <v>27</v>
      </c>
      <c r="K4">
        <v>4</v>
      </c>
      <c r="L4">
        <v>23.58</v>
      </c>
      <c r="M4">
        <v>14.61</v>
      </c>
      <c r="N4">
        <v>3.33</v>
      </c>
      <c r="O4">
        <v>15</v>
      </c>
      <c r="P4">
        <f t="shared" si="0"/>
        <v>1</v>
      </c>
      <c r="Q4" t="str">
        <f t="shared" si="1"/>
        <v>Before 01-15</v>
      </c>
      <c r="R4">
        <f t="shared" si="2"/>
        <v>20.042999999999999</v>
      </c>
      <c r="S4">
        <f t="shared" si="3"/>
        <v>80.171999999999997</v>
      </c>
      <c r="T4">
        <f t="shared" si="4"/>
        <v>21.731999999999999</v>
      </c>
      <c r="U4" s="2">
        <f>Monthly_Fixed_Costs!$I$2</f>
        <v>26.363636363636363</v>
      </c>
      <c r="V4">
        <f t="shared" si="5"/>
        <v>13.32</v>
      </c>
      <c r="W4" s="2">
        <f t="shared" si="6"/>
        <v>-17.951636363636368</v>
      </c>
      <c r="X4">
        <f t="shared" si="7"/>
        <v>4</v>
      </c>
      <c r="Y4">
        <f t="shared" si="8"/>
        <v>1</v>
      </c>
    </row>
    <row r="5" spans="1:25" x14ac:dyDescent="0.3">
      <c r="A5" t="s">
        <v>30</v>
      </c>
      <c r="B5" s="1">
        <v>45671</v>
      </c>
      <c r="C5" s="1">
        <v>45673</v>
      </c>
      <c r="D5" s="1">
        <v>45673</v>
      </c>
      <c r="E5" t="s">
        <v>23</v>
      </c>
      <c r="F5" t="s">
        <v>17</v>
      </c>
      <c r="G5" t="s">
        <v>18</v>
      </c>
      <c r="H5" t="s">
        <v>25</v>
      </c>
      <c r="I5" t="s">
        <v>20</v>
      </c>
      <c r="J5" t="s">
        <v>21</v>
      </c>
      <c r="K5">
        <v>14</v>
      </c>
      <c r="L5">
        <v>38.56</v>
      </c>
      <c r="M5">
        <v>16.600000000000001</v>
      </c>
      <c r="N5">
        <v>8.7899999999999991</v>
      </c>
      <c r="O5">
        <v>15</v>
      </c>
      <c r="P5">
        <f t="shared" si="0"/>
        <v>1</v>
      </c>
      <c r="Q5" t="str">
        <f t="shared" si="1"/>
        <v>Before 01-15</v>
      </c>
      <c r="R5">
        <f t="shared" si="2"/>
        <v>32.776000000000003</v>
      </c>
      <c r="S5">
        <f t="shared" si="3"/>
        <v>458.86400000000003</v>
      </c>
      <c r="T5">
        <f t="shared" si="4"/>
        <v>226.464</v>
      </c>
      <c r="U5" s="2">
        <f>Monthly_Fixed_Costs!$I$2</f>
        <v>26.363636363636363</v>
      </c>
      <c r="V5">
        <f t="shared" si="5"/>
        <v>123.05999999999999</v>
      </c>
      <c r="W5" s="2">
        <f t="shared" si="6"/>
        <v>77.040363636363651</v>
      </c>
      <c r="X5">
        <f t="shared" si="7"/>
        <v>2</v>
      </c>
      <c r="Y5">
        <f t="shared" si="8"/>
        <v>0</v>
      </c>
    </row>
    <row r="6" spans="1:25" x14ac:dyDescent="0.3">
      <c r="A6" t="s">
        <v>31</v>
      </c>
      <c r="B6" s="1">
        <v>45658</v>
      </c>
      <c r="C6" s="1">
        <v>45662</v>
      </c>
      <c r="D6" s="1">
        <v>45662</v>
      </c>
      <c r="E6" t="s">
        <v>16</v>
      </c>
      <c r="F6" t="s">
        <v>32</v>
      </c>
      <c r="G6" t="s">
        <v>18</v>
      </c>
      <c r="H6" t="s">
        <v>33</v>
      </c>
      <c r="I6" t="s">
        <v>34</v>
      </c>
      <c r="J6" t="s">
        <v>35</v>
      </c>
      <c r="K6">
        <v>14</v>
      </c>
      <c r="L6">
        <v>29.67</v>
      </c>
      <c r="M6">
        <v>13.73</v>
      </c>
      <c r="N6">
        <v>6.91</v>
      </c>
      <c r="O6">
        <v>15</v>
      </c>
      <c r="P6">
        <f t="shared" si="0"/>
        <v>1</v>
      </c>
      <c r="Q6" t="str">
        <f t="shared" si="1"/>
        <v>Before 01-15</v>
      </c>
      <c r="R6">
        <f t="shared" si="2"/>
        <v>25.2195</v>
      </c>
      <c r="S6">
        <f t="shared" si="3"/>
        <v>353.07299999999998</v>
      </c>
      <c r="T6">
        <f t="shared" si="4"/>
        <v>160.85299999999998</v>
      </c>
      <c r="U6" s="2">
        <f>Monthly_Fixed_Costs!$I$2</f>
        <v>26.363636363636363</v>
      </c>
      <c r="V6">
        <f t="shared" si="5"/>
        <v>96.740000000000009</v>
      </c>
      <c r="W6" s="2">
        <f t="shared" si="6"/>
        <v>37.749363636363611</v>
      </c>
      <c r="X6">
        <f t="shared" si="7"/>
        <v>4</v>
      </c>
      <c r="Y6">
        <f t="shared" si="8"/>
        <v>0</v>
      </c>
    </row>
    <row r="7" spans="1:25" x14ac:dyDescent="0.3">
      <c r="A7" t="s">
        <v>36</v>
      </c>
      <c r="B7" s="1">
        <v>45688</v>
      </c>
      <c r="C7" s="1">
        <v>45691</v>
      </c>
      <c r="D7" s="1">
        <v>45693</v>
      </c>
      <c r="E7" t="s">
        <v>23</v>
      </c>
      <c r="F7" t="s">
        <v>17</v>
      </c>
      <c r="G7" t="s">
        <v>24</v>
      </c>
      <c r="H7" t="s">
        <v>37</v>
      </c>
      <c r="I7" t="s">
        <v>38</v>
      </c>
      <c r="J7" t="s">
        <v>21</v>
      </c>
      <c r="K7">
        <v>11</v>
      </c>
      <c r="L7">
        <v>170.24</v>
      </c>
      <c r="M7">
        <v>105.51</v>
      </c>
      <c r="N7">
        <v>7.42</v>
      </c>
      <c r="O7">
        <v>15</v>
      </c>
      <c r="P7">
        <f t="shared" si="0"/>
        <v>0</v>
      </c>
      <c r="Q7" t="str">
        <f t="shared" si="1"/>
        <v>After 01-15</v>
      </c>
      <c r="R7">
        <f t="shared" si="2"/>
        <v>144.70400000000001</v>
      </c>
      <c r="S7">
        <f t="shared" si="3"/>
        <v>1591.7440000000001</v>
      </c>
      <c r="T7">
        <f t="shared" si="4"/>
        <v>431.13400000000001</v>
      </c>
      <c r="U7" s="2">
        <f>Monthly_Fixed_Costs!$I$2</f>
        <v>26.363636363636363</v>
      </c>
      <c r="V7">
        <f t="shared" si="5"/>
        <v>81.62</v>
      </c>
      <c r="W7" s="2">
        <f t="shared" si="6"/>
        <v>323.15036363636364</v>
      </c>
      <c r="X7">
        <f t="shared" si="7"/>
        <v>5</v>
      </c>
      <c r="Y7">
        <f t="shared" si="8"/>
        <v>0</v>
      </c>
    </row>
    <row r="8" spans="1:25" x14ac:dyDescent="0.3">
      <c r="A8" t="s">
        <v>39</v>
      </c>
      <c r="B8" s="1">
        <v>45661</v>
      </c>
      <c r="C8" s="1">
        <v>45665</v>
      </c>
      <c r="D8" s="1">
        <v>45665</v>
      </c>
      <c r="E8" t="s">
        <v>16</v>
      </c>
      <c r="F8" t="s">
        <v>17</v>
      </c>
      <c r="G8" t="s">
        <v>24</v>
      </c>
      <c r="H8" t="s">
        <v>37</v>
      </c>
      <c r="I8" t="s">
        <v>34</v>
      </c>
      <c r="J8" t="s">
        <v>35</v>
      </c>
      <c r="K8">
        <v>15</v>
      </c>
      <c r="L8">
        <v>35.020000000000003</v>
      </c>
      <c r="M8">
        <v>19.239999999999998</v>
      </c>
      <c r="N8">
        <v>7.64</v>
      </c>
      <c r="O8">
        <v>10</v>
      </c>
      <c r="P8">
        <f t="shared" si="0"/>
        <v>1</v>
      </c>
      <c r="Q8" t="str">
        <f t="shared" si="1"/>
        <v>Before 01-15</v>
      </c>
      <c r="R8">
        <f t="shared" si="2"/>
        <v>31.518000000000004</v>
      </c>
      <c r="S8">
        <f t="shared" si="3"/>
        <v>472.77000000000004</v>
      </c>
      <c r="T8">
        <f t="shared" si="4"/>
        <v>184.17000000000007</v>
      </c>
      <c r="U8" s="2">
        <f>Monthly_Fixed_Costs!$I$2</f>
        <v>26.363636363636363</v>
      </c>
      <c r="V8">
        <f t="shared" si="5"/>
        <v>114.6</v>
      </c>
      <c r="W8" s="2">
        <f t="shared" si="6"/>
        <v>43.206363636363704</v>
      </c>
      <c r="X8">
        <f t="shared" si="7"/>
        <v>4</v>
      </c>
      <c r="Y8">
        <f t="shared" si="8"/>
        <v>0</v>
      </c>
    </row>
    <row r="9" spans="1:25" x14ac:dyDescent="0.3">
      <c r="A9" t="s">
        <v>40</v>
      </c>
      <c r="B9" s="1">
        <v>45687</v>
      </c>
      <c r="C9" s="1">
        <v>45690</v>
      </c>
      <c r="D9" s="1">
        <v>45692</v>
      </c>
      <c r="E9" t="s">
        <v>23</v>
      </c>
      <c r="F9" t="s">
        <v>41</v>
      </c>
      <c r="G9" t="s">
        <v>18</v>
      </c>
      <c r="H9" t="s">
        <v>33</v>
      </c>
      <c r="I9" t="s">
        <v>38</v>
      </c>
      <c r="J9" t="s">
        <v>21</v>
      </c>
      <c r="K9">
        <v>1</v>
      </c>
      <c r="L9">
        <v>150.13</v>
      </c>
      <c r="M9">
        <v>60.92</v>
      </c>
      <c r="N9">
        <v>5.74</v>
      </c>
      <c r="O9">
        <v>15</v>
      </c>
      <c r="P9">
        <f t="shared" si="0"/>
        <v>0</v>
      </c>
      <c r="Q9" t="str">
        <f t="shared" si="1"/>
        <v>After 01-15</v>
      </c>
      <c r="R9">
        <f t="shared" si="2"/>
        <v>127.61049999999999</v>
      </c>
      <c r="S9">
        <f t="shared" si="3"/>
        <v>127.61049999999999</v>
      </c>
      <c r="T9">
        <f t="shared" si="4"/>
        <v>66.690499999999986</v>
      </c>
      <c r="U9" s="2">
        <f>Monthly_Fixed_Costs!$I$2</f>
        <v>26.363636363636363</v>
      </c>
      <c r="V9">
        <f t="shared" si="5"/>
        <v>5.74</v>
      </c>
      <c r="W9" s="2">
        <f t="shared" si="6"/>
        <v>34.586863636363624</v>
      </c>
      <c r="X9">
        <f t="shared" si="7"/>
        <v>5</v>
      </c>
      <c r="Y9">
        <f t="shared" si="8"/>
        <v>0</v>
      </c>
    </row>
    <row r="10" spans="1:25" x14ac:dyDescent="0.3">
      <c r="A10" t="s">
        <v>42</v>
      </c>
      <c r="B10" s="1">
        <v>45676</v>
      </c>
      <c r="C10" s="1">
        <v>45680</v>
      </c>
      <c r="D10" s="1">
        <v>45681</v>
      </c>
      <c r="E10" t="s">
        <v>23</v>
      </c>
      <c r="F10" t="s">
        <v>32</v>
      </c>
      <c r="G10" t="s">
        <v>24</v>
      </c>
      <c r="H10" t="s">
        <v>25</v>
      </c>
      <c r="I10" t="s">
        <v>38</v>
      </c>
      <c r="J10" t="s">
        <v>21</v>
      </c>
      <c r="K10">
        <v>4</v>
      </c>
      <c r="L10">
        <v>30.79</v>
      </c>
      <c r="M10">
        <v>12.58</v>
      </c>
      <c r="N10">
        <v>7.72</v>
      </c>
      <c r="O10">
        <v>0</v>
      </c>
      <c r="P10">
        <f t="shared" si="0"/>
        <v>0</v>
      </c>
      <c r="Q10" t="str">
        <f t="shared" si="1"/>
        <v>After 01-15</v>
      </c>
      <c r="R10">
        <f t="shared" si="2"/>
        <v>30.79</v>
      </c>
      <c r="S10">
        <f t="shared" si="3"/>
        <v>123.16</v>
      </c>
      <c r="T10">
        <f t="shared" si="4"/>
        <v>72.84</v>
      </c>
      <c r="U10" s="2">
        <f>Monthly_Fixed_Costs!$I$2</f>
        <v>26.363636363636363</v>
      </c>
      <c r="V10">
        <f t="shared" si="5"/>
        <v>30.88</v>
      </c>
      <c r="W10" s="2">
        <f t="shared" si="6"/>
        <v>15.596363636363641</v>
      </c>
      <c r="X10">
        <f t="shared" si="7"/>
        <v>5</v>
      </c>
      <c r="Y10">
        <f t="shared" si="8"/>
        <v>0</v>
      </c>
    </row>
    <row r="11" spans="1:25" x14ac:dyDescent="0.3">
      <c r="A11" t="s">
        <v>43</v>
      </c>
      <c r="B11" s="1">
        <v>45661</v>
      </c>
      <c r="C11" s="1">
        <v>45663</v>
      </c>
      <c r="D11" s="1">
        <v>45662</v>
      </c>
      <c r="E11" t="s">
        <v>23</v>
      </c>
      <c r="F11" t="s">
        <v>17</v>
      </c>
      <c r="G11" t="s">
        <v>18</v>
      </c>
      <c r="H11" t="s">
        <v>37</v>
      </c>
      <c r="I11" t="s">
        <v>38</v>
      </c>
      <c r="J11" t="s">
        <v>21</v>
      </c>
      <c r="K11">
        <v>4</v>
      </c>
      <c r="L11">
        <v>33</v>
      </c>
      <c r="M11">
        <v>17.420000000000002</v>
      </c>
      <c r="N11">
        <v>3.93</v>
      </c>
      <c r="O11">
        <v>5</v>
      </c>
      <c r="P11">
        <f t="shared" si="0"/>
        <v>1</v>
      </c>
      <c r="Q11" t="str">
        <f t="shared" si="1"/>
        <v>Before 01-15</v>
      </c>
      <c r="R11">
        <f t="shared" si="2"/>
        <v>31.349999999999998</v>
      </c>
      <c r="S11">
        <f t="shared" si="3"/>
        <v>125.39999999999999</v>
      </c>
      <c r="T11">
        <f t="shared" si="4"/>
        <v>55.719999999999985</v>
      </c>
      <c r="U11" s="2">
        <f>Monthly_Fixed_Costs!$I$2</f>
        <v>26.363636363636363</v>
      </c>
      <c r="V11">
        <f t="shared" si="5"/>
        <v>15.72</v>
      </c>
      <c r="W11" s="2">
        <f t="shared" si="6"/>
        <v>13.636363636363619</v>
      </c>
      <c r="X11">
        <f t="shared" si="7"/>
        <v>1</v>
      </c>
      <c r="Y11">
        <f t="shared" si="8"/>
        <v>0</v>
      </c>
    </row>
    <row r="12" spans="1:25" x14ac:dyDescent="0.3">
      <c r="A12" t="s">
        <v>44</v>
      </c>
      <c r="B12" s="1">
        <v>45681</v>
      </c>
      <c r="C12" s="1">
        <v>45683</v>
      </c>
      <c r="D12" s="1">
        <v>45683</v>
      </c>
      <c r="E12" t="s">
        <v>23</v>
      </c>
      <c r="F12" t="s">
        <v>45</v>
      </c>
      <c r="G12" t="s">
        <v>18</v>
      </c>
      <c r="H12" t="s">
        <v>19</v>
      </c>
      <c r="I12" t="s">
        <v>20</v>
      </c>
      <c r="J12" t="s">
        <v>21</v>
      </c>
      <c r="K12">
        <v>13</v>
      </c>
      <c r="L12">
        <v>36.04</v>
      </c>
      <c r="M12">
        <v>22.08</v>
      </c>
      <c r="N12">
        <v>4.91</v>
      </c>
      <c r="O12">
        <v>5</v>
      </c>
      <c r="P12">
        <f t="shared" si="0"/>
        <v>1</v>
      </c>
      <c r="Q12" t="str">
        <f t="shared" si="1"/>
        <v>After 01-15</v>
      </c>
      <c r="R12">
        <f t="shared" si="2"/>
        <v>34.238</v>
      </c>
      <c r="S12">
        <f t="shared" si="3"/>
        <v>445.09399999999999</v>
      </c>
      <c r="T12">
        <f t="shared" si="4"/>
        <v>158.05400000000003</v>
      </c>
      <c r="U12" s="2">
        <f>Monthly_Fixed_Costs!$I$2</f>
        <v>26.363636363636363</v>
      </c>
      <c r="V12">
        <f t="shared" si="5"/>
        <v>63.83</v>
      </c>
      <c r="W12" s="2">
        <f t="shared" si="6"/>
        <v>67.860363636363672</v>
      </c>
      <c r="X12">
        <f t="shared" si="7"/>
        <v>2</v>
      </c>
      <c r="Y12">
        <f t="shared" si="8"/>
        <v>0</v>
      </c>
    </row>
    <row r="13" spans="1:25" x14ac:dyDescent="0.3">
      <c r="A13" t="s">
        <v>46</v>
      </c>
      <c r="B13" s="1">
        <v>45670</v>
      </c>
      <c r="C13" s="1">
        <v>45672</v>
      </c>
      <c r="D13" s="1">
        <v>45671</v>
      </c>
      <c r="E13" t="s">
        <v>16</v>
      </c>
      <c r="F13" t="s">
        <v>41</v>
      </c>
      <c r="G13" t="s">
        <v>18</v>
      </c>
      <c r="H13" t="s">
        <v>25</v>
      </c>
      <c r="I13" t="s">
        <v>47</v>
      </c>
      <c r="J13" t="s">
        <v>35</v>
      </c>
      <c r="K13">
        <v>12</v>
      </c>
      <c r="L13">
        <v>24.58</v>
      </c>
      <c r="M13">
        <v>14.59</v>
      </c>
      <c r="N13">
        <v>5.34</v>
      </c>
      <c r="O13">
        <v>5</v>
      </c>
      <c r="P13">
        <f t="shared" si="0"/>
        <v>1</v>
      </c>
      <c r="Q13" t="str">
        <f t="shared" si="1"/>
        <v>Before 01-15</v>
      </c>
      <c r="R13">
        <f t="shared" si="2"/>
        <v>23.350999999999996</v>
      </c>
      <c r="S13">
        <f t="shared" si="3"/>
        <v>280.21199999999993</v>
      </c>
      <c r="T13">
        <f t="shared" si="4"/>
        <v>105.13199999999995</v>
      </c>
      <c r="U13" s="2">
        <f>Monthly_Fixed_Costs!$I$2</f>
        <v>26.363636363636363</v>
      </c>
      <c r="V13">
        <f t="shared" si="5"/>
        <v>64.08</v>
      </c>
      <c r="W13" s="2">
        <f t="shared" si="6"/>
        <v>14.68836363636359</v>
      </c>
      <c r="X13">
        <f t="shared" si="7"/>
        <v>1</v>
      </c>
      <c r="Y13">
        <f t="shared" si="8"/>
        <v>0</v>
      </c>
    </row>
    <row r="14" spans="1:25" x14ac:dyDescent="0.3">
      <c r="A14" t="s">
        <v>48</v>
      </c>
      <c r="B14" s="1">
        <v>45671</v>
      </c>
      <c r="C14" s="1">
        <v>45674</v>
      </c>
      <c r="D14" s="1">
        <v>45674</v>
      </c>
      <c r="E14" t="s">
        <v>16</v>
      </c>
      <c r="F14" t="s">
        <v>17</v>
      </c>
      <c r="G14" t="s">
        <v>18</v>
      </c>
      <c r="H14" t="s">
        <v>37</v>
      </c>
      <c r="I14" t="s">
        <v>20</v>
      </c>
      <c r="J14" t="s">
        <v>21</v>
      </c>
      <c r="K14">
        <v>11</v>
      </c>
      <c r="L14">
        <v>60.93</v>
      </c>
      <c r="M14">
        <v>28.4</v>
      </c>
      <c r="N14">
        <v>11.68</v>
      </c>
      <c r="O14">
        <v>15</v>
      </c>
      <c r="P14">
        <f t="shared" si="0"/>
        <v>1</v>
      </c>
      <c r="Q14" t="str">
        <f t="shared" si="1"/>
        <v>Before 01-15</v>
      </c>
      <c r="R14">
        <f t="shared" si="2"/>
        <v>51.790500000000002</v>
      </c>
      <c r="S14">
        <f t="shared" si="3"/>
        <v>569.69550000000004</v>
      </c>
      <c r="T14">
        <f t="shared" si="4"/>
        <v>257.29550000000006</v>
      </c>
      <c r="U14" s="2">
        <f>Monthly_Fixed_Costs!$I$2</f>
        <v>26.363636363636363</v>
      </c>
      <c r="V14">
        <f t="shared" si="5"/>
        <v>128.47999999999999</v>
      </c>
      <c r="W14" s="2">
        <f t="shared" si="6"/>
        <v>102.4518636363637</v>
      </c>
      <c r="X14">
        <f t="shared" si="7"/>
        <v>3</v>
      </c>
      <c r="Y14">
        <f t="shared" si="8"/>
        <v>0</v>
      </c>
    </row>
    <row r="15" spans="1:25" x14ac:dyDescent="0.3">
      <c r="A15" t="s">
        <v>49</v>
      </c>
      <c r="B15" s="1">
        <v>45664</v>
      </c>
      <c r="C15" s="1">
        <v>45667</v>
      </c>
      <c r="D15" s="1">
        <v>45666</v>
      </c>
      <c r="E15" t="s">
        <v>16</v>
      </c>
      <c r="F15" t="s">
        <v>17</v>
      </c>
      <c r="G15" t="s">
        <v>18</v>
      </c>
      <c r="H15" t="s">
        <v>33</v>
      </c>
      <c r="I15" t="s">
        <v>34</v>
      </c>
      <c r="J15" t="s">
        <v>35</v>
      </c>
      <c r="K15">
        <v>1</v>
      </c>
      <c r="L15">
        <v>196.61</v>
      </c>
      <c r="M15">
        <v>126.05</v>
      </c>
      <c r="N15">
        <v>3.24</v>
      </c>
      <c r="O15">
        <v>0</v>
      </c>
      <c r="P15">
        <f t="shared" si="0"/>
        <v>1</v>
      </c>
      <c r="Q15" t="str">
        <f t="shared" si="1"/>
        <v>Before 01-15</v>
      </c>
      <c r="R15">
        <f t="shared" si="2"/>
        <v>196.61</v>
      </c>
      <c r="S15">
        <f t="shared" si="3"/>
        <v>196.61</v>
      </c>
      <c r="T15">
        <f t="shared" si="4"/>
        <v>70.560000000000016</v>
      </c>
      <c r="U15" s="2">
        <f>Monthly_Fixed_Costs!$I$2</f>
        <v>26.363636363636363</v>
      </c>
      <c r="V15">
        <f t="shared" si="5"/>
        <v>3.24</v>
      </c>
      <c r="W15" s="2">
        <f t="shared" si="6"/>
        <v>40.956363636363655</v>
      </c>
      <c r="X15">
        <f t="shared" si="7"/>
        <v>2</v>
      </c>
      <c r="Y15">
        <f t="shared" si="8"/>
        <v>0</v>
      </c>
    </row>
    <row r="16" spans="1:25" x14ac:dyDescent="0.3">
      <c r="A16" t="s">
        <v>50</v>
      </c>
      <c r="B16" s="1">
        <v>45678</v>
      </c>
      <c r="C16" s="1">
        <v>45682</v>
      </c>
      <c r="D16" s="1">
        <v>45681</v>
      </c>
      <c r="E16" t="s">
        <v>23</v>
      </c>
      <c r="F16" t="s">
        <v>41</v>
      </c>
      <c r="G16" t="s">
        <v>24</v>
      </c>
      <c r="H16" t="s">
        <v>33</v>
      </c>
      <c r="I16" t="s">
        <v>20</v>
      </c>
      <c r="J16" t="s">
        <v>21</v>
      </c>
      <c r="K16">
        <v>3</v>
      </c>
      <c r="L16">
        <v>181.83</v>
      </c>
      <c r="M16">
        <v>108.14</v>
      </c>
      <c r="N16">
        <v>6.72</v>
      </c>
      <c r="O16">
        <v>0</v>
      </c>
      <c r="P16">
        <f t="shared" si="0"/>
        <v>1</v>
      </c>
      <c r="Q16" t="str">
        <f t="shared" si="1"/>
        <v>After 01-15</v>
      </c>
      <c r="R16">
        <f t="shared" si="2"/>
        <v>181.83</v>
      </c>
      <c r="S16">
        <f t="shared" si="3"/>
        <v>545.49</v>
      </c>
      <c r="T16">
        <f t="shared" si="4"/>
        <v>221.07</v>
      </c>
      <c r="U16" s="2">
        <f>Monthly_Fixed_Costs!$I$2</f>
        <v>26.363636363636363</v>
      </c>
      <c r="V16">
        <f t="shared" si="5"/>
        <v>20.16</v>
      </c>
      <c r="W16" s="2">
        <f t="shared" si="6"/>
        <v>174.54636363636362</v>
      </c>
      <c r="X16">
        <f t="shared" si="7"/>
        <v>3</v>
      </c>
      <c r="Y16">
        <f t="shared" si="8"/>
        <v>0</v>
      </c>
    </row>
    <row r="17" spans="1:25" x14ac:dyDescent="0.3">
      <c r="A17" t="s">
        <v>51</v>
      </c>
      <c r="B17" s="1">
        <v>45668</v>
      </c>
      <c r="C17" s="1">
        <v>45671</v>
      </c>
      <c r="D17" s="1">
        <v>45670</v>
      </c>
      <c r="E17" t="s">
        <v>16</v>
      </c>
      <c r="F17" t="s">
        <v>17</v>
      </c>
      <c r="G17" t="s">
        <v>18</v>
      </c>
      <c r="H17" t="s">
        <v>33</v>
      </c>
      <c r="I17" t="s">
        <v>34</v>
      </c>
      <c r="J17" t="s">
        <v>35</v>
      </c>
      <c r="K17">
        <v>4</v>
      </c>
      <c r="L17">
        <v>137.55000000000001</v>
      </c>
      <c r="M17">
        <v>86.53</v>
      </c>
      <c r="N17">
        <v>3.87</v>
      </c>
      <c r="O17">
        <v>15</v>
      </c>
      <c r="P17">
        <f t="shared" si="0"/>
        <v>1</v>
      </c>
      <c r="Q17" t="str">
        <f t="shared" si="1"/>
        <v>Before 01-15</v>
      </c>
      <c r="R17">
        <f t="shared" si="2"/>
        <v>116.9175</v>
      </c>
      <c r="S17">
        <f t="shared" si="3"/>
        <v>467.67</v>
      </c>
      <c r="T17">
        <f t="shared" si="4"/>
        <v>121.55000000000001</v>
      </c>
      <c r="U17" s="2">
        <f>Monthly_Fixed_Costs!$I$2</f>
        <v>26.363636363636363</v>
      </c>
      <c r="V17">
        <f t="shared" si="5"/>
        <v>15.48</v>
      </c>
      <c r="W17" s="2">
        <f t="shared" si="6"/>
        <v>79.706363636363648</v>
      </c>
      <c r="X17">
        <f t="shared" si="7"/>
        <v>2</v>
      </c>
      <c r="Y17">
        <f t="shared" si="8"/>
        <v>0</v>
      </c>
    </row>
    <row r="18" spans="1:25" x14ac:dyDescent="0.3">
      <c r="A18" t="s">
        <v>52</v>
      </c>
      <c r="B18" s="1">
        <v>45680</v>
      </c>
      <c r="C18" s="1">
        <v>45684</v>
      </c>
      <c r="D18" s="1">
        <v>45684</v>
      </c>
      <c r="E18" t="s">
        <v>23</v>
      </c>
      <c r="F18" t="s">
        <v>41</v>
      </c>
      <c r="G18" t="s">
        <v>18</v>
      </c>
      <c r="H18" t="s">
        <v>25</v>
      </c>
      <c r="I18" t="s">
        <v>38</v>
      </c>
      <c r="J18" t="s">
        <v>21</v>
      </c>
      <c r="K18">
        <v>12</v>
      </c>
      <c r="L18">
        <v>85.77</v>
      </c>
      <c r="M18">
        <v>47.23</v>
      </c>
      <c r="N18">
        <v>11.56</v>
      </c>
      <c r="O18">
        <v>5</v>
      </c>
      <c r="P18">
        <f t="shared" si="0"/>
        <v>1</v>
      </c>
      <c r="Q18" t="str">
        <f t="shared" si="1"/>
        <v>After 01-15</v>
      </c>
      <c r="R18">
        <f t="shared" si="2"/>
        <v>81.481499999999997</v>
      </c>
      <c r="S18">
        <f t="shared" si="3"/>
        <v>977.77800000000002</v>
      </c>
      <c r="T18">
        <f t="shared" si="4"/>
        <v>411.01800000000003</v>
      </c>
      <c r="U18" s="2">
        <f>Monthly_Fixed_Costs!$I$2</f>
        <v>26.363636363636363</v>
      </c>
      <c r="V18">
        <f t="shared" si="5"/>
        <v>138.72</v>
      </c>
      <c r="W18" s="2">
        <f t="shared" si="6"/>
        <v>245.93436363636366</v>
      </c>
      <c r="X18">
        <f t="shared" si="7"/>
        <v>4</v>
      </c>
      <c r="Y18">
        <f t="shared" si="8"/>
        <v>0</v>
      </c>
    </row>
    <row r="19" spans="1:25" x14ac:dyDescent="0.3">
      <c r="A19" t="s">
        <v>53</v>
      </c>
      <c r="B19" s="1">
        <v>45663</v>
      </c>
      <c r="C19" s="1">
        <v>45667</v>
      </c>
      <c r="D19" s="1">
        <v>45667</v>
      </c>
      <c r="E19" t="s">
        <v>23</v>
      </c>
      <c r="F19" t="s">
        <v>17</v>
      </c>
      <c r="G19" t="s">
        <v>18</v>
      </c>
      <c r="H19" t="s">
        <v>19</v>
      </c>
      <c r="I19" t="s">
        <v>26</v>
      </c>
      <c r="J19" t="s">
        <v>27</v>
      </c>
      <c r="K19">
        <v>9</v>
      </c>
      <c r="L19">
        <v>190.73</v>
      </c>
      <c r="M19">
        <v>106.87</v>
      </c>
      <c r="N19">
        <v>10.73</v>
      </c>
      <c r="O19">
        <v>5</v>
      </c>
      <c r="P19">
        <f t="shared" si="0"/>
        <v>1</v>
      </c>
      <c r="Q19" t="str">
        <f t="shared" si="1"/>
        <v>Before 01-15</v>
      </c>
      <c r="R19">
        <f t="shared" si="2"/>
        <v>181.19349999999997</v>
      </c>
      <c r="S19">
        <f t="shared" si="3"/>
        <v>1630.7414999999996</v>
      </c>
      <c r="T19">
        <f t="shared" si="4"/>
        <v>668.91149999999959</v>
      </c>
      <c r="U19" s="2">
        <f>Monthly_Fixed_Costs!$I$2</f>
        <v>26.363636363636363</v>
      </c>
      <c r="V19">
        <f t="shared" si="5"/>
        <v>96.570000000000007</v>
      </c>
      <c r="W19" s="2">
        <f t="shared" si="6"/>
        <v>545.97786363636328</v>
      </c>
      <c r="X19">
        <f t="shared" si="7"/>
        <v>4</v>
      </c>
      <c r="Y19">
        <f t="shared" si="8"/>
        <v>0</v>
      </c>
    </row>
    <row r="20" spans="1:25" x14ac:dyDescent="0.3">
      <c r="A20" t="s">
        <v>54</v>
      </c>
      <c r="B20" s="1">
        <v>45687</v>
      </c>
      <c r="C20" s="1">
        <v>45689</v>
      </c>
      <c r="D20" s="1">
        <v>45689</v>
      </c>
      <c r="E20" t="s">
        <v>23</v>
      </c>
      <c r="F20" t="s">
        <v>32</v>
      </c>
      <c r="G20" t="s">
        <v>18</v>
      </c>
      <c r="H20" t="s">
        <v>25</v>
      </c>
      <c r="I20" t="s">
        <v>47</v>
      </c>
      <c r="J20" t="s">
        <v>35</v>
      </c>
      <c r="K20">
        <v>1</v>
      </c>
      <c r="L20">
        <v>101.93</v>
      </c>
      <c r="M20">
        <v>61.36</v>
      </c>
      <c r="N20">
        <v>8.86</v>
      </c>
      <c r="O20">
        <v>15</v>
      </c>
      <c r="P20">
        <f t="shared" si="0"/>
        <v>1</v>
      </c>
      <c r="Q20" t="str">
        <f t="shared" si="1"/>
        <v>After 01-15</v>
      </c>
      <c r="R20">
        <f t="shared" si="2"/>
        <v>86.640500000000003</v>
      </c>
      <c r="S20">
        <f t="shared" si="3"/>
        <v>86.640500000000003</v>
      </c>
      <c r="T20">
        <f t="shared" si="4"/>
        <v>25.280500000000004</v>
      </c>
      <c r="U20" s="2">
        <f>Monthly_Fixed_Costs!$I$2</f>
        <v>26.363636363636363</v>
      </c>
      <c r="V20">
        <f t="shared" si="5"/>
        <v>8.86</v>
      </c>
      <c r="W20" s="2">
        <f t="shared" si="6"/>
        <v>-9.9431363636363557</v>
      </c>
      <c r="X20">
        <f t="shared" si="7"/>
        <v>2</v>
      </c>
      <c r="Y20">
        <f t="shared" si="8"/>
        <v>1</v>
      </c>
    </row>
    <row r="21" spans="1:25" x14ac:dyDescent="0.3">
      <c r="A21" t="s">
        <v>55</v>
      </c>
      <c r="B21" s="1">
        <v>45670</v>
      </c>
      <c r="C21" s="1">
        <v>45674</v>
      </c>
      <c r="D21" s="1">
        <v>45673</v>
      </c>
      <c r="E21" t="s">
        <v>16</v>
      </c>
      <c r="F21" t="s">
        <v>41</v>
      </c>
      <c r="G21" t="s">
        <v>24</v>
      </c>
      <c r="H21" t="s">
        <v>19</v>
      </c>
      <c r="I21" t="s">
        <v>56</v>
      </c>
      <c r="J21" t="s">
        <v>35</v>
      </c>
      <c r="K21">
        <v>4</v>
      </c>
      <c r="L21">
        <v>170.11</v>
      </c>
      <c r="M21">
        <v>79.430000000000007</v>
      </c>
      <c r="N21">
        <v>6.1</v>
      </c>
      <c r="O21">
        <v>0</v>
      </c>
      <c r="P21">
        <f t="shared" si="0"/>
        <v>1</v>
      </c>
      <c r="Q21" t="str">
        <f t="shared" si="1"/>
        <v>Before 01-15</v>
      </c>
      <c r="R21">
        <f t="shared" si="2"/>
        <v>170.11</v>
      </c>
      <c r="S21">
        <f t="shared" si="3"/>
        <v>680.44</v>
      </c>
      <c r="T21">
        <f t="shared" si="4"/>
        <v>362.72</v>
      </c>
      <c r="U21" s="2">
        <f>Monthly_Fixed_Costs!$I$2</f>
        <v>26.363636363636363</v>
      </c>
      <c r="V21">
        <f t="shared" si="5"/>
        <v>24.4</v>
      </c>
      <c r="W21" s="2">
        <f t="shared" si="6"/>
        <v>311.95636363636368</v>
      </c>
      <c r="X21">
        <f t="shared" si="7"/>
        <v>3</v>
      </c>
      <c r="Y21">
        <f t="shared" si="8"/>
        <v>0</v>
      </c>
    </row>
    <row r="22" spans="1:25" x14ac:dyDescent="0.3">
      <c r="A22" t="s">
        <v>57</v>
      </c>
      <c r="B22" s="1">
        <v>45666</v>
      </c>
      <c r="C22" s="1">
        <v>45669</v>
      </c>
      <c r="D22" s="1">
        <v>45668</v>
      </c>
      <c r="E22" t="s">
        <v>16</v>
      </c>
      <c r="F22" t="s">
        <v>45</v>
      </c>
      <c r="G22" t="s">
        <v>24</v>
      </c>
      <c r="H22" t="s">
        <v>33</v>
      </c>
      <c r="I22" t="s">
        <v>26</v>
      </c>
      <c r="J22" t="s">
        <v>27</v>
      </c>
      <c r="K22">
        <v>9</v>
      </c>
      <c r="L22">
        <v>54.29</v>
      </c>
      <c r="M22">
        <v>30.47</v>
      </c>
      <c r="N22">
        <v>3.12</v>
      </c>
      <c r="O22">
        <v>5</v>
      </c>
      <c r="P22">
        <f t="shared" si="0"/>
        <v>1</v>
      </c>
      <c r="Q22" t="str">
        <f t="shared" si="1"/>
        <v>Before 01-15</v>
      </c>
      <c r="R22">
        <f t="shared" si="2"/>
        <v>51.575499999999998</v>
      </c>
      <c r="S22">
        <f t="shared" si="3"/>
        <v>464.17949999999996</v>
      </c>
      <c r="T22">
        <f t="shared" si="4"/>
        <v>189.94949999999994</v>
      </c>
      <c r="U22" s="2">
        <f>Monthly_Fixed_Costs!$I$2</f>
        <v>26.363636363636363</v>
      </c>
      <c r="V22">
        <f t="shared" si="5"/>
        <v>28.080000000000002</v>
      </c>
      <c r="W22" s="2">
        <f t="shared" si="6"/>
        <v>135.50586363636359</v>
      </c>
      <c r="X22">
        <f t="shared" si="7"/>
        <v>2</v>
      </c>
      <c r="Y22">
        <f t="shared" si="8"/>
        <v>0</v>
      </c>
    </row>
    <row r="23" spans="1:25" x14ac:dyDescent="0.3">
      <c r="A23" t="s">
        <v>58</v>
      </c>
      <c r="B23" s="1">
        <v>45686</v>
      </c>
      <c r="C23" s="1">
        <v>45689</v>
      </c>
      <c r="D23" s="1">
        <v>45688</v>
      </c>
      <c r="E23" t="s">
        <v>16</v>
      </c>
      <c r="F23" t="s">
        <v>41</v>
      </c>
      <c r="G23" t="s">
        <v>24</v>
      </c>
      <c r="H23" t="s">
        <v>25</v>
      </c>
      <c r="I23" t="s">
        <v>47</v>
      </c>
      <c r="J23" t="s">
        <v>35</v>
      </c>
      <c r="K23">
        <v>4</v>
      </c>
      <c r="L23">
        <v>198.74</v>
      </c>
      <c r="M23">
        <v>81.63</v>
      </c>
      <c r="N23">
        <v>8.3000000000000007</v>
      </c>
      <c r="O23">
        <v>5</v>
      </c>
      <c r="P23">
        <f t="shared" si="0"/>
        <v>1</v>
      </c>
      <c r="Q23" t="str">
        <f t="shared" si="1"/>
        <v>After 01-15</v>
      </c>
      <c r="R23">
        <f t="shared" si="2"/>
        <v>188.803</v>
      </c>
      <c r="S23">
        <f t="shared" si="3"/>
        <v>755.21199999999999</v>
      </c>
      <c r="T23">
        <f t="shared" si="4"/>
        <v>428.69200000000001</v>
      </c>
      <c r="U23" s="2">
        <f>Monthly_Fixed_Costs!$I$2</f>
        <v>26.363636363636363</v>
      </c>
      <c r="V23">
        <f t="shared" si="5"/>
        <v>33.200000000000003</v>
      </c>
      <c r="W23" s="2">
        <f t="shared" si="6"/>
        <v>369.12836363636364</v>
      </c>
      <c r="X23">
        <f t="shared" si="7"/>
        <v>2</v>
      </c>
      <c r="Y23">
        <f t="shared" si="8"/>
        <v>0</v>
      </c>
    </row>
    <row r="24" spans="1:25" x14ac:dyDescent="0.3">
      <c r="A24" t="s">
        <v>59</v>
      </c>
      <c r="B24" s="1">
        <v>45678</v>
      </c>
      <c r="C24" s="1">
        <v>45680</v>
      </c>
      <c r="D24" s="1">
        <v>45681</v>
      </c>
      <c r="E24" t="s">
        <v>16</v>
      </c>
      <c r="F24" t="s">
        <v>32</v>
      </c>
      <c r="G24" t="s">
        <v>18</v>
      </c>
      <c r="H24" t="s">
        <v>19</v>
      </c>
      <c r="I24" t="s">
        <v>20</v>
      </c>
      <c r="J24" t="s">
        <v>21</v>
      </c>
      <c r="K24">
        <v>6</v>
      </c>
      <c r="L24">
        <v>154.72999999999999</v>
      </c>
      <c r="M24">
        <v>86.52</v>
      </c>
      <c r="N24">
        <v>5.5</v>
      </c>
      <c r="O24">
        <v>10</v>
      </c>
      <c r="P24">
        <f t="shared" si="0"/>
        <v>0</v>
      </c>
      <c r="Q24" t="str">
        <f t="shared" si="1"/>
        <v>After 01-15</v>
      </c>
      <c r="R24">
        <f t="shared" si="2"/>
        <v>139.25700000000001</v>
      </c>
      <c r="S24">
        <f t="shared" si="3"/>
        <v>835.54200000000003</v>
      </c>
      <c r="T24">
        <f t="shared" si="4"/>
        <v>316.42200000000003</v>
      </c>
      <c r="U24" s="2">
        <f>Monthly_Fixed_Costs!$I$2</f>
        <v>26.363636363636363</v>
      </c>
      <c r="V24">
        <f t="shared" si="5"/>
        <v>33</v>
      </c>
      <c r="W24" s="2">
        <f t="shared" si="6"/>
        <v>257.05836363636365</v>
      </c>
      <c r="X24">
        <f t="shared" si="7"/>
        <v>3</v>
      </c>
      <c r="Y24">
        <f t="shared" si="8"/>
        <v>0</v>
      </c>
    </row>
    <row r="25" spans="1:25" x14ac:dyDescent="0.3">
      <c r="A25" t="s">
        <v>60</v>
      </c>
      <c r="B25" s="1">
        <v>45659</v>
      </c>
      <c r="C25" s="1">
        <v>45662</v>
      </c>
      <c r="D25" s="1">
        <v>45662</v>
      </c>
      <c r="E25" t="s">
        <v>16</v>
      </c>
      <c r="F25" t="s">
        <v>45</v>
      </c>
      <c r="G25" t="s">
        <v>24</v>
      </c>
      <c r="H25" t="s">
        <v>25</v>
      </c>
      <c r="I25" t="s">
        <v>34</v>
      </c>
      <c r="J25" t="s">
        <v>35</v>
      </c>
      <c r="K25">
        <v>3</v>
      </c>
      <c r="L25">
        <v>70.760000000000005</v>
      </c>
      <c r="M25">
        <v>39.17</v>
      </c>
      <c r="N25">
        <v>7.48</v>
      </c>
      <c r="O25">
        <v>0</v>
      </c>
      <c r="P25">
        <f t="shared" si="0"/>
        <v>1</v>
      </c>
      <c r="Q25" t="str">
        <f t="shared" si="1"/>
        <v>Before 01-15</v>
      </c>
      <c r="R25">
        <f t="shared" si="2"/>
        <v>70.760000000000005</v>
      </c>
      <c r="S25">
        <f t="shared" si="3"/>
        <v>212.28000000000003</v>
      </c>
      <c r="T25">
        <f t="shared" si="4"/>
        <v>94.770000000000024</v>
      </c>
      <c r="U25" s="2">
        <f>Monthly_Fixed_Costs!$I$2</f>
        <v>26.363636363636363</v>
      </c>
      <c r="V25">
        <f t="shared" si="5"/>
        <v>22.44</v>
      </c>
      <c r="W25" s="2">
        <f t="shared" si="6"/>
        <v>45.96636363636366</v>
      </c>
      <c r="X25">
        <f t="shared" si="7"/>
        <v>3</v>
      </c>
      <c r="Y25">
        <f t="shared" si="8"/>
        <v>0</v>
      </c>
    </row>
    <row r="26" spans="1:25" x14ac:dyDescent="0.3">
      <c r="A26" t="s">
        <v>61</v>
      </c>
      <c r="B26" s="1">
        <v>45673</v>
      </c>
      <c r="C26" s="1">
        <v>45676</v>
      </c>
      <c r="D26" s="1">
        <v>45675</v>
      </c>
      <c r="E26" t="s">
        <v>23</v>
      </c>
      <c r="F26" t="s">
        <v>45</v>
      </c>
      <c r="G26" t="s">
        <v>24</v>
      </c>
      <c r="H26" t="s">
        <v>19</v>
      </c>
      <c r="I26" t="s">
        <v>26</v>
      </c>
      <c r="J26" t="s">
        <v>27</v>
      </c>
      <c r="K26">
        <v>16</v>
      </c>
      <c r="L26">
        <v>113.12</v>
      </c>
      <c r="M26">
        <v>56.1</v>
      </c>
      <c r="N26">
        <v>6.93</v>
      </c>
      <c r="O26">
        <v>15</v>
      </c>
      <c r="P26">
        <f t="shared" si="0"/>
        <v>1</v>
      </c>
      <c r="Q26" t="str">
        <f t="shared" si="1"/>
        <v>After 01-15</v>
      </c>
      <c r="R26">
        <f t="shared" si="2"/>
        <v>96.152000000000001</v>
      </c>
      <c r="S26">
        <f t="shared" si="3"/>
        <v>1538.432</v>
      </c>
      <c r="T26">
        <f t="shared" si="4"/>
        <v>640.83199999999999</v>
      </c>
      <c r="U26" s="2">
        <f>Monthly_Fixed_Costs!$I$2</f>
        <v>26.363636363636363</v>
      </c>
      <c r="V26">
        <f t="shared" si="5"/>
        <v>110.88</v>
      </c>
      <c r="W26" s="2">
        <f t="shared" si="6"/>
        <v>503.58836363636362</v>
      </c>
      <c r="X26">
        <f t="shared" si="7"/>
        <v>2</v>
      </c>
      <c r="Y26">
        <f t="shared" si="8"/>
        <v>0</v>
      </c>
    </row>
    <row r="27" spans="1:25" x14ac:dyDescent="0.3">
      <c r="A27" t="s">
        <v>62</v>
      </c>
      <c r="B27" s="1">
        <v>45684</v>
      </c>
      <c r="C27" s="1">
        <v>45686</v>
      </c>
      <c r="D27" s="1">
        <v>45686</v>
      </c>
      <c r="E27" t="s">
        <v>23</v>
      </c>
      <c r="F27" t="s">
        <v>17</v>
      </c>
      <c r="G27" t="s">
        <v>18</v>
      </c>
      <c r="H27" t="s">
        <v>19</v>
      </c>
      <c r="I27" t="s">
        <v>47</v>
      </c>
      <c r="J27" t="s">
        <v>35</v>
      </c>
      <c r="K27">
        <v>16</v>
      </c>
      <c r="L27">
        <v>175.06</v>
      </c>
      <c r="M27">
        <v>76.37</v>
      </c>
      <c r="N27">
        <v>6.3</v>
      </c>
      <c r="O27">
        <v>5</v>
      </c>
      <c r="P27">
        <f t="shared" si="0"/>
        <v>1</v>
      </c>
      <c r="Q27" t="str">
        <f t="shared" si="1"/>
        <v>After 01-15</v>
      </c>
      <c r="R27">
        <f t="shared" si="2"/>
        <v>166.30699999999999</v>
      </c>
      <c r="S27">
        <f t="shared" si="3"/>
        <v>2660.9119999999998</v>
      </c>
      <c r="T27">
        <f t="shared" si="4"/>
        <v>1438.9919999999997</v>
      </c>
      <c r="U27" s="2">
        <f>Monthly_Fixed_Costs!$I$2</f>
        <v>26.363636363636363</v>
      </c>
      <c r="V27">
        <f t="shared" si="5"/>
        <v>100.8</v>
      </c>
      <c r="W27" s="2">
        <f t="shared" si="6"/>
        <v>1311.8283636363633</v>
      </c>
      <c r="X27">
        <f t="shared" si="7"/>
        <v>2</v>
      </c>
      <c r="Y27">
        <f t="shared" si="8"/>
        <v>0</v>
      </c>
    </row>
    <row r="28" spans="1:25" x14ac:dyDescent="0.3">
      <c r="A28" t="s">
        <v>63</v>
      </c>
      <c r="B28" s="1">
        <v>45684</v>
      </c>
      <c r="C28" s="1">
        <v>45688</v>
      </c>
      <c r="D28" s="1">
        <v>45690</v>
      </c>
      <c r="E28" t="s">
        <v>23</v>
      </c>
      <c r="F28" t="s">
        <v>45</v>
      </c>
      <c r="G28" t="s">
        <v>18</v>
      </c>
      <c r="H28" t="s">
        <v>25</v>
      </c>
      <c r="I28" t="s">
        <v>20</v>
      </c>
      <c r="J28" t="s">
        <v>21</v>
      </c>
      <c r="K28">
        <v>1</v>
      </c>
      <c r="L28">
        <v>183.21</v>
      </c>
      <c r="M28">
        <v>77.069999999999993</v>
      </c>
      <c r="N28">
        <v>5.42</v>
      </c>
      <c r="O28">
        <v>5</v>
      </c>
      <c r="P28">
        <f t="shared" si="0"/>
        <v>0</v>
      </c>
      <c r="Q28" t="str">
        <f t="shared" si="1"/>
        <v>After 01-15</v>
      </c>
      <c r="R28">
        <f t="shared" si="2"/>
        <v>174.04949999999999</v>
      </c>
      <c r="S28">
        <f t="shared" si="3"/>
        <v>174.04949999999999</v>
      </c>
      <c r="T28">
        <f t="shared" si="4"/>
        <v>96.979500000000002</v>
      </c>
      <c r="U28" s="2">
        <f>Monthly_Fixed_Costs!$I$2</f>
        <v>26.363636363636363</v>
      </c>
      <c r="V28">
        <f t="shared" si="5"/>
        <v>5.42</v>
      </c>
      <c r="W28" s="2">
        <f t="shared" si="6"/>
        <v>65.19586363636364</v>
      </c>
      <c r="X28">
        <f t="shared" si="7"/>
        <v>6</v>
      </c>
      <c r="Y28">
        <f t="shared" si="8"/>
        <v>0</v>
      </c>
    </row>
    <row r="29" spans="1:25" x14ac:dyDescent="0.3">
      <c r="A29" t="s">
        <v>64</v>
      </c>
      <c r="B29" s="1">
        <v>45665</v>
      </c>
      <c r="C29" s="1">
        <v>45668</v>
      </c>
      <c r="D29" s="1">
        <v>45668</v>
      </c>
      <c r="E29" t="s">
        <v>16</v>
      </c>
      <c r="F29" t="s">
        <v>41</v>
      </c>
      <c r="G29" t="s">
        <v>18</v>
      </c>
      <c r="H29" t="s">
        <v>37</v>
      </c>
      <c r="I29" t="s">
        <v>47</v>
      </c>
      <c r="J29" t="s">
        <v>35</v>
      </c>
      <c r="K29">
        <v>6</v>
      </c>
      <c r="L29">
        <v>161.19999999999999</v>
      </c>
      <c r="M29">
        <v>94.18</v>
      </c>
      <c r="N29">
        <v>9.6999999999999993</v>
      </c>
      <c r="O29">
        <v>10</v>
      </c>
      <c r="P29">
        <f t="shared" si="0"/>
        <v>1</v>
      </c>
      <c r="Q29" t="str">
        <f t="shared" si="1"/>
        <v>Before 01-15</v>
      </c>
      <c r="R29">
        <f t="shared" si="2"/>
        <v>145.07999999999998</v>
      </c>
      <c r="S29">
        <f t="shared" si="3"/>
        <v>870.4799999999999</v>
      </c>
      <c r="T29">
        <f t="shared" si="4"/>
        <v>305.39999999999986</v>
      </c>
      <c r="U29" s="2">
        <f>Monthly_Fixed_Costs!$I$2</f>
        <v>26.363636363636363</v>
      </c>
      <c r="V29">
        <f t="shared" si="5"/>
        <v>58.199999999999996</v>
      </c>
      <c r="W29" s="2">
        <f t="shared" si="6"/>
        <v>220.8363636363635</v>
      </c>
      <c r="X29">
        <f t="shared" si="7"/>
        <v>3</v>
      </c>
      <c r="Y29">
        <f t="shared" si="8"/>
        <v>0</v>
      </c>
    </row>
    <row r="30" spans="1:25" x14ac:dyDescent="0.3">
      <c r="A30" t="s">
        <v>65</v>
      </c>
      <c r="B30" s="1">
        <v>45677</v>
      </c>
      <c r="C30" s="1">
        <v>45680</v>
      </c>
      <c r="D30" s="1">
        <v>45679</v>
      </c>
      <c r="E30" t="s">
        <v>23</v>
      </c>
      <c r="F30" t="s">
        <v>45</v>
      </c>
      <c r="G30" t="s">
        <v>24</v>
      </c>
      <c r="H30" t="s">
        <v>25</v>
      </c>
      <c r="I30" t="s">
        <v>38</v>
      </c>
      <c r="J30" t="s">
        <v>21</v>
      </c>
      <c r="K30">
        <v>3</v>
      </c>
      <c r="L30">
        <v>93.51</v>
      </c>
      <c r="M30">
        <v>45.44</v>
      </c>
      <c r="N30">
        <v>7.87</v>
      </c>
      <c r="O30">
        <v>0</v>
      </c>
      <c r="P30">
        <f t="shared" si="0"/>
        <v>1</v>
      </c>
      <c r="Q30" t="str">
        <f t="shared" si="1"/>
        <v>After 01-15</v>
      </c>
      <c r="R30">
        <f t="shared" si="2"/>
        <v>93.51</v>
      </c>
      <c r="S30">
        <f t="shared" si="3"/>
        <v>280.53000000000003</v>
      </c>
      <c r="T30">
        <f t="shared" si="4"/>
        <v>144.21000000000004</v>
      </c>
      <c r="U30" s="2">
        <f>Monthly_Fixed_Costs!$I$2</f>
        <v>26.363636363636363</v>
      </c>
      <c r="V30">
        <f t="shared" si="5"/>
        <v>23.61</v>
      </c>
      <c r="W30" s="2">
        <f t="shared" si="6"/>
        <v>94.236363636363677</v>
      </c>
      <c r="X30">
        <f t="shared" si="7"/>
        <v>2</v>
      </c>
      <c r="Y30">
        <f t="shared" si="8"/>
        <v>0</v>
      </c>
    </row>
    <row r="31" spans="1:25" x14ac:dyDescent="0.3">
      <c r="A31" t="s">
        <v>66</v>
      </c>
      <c r="B31" s="1">
        <v>45674</v>
      </c>
      <c r="C31" s="1">
        <v>45677</v>
      </c>
      <c r="D31" s="1">
        <v>45676</v>
      </c>
      <c r="E31" t="s">
        <v>16</v>
      </c>
      <c r="F31" t="s">
        <v>17</v>
      </c>
      <c r="G31" t="s">
        <v>24</v>
      </c>
      <c r="H31" t="s">
        <v>19</v>
      </c>
      <c r="I31" t="s">
        <v>26</v>
      </c>
      <c r="J31" t="s">
        <v>27</v>
      </c>
      <c r="K31">
        <v>14</v>
      </c>
      <c r="L31">
        <v>31.61</v>
      </c>
      <c r="M31">
        <v>17.75</v>
      </c>
      <c r="N31">
        <v>6.66</v>
      </c>
      <c r="O31">
        <v>5</v>
      </c>
      <c r="P31">
        <f t="shared" si="0"/>
        <v>1</v>
      </c>
      <c r="Q31" t="str">
        <f t="shared" si="1"/>
        <v>After 01-15</v>
      </c>
      <c r="R31">
        <f t="shared" si="2"/>
        <v>30.029499999999999</v>
      </c>
      <c r="S31">
        <f t="shared" si="3"/>
        <v>420.41300000000001</v>
      </c>
      <c r="T31">
        <f t="shared" si="4"/>
        <v>171.91300000000001</v>
      </c>
      <c r="U31" s="2">
        <f>Monthly_Fixed_Costs!$I$2</f>
        <v>26.363636363636363</v>
      </c>
      <c r="V31">
        <f t="shared" si="5"/>
        <v>93.240000000000009</v>
      </c>
      <c r="W31" s="2">
        <f t="shared" si="6"/>
        <v>52.309363636363642</v>
      </c>
      <c r="X31">
        <f t="shared" si="7"/>
        <v>2</v>
      </c>
      <c r="Y31">
        <f t="shared" si="8"/>
        <v>0</v>
      </c>
    </row>
    <row r="32" spans="1:25" x14ac:dyDescent="0.3">
      <c r="A32" t="s">
        <v>67</v>
      </c>
      <c r="B32" s="1">
        <v>45658</v>
      </c>
      <c r="C32" s="1">
        <v>45661</v>
      </c>
      <c r="D32" s="1">
        <v>45660</v>
      </c>
      <c r="E32" t="s">
        <v>16</v>
      </c>
      <c r="F32" t="s">
        <v>32</v>
      </c>
      <c r="G32" t="s">
        <v>18</v>
      </c>
      <c r="H32" t="s">
        <v>37</v>
      </c>
      <c r="I32" t="s">
        <v>34</v>
      </c>
      <c r="J32" t="s">
        <v>35</v>
      </c>
      <c r="K32">
        <v>7</v>
      </c>
      <c r="L32">
        <v>185.33</v>
      </c>
      <c r="M32">
        <v>86.62</v>
      </c>
      <c r="N32">
        <v>7.37</v>
      </c>
      <c r="O32">
        <v>0</v>
      </c>
      <c r="P32">
        <f t="shared" si="0"/>
        <v>1</v>
      </c>
      <c r="Q32" t="str">
        <f t="shared" si="1"/>
        <v>Before 01-15</v>
      </c>
      <c r="R32">
        <f t="shared" si="2"/>
        <v>185.33</v>
      </c>
      <c r="S32">
        <f t="shared" si="3"/>
        <v>1297.3100000000002</v>
      </c>
      <c r="T32">
        <f t="shared" si="4"/>
        <v>690.97000000000014</v>
      </c>
      <c r="U32" s="2">
        <f>Monthly_Fixed_Costs!$I$2</f>
        <v>26.363636363636363</v>
      </c>
      <c r="V32">
        <f t="shared" si="5"/>
        <v>51.59</v>
      </c>
      <c r="W32" s="2">
        <f t="shared" si="6"/>
        <v>613.01636363636374</v>
      </c>
      <c r="X32">
        <f t="shared" si="7"/>
        <v>2</v>
      </c>
      <c r="Y32">
        <f t="shared" si="8"/>
        <v>0</v>
      </c>
    </row>
    <row r="33" spans="1:25" x14ac:dyDescent="0.3">
      <c r="A33" t="s">
        <v>68</v>
      </c>
      <c r="B33" s="1">
        <v>45671</v>
      </c>
      <c r="C33" s="1">
        <v>45675</v>
      </c>
      <c r="D33" s="1">
        <v>45675</v>
      </c>
      <c r="E33" t="s">
        <v>16</v>
      </c>
      <c r="F33" t="s">
        <v>32</v>
      </c>
      <c r="G33" t="s">
        <v>18</v>
      </c>
      <c r="H33" t="s">
        <v>19</v>
      </c>
      <c r="I33" t="s">
        <v>38</v>
      </c>
      <c r="J33" t="s">
        <v>21</v>
      </c>
      <c r="K33">
        <v>20</v>
      </c>
      <c r="L33">
        <v>157.27000000000001</v>
      </c>
      <c r="M33">
        <v>73.81</v>
      </c>
      <c r="N33">
        <v>10.78</v>
      </c>
      <c r="O33">
        <v>5</v>
      </c>
      <c r="P33">
        <f t="shared" si="0"/>
        <v>1</v>
      </c>
      <c r="Q33" t="str">
        <f t="shared" si="1"/>
        <v>Before 01-15</v>
      </c>
      <c r="R33">
        <f t="shared" si="2"/>
        <v>149.40649999999999</v>
      </c>
      <c r="S33">
        <f t="shared" si="3"/>
        <v>2988.13</v>
      </c>
      <c r="T33">
        <f t="shared" si="4"/>
        <v>1511.93</v>
      </c>
      <c r="U33" s="2">
        <f>Monthly_Fixed_Costs!$I$2</f>
        <v>26.363636363636363</v>
      </c>
      <c r="V33">
        <f t="shared" si="5"/>
        <v>215.6</v>
      </c>
      <c r="W33" s="2">
        <f t="shared" si="6"/>
        <v>1269.9663636363637</v>
      </c>
      <c r="X33">
        <f t="shared" si="7"/>
        <v>4</v>
      </c>
      <c r="Y33">
        <f t="shared" si="8"/>
        <v>0</v>
      </c>
    </row>
    <row r="34" spans="1:25" x14ac:dyDescent="0.3">
      <c r="A34" t="s">
        <v>69</v>
      </c>
      <c r="B34" s="1">
        <v>45667</v>
      </c>
      <c r="C34" s="1">
        <v>45669</v>
      </c>
      <c r="D34" s="1">
        <v>45668</v>
      </c>
      <c r="E34" t="s">
        <v>23</v>
      </c>
      <c r="F34" t="s">
        <v>17</v>
      </c>
      <c r="G34" t="s">
        <v>24</v>
      </c>
      <c r="H34" t="s">
        <v>19</v>
      </c>
      <c r="I34" t="s">
        <v>20</v>
      </c>
      <c r="J34" t="s">
        <v>21</v>
      </c>
      <c r="K34">
        <v>2</v>
      </c>
      <c r="L34">
        <v>94.08</v>
      </c>
      <c r="M34">
        <v>50.43</v>
      </c>
      <c r="N34">
        <v>8.32</v>
      </c>
      <c r="O34">
        <v>5</v>
      </c>
      <c r="P34">
        <f t="shared" si="0"/>
        <v>1</v>
      </c>
      <c r="Q34" t="str">
        <f t="shared" si="1"/>
        <v>Before 01-15</v>
      </c>
      <c r="R34">
        <f t="shared" si="2"/>
        <v>89.375999999999991</v>
      </c>
      <c r="S34">
        <f t="shared" si="3"/>
        <v>178.75199999999998</v>
      </c>
      <c r="T34">
        <f t="shared" si="4"/>
        <v>77.891999999999982</v>
      </c>
      <c r="U34" s="2">
        <f>Monthly_Fixed_Costs!$I$2</f>
        <v>26.363636363636363</v>
      </c>
      <c r="V34">
        <f t="shared" si="5"/>
        <v>16.64</v>
      </c>
      <c r="W34" s="2">
        <f t="shared" si="6"/>
        <v>34.888363636363621</v>
      </c>
      <c r="X34">
        <f t="shared" si="7"/>
        <v>1</v>
      </c>
      <c r="Y34">
        <f t="shared" si="8"/>
        <v>0</v>
      </c>
    </row>
    <row r="35" spans="1:25" x14ac:dyDescent="0.3">
      <c r="A35" t="s">
        <v>70</v>
      </c>
      <c r="B35" s="1">
        <v>45658</v>
      </c>
      <c r="C35" s="1">
        <v>45661</v>
      </c>
      <c r="D35" s="1">
        <v>45661</v>
      </c>
      <c r="E35" t="s">
        <v>23</v>
      </c>
      <c r="F35" t="s">
        <v>32</v>
      </c>
      <c r="G35" t="s">
        <v>24</v>
      </c>
      <c r="H35" t="s">
        <v>37</v>
      </c>
      <c r="I35" t="s">
        <v>47</v>
      </c>
      <c r="J35" t="s">
        <v>35</v>
      </c>
      <c r="K35">
        <v>11</v>
      </c>
      <c r="L35">
        <v>184.46</v>
      </c>
      <c r="M35">
        <v>108.24</v>
      </c>
      <c r="N35">
        <v>7.56</v>
      </c>
      <c r="O35">
        <v>0</v>
      </c>
      <c r="P35">
        <f t="shared" si="0"/>
        <v>1</v>
      </c>
      <c r="Q35" t="str">
        <f t="shared" si="1"/>
        <v>Before 01-15</v>
      </c>
      <c r="R35">
        <f t="shared" si="2"/>
        <v>184.46</v>
      </c>
      <c r="S35">
        <f t="shared" si="3"/>
        <v>2029.0600000000002</v>
      </c>
      <c r="T35">
        <f t="shared" si="4"/>
        <v>838.4200000000003</v>
      </c>
      <c r="U35" s="2">
        <f>Monthly_Fixed_Costs!$I$2</f>
        <v>26.363636363636363</v>
      </c>
      <c r="V35">
        <f t="shared" si="5"/>
        <v>83.16</v>
      </c>
      <c r="W35" s="2">
        <f t="shared" si="6"/>
        <v>728.89636363636396</v>
      </c>
      <c r="X35">
        <f t="shared" si="7"/>
        <v>3</v>
      </c>
      <c r="Y35">
        <f t="shared" si="8"/>
        <v>0</v>
      </c>
    </row>
    <row r="36" spans="1:25" x14ac:dyDescent="0.3">
      <c r="A36" t="s">
        <v>71</v>
      </c>
      <c r="B36" s="1">
        <v>45676</v>
      </c>
      <c r="C36" s="1">
        <v>45680</v>
      </c>
      <c r="D36" s="1">
        <v>45680</v>
      </c>
      <c r="E36" t="s">
        <v>23</v>
      </c>
      <c r="F36" t="s">
        <v>45</v>
      </c>
      <c r="G36" t="s">
        <v>24</v>
      </c>
      <c r="H36" t="s">
        <v>37</v>
      </c>
      <c r="I36" t="s">
        <v>29</v>
      </c>
      <c r="J36" t="s">
        <v>27</v>
      </c>
      <c r="K36">
        <v>1</v>
      </c>
      <c r="L36">
        <v>130.80000000000001</v>
      </c>
      <c r="M36">
        <v>82.21</v>
      </c>
      <c r="N36">
        <v>8.7100000000000009</v>
      </c>
      <c r="O36">
        <v>10</v>
      </c>
      <c r="P36">
        <f t="shared" si="0"/>
        <v>1</v>
      </c>
      <c r="Q36" t="str">
        <f t="shared" si="1"/>
        <v>After 01-15</v>
      </c>
      <c r="R36">
        <f t="shared" si="2"/>
        <v>117.72000000000001</v>
      </c>
      <c r="S36">
        <f t="shared" si="3"/>
        <v>117.72000000000001</v>
      </c>
      <c r="T36">
        <f t="shared" si="4"/>
        <v>35.510000000000019</v>
      </c>
      <c r="U36" s="2">
        <f>Monthly_Fixed_Costs!$I$2</f>
        <v>26.363636363636363</v>
      </c>
      <c r="V36">
        <f t="shared" si="5"/>
        <v>8.7100000000000009</v>
      </c>
      <c r="W36" s="2">
        <f t="shared" si="6"/>
        <v>0.43636363636365161</v>
      </c>
      <c r="X36">
        <f t="shared" si="7"/>
        <v>4</v>
      </c>
      <c r="Y36">
        <f t="shared" si="8"/>
        <v>1</v>
      </c>
    </row>
    <row r="37" spans="1:25" x14ac:dyDescent="0.3">
      <c r="A37" t="s">
        <v>72</v>
      </c>
      <c r="B37" s="1">
        <v>45660</v>
      </c>
      <c r="C37" s="1">
        <v>45662</v>
      </c>
      <c r="D37" s="1">
        <v>45661</v>
      </c>
      <c r="E37" t="s">
        <v>23</v>
      </c>
      <c r="F37" t="s">
        <v>45</v>
      </c>
      <c r="G37" t="s">
        <v>24</v>
      </c>
      <c r="H37" t="s">
        <v>33</v>
      </c>
      <c r="I37" t="s">
        <v>34</v>
      </c>
      <c r="J37" t="s">
        <v>35</v>
      </c>
      <c r="K37">
        <v>15</v>
      </c>
      <c r="L37">
        <v>32.18</v>
      </c>
      <c r="M37">
        <v>20.69</v>
      </c>
      <c r="N37">
        <v>6.44</v>
      </c>
      <c r="O37">
        <v>5</v>
      </c>
      <c r="P37">
        <f t="shared" si="0"/>
        <v>1</v>
      </c>
      <c r="Q37" t="str">
        <f t="shared" si="1"/>
        <v>Before 01-15</v>
      </c>
      <c r="R37">
        <f t="shared" si="2"/>
        <v>30.570999999999998</v>
      </c>
      <c r="S37">
        <f t="shared" si="3"/>
        <v>458.56499999999994</v>
      </c>
      <c r="T37">
        <f t="shared" si="4"/>
        <v>148.21499999999992</v>
      </c>
      <c r="U37" s="2">
        <f>Monthly_Fixed_Costs!$I$2</f>
        <v>26.363636363636363</v>
      </c>
      <c r="V37">
        <f t="shared" si="5"/>
        <v>96.600000000000009</v>
      </c>
      <c r="W37" s="2">
        <f t="shared" si="6"/>
        <v>25.25136363636355</v>
      </c>
      <c r="X37">
        <f t="shared" si="7"/>
        <v>1</v>
      </c>
      <c r="Y37">
        <f t="shared" si="8"/>
        <v>0</v>
      </c>
    </row>
    <row r="38" spans="1:25" x14ac:dyDescent="0.3">
      <c r="A38" t="s">
        <v>73</v>
      </c>
      <c r="B38" s="1">
        <v>45683</v>
      </c>
      <c r="C38" s="1">
        <v>45687</v>
      </c>
      <c r="D38" s="1">
        <v>45686</v>
      </c>
      <c r="E38" t="s">
        <v>23</v>
      </c>
      <c r="F38" t="s">
        <v>32</v>
      </c>
      <c r="G38" t="s">
        <v>18</v>
      </c>
      <c r="H38" t="s">
        <v>37</v>
      </c>
      <c r="I38" t="s">
        <v>74</v>
      </c>
      <c r="J38" t="s">
        <v>27</v>
      </c>
      <c r="K38">
        <v>20</v>
      </c>
      <c r="L38">
        <v>148.76</v>
      </c>
      <c r="M38">
        <v>77.319999999999993</v>
      </c>
      <c r="N38">
        <v>11.79</v>
      </c>
      <c r="O38">
        <v>0</v>
      </c>
      <c r="P38">
        <f t="shared" si="0"/>
        <v>1</v>
      </c>
      <c r="Q38" t="str">
        <f t="shared" si="1"/>
        <v>After 01-15</v>
      </c>
      <c r="R38">
        <f t="shared" si="2"/>
        <v>148.76</v>
      </c>
      <c r="S38">
        <f t="shared" si="3"/>
        <v>2975.2</v>
      </c>
      <c r="T38">
        <f t="shared" si="4"/>
        <v>1428.8</v>
      </c>
      <c r="U38" s="2">
        <f>Monthly_Fixed_Costs!$I$2</f>
        <v>26.363636363636363</v>
      </c>
      <c r="V38">
        <f t="shared" si="5"/>
        <v>235.79999999999998</v>
      </c>
      <c r="W38" s="2">
        <f t="shared" si="6"/>
        <v>1166.6363636363635</v>
      </c>
      <c r="X38">
        <f t="shared" si="7"/>
        <v>3</v>
      </c>
      <c r="Y38">
        <f t="shared" si="8"/>
        <v>0</v>
      </c>
    </row>
    <row r="39" spans="1:25" x14ac:dyDescent="0.3">
      <c r="A39" t="s">
        <v>75</v>
      </c>
      <c r="B39" s="1">
        <v>45668</v>
      </c>
      <c r="C39" s="1">
        <v>45672</v>
      </c>
      <c r="D39" s="1">
        <v>45672</v>
      </c>
      <c r="E39" t="s">
        <v>16</v>
      </c>
      <c r="F39" t="s">
        <v>45</v>
      </c>
      <c r="G39" t="s">
        <v>18</v>
      </c>
      <c r="H39" t="s">
        <v>37</v>
      </c>
      <c r="I39" t="s">
        <v>26</v>
      </c>
      <c r="J39" t="s">
        <v>27</v>
      </c>
      <c r="K39">
        <v>4</v>
      </c>
      <c r="L39">
        <v>197.54</v>
      </c>
      <c r="M39">
        <v>127.25</v>
      </c>
      <c r="N39">
        <v>8.4600000000000009</v>
      </c>
      <c r="O39">
        <v>10</v>
      </c>
      <c r="P39">
        <f t="shared" si="0"/>
        <v>1</v>
      </c>
      <c r="Q39" t="str">
        <f t="shared" si="1"/>
        <v>Before 01-15</v>
      </c>
      <c r="R39">
        <f t="shared" si="2"/>
        <v>177.786</v>
      </c>
      <c r="S39">
        <f t="shared" si="3"/>
        <v>711.14400000000001</v>
      </c>
      <c r="T39">
        <f t="shared" si="4"/>
        <v>202.14400000000001</v>
      </c>
      <c r="U39" s="2">
        <f>Monthly_Fixed_Costs!$I$2</f>
        <v>26.363636363636363</v>
      </c>
      <c r="V39">
        <f t="shared" si="5"/>
        <v>33.840000000000003</v>
      </c>
      <c r="W39" s="2">
        <f t="shared" si="6"/>
        <v>141.94036363636366</v>
      </c>
      <c r="X39">
        <f t="shared" si="7"/>
        <v>4</v>
      </c>
      <c r="Y39">
        <f t="shared" si="8"/>
        <v>0</v>
      </c>
    </row>
    <row r="40" spans="1:25" x14ac:dyDescent="0.3">
      <c r="A40" t="s">
        <v>76</v>
      </c>
      <c r="B40" s="1">
        <v>45671</v>
      </c>
      <c r="C40" s="1">
        <v>45673</v>
      </c>
      <c r="D40" s="1">
        <v>45673</v>
      </c>
      <c r="E40" t="s">
        <v>16</v>
      </c>
      <c r="F40" t="s">
        <v>17</v>
      </c>
      <c r="G40" t="s">
        <v>24</v>
      </c>
      <c r="H40" t="s">
        <v>37</v>
      </c>
      <c r="I40" t="s">
        <v>20</v>
      </c>
      <c r="J40" t="s">
        <v>21</v>
      </c>
      <c r="K40">
        <v>7</v>
      </c>
      <c r="L40">
        <v>22.04</v>
      </c>
      <c r="M40">
        <v>9.92</v>
      </c>
      <c r="N40">
        <v>10.99</v>
      </c>
      <c r="O40">
        <v>0</v>
      </c>
      <c r="P40">
        <f t="shared" si="0"/>
        <v>1</v>
      </c>
      <c r="Q40" t="str">
        <f t="shared" si="1"/>
        <v>Before 01-15</v>
      </c>
      <c r="R40">
        <f t="shared" si="2"/>
        <v>22.04</v>
      </c>
      <c r="S40">
        <f t="shared" si="3"/>
        <v>154.28</v>
      </c>
      <c r="T40">
        <f t="shared" si="4"/>
        <v>84.84</v>
      </c>
      <c r="U40" s="2">
        <f>Monthly_Fixed_Costs!$I$2</f>
        <v>26.363636363636363</v>
      </c>
      <c r="V40">
        <f t="shared" si="5"/>
        <v>76.930000000000007</v>
      </c>
      <c r="W40" s="2">
        <f t="shared" si="6"/>
        <v>-18.453636363636363</v>
      </c>
      <c r="X40">
        <f t="shared" si="7"/>
        <v>2</v>
      </c>
      <c r="Y40">
        <f t="shared" si="8"/>
        <v>1</v>
      </c>
    </row>
    <row r="41" spans="1:25" x14ac:dyDescent="0.3">
      <c r="A41" t="s">
        <v>77</v>
      </c>
      <c r="B41" s="1">
        <v>45678</v>
      </c>
      <c r="C41" s="1">
        <v>45682</v>
      </c>
      <c r="D41" s="1">
        <v>45685</v>
      </c>
      <c r="E41" t="s">
        <v>16</v>
      </c>
      <c r="F41" t="s">
        <v>45</v>
      </c>
      <c r="G41" t="s">
        <v>18</v>
      </c>
      <c r="H41" t="s">
        <v>19</v>
      </c>
      <c r="I41" t="s">
        <v>74</v>
      </c>
      <c r="J41" t="s">
        <v>27</v>
      </c>
      <c r="K41">
        <v>11</v>
      </c>
      <c r="L41">
        <v>126.72</v>
      </c>
      <c r="M41">
        <v>62.84</v>
      </c>
      <c r="N41">
        <v>8.43</v>
      </c>
      <c r="O41">
        <v>10</v>
      </c>
      <c r="P41">
        <f t="shared" si="0"/>
        <v>0</v>
      </c>
      <c r="Q41" t="str">
        <f t="shared" si="1"/>
        <v>After 01-15</v>
      </c>
      <c r="R41">
        <f t="shared" si="2"/>
        <v>114.048</v>
      </c>
      <c r="S41">
        <f t="shared" si="3"/>
        <v>1254.528</v>
      </c>
      <c r="T41">
        <f t="shared" si="4"/>
        <v>563.28800000000001</v>
      </c>
      <c r="U41" s="2">
        <f>Monthly_Fixed_Costs!$I$2</f>
        <v>26.363636363636363</v>
      </c>
      <c r="V41">
        <f t="shared" si="5"/>
        <v>92.72999999999999</v>
      </c>
      <c r="W41" s="2">
        <f t="shared" si="6"/>
        <v>444.19436363636368</v>
      </c>
      <c r="X41">
        <f t="shared" si="7"/>
        <v>7</v>
      </c>
      <c r="Y41">
        <f t="shared" si="8"/>
        <v>0</v>
      </c>
    </row>
    <row r="42" spans="1:25" x14ac:dyDescent="0.3">
      <c r="A42" t="s">
        <v>78</v>
      </c>
      <c r="B42" s="1">
        <v>45682</v>
      </c>
      <c r="C42" s="1">
        <v>45685</v>
      </c>
      <c r="D42" s="1">
        <v>45684</v>
      </c>
      <c r="E42" t="s">
        <v>23</v>
      </c>
      <c r="F42" t="s">
        <v>41</v>
      </c>
      <c r="G42" t="s">
        <v>24</v>
      </c>
      <c r="H42" t="s">
        <v>33</v>
      </c>
      <c r="I42" t="s">
        <v>38</v>
      </c>
      <c r="J42" t="s">
        <v>21</v>
      </c>
      <c r="K42">
        <v>15</v>
      </c>
      <c r="L42">
        <v>142.79</v>
      </c>
      <c r="M42">
        <v>65.92</v>
      </c>
      <c r="N42">
        <v>7.64</v>
      </c>
      <c r="O42">
        <v>15</v>
      </c>
      <c r="P42">
        <f t="shared" si="0"/>
        <v>1</v>
      </c>
      <c r="Q42" t="str">
        <f t="shared" si="1"/>
        <v>After 01-15</v>
      </c>
      <c r="R42">
        <f t="shared" si="2"/>
        <v>121.37149999999998</v>
      </c>
      <c r="S42">
        <f t="shared" si="3"/>
        <v>1820.5724999999998</v>
      </c>
      <c r="T42">
        <f t="shared" si="4"/>
        <v>831.7724999999997</v>
      </c>
      <c r="U42" s="2">
        <f>Monthly_Fixed_Costs!$I$2</f>
        <v>26.363636363636363</v>
      </c>
      <c r="V42">
        <f t="shared" si="5"/>
        <v>114.6</v>
      </c>
      <c r="W42" s="2">
        <f t="shared" si="6"/>
        <v>690.8088636363633</v>
      </c>
      <c r="X42">
        <f t="shared" si="7"/>
        <v>2</v>
      </c>
      <c r="Y42">
        <f t="shared" si="8"/>
        <v>0</v>
      </c>
    </row>
    <row r="43" spans="1:25" x14ac:dyDescent="0.3">
      <c r="A43" t="s">
        <v>79</v>
      </c>
      <c r="B43" s="1">
        <v>45668</v>
      </c>
      <c r="C43" s="1">
        <v>45672</v>
      </c>
      <c r="D43" s="1">
        <v>45671</v>
      </c>
      <c r="E43" t="s">
        <v>16</v>
      </c>
      <c r="F43" t="s">
        <v>17</v>
      </c>
      <c r="G43" t="s">
        <v>18</v>
      </c>
      <c r="H43" t="s">
        <v>25</v>
      </c>
      <c r="I43" t="s">
        <v>56</v>
      </c>
      <c r="J43" t="s">
        <v>35</v>
      </c>
      <c r="K43">
        <v>17</v>
      </c>
      <c r="L43">
        <v>66.260000000000005</v>
      </c>
      <c r="M43">
        <v>35.770000000000003</v>
      </c>
      <c r="N43">
        <v>8.23</v>
      </c>
      <c r="O43">
        <v>5</v>
      </c>
      <c r="P43">
        <f t="shared" si="0"/>
        <v>1</v>
      </c>
      <c r="Q43" t="str">
        <f t="shared" si="1"/>
        <v>Before 01-15</v>
      </c>
      <c r="R43">
        <f t="shared" si="2"/>
        <v>62.947000000000003</v>
      </c>
      <c r="S43">
        <f t="shared" si="3"/>
        <v>1070.0990000000002</v>
      </c>
      <c r="T43">
        <f t="shared" si="4"/>
        <v>462.00900000000013</v>
      </c>
      <c r="U43" s="2">
        <f>Monthly_Fixed_Costs!$I$2</f>
        <v>26.363636363636363</v>
      </c>
      <c r="V43">
        <f t="shared" si="5"/>
        <v>139.91</v>
      </c>
      <c r="W43" s="2">
        <f t="shared" si="6"/>
        <v>295.73536363636379</v>
      </c>
      <c r="X43">
        <f t="shared" si="7"/>
        <v>3</v>
      </c>
      <c r="Y43">
        <f t="shared" si="8"/>
        <v>0</v>
      </c>
    </row>
    <row r="44" spans="1:25" x14ac:dyDescent="0.3">
      <c r="A44" t="s">
        <v>80</v>
      </c>
      <c r="B44" s="1">
        <v>45687</v>
      </c>
      <c r="C44" s="1">
        <v>45690</v>
      </c>
      <c r="D44" s="1">
        <v>45689</v>
      </c>
      <c r="E44" t="s">
        <v>23</v>
      </c>
      <c r="F44" t="s">
        <v>45</v>
      </c>
      <c r="G44" t="s">
        <v>24</v>
      </c>
      <c r="H44" t="s">
        <v>37</v>
      </c>
      <c r="I44" t="s">
        <v>29</v>
      </c>
      <c r="J44" t="s">
        <v>27</v>
      </c>
      <c r="K44">
        <v>8</v>
      </c>
      <c r="L44">
        <v>68.790000000000006</v>
      </c>
      <c r="M44">
        <v>27.94</v>
      </c>
      <c r="N44">
        <v>6.57</v>
      </c>
      <c r="O44">
        <v>10</v>
      </c>
      <c r="P44">
        <f t="shared" si="0"/>
        <v>1</v>
      </c>
      <c r="Q44" t="str">
        <f t="shared" si="1"/>
        <v>After 01-15</v>
      </c>
      <c r="R44">
        <f t="shared" si="2"/>
        <v>61.911000000000008</v>
      </c>
      <c r="S44">
        <f t="shared" si="3"/>
        <v>495.28800000000007</v>
      </c>
      <c r="T44">
        <f t="shared" si="4"/>
        <v>271.76800000000003</v>
      </c>
      <c r="U44" s="2">
        <f>Monthly_Fixed_Costs!$I$2</f>
        <v>26.363636363636363</v>
      </c>
      <c r="V44">
        <f t="shared" si="5"/>
        <v>52.56</v>
      </c>
      <c r="W44" s="2">
        <f t="shared" si="6"/>
        <v>192.84436363636365</v>
      </c>
      <c r="X44">
        <f t="shared" si="7"/>
        <v>2</v>
      </c>
      <c r="Y44">
        <f t="shared" si="8"/>
        <v>0</v>
      </c>
    </row>
    <row r="45" spans="1:25" x14ac:dyDescent="0.3">
      <c r="A45" t="s">
        <v>81</v>
      </c>
      <c r="B45" s="1">
        <v>45684</v>
      </c>
      <c r="C45" s="1">
        <v>45688</v>
      </c>
      <c r="D45" s="1">
        <v>45687</v>
      </c>
      <c r="E45" t="s">
        <v>16</v>
      </c>
      <c r="F45" t="s">
        <v>17</v>
      </c>
      <c r="G45" t="s">
        <v>24</v>
      </c>
      <c r="H45" t="s">
        <v>33</v>
      </c>
      <c r="I45" t="s">
        <v>38</v>
      </c>
      <c r="J45" t="s">
        <v>21</v>
      </c>
      <c r="K45">
        <v>8</v>
      </c>
      <c r="L45">
        <v>64.55</v>
      </c>
      <c r="M45">
        <v>29.3</v>
      </c>
      <c r="N45">
        <v>11.08</v>
      </c>
      <c r="O45">
        <v>0</v>
      </c>
      <c r="P45">
        <f t="shared" si="0"/>
        <v>1</v>
      </c>
      <c r="Q45" t="str">
        <f t="shared" si="1"/>
        <v>After 01-15</v>
      </c>
      <c r="R45">
        <f t="shared" si="2"/>
        <v>64.55</v>
      </c>
      <c r="S45">
        <f t="shared" si="3"/>
        <v>516.4</v>
      </c>
      <c r="T45">
        <f t="shared" si="4"/>
        <v>282</v>
      </c>
      <c r="U45" s="2">
        <f>Monthly_Fixed_Costs!$I$2</f>
        <v>26.363636363636363</v>
      </c>
      <c r="V45">
        <f t="shared" si="5"/>
        <v>88.64</v>
      </c>
      <c r="W45" s="2">
        <f t="shared" si="6"/>
        <v>166.99636363636364</v>
      </c>
      <c r="X45">
        <f t="shared" si="7"/>
        <v>3</v>
      </c>
      <c r="Y45">
        <f t="shared" si="8"/>
        <v>0</v>
      </c>
    </row>
    <row r="46" spans="1:25" x14ac:dyDescent="0.3">
      <c r="A46" t="s">
        <v>82</v>
      </c>
      <c r="B46" s="1">
        <v>45670</v>
      </c>
      <c r="C46" s="1">
        <v>45672</v>
      </c>
      <c r="D46" s="1">
        <v>45672</v>
      </c>
      <c r="E46" t="s">
        <v>23</v>
      </c>
      <c r="F46" t="s">
        <v>17</v>
      </c>
      <c r="G46" t="s">
        <v>18</v>
      </c>
      <c r="H46" t="s">
        <v>25</v>
      </c>
      <c r="I46" t="s">
        <v>34</v>
      </c>
      <c r="J46" t="s">
        <v>35</v>
      </c>
      <c r="K46">
        <v>7</v>
      </c>
      <c r="L46">
        <v>25.69</v>
      </c>
      <c r="M46">
        <v>12.28</v>
      </c>
      <c r="N46">
        <v>4.08</v>
      </c>
      <c r="O46">
        <v>0</v>
      </c>
      <c r="P46">
        <f t="shared" si="0"/>
        <v>1</v>
      </c>
      <c r="Q46" t="str">
        <f t="shared" si="1"/>
        <v>Before 01-15</v>
      </c>
      <c r="R46">
        <f t="shared" si="2"/>
        <v>25.69</v>
      </c>
      <c r="S46">
        <f t="shared" si="3"/>
        <v>179.83</v>
      </c>
      <c r="T46">
        <f t="shared" si="4"/>
        <v>93.870000000000019</v>
      </c>
      <c r="U46" s="2">
        <f>Monthly_Fixed_Costs!$I$2</f>
        <v>26.363636363636363</v>
      </c>
      <c r="V46">
        <f t="shared" si="5"/>
        <v>28.560000000000002</v>
      </c>
      <c r="W46" s="2">
        <f t="shared" si="6"/>
        <v>38.946363636363657</v>
      </c>
      <c r="X46">
        <f t="shared" si="7"/>
        <v>2</v>
      </c>
      <c r="Y46">
        <f t="shared" si="8"/>
        <v>0</v>
      </c>
    </row>
    <row r="47" spans="1:25" x14ac:dyDescent="0.3">
      <c r="A47" t="s">
        <v>83</v>
      </c>
      <c r="B47" s="1">
        <v>45683</v>
      </c>
      <c r="C47" s="1">
        <v>45686</v>
      </c>
      <c r="D47" s="1">
        <v>45686</v>
      </c>
      <c r="E47" t="s">
        <v>16</v>
      </c>
      <c r="F47" t="s">
        <v>41</v>
      </c>
      <c r="G47" t="s">
        <v>18</v>
      </c>
      <c r="H47" t="s">
        <v>19</v>
      </c>
      <c r="I47" t="s">
        <v>26</v>
      </c>
      <c r="J47" t="s">
        <v>27</v>
      </c>
      <c r="K47">
        <v>10</v>
      </c>
      <c r="L47">
        <v>141.36000000000001</v>
      </c>
      <c r="M47">
        <v>59.78</v>
      </c>
      <c r="N47">
        <v>11.51</v>
      </c>
      <c r="O47">
        <v>15</v>
      </c>
      <c r="P47">
        <f t="shared" si="0"/>
        <v>1</v>
      </c>
      <c r="Q47" t="str">
        <f t="shared" si="1"/>
        <v>After 01-15</v>
      </c>
      <c r="R47">
        <f t="shared" si="2"/>
        <v>120.15600000000001</v>
      </c>
      <c r="S47">
        <f t="shared" si="3"/>
        <v>1201.56</v>
      </c>
      <c r="T47">
        <f t="shared" si="4"/>
        <v>603.76</v>
      </c>
      <c r="U47" s="2">
        <f>Monthly_Fixed_Costs!$I$2</f>
        <v>26.363636363636363</v>
      </c>
      <c r="V47">
        <f t="shared" si="5"/>
        <v>115.1</v>
      </c>
      <c r="W47" s="2">
        <f t="shared" si="6"/>
        <v>462.29636363636359</v>
      </c>
      <c r="X47">
        <f t="shared" si="7"/>
        <v>3</v>
      </c>
      <c r="Y47">
        <f t="shared" si="8"/>
        <v>0</v>
      </c>
    </row>
    <row r="48" spans="1:25" x14ac:dyDescent="0.3">
      <c r="A48" t="s">
        <v>84</v>
      </c>
      <c r="B48" s="1">
        <v>45686</v>
      </c>
      <c r="C48" s="1">
        <v>45690</v>
      </c>
      <c r="D48" s="1">
        <v>45690</v>
      </c>
      <c r="E48" t="s">
        <v>23</v>
      </c>
      <c r="F48" t="s">
        <v>45</v>
      </c>
      <c r="G48" t="s">
        <v>18</v>
      </c>
      <c r="H48" t="s">
        <v>33</v>
      </c>
      <c r="I48" t="s">
        <v>20</v>
      </c>
      <c r="J48" t="s">
        <v>21</v>
      </c>
      <c r="K48">
        <v>7</v>
      </c>
      <c r="L48">
        <v>128.41</v>
      </c>
      <c r="M48">
        <v>66.959999999999994</v>
      </c>
      <c r="N48">
        <v>11.06</v>
      </c>
      <c r="O48">
        <v>15</v>
      </c>
      <c r="P48">
        <f t="shared" si="0"/>
        <v>1</v>
      </c>
      <c r="Q48" t="str">
        <f t="shared" si="1"/>
        <v>After 01-15</v>
      </c>
      <c r="R48">
        <f t="shared" si="2"/>
        <v>109.1485</v>
      </c>
      <c r="S48">
        <f t="shared" si="3"/>
        <v>764.03949999999998</v>
      </c>
      <c r="T48">
        <f t="shared" si="4"/>
        <v>295.31950000000001</v>
      </c>
      <c r="U48" s="2">
        <f>Monthly_Fixed_Costs!$I$2</f>
        <v>26.363636363636363</v>
      </c>
      <c r="V48">
        <f t="shared" si="5"/>
        <v>77.42</v>
      </c>
      <c r="W48" s="2">
        <f t="shared" si="6"/>
        <v>191.53586363636364</v>
      </c>
      <c r="X48">
        <f t="shared" si="7"/>
        <v>4</v>
      </c>
      <c r="Y48">
        <f t="shared" si="8"/>
        <v>0</v>
      </c>
    </row>
    <row r="49" spans="1:25" x14ac:dyDescent="0.3">
      <c r="A49" t="s">
        <v>85</v>
      </c>
      <c r="B49" s="1">
        <v>45660</v>
      </c>
      <c r="C49" s="1">
        <v>45664</v>
      </c>
      <c r="D49" s="1">
        <v>45663</v>
      </c>
      <c r="E49" t="s">
        <v>23</v>
      </c>
      <c r="F49" t="s">
        <v>45</v>
      </c>
      <c r="G49" t="s">
        <v>24</v>
      </c>
      <c r="H49" t="s">
        <v>25</v>
      </c>
      <c r="I49" t="s">
        <v>29</v>
      </c>
      <c r="J49" t="s">
        <v>27</v>
      </c>
      <c r="K49">
        <v>18</v>
      </c>
      <c r="L49">
        <v>80.290000000000006</v>
      </c>
      <c r="M49">
        <v>32.46</v>
      </c>
      <c r="N49">
        <v>4.83</v>
      </c>
      <c r="O49">
        <v>0</v>
      </c>
      <c r="P49">
        <f t="shared" si="0"/>
        <v>1</v>
      </c>
      <c r="Q49" t="str">
        <f t="shared" si="1"/>
        <v>Before 01-15</v>
      </c>
      <c r="R49">
        <f t="shared" si="2"/>
        <v>80.290000000000006</v>
      </c>
      <c r="S49">
        <f t="shared" si="3"/>
        <v>1445.22</v>
      </c>
      <c r="T49">
        <f t="shared" si="4"/>
        <v>860.94</v>
      </c>
      <c r="U49" s="2">
        <f>Monthly_Fixed_Costs!$I$2</f>
        <v>26.363636363636363</v>
      </c>
      <c r="V49">
        <f t="shared" si="5"/>
        <v>86.94</v>
      </c>
      <c r="W49" s="2">
        <f t="shared" si="6"/>
        <v>747.63636363636374</v>
      </c>
      <c r="X49">
        <f t="shared" si="7"/>
        <v>3</v>
      </c>
      <c r="Y49">
        <f t="shared" si="8"/>
        <v>0</v>
      </c>
    </row>
    <row r="50" spans="1:25" x14ac:dyDescent="0.3">
      <c r="A50" t="s">
        <v>86</v>
      </c>
      <c r="B50" s="1">
        <v>45671</v>
      </c>
      <c r="C50" s="1">
        <v>45674</v>
      </c>
      <c r="D50" s="1">
        <v>45674</v>
      </c>
      <c r="E50" t="s">
        <v>16</v>
      </c>
      <c r="F50" t="s">
        <v>41</v>
      </c>
      <c r="G50" t="s">
        <v>18</v>
      </c>
      <c r="H50" t="s">
        <v>33</v>
      </c>
      <c r="I50" t="s">
        <v>38</v>
      </c>
      <c r="J50" t="s">
        <v>21</v>
      </c>
      <c r="K50">
        <v>14</v>
      </c>
      <c r="L50">
        <v>161.55000000000001</v>
      </c>
      <c r="M50">
        <v>84.74</v>
      </c>
      <c r="N50">
        <v>10.81</v>
      </c>
      <c r="O50">
        <v>0</v>
      </c>
      <c r="P50">
        <f t="shared" si="0"/>
        <v>1</v>
      </c>
      <c r="Q50" t="str">
        <f t="shared" si="1"/>
        <v>Before 01-15</v>
      </c>
      <c r="R50">
        <f t="shared" si="2"/>
        <v>161.55000000000001</v>
      </c>
      <c r="S50">
        <f t="shared" si="3"/>
        <v>2261.7000000000003</v>
      </c>
      <c r="T50">
        <f t="shared" si="4"/>
        <v>1075.3400000000004</v>
      </c>
      <c r="U50" s="2">
        <f>Monthly_Fixed_Costs!$I$2</f>
        <v>26.363636363636363</v>
      </c>
      <c r="V50">
        <f t="shared" si="5"/>
        <v>151.34</v>
      </c>
      <c r="W50" s="2">
        <f t="shared" si="6"/>
        <v>897.63636363636397</v>
      </c>
      <c r="X50">
        <f t="shared" si="7"/>
        <v>3</v>
      </c>
      <c r="Y50">
        <f t="shared" si="8"/>
        <v>0</v>
      </c>
    </row>
    <row r="51" spans="1:25" x14ac:dyDescent="0.3">
      <c r="A51" t="s">
        <v>87</v>
      </c>
      <c r="B51" s="1">
        <v>45673</v>
      </c>
      <c r="C51" s="1">
        <v>45677</v>
      </c>
      <c r="D51" s="1">
        <v>45676</v>
      </c>
      <c r="E51" t="s">
        <v>23</v>
      </c>
      <c r="F51" t="s">
        <v>17</v>
      </c>
      <c r="G51" t="s">
        <v>18</v>
      </c>
      <c r="H51" t="s">
        <v>37</v>
      </c>
      <c r="I51" t="s">
        <v>38</v>
      </c>
      <c r="J51" t="s">
        <v>21</v>
      </c>
      <c r="K51">
        <v>1</v>
      </c>
      <c r="L51">
        <v>43.54</v>
      </c>
      <c r="M51">
        <v>27.81</v>
      </c>
      <c r="N51">
        <v>9.69</v>
      </c>
      <c r="O51">
        <v>15</v>
      </c>
      <c r="P51">
        <f t="shared" si="0"/>
        <v>1</v>
      </c>
      <c r="Q51" t="str">
        <f t="shared" si="1"/>
        <v>After 01-15</v>
      </c>
      <c r="R51">
        <f t="shared" si="2"/>
        <v>37.009</v>
      </c>
      <c r="S51">
        <f t="shared" si="3"/>
        <v>37.009</v>
      </c>
      <c r="T51">
        <f t="shared" si="4"/>
        <v>9.1990000000000016</v>
      </c>
      <c r="U51" s="2">
        <f>Monthly_Fixed_Costs!$I$2</f>
        <v>26.363636363636363</v>
      </c>
      <c r="V51">
        <f t="shared" si="5"/>
        <v>9.69</v>
      </c>
      <c r="W51" s="2">
        <f t="shared" si="6"/>
        <v>-26.854636363636363</v>
      </c>
      <c r="X51">
        <f t="shared" si="7"/>
        <v>3</v>
      </c>
      <c r="Y51">
        <f t="shared" si="8"/>
        <v>1</v>
      </c>
    </row>
    <row r="52" spans="1:25" x14ac:dyDescent="0.3">
      <c r="A52" t="s">
        <v>88</v>
      </c>
      <c r="B52" s="1">
        <v>45683</v>
      </c>
      <c r="C52" s="1">
        <v>45685</v>
      </c>
      <c r="D52" s="1">
        <v>45685</v>
      </c>
      <c r="E52" t="s">
        <v>23</v>
      </c>
      <c r="F52" t="s">
        <v>17</v>
      </c>
      <c r="G52" t="s">
        <v>18</v>
      </c>
      <c r="H52" t="s">
        <v>37</v>
      </c>
      <c r="I52" t="s">
        <v>26</v>
      </c>
      <c r="J52" t="s">
        <v>27</v>
      </c>
      <c r="K52">
        <v>16</v>
      </c>
      <c r="L52">
        <v>194.04</v>
      </c>
      <c r="M52">
        <v>112.66</v>
      </c>
      <c r="N52">
        <v>5.34</v>
      </c>
      <c r="O52">
        <v>10</v>
      </c>
      <c r="P52">
        <f t="shared" si="0"/>
        <v>1</v>
      </c>
      <c r="Q52" t="str">
        <f t="shared" si="1"/>
        <v>After 01-15</v>
      </c>
      <c r="R52">
        <f t="shared" si="2"/>
        <v>174.636</v>
      </c>
      <c r="S52">
        <f t="shared" si="3"/>
        <v>2794.1759999999999</v>
      </c>
      <c r="T52">
        <f t="shared" si="4"/>
        <v>991.61599999999999</v>
      </c>
      <c r="U52" s="2">
        <f>Monthly_Fixed_Costs!$I$2</f>
        <v>26.363636363636363</v>
      </c>
      <c r="V52">
        <f t="shared" si="5"/>
        <v>85.44</v>
      </c>
      <c r="W52" s="2">
        <f t="shared" si="6"/>
        <v>879.81236363636367</v>
      </c>
      <c r="X52">
        <f t="shared" si="7"/>
        <v>2</v>
      </c>
      <c r="Y52">
        <f t="shared" si="8"/>
        <v>0</v>
      </c>
    </row>
    <row r="53" spans="1:25" x14ac:dyDescent="0.3">
      <c r="A53" t="s">
        <v>89</v>
      </c>
      <c r="B53" s="1">
        <v>45675</v>
      </c>
      <c r="C53" s="1">
        <v>45678</v>
      </c>
      <c r="D53" s="1">
        <v>45680</v>
      </c>
      <c r="E53" t="s">
        <v>16</v>
      </c>
      <c r="F53" t="s">
        <v>45</v>
      </c>
      <c r="G53" t="s">
        <v>24</v>
      </c>
      <c r="H53" t="s">
        <v>25</v>
      </c>
      <c r="I53" t="s">
        <v>56</v>
      </c>
      <c r="J53" t="s">
        <v>35</v>
      </c>
      <c r="K53">
        <v>13</v>
      </c>
      <c r="L53">
        <v>21.52</v>
      </c>
      <c r="M53">
        <v>12.87</v>
      </c>
      <c r="N53">
        <v>9.75</v>
      </c>
      <c r="O53">
        <v>10</v>
      </c>
      <c r="P53">
        <f t="shared" si="0"/>
        <v>0</v>
      </c>
      <c r="Q53" t="str">
        <f t="shared" si="1"/>
        <v>After 01-15</v>
      </c>
      <c r="R53">
        <f t="shared" si="2"/>
        <v>19.367999999999999</v>
      </c>
      <c r="S53">
        <f t="shared" si="3"/>
        <v>251.78399999999999</v>
      </c>
      <c r="T53">
        <f t="shared" si="4"/>
        <v>84.47399999999999</v>
      </c>
      <c r="U53" s="2">
        <f>Monthly_Fixed_Costs!$I$2</f>
        <v>26.363636363636363</v>
      </c>
      <c r="V53">
        <f t="shared" si="5"/>
        <v>126.75</v>
      </c>
      <c r="W53" s="2">
        <f t="shared" si="6"/>
        <v>-68.639636363636384</v>
      </c>
      <c r="X53">
        <f t="shared" si="7"/>
        <v>5</v>
      </c>
      <c r="Y53">
        <f t="shared" si="8"/>
        <v>1</v>
      </c>
    </row>
    <row r="54" spans="1:25" x14ac:dyDescent="0.3">
      <c r="A54" t="s">
        <v>90</v>
      </c>
      <c r="B54" s="1">
        <v>45671</v>
      </c>
      <c r="C54" s="1">
        <v>45675</v>
      </c>
      <c r="D54" s="1">
        <v>45675</v>
      </c>
      <c r="E54" t="s">
        <v>23</v>
      </c>
      <c r="F54" t="s">
        <v>41</v>
      </c>
      <c r="G54" t="s">
        <v>24</v>
      </c>
      <c r="H54" t="s">
        <v>19</v>
      </c>
      <c r="I54" t="s">
        <v>26</v>
      </c>
      <c r="J54" t="s">
        <v>27</v>
      </c>
      <c r="K54">
        <v>10</v>
      </c>
      <c r="L54">
        <v>128.88999999999999</v>
      </c>
      <c r="M54">
        <v>83.67</v>
      </c>
      <c r="N54">
        <v>9.66</v>
      </c>
      <c r="O54">
        <v>10</v>
      </c>
      <c r="P54">
        <f t="shared" si="0"/>
        <v>1</v>
      </c>
      <c r="Q54" t="str">
        <f t="shared" si="1"/>
        <v>Before 01-15</v>
      </c>
      <c r="R54">
        <f t="shared" si="2"/>
        <v>116.00099999999999</v>
      </c>
      <c r="S54">
        <f t="shared" si="3"/>
        <v>1160.01</v>
      </c>
      <c r="T54">
        <f t="shared" si="4"/>
        <v>323.30999999999995</v>
      </c>
      <c r="U54" s="2">
        <f>Monthly_Fixed_Costs!$I$2</f>
        <v>26.363636363636363</v>
      </c>
      <c r="V54">
        <f t="shared" si="5"/>
        <v>96.6</v>
      </c>
      <c r="W54" s="2">
        <f t="shared" si="6"/>
        <v>200.34636363636361</v>
      </c>
      <c r="X54">
        <f t="shared" si="7"/>
        <v>4</v>
      </c>
      <c r="Y54">
        <f t="shared" si="8"/>
        <v>0</v>
      </c>
    </row>
    <row r="55" spans="1:25" x14ac:dyDescent="0.3">
      <c r="A55" t="s">
        <v>91</v>
      </c>
      <c r="B55" s="1">
        <v>45681</v>
      </c>
      <c r="C55" s="1">
        <v>45684</v>
      </c>
      <c r="D55" s="1">
        <v>45685</v>
      </c>
      <c r="E55" t="s">
        <v>23</v>
      </c>
      <c r="F55" t="s">
        <v>32</v>
      </c>
      <c r="G55" t="s">
        <v>18</v>
      </c>
      <c r="H55" t="s">
        <v>25</v>
      </c>
      <c r="I55" t="s">
        <v>20</v>
      </c>
      <c r="J55" t="s">
        <v>21</v>
      </c>
      <c r="K55">
        <v>20</v>
      </c>
      <c r="L55">
        <v>87.47</v>
      </c>
      <c r="M55">
        <v>35.520000000000003</v>
      </c>
      <c r="N55">
        <v>3.31</v>
      </c>
      <c r="O55">
        <v>10</v>
      </c>
      <c r="P55">
        <f t="shared" si="0"/>
        <v>0</v>
      </c>
      <c r="Q55" t="str">
        <f t="shared" si="1"/>
        <v>After 01-15</v>
      </c>
      <c r="R55">
        <f t="shared" si="2"/>
        <v>78.722999999999999</v>
      </c>
      <c r="S55">
        <f t="shared" si="3"/>
        <v>1574.46</v>
      </c>
      <c r="T55">
        <f t="shared" si="4"/>
        <v>864.06</v>
      </c>
      <c r="U55" s="2">
        <f>Monthly_Fixed_Costs!$I$2</f>
        <v>26.363636363636363</v>
      </c>
      <c r="V55">
        <f t="shared" si="5"/>
        <v>66.2</v>
      </c>
      <c r="W55" s="2">
        <f t="shared" si="6"/>
        <v>771.49636363636364</v>
      </c>
      <c r="X55">
        <f t="shared" si="7"/>
        <v>4</v>
      </c>
      <c r="Y55">
        <f t="shared" si="8"/>
        <v>0</v>
      </c>
    </row>
    <row r="56" spans="1:25" x14ac:dyDescent="0.3">
      <c r="A56" t="s">
        <v>92</v>
      </c>
      <c r="B56" s="1">
        <v>45682</v>
      </c>
      <c r="C56" s="1">
        <v>45684</v>
      </c>
      <c r="D56" s="1">
        <v>45686</v>
      </c>
      <c r="E56" t="s">
        <v>16</v>
      </c>
      <c r="F56" t="s">
        <v>41</v>
      </c>
      <c r="G56" t="s">
        <v>18</v>
      </c>
      <c r="H56" t="s">
        <v>33</v>
      </c>
      <c r="I56" t="s">
        <v>20</v>
      </c>
      <c r="J56" t="s">
        <v>21</v>
      </c>
      <c r="K56">
        <v>1</v>
      </c>
      <c r="L56">
        <v>60.52</v>
      </c>
      <c r="M56">
        <v>36.979999999999997</v>
      </c>
      <c r="N56">
        <v>4.4000000000000004</v>
      </c>
      <c r="O56">
        <v>0</v>
      </c>
      <c r="P56">
        <f t="shared" si="0"/>
        <v>0</v>
      </c>
      <c r="Q56" t="str">
        <f t="shared" si="1"/>
        <v>After 01-15</v>
      </c>
      <c r="R56">
        <f t="shared" si="2"/>
        <v>60.52</v>
      </c>
      <c r="S56">
        <f t="shared" si="3"/>
        <v>60.52</v>
      </c>
      <c r="T56">
        <f t="shared" si="4"/>
        <v>23.540000000000006</v>
      </c>
      <c r="U56" s="2">
        <f>Monthly_Fixed_Costs!$I$2</f>
        <v>26.363636363636363</v>
      </c>
      <c r="V56">
        <f t="shared" si="5"/>
        <v>4.4000000000000004</v>
      </c>
      <c r="W56" s="2">
        <f t="shared" si="6"/>
        <v>-7.2236363636363592</v>
      </c>
      <c r="X56">
        <f t="shared" si="7"/>
        <v>4</v>
      </c>
      <c r="Y56">
        <f t="shared" si="8"/>
        <v>1</v>
      </c>
    </row>
    <row r="57" spans="1:25" x14ac:dyDescent="0.3">
      <c r="A57" t="s">
        <v>93</v>
      </c>
      <c r="B57" s="1">
        <v>45671</v>
      </c>
      <c r="C57" s="1">
        <v>45674</v>
      </c>
      <c r="D57" s="1">
        <v>45674</v>
      </c>
      <c r="E57" t="s">
        <v>16</v>
      </c>
      <c r="F57" t="s">
        <v>17</v>
      </c>
      <c r="G57" t="s">
        <v>18</v>
      </c>
      <c r="H57" t="s">
        <v>37</v>
      </c>
      <c r="I57" t="s">
        <v>38</v>
      </c>
      <c r="J57" t="s">
        <v>21</v>
      </c>
      <c r="K57">
        <v>10</v>
      </c>
      <c r="L57">
        <v>105.42</v>
      </c>
      <c r="M57">
        <v>59.94</v>
      </c>
      <c r="N57">
        <v>4.01</v>
      </c>
      <c r="O57">
        <v>10</v>
      </c>
      <c r="P57">
        <f t="shared" si="0"/>
        <v>1</v>
      </c>
      <c r="Q57" t="str">
        <f t="shared" si="1"/>
        <v>Before 01-15</v>
      </c>
      <c r="R57">
        <f t="shared" si="2"/>
        <v>94.878</v>
      </c>
      <c r="S57">
        <f t="shared" si="3"/>
        <v>948.78</v>
      </c>
      <c r="T57">
        <f t="shared" si="4"/>
        <v>349.38</v>
      </c>
      <c r="U57" s="2">
        <f>Monthly_Fixed_Costs!$I$2</f>
        <v>26.363636363636363</v>
      </c>
      <c r="V57">
        <f t="shared" si="5"/>
        <v>40.099999999999994</v>
      </c>
      <c r="W57" s="2">
        <f t="shared" si="6"/>
        <v>282.91636363636366</v>
      </c>
      <c r="X57">
        <f t="shared" si="7"/>
        <v>3</v>
      </c>
      <c r="Y57">
        <f t="shared" si="8"/>
        <v>0</v>
      </c>
    </row>
    <row r="58" spans="1:25" x14ac:dyDescent="0.3">
      <c r="A58" t="s">
        <v>94</v>
      </c>
      <c r="B58" s="1">
        <v>45667</v>
      </c>
      <c r="C58" s="1">
        <v>45670</v>
      </c>
      <c r="D58" s="1">
        <v>45669</v>
      </c>
      <c r="E58" t="s">
        <v>23</v>
      </c>
      <c r="F58" t="s">
        <v>17</v>
      </c>
      <c r="G58" t="s">
        <v>18</v>
      </c>
      <c r="H58" t="s">
        <v>37</v>
      </c>
      <c r="I58" t="s">
        <v>29</v>
      </c>
      <c r="J58" t="s">
        <v>27</v>
      </c>
      <c r="K58">
        <v>8</v>
      </c>
      <c r="L58">
        <v>33.17</v>
      </c>
      <c r="M58">
        <v>13.96</v>
      </c>
      <c r="N58">
        <v>9.7200000000000006</v>
      </c>
      <c r="O58">
        <v>15</v>
      </c>
      <c r="P58">
        <f t="shared" si="0"/>
        <v>1</v>
      </c>
      <c r="Q58" t="str">
        <f t="shared" si="1"/>
        <v>Before 01-15</v>
      </c>
      <c r="R58">
        <f t="shared" si="2"/>
        <v>28.194500000000001</v>
      </c>
      <c r="S58">
        <f t="shared" si="3"/>
        <v>225.55600000000001</v>
      </c>
      <c r="T58">
        <f t="shared" si="4"/>
        <v>113.876</v>
      </c>
      <c r="U58" s="2">
        <f>Monthly_Fixed_Costs!$I$2</f>
        <v>26.363636363636363</v>
      </c>
      <c r="V58">
        <f t="shared" si="5"/>
        <v>77.760000000000005</v>
      </c>
      <c r="W58" s="2">
        <f t="shared" si="6"/>
        <v>9.7523636363636399</v>
      </c>
      <c r="X58">
        <f t="shared" si="7"/>
        <v>2</v>
      </c>
      <c r="Y58">
        <f t="shared" si="8"/>
        <v>1</v>
      </c>
    </row>
    <row r="59" spans="1:25" x14ac:dyDescent="0.3">
      <c r="A59" t="s">
        <v>95</v>
      </c>
      <c r="B59" s="1">
        <v>45668</v>
      </c>
      <c r="C59" s="1">
        <v>45672</v>
      </c>
      <c r="D59" s="1">
        <v>45672</v>
      </c>
      <c r="E59" t="s">
        <v>16</v>
      </c>
      <c r="F59" t="s">
        <v>41</v>
      </c>
      <c r="G59" t="s">
        <v>18</v>
      </c>
      <c r="H59" t="s">
        <v>19</v>
      </c>
      <c r="I59" t="s">
        <v>26</v>
      </c>
      <c r="J59" t="s">
        <v>27</v>
      </c>
      <c r="K59">
        <v>14</v>
      </c>
      <c r="L59">
        <v>181.86</v>
      </c>
      <c r="M59">
        <v>107.32</v>
      </c>
      <c r="N59">
        <v>11.32</v>
      </c>
      <c r="O59">
        <v>5</v>
      </c>
      <c r="P59">
        <f t="shared" si="0"/>
        <v>1</v>
      </c>
      <c r="Q59" t="str">
        <f t="shared" si="1"/>
        <v>Before 01-15</v>
      </c>
      <c r="R59">
        <f t="shared" si="2"/>
        <v>172.767</v>
      </c>
      <c r="S59">
        <f t="shared" si="3"/>
        <v>2418.7379999999998</v>
      </c>
      <c r="T59">
        <f t="shared" si="4"/>
        <v>916.25799999999981</v>
      </c>
      <c r="U59" s="2">
        <f>Monthly_Fixed_Costs!$I$2</f>
        <v>26.363636363636363</v>
      </c>
      <c r="V59">
        <f t="shared" si="5"/>
        <v>158.48000000000002</v>
      </c>
      <c r="W59" s="2">
        <f t="shared" si="6"/>
        <v>731.41436363636342</v>
      </c>
      <c r="X59">
        <f t="shared" si="7"/>
        <v>4</v>
      </c>
      <c r="Y59">
        <f t="shared" si="8"/>
        <v>0</v>
      </c>
    </row>
    <row r="60" spans="1:25" x14ac:dyDescent="0.3">
      <c r="A60" t="s">
        <v>96</v>
      </c>
      <c r="B60" s="1">
        <v>45683</v>
      </c>
      <c r="C60" s="1">
        <v>45687</v>
      </c>
      <c r="D60" s="1">
        <v>45686</v>
      </c>
      <c r="E60" t="s">
        <v>16</v>
      </c>
      <c r="F60" t="s">
        <v>41</v>
      </c>
      <c r="G60" t="s">
        <v>18</v>
      </c>
      <c r="H60" t="s">
        <v>25</v>
      </c>
      <c r="I60" t="s">
        <v>29</v>
      </c>
      <c r="J60" t="s">
        <v>27</v>
      </c>
      <c r="K60">
        <v>5</v>
      </c>
      <c r="L60">
        <v>59.73</v>
      </c>
      <c r="M60">
        <v>28.67</v>
      </c>
      <c r="N60">
        <v>4.8600000000000003</v>
      </c>
      <c r="O60">
        <v>10</v>
      </c>
      <c r="P60">
        <f t="shared" si="0"/>
        <v>1</v>
      </c>
      <c r="Q60" t="str">
        <f t="shared" si="1"/>
        <v>After 01-15</v>
      </c>
      <c r="R60">
        <f t="shared" si="2"/>
        <v>53.756999999999998</v>
      </c>
      <c r="S60">
        <f t="shared" si="3"/>
        <v>268.78499999999997</v>
      </c>
      <c r="T60">
        <f t="shared" si="4"/>
        <v>125.43499999999995</v>
      </c>
      <c r="U60" s="2">
        <f>Monthly_Fixed_Costs!$I$2</f>
        <v>26.363636363636363</v>
      </c>
      <c r="V60">
        <f t="shared" si="5"/>
        <v>24.3</v>
      </c>
      <c r="W60" s="2">
        <f t="shared" si="6"/>
        <v>74.771363636363589</v>
      </c>
      <c r="X60">
        <f t="shared" si="7"/>
        <v>3</v>
      </c>
      <c r="Y60">
        <f t="shared" si="8"/>
        <v>0</v>
      </c>
    </row>
    <row r="61" spans="1:25" x14ac:dyDescent="0.3">
      <c r="A61" t="s">
        <v>97</v>
      </c>
      <c r="B61" s="1">
        <v>45664</v>
      </c>
      <c r="C61" s="1">
        <v>45666</v>
      </c>
      <c r="D61" s="1">
        <v>45666</v>
      </c>
      <c r="E61" t="s">
        <v>23</v>
      </c>
      <c r="F61" t="s">
        <v>17</v>
      </c>
      <c r="G61" t="s">
        <v>24</v>
      </c>
      <c r="H61" t="s">
        <v>25</v>
      </c>
      <c r="I61" t="s">
        <v>26</v>
      </c>
      <c r="J61" t="s">
        <v>27</v>
      </c>
      <c r="K61">
        <v>20</v>
      </c>
      <c r="L61">
        <v>137.32</v>
      </c>
      <c r="M61">
        <v>80.680000000000007</v>
      </c>
      <c r="N61">
        <v>9.7200000000000006</v>
      </c>
      <c r="O61">
        <v>15</v>
      </c>
      <c r="P61">
        <f t="shared" si="0"/>
        <v>1</v>
      </c>
      <c r="Q61" t="str">
        <f t="shared" si="1"/>
        <v>Before 01-15</v>
      </c>
      <c r="R61">
        <f t="shared" si="2"/>
        <v>116.72199999999999</v>
      </c>
      <c r="S61">
        <f t="shared" si="3"/>
        <v>2334.44</v>
      </c>
      <c r="T61">
        <f t="shared" si="4"/>
        <v>720.83999999999992</v>
      </c>
      <c r="U61" s="2">
        <f>Monthly_Fixed_Costs!$I$2</f>
        <v>26.363636363636363</v>
      </c>
      <c r="V61">
        <f t="shared" si="5"/>
        <v>194.4</v>
      </c>
      <c r="W61" s="2">
        <f t="shared" si="6"/>
        <v>500.07636363636357</v>
      </c>
      <c r="X61">
        <f t="shared" si="7"/>
        <v>2</v>
      </c>
      <c r="Y61">
        <f t="shared" si="8"/>
        <v>0</v>
      </c>
    </row>
    <row r="62" spans="1:25" x14ac:dyDescent="0.3">
      <c r="A62" t="s">
        <v>98</v>
      </c>
      <c r="B62" s="1">
        <v>45672</v>
      </c>
      <c r="C62" s="1">
        <v>45676</v>
      </c>
      <c r="D62" s="1">
        <v>45676</v>
      </c>
      <c r="E62" t="s">
        <v>23</v>
      </c>
      <c r="F62" t="s">
        <v>17</v>
      </c>
      <c r="G62" t="s">
        <v>24</v>
      </c>
      <c r="H62" t="s">
        <v>33</v>
      </c>
      <c r="I62" t="s">
        <v>26</v>
      </c>
      <c r="J62" t="s">
        <v>27</v>
      </c>
      <c r="K62">
        <v>20</v>
      </c>
      <c r="L62">
        <v>191.61</v>
      </c>
      <c r="M62">
        <v>91.07</v>
      </c>
      <c r="N62">
        <v>9.92</v>
      </c>
      <c r="O62">
        <v>15</v>
      </c>
      <c r="P62">
        <f t="shared" si="0"/>
        <v>1</v>
      </c>
      <c r="Q62" t="str">
        <f t="shared" si="1"/>
        <v>Before 01-15</v>
      </c>
      <c r="R62">
        <f t="shared" si="2"/>
        <v>162.86850000000001</v>
      </c>
      <c r="S62">
        <f t="shared" si="3"/>
        <v>3257.3700000000003</v>
      </c>
      <c r="T62">
        <f t="shared" si="4"/>
        <v>1435.9700000000005</v>
      </c>
      <c r="U62" s="2">
        <f>Monthly_Fixed_Costs!$I$2</f>
        <v>26.363636363636363</v>
      </c>
      <c r="V62">
        <f t="shared" si="5"/>
        <v>198.4</v>
      </c>
      <c r="W62" s="2">
        <f t="shared" si="6"/>
        <v>1211.2063636363641</v>
      </c>
      <c r="X62">
        <f t="shared" si="7"/>
        <v>4</v>
      </c>
      <c r="Y62">
        <f t="shared" si="8"/>
        <v>0</v>
      </c>
    </row>
    <row r="63" spans="1:25" x14ac:dyDescent="0.3">
      <c r="A63" t="s">
        <v>99</v>
      </c>
      <c r="B63" s="1">
        <v>45662</v>
      </c>
      <c r="C63" s="1">
        <v>45665</v>
      </c>
      <c r="D63" s="1">
        <v>45665</v>
      </c>
      <c r="E63" t="s">
        <v>23</v>
      </c>
      <c r="F63" t="s">
        <v>17</v>
      </c>
      <c r="G63" t="s">
        <v>18</v>
      </c>
      <c r="H63" t="s">
        <v>19</v>
      </c>
      <c r="I63" t="s">
        <v>47</v>
      </c>
      <c r="J63" t="s">
        <v>35</v>
      </c>
      <c r="K63">
        <v>17</v>
      </c>
      <c r="L63">
        <v>49.8</v>
      </c>
      <c r="M63">
        <v>25.98</v>
      </c>
      <c r="N63">
        <v>9.34</v>
      </c>
      <c r="O63">
        <v>5</v>
      </c>
      <c r="P63">
        <f t="shared" si="0"/>
        <v>1</v>
      </c>
      <c r="Q63" t="str">
        <f t="shared" si="1"/>
        <v>Before 01-15</v>
      </c>
      <c r="R63">
        <f t="shared" si="2"/>
        <v>47.309999999999995</v>
      </c>
      <c r="S63">
        <f t="shared" si="3"/>
        <v>804.26999999999987</v>
      </c>
      <c r="T63">
        <f t="shared" si="4"/>
        <v>362.60999999999984</v>
      </c>
      <c r="U63" s="2">
        <f>Monthly_Fixed_Costs!$I$2</f>
        <v>26.363636363636363</v>
      </c>
      <c r="V63">
        <f t="shared" si="5"/>
        <v>158.78</v>
      </c>
      <c r="W63" s="2">
        <f t="shared" si="6"/>
        <v>177.46636363636347</v>
      </c>
      <c r="X63">
        <f t="shared" si="7"/>
        <v>3</v>
      </c>
      <c r="Y63">
        <f t="shared" si="8"/>
        <v>0</v>
      </c>
    </row>
    <row r="64" spans="1:25" x14ac:dyDescent="0.3">
      <c r="A64" t="s">
        <v>100</v>
      </c>
      <c r="B64" s="1">
        <v>45673</v>
      </c>
      <c r="C64" s="1">
        <v>45675</v>
      </c>
      <c r="D64" s="1">
        <v>45675</v>
      </c>
      <c r="E64" t="s">
        <v>23</v>
      </c>
      <c r="F64" t="s">
        <v>41</v>
      </c>
      <c r="G64" t="s">
        <v>24</v>
      </c>
      <c r="H64" t="s">
        <v>33</v>
      </c>
      <c r="I64" t="s">
        <v>29</v>
      </c>
      <c r="J64" t="s">
        <v>27</v>
      </c>
      <c r="K64">
        <v>18</v>
      </c>
      <c r="L64">
        <v>34.43</v>
      </c>
      <c r="M64">
        <v>18.88</v>
      </c>
      <c r="N64">
        <v>8.52</v>
      </c>
      <c r="O64">
        <v>10</v>
      </c>
      <c r="P64">
        <f t="shared" si="0"/>
        <v>1</v>
      </c>
      <c r="Q64" t="str">
        <f t="shared" si="1"/>
        <v>After 01-15</v>
      </c>
      <c r="R64">
        <f t="shared" si="2"/>
        <v>30.987000000000002</v>
      </c>
      <c r="S64">
        <f t="shared" si="3"/>
        <v>557.76600000000008</v>
      </c>
      <c r="T64">
        <f t="shared" si="4"/>
        <v>217.9260000000001</v>
      </c>
      <c r="U64" s="2">
        <f>Monthly_Fixed_Costs!$I$2</f>
        <v>26.363636363636363</v>
      </c>
      <c r="V64">
        <f t="shared" si="5"/>
        <v>153.35999999999999</v>
      </c>
      <c r="W64" s="2">
        <f t="shared" si="6"/>
        <v>38.202363636363742</v>
      </c>
      <c r="X64">
        <f t="shared" si="7"/>
        <v>2</v>
      </c>
      <c r="Y64">
        <f t="shared" si="8"/>
        <v>0</v>
      </c>
    </row>
    <row r="65" spans="1:25" x14ac:dyDescent="0.3">
      <c r="A65" t="s">
        <v>101</v>
      </c>
      <c r="B65" s="1">
        <v>45658</v>
      </c>
      <c r="C65" s="1">
        <v>45661</v>
      </c>
      <c r="D65" s="1">
        <v>45660</v>
      </c>
      <c r="E65" t="s">
        <v>23</v>
      </c>
      <c r="F65" t="s">
        <v>32</v>
      </c>
      <c r="G65" t="s">
        <v>24</v>
      </c>
      <c r="H65" t="s">
        <v>25</v>
      </c>
      <c r="I65" t="s">
        <v>47</v>
      </c>
      <c r="J65" t="s">
        <v>35</v>
      </c>
      <c r="K65">
        <v>8</v>
      </c>
      <c r="L65">
        <v>192.11</v>
      </c>
      <c r="M65">
        <v>121.53</v>
      </c>
      <c r="N65">
        <v>11.14</v>
      </c>
      <c r="O65">
        <v>0</v>
      </c>
      <c r="P65">
        <f t="shared" si="0"/>
        <v>1</v>
      </c>
      <c r="Q65" t="str">
        <f t="shared" si="1"/>
        <v>Before 01-15</v>
      </c>
      <c r="R65">
        <f t="shared" si="2"/>
        <v>192.11</v>
      </c>
      <c r="S65">
        <f t="shared" si="3"/>
        <v>1536.88</v>
      </c>
      <c r="T65">
        <f t="shared" si="4"/>
        <v>564.6400000000001</v>
      </c>
      <c r="U65" s="2">
        <f>Monthly_Fixed_Costs!$I$2</f>
        <v>26.363636363636363</v>
      </c>
      <c r="V65">
        <f t="shared" si="5"/>
        <v>89.12</v>
      </c>
      <c r="W65" s="2">
        <f t="shared" si="6"/>
        <v>449.15636363636372</v>
      </c>
      <c r="X65">
        <f t="shared" si="7"/>
        <v>2</v>
      </c>
      <c r="Y65">
        <f t="shared" si="8"/>
        <v>0</v>
      </c>
    </row>
    <row r="66" spans="1:25" x14ac:dyDescent="0.3">
      <c r="A66" t="s">
        <v>102</v>
      </c>
      <c r="B66" s="1">
        <v>45682</v>
      </c>
      <c r="C66" s="1">
        <v>45686</v>
      </c>
      <c r="D66" s="1">
        <v>45685</v>
      </c>
      <c r="E66" t="s">
        <v>16</v>
      </c>
      <c r="F66" t="s">
        <v>32</v>
      </c>
      <c r="G66" t="s">
        <v>24</v>
      </c>
      <c r="H66" t="s">
        <v>25</v>
      </c>
      <c r="I66" t="s">
        <v>74</v>
      </c>
      <c r="J66" t="s">
        <v>27</v>
      </c>
      <c r="K66">
        <v>7</v>
      </c>
      <c r="L66">
        <v>138.33000000000001</v>
      </c>
      <c r="M66">
        <v>69.69</v>
      </c>
      <c r="N66">
        <v>8.66</v>
      </c>
      <c r="O66">
        <v>0</v>
      </c>
      <c r="P66">
        <f t="shared" si="0"/>
        <v>1</v>
      </c>
      <c r="Q66" t="str">
        <f t="shared" si="1"/>
        <v>After 01-15</v>
      </c>
      <c r="R66">
        <f t="shared" si="2"/>
        <v>138.33000000000001</v>
      </c>
      <c r="S66">
        <f t="shared" si="3"/>
        <v>968.31000000000006</v>
      </c>
      <c r="T66">
        <f t="shared" si="4"/>
        <v>480.48000000000008</v>
      </c>
      <c r="U66" s="2">
        <f>Monthly_Fixed_Costs!$I$2</f>
        <v>26.363636363636363</v>
      </c>
      <c r="V66">
        <f t="shared" si="5"/>
        <v>60.620000000000005</v>
      </c>
      <c r="W66" s="2">
        <f t="shared" si="6"/>
        <v>393.4963636363637</v>
      </c>
      <c r="X66">
        <f t="shared" si="7"/>
        <v>3</v>
      </c>
      <c r="Y66">
        <f t="shared" si="8"/>
        <v>0</v>
      </c>
    </row>
    <row r="67" spans="1:25" x14ac:dyDescent="0.3">
      <c r="A67" t="s">
        <v>103</v>
      </c>
      <c r="B67" s="1">
        <v>45680</v>
      </c>
      <c r="C67" s="1">
        <v>45682</v>
      </c>
      <c r="D67" s="1">
        <v>45681</v>
      </c>
      <c r="E67" t="s">
        <v>23</v>
      </c>
      <c r="F67" t="s">
        <v>41</v>
      </c>
      <c r="G67" t="s">
        <v>24</v>
      </c>
      <c r="H67" t="s">
        <v>37</v>
      </c>
      <c r="I67" t="s">
        <v>29</v>
      </c>
      <c r="J67" t="s">
        <v>27</v>
      </c>
      <c r="K67">
        <v>16</v>
      </c>
      <c r="L67">
        <v>102.44</v>
      </c>
      <c r="M67">
        <v>51.6</v>
      </c>
      <c r="N67">
        <v>6.67</v>
      </c>
      <c r="O67">
        <v>10</v>
      </c>
      <c r="P67">
        <f t="shared" ref="P67:P130" si="9">IF(D67-C67 &lt;= 0,1,0)</f>
        <v>1</v>
      </c>
      <c r="Q67" t="str">
        <f t="shared" ref="Q67:Q130" si="10">IF(B67&lt;=DATE(2025,1,15),"Before 01-15","After 01-15")</f>
        <v>After 01-15</v>
      </c>
      <c r="R67">
        <f t="shared" ref="R67:R130" si="11">L67*(1-(0.01*O67))</f>
        <v>92.195999999999998</v>
      </c>
      <c r="S67">
        <f t="shared" ref="S67:S130" si="12">R67*K67</f>
        <v>1475.136</v>
      </c>
      <c r="T67">
        <f t="shared" ref="T67:T130" si="13">S67-(M67*K67)</f>
        <v>649.53599999999994</v>
      </c>
      <c r="U67" s="2">
        <f>Monthly_Fixed_Costs!$I$2</f>
        <v>26.363636363636363</v>
      </c>
      <c r="V67">
        <f t="shared" ref="V67:V130" si="14">N67*K67</f>
        <v>106.72</v>
      </c>
      <c r="W67" s="2">
        <f t="shared" ref="W67:W130" si="15">T67-(U67+V67)</f>
        <v>516.45236363636354</v>
      </c>
      <c r="X67">
        <f t="shared" ref="X67:X130" si="16">D67-B67</f>
        <v>1</v>
      </c>
      <c r="Y67">
        <f t="shared" ref="Y67:Y130" si="17">IF(W67&lt;10,1,0)</f>
        <v>0</v>
      </c>
    </row>
    <row r="68" spans="1:25" x14ac:dyDescent="0.3">
      <c r="A68" t="s">
        <v>104</v>
      </c>
      <c r="B68" s="1">
        <v>45682</v>
      </c>
      <c r="C68" s="1">
        <v>45685</v>
      </c>
      <c r="D68" s="1">
        <v>45688</v>
      </c>
      <c r="E68" t="s">
        <v>16</v>
      </c>
      <c r="F68" t="s">
        <v>45</v>
      </c>
      <c r="G68" t="s">
        <v>18</v>
      </c>
      <c r="H68" t="s">
        <v>25</v>
      </c>
      <c r="I68" t="s">
        <v>20</v>
      </c>
      <c r="J68" t="s">
        <v>21</v>
      </c>
      <c r="K68">
        <v>5</v>
      </c>
      <c r="L68">
        <v>193.84</v>
      </c>
      <c r="M68">
        <v>89.76</v>
      </c>
      <c r="N68">
        <v>7.44</v>
      </c>
      <c r="O68">
        <v>10</v>
      </c>
      <c r="P68">
        <f t="shared" si="9"/>
        <v>0</v>
      </c>
      <c r="Q68" t="str">
        <f t="shared" si="10"/>
        <v>After 01-15</v>
      </c>
      <c r="R68">
        <f t="shared" si="11"/>
        <v>174.45600000000002</v>
      </c>
      <c r="S68">
        <f t="shared" si="12"/>
        <v>872.28000000000009</v>
      </c>
      <c r="T68">
        <f t="shared" si="13"/>
        <v>423.48000000000008</v>
      </c>
      <c r="U68" s="2">
        <f>Monthly_Fixed_Costs!$I$2</f>
        <v>26.363636363636363</v>
      </c>
      <c r="V68">
        <f t="shared" si="14"/>
        <v>37.200000000000003</v>
      </c>
      <c r="W68" s="2">
        <f t="shared" si="15"/>
        <v>359.91636363636371</v>
      </c>
      <c r="X68">
        <f t="shared" si="16"/>
        <v>6</v>
      </c>
      <c r="Y68">
        <f t="shared" si="17"/>
        <v>0</v>
      </c>
    </row>
    <row r="69" spans="1:25" x14ac:dyDescent="0.3">
      <c r="A69" t="s">
        <v>105</v>
      </c>
      <c r="B69" s="1">
        <v>45663</v>
      </c>
      <c r="C69" s="1">
        <v>45666</v>
      </c>
      <c r="D69" s="1">
        <v>45666</v>
      </c>
      <c r="E69" t="s">
        <v>23</v>
      </c>
      <c r="F69" t="s">
        <v>32</v>
      </c>
      <c r="G69" t="s">
        <v>24</v>
      </c>
      <c r="H69" t="s">
        <v>33</v>
      </c>
      <c r="I69" t="s">
        <v>34</v>
      </c>
      <c r="J69" t="s">
        <v>35</v>
      </c>
      <c r="K69">
        <v>18</v>
      </c>
      <c r="L69">
        <v>36.57</v>
      </c>
      <c r="M69">
        <v>19.45</v>
      </c>
      <c r="N69">
        <v>11.68</v>
      </c>
      <c r="O69">
        <v>10</v>
      </c>
      <c r="P69">
        <f t="shared" si="9"/>
        <v>1</v>
      </c>
      <c r="Q69" t="str">
        <f t="shared" si="10"/>
        <v>Before 01-15</v>
      </c>
      <c r="R69">
        <f t="shared" si="11"/>
        <v>32.913000000000004</v>
      </c>
      <c r="S69">
        <f t="shared" si="12"/>
        <v>592.43400000000008</v>
      </c>
      <c r="T69">
        <f t="shared" si="13"/>
        <v>242.33400000000012</v>
      </c>
      <c r="U69" s="2">
        <f>Monthly_Fixed_Costs!$I$2</f>
        <v>26.363636363636363</v>
      </c>
      <c r="V69">
        <f t="shared" si="14"/>
        <v>210.24</v>
      </c>
      <c r="W69" s="2">
        <f t="shared" si="15"/>
        <v>5.7303636363637338</v>
      </c>
      <c r="X69">
        <f t="shared" si="16"/>
        <v>3</v>
      </c>
      <c r="Y69">
        <f t="shared" si="17"/>
        <v>1</v>
      </c>
    </row>
    <row r="70" spans="1:25" x14ac:dyDescent="0.3">
      <c r="A70" t="s">
        <v>106</v>
      </c>
      <c r="B70" s="1">
        <v>45672</v>
      </c>
      <c r="C70" s="1">
        <v>45675</v>
      </c>
      <c r="D70" s="1">
        <v>45674</v>
      </c>
      <c r="E70" t="s">
        <v>16</v>
      </c>
      <c r="F70" t="s">
        <v>32</v>
      </c>
      <c r="G70" t="s">
        <v>18</v>
      </c>
      <c r="H70" t="s">
        <v>37</v>
      </c>
      <c r="I70" t="s">
        <v>20</v>
      </c>
      <c r="J70" t="s">
        <v>21</v>
      </c>
      <c r="K70">
        <v>17</v>
      </c>
      <c r="L70">
        <v>146.38999999999999</v>
      </c>
      <c r="M70">
        <v>71.42</v>
      </c>
      <c r="N70">
        <v>6.13</v>
      </c>
      <c r="O70">
        <v>5</v>
      </c>
      <c r="P70">
        <f t="shared" si="9"/>
        <v>1</v>
      </c>
      <c r="Q70" t="str">
        <f t="shared" si="10"/>
        <v>Before 01-15</v>
      </c>
      <c r="R70">
        <f t="shared" si="11"/>
        <v>139.07049999999998</v>
      </c>
      <c r="S70">
        <f t="shared" si="12"/>
        <v>2364.1984999999995</v>
      </c>
      <c r="T70">
        <f t="shared" si="13"/>
        <v>1150.0584999999994</v>
      </c>
      <c r="U70" s="2">
        <f>Monthly_Fixed_Costs!$I$2</f>
        <v>26.363636363636363</v>
      </c>
      <c r="V70">
        <f t="shared" si="14"/>
        <v>104.21</v>
      </c>
      <c r="W70" s="2">
        <f t="shared" si="15"/>
        <v>1019.4848636363631</v>
      </c>
      <c r="X70">
        <f t="shared" si="16"/>
        <v>2</v>
      </c>
      <c r="Y70">
        <f t="shared" si="17"/>
        <v>0</v>
      </c>
    </row>
    <row r="71" spans="1:25" x14ac:dyDescent="0.3">
      <c r="A71" t="s">
        <v>107</v>
      </c>
      <c r="B71" s="1">
        <v>45685</v>
      </c>
      <c r="C71" s="1">
        <v>45689</v>
      </c>
      <c r="D71" s="1">
        <v>45692</v>
      </c>
      <c r="E71" t="s">
        <v>23</v>
      </c>
      <c r="F71" t="s">
        <v>17</v>
      </c>
      <c r="G71" t="s">
        <v>18</v>
      </c>
      <c r="H71" t="s">
        <v>37</v>
      </c>
      <c r="I71" t="s">
        <v>20</v>
      </c>
      <c r="J71" t="s">
        <v>21</v>
      </c>
      <c r="K71">
        <v>8</v>
      </c>
      <c r="L71">
        <v>71.02</v>
      </c>
      <c r="M71">
        <v>36.6</v>
      </c>
      <c r="N71">
        <v>11.42</v>
      </c>
      <c r="O71">
        <v>0</v>
      </c>
      <c r="P71">
        <f t="shared" si="9"/>
        <v>0</v>
      </c>
      <c r="Q71" t="str">
        <f t="shared" si="10"/>
        <v>After 01-15</v>
      </c>
      <c r="R71">
        <f t="shared" si="11"/>
        <v>71.02</v>
      </c>
      <c r="S71">
        <f t="shared" si="12"/>
        <v>568.16</v>
      </c>
      <c r="T71">
        <f t="shared" si="13"/>
        <v>275.35999999999996</v>
      </c>
      <c r="U71" s="2">
        <f>Monthly_Fixed_Costs!$I$2</f>
        <v>26.363636363636363</v>
      </c>
      <c r="V71">
        <f t="shared" si="14"/>
        <v>91.36</v>
      </c>
      <c r="W71" s="2">
        <f t="shared" si="15"/>
        <v>157.6363636363636</v>
      </c>
      <c r="X71">
        <f t="shared" si="16"/>
        <v>7</v>
      </c>
      <c r="Y71">
        <f t="shared" si="17"/>
        <v>0</v>
      </c>
    </row>
    <row r="72" spans="1:25" x14ac:dyDescent="0.3">
      <c r="A72" t="s">
        <v>108</v>
      </c>
      <c r="B72" s="1">
        <v>45661</v>
      </c>
      <c r="C72" s="1">
        <v>45663</v>
      </c>
      <c r="D72" s="1">
        <v>45662</v>
      </c>
      <c r="E72" t="s">
        <v>16</v>
      </c>
      <c r="F72" t="s">
        <v>17</v>
      </c>
      <c r="G72" t="s">
        <v>18</v>
      </c>
      <c r="H72" t="s">
        <v>33</v>
      </c>
      <c r="I72" t="s">
        <v>38</v>
      </c>
      <c r="J72" t="s">
        <v>21</v>
      </c>
      <c r="K72">
        <v>19</v>
      </c>
      <c r="L72">
        <v>82.68</v>
      </c>
      <c r="M72">
        <v>51.41</v>
      </c>
      <c r="N72">
        <v>6.48</v>
      </c>
      <c r="O72">
        <v>5</v>
      </c>
      <c r="P72">
        <f t="shared" si="9"/>
        <v>1</v>
      </c>
      <c r="Q72" t="str">
        <f t="shared" si="10"/>
        <v>Before 01-15</v>
      </c>
      <c r="R72">
        <f t="shared" si="11"/>
        <v>78.546000000000006</v>
      </c>
      <c r="S72">
        <f t="shared" si="12"/>
        <v>1492.374</v>
      </c>
      <c r="T72">
        <f t="shared" si="13"/>
        <v>515.58400000000006</v>
      </c>
      <c r="U72" s="2">
        <f>Monthly_Fixed_Costs!$I$2</f>
        <v>26.363636363636363</v>
      </c>
      <c r="V72">
        <f t="shared" si="14"/>
        <v>123.12</v>
      </c>
      <c r="W72" s="2">
        <f t="shared" si="15"/>
        <v>366.10036363636368</v>
      </c>
      <c r="X72">
        <f t="shared" si="16"/>
        <v>1</v>
      </c>
      <c r="Y72">
        <f t="shared" si="17"/>
        <v>0</v>
      </c>
    </row>
    <row r="73" spans="1:25" x14ac:dyDescent="0.3">
      <c r="A73" t="s">
        <v>109</v>
      </c>
      <c r="B73" s="1">
        <v>45674</v>
      </c>
      <c r="C73" s="1">
        <v>45676</v>
      </c>
      <c r="D73" s="1">
        <v>45676</v>
      </c>
      <c r="E73" t="s">
        <v>23</v>
      </c>
      <c r="F73" t="s">
        <v>41</v>
      </c>
      <c r="G73" t="s">
        <v>24</v>
      </c>
      <c r="H73" t="s">
        <v>37</v>
      </c>
      <c r="I73" t="s">
        <v>74</v>
      </c>
      <c r="J73" t="s">
        <v>27</v>
      </c>
      <c r="K73">
        <v>8</v>
      </c>
      <c r="L73">
        <v>155.56</v>
      </c>
      <c r="M73">
        <v>88.61</v>
      </c>
      <c r="N73">
        <v>8.35</v>
      </c>
      <c r="O73">
        <v>10</v>
      </c>
      <c r="P73">
        <f t="shared" si="9"/>
        <v>1</v>
      </c>
      <c r="Q73" t="str">
        <f t="shared" si="10"/>
        <v>After 01-15</v>
      </c>
      <c r="R73">
        <f t="shared" si="11"/>
        <v>140.00400000000002</v>
      </c>
      <c r="S73">
        <f t="shared" si="12"/>
        <v>1120.0320000000002</v>
      </c>
      <c r="T73">
        <f t="shared" si="13"/>
        <v>411.15200000000016</v>
      </c>
      <c r="U73" s="2">
        <f>Monthly_Fixed_Costs!$I$2</f>
        <v>26.363636363636363</v>
      </c>
      <c r="V73">
        <f t="shared" si="14"/>
        <v>66.8</v>
      </c>
      <c r="W73" s="2">
        <f t="shared" si="15"/>
        <v>317.98836363636383</v>
      </c>
      <c r="X73">
        <f t="shared" si="16"/>
        <v>2</v>
      </c>
      <c r="Y73">
        <f t="shared" si="17"/>
        <v>0</v>
      </c>
    </row>
    <row r="74" spans="1:25" x14ac:dyDescent="0.3">
      <c r="A74" t="s">
        <v>110</v>
      </c>
      <c r="B74" s="1">
        <v>45665</v>
      </c>
      <c r="C74" s="1">
        <v>45668</v>
      </c>
      <c r="D74" s="1">
        <v>45668</v>
      </c>
      <c r="E74" t="s">
        <v>16</v>
      </c>
      <c r="F74" t="s">
        <v>41</v>
      </c>
      <c r="G74" t="s">
        <v>18</v>
      </c>
      <c r="H74" t="s">
        <v>25</v>
      </c>
      <c r="I74" t="s">
        <v>29</v>
      </c>
      <c r="J74" t="s">
        <v>27</v>
      </c>
      <c r="K74">
        <v>6</v>
      </c>
      <c r="L74">
        <v>81.459999999999994</v>
      </c>
      <c r="M74">
        <v>37.6</v>
      </c>
      <c r="N74">
        <v>4.8600000000000003</v>
      </c>
      <c r="O74">
        <v>5</v>
      </c>
      <c r="P74">
        <f t="shared" si="9"/>
        <v>1</v>
      </c>
      <c r="Q74" t="str">
        <f t="shared" si="10"/>
        <v>Before 01-15</v>
      </c>
      <c r="R74">
        <f t="shared" si="11"/>
        <v>77.386999999999986</v>
      </c>
      <c r="S74">
        <f t="shared" si="12"/>
        <v>464.32199999999989</v>
      </c>
      <c r="T74">
        <f t="shared" si="13"/>
        <v>238.72199999999987</v>
      </c>
      <c r="U74" s="2">
        <f>Monthly_Fixed_Costs!$I$2</f>
        <v>26.363636363636363</v>
      </c>
      <c r="V74">
        <f t="shared" si="14"/>
        <v>29.160000000000004</v>
      </c>
      <c r="W74" s="2">
        <f t="shared" si="15"/>
        <v>183.1983636363635</v>
      </c>
      <c r="X74">
        <f t="shared" si="16"/>
        <v>3</v>
      </c>
      <c r="Y74">
        <f t="shared" si="17"/>
        <v>0</v>
      </c>
    </row>
    <row r="75" spans="1:25" x14ac:dyDescent="0.3">
      <c r="A75" t="s">
        <v>111</v>
      </c>
      <c r="B75" s="1">
        <v>45662</v>
      </c>
      <c r="C75" s="1">
        <v>45665</v>
      </c>
      <c r="D75" s="1">
        <v>45664</v>
      </c>
      <c r="E75" t="s">
        <v>23</v>
      </c>
      <c r="F75" t="s">
        <v>32</v>
      </c>
      <c r="G75" t="s">
        <v>24</v>
      </c>
      <c r="H75" t="s">
        <v>25</v>
      </c>
      <c r="I75" t="s">
        <v>38</v>
      </c>
      <c r="J75" t="s">
        <v>21</v>
      </c>
      <c r="K75">
        <v>9</v>
      </c>
      <c r="L75">
        <v>28.12</v>
      </c>
      <c r="M75">
        <v>14.48</v>
      </c>
      <c r="N75">
        <v>8.7200000000000006</v>
      </c>
      <c r="O75">
        <v>5</v>
      </c>
      <c r="P75">
        <f t="shared" si="9"/>
        <v>1</v>
      </c>
      <c r="Q75" t="str">
        <f t="shared" si="10"/>
        <v>Before 01-15</v>
      </c>
      <c r="R75">
        <f t="shared" si="11"/>
        <v>26.713999999999999</v>
      </c>
      <c r="S75">
        <f t="shared" si="12"/>
        <v>240.42599999999999</v>
      </c>
      <c r="T75">
        <f t="shared" si="13"/>
        <v>110.10599999999999</v>
      </c>
      <c r="U75" s="2">
        <f>Monthly_Fixed_Costs!$I$2</f>
        <v>26.363636363636363</v>
      </c>
      <c r="V75">
        <f t="shared" si="14"/>
        <v>78.48</v>
      </c>
      <c r="W75" s="2">
        <f t="shared" si="15"/>
        <v>5.2623636363636308</v>
      </c>
      <c r="X75">
        <f t="shared" si="16"/>
        <v>2</v>
      </c>
      <c r="Y75">
        <f t="shared" si="17"/>
        <v>1</v>
      </c>
    </row>
    <row r="76" spans="1:25" x14ac:dyDescent="0.3">
      <c r="A76" t="s">
        <v>112</v>
      </c>
      <c r="B76" s="1">
        <v>45658</v>
      </c>
      <c r="C76" s="1">
        <v>45662</v>
      </c>
      <c r="D76" s="1">
        <v>45661</v>
      </c>
      <c r="E76" t="s">
        <v>16</v>
      </c>
      <c r="F76" t="s">
        <v>45</v>
      </c>
      <c r="G76" t="s">
        <v>24</v>
      </c>
      <c r="H76" t="s">
        <v>19</v>
      </c>
      <c r="I76" t="s">
        <v>29</v>
      </c>
      <c r="J76" t="s">
        <v>27</v>
      </c>
      <c r="K76">
        <v>20</v>
      </c>
      <c r="L76">
        <v>131</v>
      </c>
      <c r="M76">
        <v>62.92</v>
      </c>
      <c r="N76">
        <v>6.39</v>
      </c>
      <c r="O76">
        <v>0</v>
      </c>
      <c r="P76">
        <f t="shared" si="9"/>
        <v>1</v>
      </c>
      <c r="Q76" t="str">
        <f t="shared" si="10"/>
        <v>Before 01-15</v>
      </c>
      <c r="R76">
        <f t="shared" si="11"/>
        <v>131</v>
      </c>
      <c r="S76">
        <f t="shared" si="12"/>
        <v>2620</v>
      </c>
      <c r="T76">
        <f t="shared" si="13"/>
        <v>1361.6</v>
      </c>
      <c r="U76" s="2">
        <f>Monthly_Fixed_Costs!$I$2</f>
        <v>26.363636363636363</v>
      </c>
      <c r="V76">
        <f t="shared" si="14"/>
        <v>127.8</v>
      </c>
      <c r="W76" s="2">
        <f t="shared" si="15"/>
        <v>1207.4363636363635</v>
      </c>
      <c r="X76">
        <f t="shared" si="16"/>
        <v>3</v>
      </c>
      <c r="Y76">
        <f t="shared" si="17"/>
        <v>0</v>
      </c>
    </row>
    <row r="77" spans="1:25" x14ac:dyDescent="0.3">
      <c r="A77" t="s">
        <v>113</v>
      </c>
      <c r="B77" s="1">
        <v>45676</v>
      </c>
      <c r="C77" s="1">
        <v>45678</v>
      </c>
      <c r="D77" s="1">
        <v>45681</v>
      </c>
      <c r="E77" t="s">
        <v>16</v>
      </c>
      <c r="F77" t="s">
        <v>32</v>
      </c>
      <c r="G77" t="s">
        <v>18</v>
      </c>
      <c r="H77" t="s">
        <v>19</v>
      </c>
      <c r="I77" t="s">
        <v>29</v>
      </c>
      <c r="J77" t="s">
        <v>27</v>
      </c>
      <c r="K77">
        <v>14</v>
      </c>
      <c r="L77">
        <v>83.4</v>
      </c>
      <c r="M77">
        <v>38.159999999999997</v>
      </c>
      <c r="N77">
        <v>7.68</v>
      </c>
      <c r="O77">
        <v>10</v>
      </c>
      <c r="P77">
        <f t="shared" si="9"/>
        <v>0</v>
      </c>
      <c r="Q77" t="str">
        <f t="shared" si="10"/>
        <v>After 01-15</v>
      </c>
      <c r="R77">
        <f t="shared" si="11"/>
        <v>75.06</v>
      </c>
      <c r="S77">
        <f t="shared" si="12"/>
        <v>1050.8400000000001</v>
      </c>
      <c r="T77">
        <f t="shared" si="13"/>
        <v>516.60000000000014</v>
      </c>
      <c r="U77" s="2">
        <f>Monthly_Fixed_Costs!$I$2</f>
        <v>26.363636363636363</v>
      </c>
      <c r="V77">
        <f t="shared" si="14"/>
        <v>107.52</v>
      </c>
      <c r="W77" s="2">
        <f t="shared" si="15"/>
        <v>382.71636363636378</v>
      </c>
      <c r="X77">
        <f t="shared" si="16"/>
        <v>5</v>
      </c>
      <c r="Y77">
        <f t="shared" si="17"/>
        <v>0</v>
      </c>
    </row>
    <row r="78" spans="1:25" x14ac:dyDescent="0.3">
      <c r="A78" t="s">
        <v>114</v>
      </c>
      <c r="B78" s="1">
        <v>45662</v>
      </c>
      <c r="C78" s="1">
        <v>45666</v>
      </c>
      <c r="D78" s="1">
        <v>45666</v>
      </c>
      <c r="E78" t="s">
        <v>23</v>
      </c>
      <c r="F78" t="s">
        <v>41</v>
      </c>
      <c r="G78" t="s">
        <v>18</v>
      </c>
      <c r="H78" t="s">
        <v>25</v>
      </c>
      <c r="I78" t="s">
        <v>74</v>
      </c>
      <c r="J78" t="s">
        <v>27</v>
      </c>
      <c r="K78">
        <v>5</v>
      </c>
      <c r="L78">
        <v>36.770000000000003</v>
      </c>
      <c r="M78">
        <v>15.48</v>
      </c>
      <c r="N78">
        <v>7.43</v>
      </c>
      <c r="O78">
        <v>15</v>
      </c>
      <c r="P78">
        <f t="shared" si="9"/>
        <v>1</v>
      </c>
      <c r="Q78" t="str">
        <f t="shared" si="10"/>
        <v>Before 01-15</v>
      </c>
      <c r="R78">
        <f t="shared" si="11"/>
        <v>31.2545</v>
      </c>
      <c r="S78">
        <f t="shared" si="12"/>
        <v>156.27250000000001</v>
      </c>
      <c r="T78">
        <f t="shared" si="13"/>
        <v>78.872500000000002</v>
      </c>
      <c r="U78" s="2">
        <f>Monthly_Fixed_Costs!$I$2</f>
        <v>26.363636363636363</v>
      </c>
      <c r="V78">
        <f t="shared" si="14"/>
        <v>37.15</v>
      </c>
      <c r="W78" s="2">
        <f t="shared" si="15"/>
        <v>15.358863636363637</v>
      </c>
      <c r="X78">
        <f t="shared" si="16"/>
        <v>4</v>
      </c>
      <c r="Y78">
        <f t="shared" si="17"/>
        <v>0</v>
      </c>
    </row>
    <row r="79" spans="1:25" x14ac:dyDescent="0.3">
      <c r="A79" t="s">
        <v>115</v>
      </c>
      <c r="B79" s="1">
        <v>45682</v>
      </c>
      <c r="C79" s="1">
        <v>45685</v>
      </c>
      <c r="D79" s="1">
        <v>45687</v>
      </c>
      <c r="E79" t="s">
        <v>16</v>
      </c>
      <c r="F79" t="s">
        <v>32</v>
      </c>
      <c r="G79" t="s">
        <v>24</v>
      </c>
      <c r="H79" t="s">
        <v>37</v>
      </c>
      <c r="I79" t="s">
        <v>20</v>
      </c>
      <c r="J79" t="s">
        <v>21</v>
      </c>
      <c r="K79">
        <v>6</v>
      </c>
      <c r="L79">
        <v>52.2</v>
      </c>
      <c r="M79">
        <v>30.38</v>
      </c>
      <c r="N79">
        <v>3.05</v>
      </c>
      <c r="O79">
        <v>10</v>
      </c>
      <c r="P79">
        <f t="shared" si="9"/>
        <v>0</v>
      </c>
      <c r="Q79" t="str">
        <f t="shared" si="10"/>
        <v>After 01-15</v>
      </c>
      <c r="R79">
        <f t="shared" si="11"/>
        <v>46.980000000000004</v>
      </c>
      <c r="S79">
        <f t="shared" si="12"/>
        <v>281.88</v>
      </c>
      <c r="T79">
        <f t="shared" si="13"/>
        <v>99.6</v>
      </c>
      <c r="U79" s="2">
        <f>Monthly_Fixed_Costs!$I$2</f>
        <v>26.363636363636363</v>
      </c>
      <c r="V79">
        <f t="shared" si="14"/>
        <v>18.299999999999997</v>
      </c>
      <c r="W79" s="2">
        <f t="shared" si="15"/>
        <v>54.936363636363637</v>
      </c>
      <c r="X79">
        <f t="shared" si="16"/>
        <v>5</v>
      </c>
      <c r="Y79">
        <f t="shared" si="17"/>
        <v>0</v>
      </c>
    </row>
    <row r="80" spans="1:25" x14ac:dyDescent="0.3">
      <c r="A80" t="s">
        <v>116</v>
      </c>
      <c r="B80" s="1">
        <v>45666</v>
      </c>
      <c r="C80" s="1">
        <v>45670</v>
      </c>
      <c r="D80" s="1">
        <v>45669</v>
      </c>
      <c r="E80" t="s">
        <v>16</v>
      </c>
      <c r="F80" t="s">
        <v>41</v>
      </c>
      <c r="G80" t="s">
        <v>24</v>
      </c>
      <c r="H80" t="s">
        <v>25</v>
      </c>
      <c r="I80" t="s">
        <v>29</v>
      </c>
      <c r="J80" t="s">
        <v>27</v>
      </c>
      <c r="K80">
        <v>3</v>
      </c>
      <c r="L80">
        <v>78.52</v>
      </c>
      <c r="M80">
        <v>41.93</v>
      </c>
      <c r="N80">
        <v>10.84</v>
      </c>
      <c r="O80">
        <v>5</v>
      </c>
      <c r="P80">
        <f t="shared" si="9"/>
        <v>1</v>
      </c>
      <c r="Q80" t="str">
        <f t="shared" si="10"/>
        <v>Before 01-15</v>
      </c>
      <c r="R80">
        <f t="shared" si="11"/>
        <v>74.593999999999994</v>
      </c>
      <c r="S80">
        <f t="shared" si="12"/>
        <v>223.78199999999998</v>
      </c>
      <c r="T80">
        <f t="shared" si="13"/>
        <v>97.99199999999999</v>
      </c>
      <c r="U80" s="2">
        <f>Monthly_Fixed_Costs!$I$2</f>
        <v>26.363636363636363</v>
      </c>
      <c r="V80">
        <f t="shared" si="14"/>
        <v>32.519999999999996</v>
      </c>
      <c r="W80" s="2">
        <f t="shared" si="15"/>
        <v>39.108363636363634</v>
      </c>
      <c r="X80">
        <f t="shared" si="16"/>
        <v>3</v>
      </c>
      <c r="Y80">
        <f t="shared" si="17"/>
        <v>0</v>
      </c>
    </row>
    <row r="81" spans="1:25" x14ac:dyDescent="0.3">
      <c r="A81" t="s">
        <v>117</v>
      </c>
      <c r="B81" s="1">
        <v>45680</v>
      </c>
      <c r="C81" s="1">
        <v>45682</v>
      </c>
      <c r="D81" s="1">
        <v>45681</v>
      </c>
      <c r="E81" t="s">
        <v>16</v>
      </c>
      <c r="F81" t="s">
        <v>17</v>
      </c>
      <c r="G81" t="s">
        <v>18</v>
      </c>
      <c r="H81" t="s">
        <v>25</v>
      </c>
      <c r="I81" t="s">
        <v>26</v>
      </c>
      <c r="J81" t="s">
        <v>27</v>
      </c>
      <c r="K81">
        <v>17</v>
      </c>
      <c r="L81">
        <v>124.38</v>
      </c>
      <c r="M81">
        <v>55.36</v>
      </c>
      <c r="N81">
        <v>8.18</v>
      </c>
      <c r="O81">
        <v>0</v>
      </c>
      <c r="P81">
        <f t="shared" si="9"/>
        <v>1</v>
      </c>
      <c r="Q81" t="str">
        <f t="shared" si="10"/>
        <v>After 01-15</v>
      </c>
      <c r="R81">
        <f t="shared" si="11"/>
        <v>124.38</v>
      </c>
      <c r="S81">
        <f t="shared" si="12"/>
        <v>2114.46</v>
      </c>
      <c r="T81">
        <f t="shared" si="13"/>
        <v>1173.3400000000001</v>
      </c>
      <c r="U81" s="2">
        <f>Monthly_Fixed_Costs!$I$2</f>
        <v>26.363636363636363</v>
      </c>
      <c r="V81">
        <f t="shared" si="14"/>
        <v>139.06</v>
      </c>
      <c r="W81" s="2">
        <f t="shared" si="15"/>
        <v>1007.9163636363637</v>
      </c>
      <c r="X81">
        <f t="shared" si="16"/>
        <v>1</v>
      </c>
      <c r="Y81">
        <f t="shared" si="17"/>
        <v>0</v>
      </c>
    </row>
    <row r="82" spans="1:25" x14ac:dyDescent="0.3">
      <c r="A82" t="s">
        <v>118</v>
      </c>
      <c r="B82" s="1">
        <v>45665</v>
      </c>
      <c r="C82" s="1">
        <v>45668</v>
      </c>
      <c r="D82" s="1">
        <v>45668</v>
      </c>
      <c r="E82" t="s">
        <v>16</v>
      </c>
      <c r="F82" t="s">
        <v>45</v>
      </c>
      <c r="G82" t="s">
        <v>18</v>
      </c>
      <c r="H82" t="s">
        <v>25</v>
      </c>
      <c r="I82" t="s">
        <v>20</v>
      </c>
      <c r="J82" t="s">
        <v>21</v>
      </c>
      <c r="K82">
        <v>15</v>
      </c>
      <c r="L82">
        <v>79.03</v>
      </c>
      <c r="M82">
        <v>50.2</v>
      </c>
      <c r="N82">
        <v>4.6399999999999997</v>
      </c>
      <c r="O82">
        <v>5</v>
      </c>
      <c r="P82">
        <f t="shared" si="9"/>
        <v>1</v>
      </c>
      <c r="Q82" t="str">
        <f t="shared" si="10"/>
        <v>Before 01-15</v>
      </c>
      <c r="R82">
        <f t="shared" si="11"/>
        <v>75.078499999999991</v>
      </c>
      <c r="S82">
        <f t="shared" si="12"/>
        <v>1126.1774999999998</v>
      </c>
      <c r="T82">
        <f t="shared" si="13"/>
        <v>373.17749999999978</v>
      </c>
      <c r="U82" s="2">
        <f>Monthly_Fixed_Costs!$I$2</f>
        <v>26.363636363636363</v>
      </c>
      <c r="V82">
        <f t="shared" si="14"/>
        <v>69.599999999999994</v>
      </c>
      <c r="W82" s="2">
        <f t="shared" si="15"/>
        <v>277.21386363636344</v>
      </c>
      <c r="X82">
        <f t="shared" si="16"/>
        <v>3</v>
      </c>
      <c r="Y82">
        <f t="shared" si="17"/>
        <v>0</v>
      </c>
    </row>
    <row r="83" spans="1:25" x14ac:dyDescent="0.3">
      <c r="A83" t="s">
        <v>119</v>
      </c>
      <c r="B83" s="1">
        <v>45686</v>
      </c>
      <c r="C83" s="1">
        <v>45689</v>
      </c>
      <c r="D83" s="1">
        <v>45690</v>
      </c>
      <c r="E83" t="s">
        <v>23</v>
      </c>
      <c r="F83" t="s">
        <v>45</v>
      </c>
      <c r="G83" t="s">
        <v>24</v>
      </c>
      <c r="H83" t="s">
        <v>33</v>
      </c>
      <c r="I83" t="s">
        <v>29</v>
      </c>
      <c r="J83" t="s">
        <v>27</v>
      </c>
      <c r="K83">
        <v>20</v>
      </c>
      <c r="L83">
        <v>65.78</v>
      </c>
      <c r="M83">
        <v>42.48</v>
      </c>
      <c r="N83">
        <v>8.0500000000000007</v>
      </c>
      <c r="O83">
        <v>5</v>
      </c>
      <c r="P83">
        <f t="shared" si="9"/>
        <v>0</v>
      </c>
      <c r="Q83" t="str">
        <f t="shared" si="10"/>
        <v>After 01-15</v>
      </c>
      <c r="R83">
        <f t="shared" si="11"/>
        <v>62.491</v>
      </c>
      <c r="S83">
        <f t="shared" si="12"/>
        <v>1249.82</v>
      </c>
      <c r="T83">
        <f t="shared" si="13"/>
        <v>400.22</v>
      </c>
      <c r="U83" s="2">
        <f>Monthly_Fixed_Costs!$I$2</f>
        <v>26.363636363636363</v>
      </c>
      <c r="V83">
        <f t="shared" si="14"/>
        <v>161</v>
      </c>
      <c r="W83" s="2">
        <f t="shared" si="15"/>
        <v>212.85636363636365</v>
      </c>
      <c r="X83">
        <f t="shared" si="16"/>
        <v>4</v>
      </c>
      <c r="Y83">
        <f t="shared" si="17"/>
        <v>0</v>
      </c>
    </row>
    <row r="84" spans="1:25" x14ac:dyDescent="0.3">
      <c r="A84" t="s">
        <v>120</v>
      </c>
      <c r="B84" s="1">
        <v>45671</v>
      </c>
      <c r="C84" s="1">
        <v>45673</v>
      </c>
      <c r="D84" s="1">
        <v>45673</v>
      </c>
      <c r="E84" t="s">
        <v>23</v>
      </c>
      <c r="F84" t="s">
        <v>17</v>
      </c>
      <c r="G84" t="s">
        <v>18</v>
      </c>
      <c r="H84" t="s">
        <v>33</v>
      </c>
      <c r="I84" t="s">
        <v>74</v>
      </c>
      <c r="J84" t="s">
        <v>27</v>
      </c>
      <c r="K84">
        <v>20</v>
      </c>
      <c r="L84">
        <v>137.25</v>
      </c>
      <c r="M84">
        <v>77.930000000000007</v>
      </c>
      <c r="N84">
        <v>11.81</v>
      </c>
      <c r="O84">
        <v>5</v>
      </c>
      <c r="P84">
        <f t="shared" si="9"/>
        <v>1</v>
      </c>
      <c r="Q84" t="str">
        <f t="shared" si="10"/>
        <v>Before 01-15</v>
      </c>
      <c r="R84">
        <f t="shared" si="11"/>
        <v>130.38749999999999</v>
      </c>
      <c r="S84">
        <f t="shared" si="12"/>
        <v>2607.75</v>
      </c>
      <c r="T84">
        <f t="shared" si="13"/>
        <v>1049.1499999999999</v>
      </c>
      <c r="U84" s="2">
        <f>Monthly_Fixed_Costs!$I$2</f>
        <v>26.363636363636363</v>
      </c>
      <c r="V84">
        <f t="shared" si="14"/>
        <v>236.20000000000002</v>
      </c>
      <c r="W84" s="2">
        <f t="shared" si="15"/>
        <v>786.58636363636356</v>
      </c>
      <c r="X84">
        <f t="shared" si="16"/>
        <v>2</v>
      </c>
      <c r="Y84">
        <f t="shared" si="17"/>
        <v>0</v>
      </c>
    </row>
    <row r="85" spans="1:25" x14ac:dyDescent="0.3">
      <c r="A85" t="s">
        <v>121</v>
      </c>
      <c r="B85" s="1">
        <v>45687</v>
      </c>
      <c r="C85" s="1">
        <v>45689</v>
      </c>
      <c r="D85" s="1">
        <v>45688</v>
      </c>
      <c r="E85" t="s">
        <v>23</v>
      </c>
      <c r="F85" t="s">
        <v>32</v>
      </c>
      <c r="G85" t="s">
        <v>18</v>
      </c>
      <c r="H85" t="s">
        <v>33</v>
      </c>
      <c r="I85" t="s">
        <v>47</v>
      </c>
      <c r="J85" t="s">
        <v>35</v>
      </c>
      <c r="K85">
        <v>20</v>
      </c>
      <c r="L85">
        <v>108.82</v>
      </c>
      <c r="M85">
        <v>64.48</v>
      </c>
      <c r="N85">
        <v>11.3</v>
      </c>
      <c r="O85">
        <v>15</v>
      </c>
      <c r="P85">
        <f t="shared" si="9"/>
        <v>1</v>
      </c>
      <c r="Q85" t="str">
        <f t="shared" si="10"/>
        <v>After 01-15</v>
      </c>
      <c r="R85">
        <f t="shared" si="11"/>
        <v>92.496999999999986</v>
      </c>
      <c r="S85">
        <f t="shared" si="12"/>
        <v>1849.9399999999996</v>
      </c>
      <c r="T85">
        <f t="shared" si="13"/>
        <v>560.33999999999946</v>
      </c>
      <c r="U85" s="2">
        <f>Monthly_Fixed_Costs!$I$2</f>
        <v>26.363636363636363</v>
      </c>
      <c r="V85">
        <f t="shared" si="14"/>
        <v>226</v>
      </c>
      <c r="W85" s="2">
        <f t="shared" si="15"/>
        <v>307.97636363636309</v>
      </c>
      <c r="X85">
        <f t="shared" si="16"/>
        <v>1</v>
      </c>
      <c r="Y85">
        <f t="shared" si="17"/>
        <v>0</v>
      </c>
    </row>
    <row r="86" spans="1:25" x14ac:dyDescent="0.3">
      <c r="A86" t="s">
        <v>122</v>
      </c>
      <c r="B86" s="1">
        <v>45672</v>
      </c>
      <c r="C86" s="1">
        <v>45674</v>
      </c>
      <c r="D86" s="1">
        <v>45674</v>
      </c>
      <c r="E86" t="s">
        <v>16</v>
      </c>
      <c r="F86" t="s">
        <v>17</v>
      </c>
      <c r="G86" t="s">
        <v>24</v>
      </c>
      <c r="H86" t="s">
        <v>19</v>
      </c>
      <c r="I86" t="s">
        <v>34</v>
      </c>
      <c r="J86" t="s">
        <v>35</v>
      </c>
      <c r="K86">
        <v>17</v>
      </c>
      <c r="L86">
        <v>113.79</v>
      </c>
      <c r="M86">
        <v>64.41</v>
      </c>
      <c r="N86">
        <v>3.92</v>
      </c>
      <c r="O86">
        <v>10</v>
      </c>
      <c r="P86">
        <f t="shared" si="9"/>
        <v>1</v>
      </c>
      <c r="Q86" t="str">
        <f t="shared" si="10"/>
        <v>Before 01-15</v>
      </c>
      <c r="R86">
        <f t="shared" si="11"/>
        <v>102.411</v>
      </c>
      <c r="S86">
        <f t="shared" si="12"/>
        <v>1740.9870000000001</v>
      </c>
      <c r="T86">
        <f t="shared" si="13"/>
        <v>646.01700000000005</v>
      </c>
      <c r="U86" s="2">
        <f>Monthly_Fixed_Costs!$I$2</f>
        <v>26.363636363636363</v>
      </c>
      <c r="V86">
        <f t="shared" si="14"/>
        <v>66.64</v>
      </c>
      <c r="W86" s="2">
        <f t="shared" si="15"/>
        <v>553.01336363636369</v>
      </c>
      <c r="X86">
        <f t="shared" si="16"/>
        <v>2</v>
      </c>
      <c r="Y86">
        <f t="shared" si="17"/>
        <v>0</v>
      </c>
    </row>
    <row r="87" spans="1:25" x14ac:dyDescent="0.3">
      <c r="A87" t="s">
        <v>123</v>
      </c>
      <c r="B87" s="1">
        <v>45670</v>
      </c>
      <c r="C87" s="1">
        <v>45674</v>
      </c>
      <c r="D87" s="1">
        <v>45673</v>
      </c>
      <c r="E87" t="s">
        <v>23</v>
      </c>
      <c r="F87" t="s">
        <v>45</v>
      </c>
      <c r="G87" t="s">
        <v>24</v>
      </c>
      <c r="H87" t="s">
        <v>37</v>
      </c>
      <c r="I87" t="s">
        <v>38</v>
      </c>
      <c r="J87" t="s">
        <v>21</v>
      </c>
      <c r="K87">
        <v>13</v>
      </c>
      <c r="L87">
        <v>48.33</v>
      </c>
      <c r="M87">
        <v>25.25</v>
      </c>
      <c r="N87">
        <v>8.08</v>
      </c>
      <c r="O87">
        <v>0</v>
      </c>
      <c r="P87">
        <f t="shared" si="9"/>
        <v>1</v>
      </c>
      <c r="Q87" t="str">
        <f t="shared" si="10"/>
        <v>Before 01-15</v>
      </c>
      <c r="R87">
        <f t="shared" si="11"/>
        <v>48.33</v>
      </c>
      <c r="S87">
        <f t="shared" si="12"/>
        <v>628.29</v>
      </c>
      <c r="T87">
        <f t="shared" si="13"/>
        <v>300.03999999999996</v>
      </c>
      <c r="U87" s="2">
        <f>Monthly_Fixed_Costs!$I$2</f>
        <v>26.363636363636363</v>
      </c>
      <c r="V87">
        <f t="shared" si="14"/>
        <v>105.04</v>
      </c>
      <c r="W87" s="2">
        <f t="shared" si="15"/>
        <v>168.6363636363636</v>
      </c>
      <c r="X87">
        <f t="shared" si="16"/>
        <v>3</v>
      </c>
      <c r="Y87">
        <f t="shared" si="17"/>
        <v>0</v>
      </c>
    </row>
    <row r="88" spans="1:25" x14ac:dyDescent="0.3">
      <c r="A88" t="s">
        <v>124</v>
      </c>
      <c r="B88" s="1">
        <v>45686</v>
      </c>
      <c r="C88" s="1">
        <v>45688</v>
      </c>
      <c r="D88" s="1">
        <v>45687</v>
      </c>
      <c r="E88" t="s">
        <v>23</v>
      </c>
      <c r="F88" t="s">
        <v>17</v>
      </c>
      <c r="G88" t="s">
        <v>18</v>
      </c>
      <c r="H88" t="s">
        <v>25</v>
      </c>
      <c r="I88" t="s">
        <v>56</v>
      </c>
      <c r="J88" t="s">
        <v>35</v>
      </c>
      <c r="K88">
        <v>12</v>
      </c>
      <c r="L88">
        <v>67.260000000000005</v>
      </c>
      <c r="M88">
        <v>27.78</v>
      </c>
      <c r="N88">
        <v>7.16</v>
      </c>
      <c r="O88">
        <v>5</v>
      </c>
      <c r="P88">
        <f t="shared" si="9"/>
        <v>1</v>
      </c>
      <c r="Q88" t="str">
        <f t="shared" si="10"/>
        <v>After 01-15</v>
      </c>
      <c r="R88">
        <f t="shared" si="11"/>
        <v>63.896999999999998</v>
      </c>
      <c r="S88">
        <f t="shared" si="12"/>
        <v>766.76400000000001</v>
      </c>
      <c r="T88">
        <f t="shared" si="13"/>
        <v>433.404</v>
      </c>
      <c r="U88" s="2">
        <f>Monthly_Fixed_Costs!$I$2</f>
        <v>26.363636363636363</v>
      </c>
      <c r="V88">
        <f t="shared" si="14"/>
        <v>85.92</v>
      </c>
      <c r="W88" s="2">
        <f t="shared" si="15"/>
        <v>321.12036363636366</v>
      </c>
      <c r="X88">
        <f t="shared" si="16"/>
        <v>1</v>
      </c>
      <c r="Y88">
        <f t="shared" si="17"/>
        <v>0</v>
      </c>
    </row>
    <row r="89" spans="1:25" x14ac:dyDescent="0.3">
      <c r="A89" t="s">
        <v>125</v>
      </c>
      <c r="B89" s="1">
        <v>45658</v>
      </c>
      <c r="C89" s="1">
        <v>45661</v>
      </c>
      <c r="D89" s="1">
        <v>45660</v>
      </c>
      <c r="E89" t="s">
        <v>23</v>
      </c>
      <c r="F89" t="s">
        <v>17</v>
      </c>
      <c r="G89" t="s">
        <v>18</v>
      </c>
      <c r="H89" t="s">
        <v>25</v>
      </c>
      <c r="I89" t="s">
        <v>56</v>
      </c>
      <c r="J89" t="s">
        <v>35</v>
      </c>
      <c r="K89">
        <v>14</v>
      </c>
      <c r="L89">
        <v>126.92</v>
      </c>
      <c r="M89">
        <v>65.540000000000006</v>
      </c>
      <c r="N89">
        <v>8.75</v>
      </c>
      <c r="O89">
        <v>0</v>
      </c>
      <c r="P89">
        <f t="shared" si="9"/>
        <v>1</v>
      </c>
      <c r="Q89" t="str">
        <f t="shared" si="10"/>
        <v>Before 01-15</v>
      </c>
      <c r="R89">
        <f t="shared" si="11"/>
        <v>126.92</v>
      </c>
      <c r="S89">
        <f t="shared" si="12"/>
        <v>1776.88</v>
      </c>
      <c r="T89">
        <f t="shared" si="13"/>
        <v>859.32</v>
      </c>
      <c r="U89" s="2">
        <f>Monthly_Fixed_Costs!$I$2</f>
        <v>26.363636363636363</v>
      </c>
      <c r="V89">
        <f t="shared" si="14"/>
        <v>122.5</v>
      </c>
      <c r="W89" s="2">
        <f t="shared" si="15"/>
        <v>710.45636363636368</v>
      </c>
      <c r="X89">
        <f t="shared" si="16"/>
        <v>2</v>
      </c>
      <c r="Y89">
        <f t="shared" si="17"/>
        <v>0</v>
      </c>
    </row>
    <row r="90" spans="1:25" x14ac:dyDescent="0.3">
      <c r="A90" t="s">
        <v>126</v>
      </c>
      <c r="B90" s="1">
        <v>45677</v>
      </c>
      <c r="C90" s="1">
        <v>45681</v>
      </c>
      <c r="D90" s="1">
        <v>45681</v>
      </c>
      <c r="E90" t="s">
        <v>23</v>
      </c>
      <c r="F90" t="s">
        <v>45</v>
      </c>
      <c r="G90" t="s">
        <v>18</v>
      </c>
      <c r="H90" t="s">
        <v>25</v>
      </c>
      <c r="I90" t="s">
        <v>26</v>
      </c>
      <c r="J90" t="s">
        <v>27</v>
      </c>
      <c r="K90">
        <v>13</v>
      </c>
      <c r="L90">
        <v>71.02</v>
      </c>
      <c r="M90">
        <v>37.159999999999997</v>
      </c>
      <c r="N90">
        <v>3.31</v>
      </c>
      <c r="O90">
        <v>10</v>
      </c>
      <c r="P90">
        <f t="shared" si="9"/>
        <v>1</v>
      </c>
      <c r="Q90" t="str">
        <f t="shared" si="10"/>
        <v>After 01-15</v>
      </c>
      <c r="R90">
        <f t="shared" si="11"/>
        <v>63.917999999999999</v>
      </c>
      <c r="S90">
        <f t="shared" si="12"/>
        <v>830.93399999999997</v>
      </c>
      <c r="T90">
        <f t="shared" si="13"/>
        <v>347.85400000000004</v>
      </c>
      <c r="U90" s="2">
        <f>Monthly_Fixed_Costs!$I$2</f>
        <v>26.363636363636363</v>
      </c>
      <c r="V90">
        <f t="shared" si="14"/>
        <v>43.03</v>
      </c>
      <c r="W90" s="2">
        <f t="shared" si="15"/>
        <v>278.4603636363637</v>
      </c>
      <c r="X90">
        <f t="shared" si="16"/>
        <v>4</v>
      </c>
      <c r="Y90">
        <f t="shared" si="17"/>
        <v>0</v>
      </c>
    </row>
    <row r="91" spans="1:25" x14ac:dyDescent="0.3">
      <c r="A91" t="s">
        <v>127</v>
      </c>
      <c r="B91" s="1">
        <v>45660</v>
      </c>
      <c r="C91" s="1">
        <v>45662</v>
      </c>
      <c r="D91" s="1">
        <v>45662</v>
      </c>
      <c r="E91" t="s">
        <v>16</v>
      </c>
      <c r="F91" t="s">
        <v>32</v>
      </c>
      <c r="G91" t="s">
        <v>18</v>
      </c>
      <c r="H91" t="s">
        <v>37</v>
      </c>
      <c r="I91" t="s">
        <v>74</v>
      </c>
      <c r="J91" t="s">
        <v>27</v>
      </c>
      <c r="K91">
        <v>11</v>
      </c>
      <c r="L91">
        <v>106.04</v>
      </c>
      <c r="M91">
        <v>66.06</v>
      </c>
      <c r="N91">
        <v>6.92</v>
      </c>
      <c r="O91">
        <v>15</v>
      </c>
      <c r="P91">
        <f t="shared" si="9"/>
        <v>1</v>
      </c>
      <c r="Q91" t="str">
        <f t="shared" si="10"/>
        <v>Before 01-15</v>
      </c>
      <c r="R91">
        <f t="shared" si="11"/>
        <v>90.134</v>
      </c>
      <c r="S91">
        <f t="shared" si="12"/>
        <v>991.47400000000005</v>
      </c>
      <c r="T91">
        <f t="shared" si="13"/>
        <v>264.81399999999996</v>
      </c>
      <c r="U91" s="2">
        <f>Monthly_Fixed_Costs!$I$2</f>
        <v>26.363636363636363</v>
      </c>
      <c r="V91">
        <f t="shared" si="14"/>
        <v>76.12</v>
      </c>
      <c r="W91" s="2">
        <f t="shared" si="15"/>
        <v>162.33036363636359</v>
      </c>
      <c r="X91">
        <f t="shared" si="16"/>
        <v>2</v>
      </c>
      <c r="Y91">
        <f t="shared" si="17"/>
        <v>0</v>
      </c>
    </row>
    <row r="92" spans="1:25" x14ac:dyDescent="0.3">
      <c r="A92" t="s">
        <v>128</v>
      </c>
      <c r="B92" s="1">
        <v>45659</v>
      </c>
      <c r="C92" s="1">
        <v>45662</v>
      </c>
      <c r="D92" s="1">
        <v>45661</v>
      </c>
      <c r="E92" t="s">
        <v>23</v>
      </c>
      <c r="F92" t="s">
        <v>45</v>
      </c>
      <c r="G92" t="s">
        <v>18</v>
      </c>
      <c r="H92" t="s">
        <v>37</v>
      </c>
      <c r="I92" t="s">
        <v>34</v>
      </c>
      <c r="J92" t="s">
        <v>35</v>
      </c>
      <c r="K92">
        <v>16</v>
      </c>
      <c r="L92">
        <v>40</v>
      </c>
      <c r="M92">
        <v>22.7</v>
      </c>
      <c r="N92">
        <v>4.71</v>
      </c>
      <c r="O92">
        <v>10</v>
      </c>
      <c r="P92">
        <f t="shared" si="9"/>
        <v>1</v>
      </c>
      <c r="Q92" t="str">
        <f t="shared" si="10"/>
        <v>Before 01-15</v>
      </c>
      <c r="R92">
        <f t="shared" si="11"/>
        <v>36</v>
      </c>
      <c r="S92">
        <f t="shared" si="12"/>
        <v>576</v>
      </c>
      <c r="T92">
        <f t="shared" si="13"/>
        <v>212.8</v>
      </c>
      <c r="U92" s="2">
        <f>Monthly_Fixed_Costs!$I$2</f>
        <v>26.363636363636363</v>
      </c>
      <c r="V92">
        <f t="shared" si="14"/>
        <v>75.36</v>
      </c>
      <c r="W92" s="2">
        <f t="shared" si="15"/>
        <v>111.07636363636365</v>
      </c>
      <c r="X92">
        <f t="shared" si="16"/>
        <v>2</v>
      </c>
      <c r="Y92">
        <f t="shared" si="17"/>
        <v>0</v>
      </c>
    </row>
    <row r="93" spans="1:25" x14ac:dyDescent="0.3">
      <c r="A93" t="s">
        <v>129</v>
      </c>
      <c r="B93" s="1">
        <v>45683</v>
      </c>
      <c r="C93" s="1">
        <v>45685</v>
      </c>
      <c r="D93" s="1">
        <v>45685</v>
      </c>
      <c r="E93" t="s">
        <v>16</v>
      </c>
      <c r="F93" t="s">
        <v>32</v>
      </c>
      <c r="G93" t="s">
        <v>18</v>
      </c>
      <c r="H93" t="s">
        <v>19</v>
      </c>
      <c r="I93" t="s">
        <v>20</v>
      </c>
      <c r="J93" t="s">
        <v>21</v>
      </c>
      <c r="K93">
        <v>16</v>
      </c>
      <c r="L93">
        <v>42.98</v>
      </c>
      <c r="M93">
        <v>24.11</v>
      </c>
      <c r="N93">
        <v>5.5</v>
      </c>
      <c r="O93">
        <v>0</v>
      </c>
      <c r="P93">
        <f t="shared" si="9"/>
        <v>1</v>
      </c>
      <c r="Q93" t="str">
        <f t="shared" si="10"/>
        <v>After 01-15</v>
      </c>
      <c r="R93">
        <f t="shared" si="11"/>
        <v>42.98</v>
      </c>
      <c r="S93">
        <f t="shared" si="12"/>
        <v>687.68</v>
      </c>
      <c r="T93">
        <f t="shared" si="13"/>
        <v>301.91999999999996</v>
      </c>
      <c r="U93" s="2">
        <f>Monthly_Fixed_Costs!$I$2</f>
        <v>26.363636363636363</v>
      </c>
      <c r="V93">
        <f t="shared" si="14"/>
        <v>88</v>
      </c>
      <c r="W93" s="2">
        <f t="shared" si="15"/>
        <v>187.55636363636359</v>
      </c>
      <c r="X93">
        <f t="shared" si="16"/>
        <v>2</v>
      </c>
      <c r="Y93">
        <f t="shared" si="17"/>
        <v>0</v>
      </c>
    </row>
    <row r="94" spans="1:25" x14ac:dyDescent="0.3">
      <c r="A94" t="s">
        <v>130</v>
      </c>
      <c r="B94" s="1">
        <v>45658</v>
      </c>
      <c r="C94" s="1">
        <v>45661</v>
      </c>
      <c r="D94" s="1">
        <v>45661</v>
      </c>
      <c r="E94" t="s">
        <v>23</v>
      </c>
      <c r="F94" t="s">
        <v>17</v>
      </c>
      <c r="G94" t="s">
        <v>24</v>
      </c>
      <c r="H94" t="s">
        <v>33</v>
      </c>
      <c r="I94" t="s">
        <v>29</v>
      </c>
      <c r="J94" t="s">
        <v>27</v>
      </c>
      <c r="K94">
        <v>1</v>
      </c>
      <c r="L94">
        <v>102.15</v>
      </c>
      <c r="M94">
        <v>64.069999999999993</v>
      </c>
      <c r="N94">
        <v>11.28</v>
      </c>
      <c r="O94">
        <v>0</v>
      </c>
      <c r="P94">
        <f t="shared" si="9"/>
        <v>1</v>
      </c>
      <c r="Q94" t="str">
        <f t="shared" si="10"/>
        <v>Before 01-15</v>
      </c>
      <c r="R94">
        <f t="shared" si="11"/>
        <v>102.15</v>
      </c>
      <c r="S94">
        <f t="shared" si="12"/>
        <v>102.15</v>
      </c>
      <c r="T94">
        <f t="shared" si="13"/>
        <v>38.080000000000013</v>
      </c>
      <c r="U94" s="2">
        <f>Monthly_Fixed_Costs!$I$2</f>
        <v>26.363636363636363</v>
      </c>
      <c r="V94">
        <f t="shared" si="14"/>
        <v>11.28</v>
      </c>
      <c r="W94" s="2">
        <f t="shared" si="15"/>
        <v>0.43636363636365161</v>
      </c>
      <c r="X94">
        <f t="shared" si="16"/>
        <v>3</v>
      </c>
      <c r="Y94">
        <f t="shared" si="17"/>
        <v>1</v>
      </c>
    </row>
    <row r="95" spans="1:25" x14ac:dyDescent="0.3">
      <c r="A95" t="s">
        <v>131</v>
      </c>
      <c r="B95" s="1">
        <v>45671</v>
      </c>
      <c r="C95" s="1">
        <v>45673</v>
      </c>
      <c r="D95" s="1">
        <v>45672</v>
      </c>
      <c r="E95" t="s">
        <v>23</v>
      </c>
      <c r="F95" t="s">
        <v>32</v>
      </c>
      <c r="G95" t="s">
        <v>24</v>
      </c>
      <c r="H95" t="s">
        <v>25</v>
      </c>
      <c r="I95" t="s">
        <v>20</v>
      </c>
      <c r="J95" t="s">
        <v>21</v>
      </c>
      <c r="K95">
        <v>6</v>
      </c>
      <c r="L95">
        <v>171.22</v>
      </c>
      <c r="M95">
        <v>76.17</v>
      </c>
      <c r="N95">
        <v>6.9</v>
      </c>
      <c r="O95">
        <v>0</v>
      </c>
      <c r="P95">
        <f t="shared" si="9"/>
        <v>1</v>
      </c>
      <c r="Q95" t="str">
        <f t="shared" si="10"/>
        <v>Before 01-15</v>
      </c>
      <c r="R95">
        <f t="shared" si="11"/>
        <v>171.22</v>
      </c>
      <c r="S95">
        <f t="shared" si="12"/>
        <v>1027.32</v>
      </c>
      <c r="T95">
        <f t="shared" si="13"/>
        <v>570.29999999999995</v>
      </c>
      <c r="U95" s="2">
        <f>Monthly_Fixed_Costs!$I$2</f>
        <v>26.363636363636363</v>
      </c>
      <c r="V95">
        <f t="shared" si="14"/>
        <v>41.400000000000006</v>
      </c>
      <c r="W95" s="2">
        <f t="shared" si="15"/>
        <v>502.5363636363636</v>
      </c>
      <c r="X95">
        <f t="shared" si="16"/>
        <v>1</v>
      </c>
      <c r="Y95">
        <f t="shared" si="17"/>
        <v>0</v>
      </c>
    </row>
    <row r="96" spans="1:25" x14ac:dyDescent="0.3">
      <c r="A96" t="s">
        <v>132</v>
      </c>
      <c r="B96" s="1">
        <v>45678</v>
      </c>
      <c r="C96" s="1">
        <v>45682</v>
      </c>
      <c r="D96" s="1">
        <v>45682</v>
      </c>
      <c r="E96" t="s">
        <v>16</v>
      </c>
      <c r="F96" t="s">
        <v>41</v>
      </c>
      <c r="G96" t="s">
        <v>24</v>
      </c>
      <c r="H96" t="s">
        <v>19</v>
      </c>
      <c r="I96" t="s">
        <v>29</v>
      </c>
      <c r="J96" t="s">
        <v>27</v>
      </c>
      <c r="K96">
        <v>14</v>
      </c>
      <c r="L96">
        <v>80.98</v>
      </c>
      <c r="M96">
        <v>48.47</v>
      </c>
      <c r="N96">
        <v>8.18</v>
      </c>
      <c r="O96">
        <v>10</v>
      </c>
      <c r="P96">
        <f t="shared" si="9"/>
        <v>1</v>
      </c>
      <c r="Q96" t="str">
        <f t="shared" si="10"/>
        <v>After 01-15</v>
      </c>
      <c r="R96">
        <f t="shared" si="11"/>
        <v>72.882000000000005</v>
      </c>
      <c r="S96">
        <f t="shared" si="12"/>
        <v>1020.3480000000001</v>
      </c>
      <c r="T96">
        <f t="shared" si="13"/>
        <v>341.76800000000014</v>
      </c>
      <c r="U96" s="2">
        <f>Monthly_Fixed_Costs!$I$2</f>
        <v>26.363636363636363</v>
      </c>
      <c r="V96">
        <f t="shared" si="14"/>
        <v>114.52</v>
      </c>
      <c r="W96" s="2">
        <f t="shared" si="15"/>
        <v>200.88436363636379</v>
      </c>
      <c r="X96">
        <f t="shared" si="16"/>
        <v>4</v>
      </c>
      <c r="Y96">
        <f t="shared" si="17"/>
        <v>0</v>
      </c>
    </row>
    <row r="97" spans="1:25" x14ac:dyDescent="0.3">
      <c r="A97" t="s">
        <v>133</v>
      </c>
      <c r="B97" s="1">
        <v>45658</v>
      </c>
      <c r="C97" s="1">
        <v>45662</v>
      </c>
      <c r="D97" s="1">
        <v>45662</v>
      </c>
      <c r="E97" t="s">
        <v>23</v>
      </c>
      <c r="F97" t="s">
        <v>17</v>
      </c>
      <c r="G97" t="s">
        <v>18</v>
      </c>
      <c r="H97" t="s">
        <v>25</v>
      </c>
      <c r="I97" t="s">
        <v>29</v>
      </c>
      <c r="J97" t="s">
        <v>27</v>
      </c>
      <c r="K97">
        <v>5</v>
      </c>
      <c r="L97">
        <v>24.69</v>
      </c>
      <c r="M97">
        <v>12.32</v>
      </c>
      <c r="N97">
        <v>4.96</v>
      </c>
      <c r="O97">
        <v>5</v>
      </c>
      <c r="P97">
        <f t="shared" si="9"/>
        <v>1</v>
      </c>
      <c r="Q97" t="str">
        <f t="shared" si="10"/>
        <v>Before 01-15</v>
      </c>
      <c r="R97">
        <f t="shared" si="11"/>
        <v>23.455500000000001</v>
      </c>
      <c r="S97">
        <f t="shared" si="12"/>
        <v>117.2775</v>
      </c>
      <c r="T97">
        <f t="shared" si="13"/>
        <v>55.677500000000002</v>
      </c>
      <c r="U97" s="2">
        <f>Monthly_Fixed_Costs!$I$2</f>
        <v>26.363636363636363</v>
      </c>
      <c r="V97">
        <f t="shared" si="14"/>
        <v>24.8</v>
      </c>
      <c r="W97" s="2">
        <f t="shared" si="15"/>
        <v>4.513863636363638</v>
      </c>
      <c r="X97">
        <f t="shared" si="16"/>
        <v>4</v>
      </c>
      <c r="Y97">
        <f t="shared" si="17"/>
        <v>1</v>
      </c>
    </row>
    <row r="98" spans="1:25" x14ac:dyDescent="0.3">
      <c r="A98" t="s">
        <v>134</v>
      </c>
      <c r="B98" s="1">
        <v>45676</v>
      </c>
      <c r="C98" s="1">
        <v>45679</v>
      </c>
      <c r="D98" s="1">
        <v>45679</v>
      </c>
      <c r="E98" t="s">
        <v>23</v>
      </c>
      <c r="F98" t="s">
        <v>45</v>
      </c>
      <c r="G98" t="s">
        <v>24</v>
      </c>
      <c r="H98" t="s">
        <v>33</v>
      </c>
      <c r="I98" t="s">
        <v>34</v>
      </c>
      <c r="J98" t="s">
        <v>35</v>
      </c>
      <c r="K98">
        <v>10</v>
      </c>
      <c r="L98">
        <v>91.86</v>
      </c>
      <c r="M98">
        <v>56.62</v>
      </c>
      <c r="N98">
        <v>6.88</v>
      </c>
      <c r="O98">
        <v>15</v>
      </c>
      <c r="P98">
        <f t="shared" si="9"/>
        <v>1</v>
      </c>
      <c r="Q98" t="str">
        <f t="shared" si="10"/>
        <v>After 01-15</v>
      </c>
      <c r="R98">
        <f t="shared" si="11"/>
        <v>78.081000000000003</v>
      </c>
      <c r="S98">
        <f t="shared" si="12"/>
        <v>780.81000000000006</v>
      </c>
      <c r="T98">
        <f t="shared" si="13"/>
        <v>214.61000000000013</v>
      </c>
      <c r="U98" s="2">
        <f>Monthly_Fixed_Costs!$I$2</f>
        <v>26.363636363636363</v>
      </c>
      <c r="V98">
        <f t="shared" si="14"/>
        <v>68.8</v>
      </c>
      <c r="W98" s="2">
        <f t="shared" si="15"/>
        <v>119.44636363636377</v>
      </c>
      <c r="X98">
        <f t="shared" si="16"/>
        <v>3</v>
      </c>
      <c r="Y98">
        <f t="shared" si="17"/>
        <v>0</v>
      </c>
    </row>
    <row r="99" spans="1:25" x14ac:dyDescent="0.3">
      <c r="A99" t="s">
        <v>135</v>
      </c>
      <c r="B99" s="1">
        <v>45662</v>
      </c>
      <c r="C99" s="1">
        <v>45664</v>
      </c>
      <c r="D99" s="1">
        <v>45664</v>
      </c>
      <c r="E99" t="s">
        <v>23</v>
      </c>
      <c r="F99" t="s">
        <v>45</v>
      </c>
      <c r="G99" t="s">
        <v>18</v>
      </c>
      <c r="H99" t="s">
        <v>33</v>
      </c>
      <c r="I99" t="s">
        <v>26</v>
      </c>
      <c r="J99" t="s">
        <v>27</v>
      </c>
      <c r="K99">
        <v>10</v>
      </c>
      <c r="L99">
        <v>140.08000000000001</v>
      </c>
      <c r="M99">
        <v>88.01</v>
      </c>
      <c r="N99">
        <v>10.83</v>
      </c>
      <c r="O99">
        <v>15</v>
      </c>
      <c r="P99">
        <f t="shared" si="9"/>
        <v>1</v>
      </c>
      <c r="Q99" t="str">
        <f t="shared" si="10"/>
        <v>Before 01-15</v>
      </c>
      <c r="R99">
        <f t="shared" si="11"/>
        <v>119.06800000000001</v>
      </c>
      <c r="S99">
        <f t="shared" si="12"/>
        <v>1190.68</v>
      </c>
      <c r="T99">
        <f t="shared" si="13"/>
        <v>310.58000000000004</v>
      </c>
      <c r="U99" s="2">
        <f>Monthly_Fixed_Costs!$I$2</f>
        <v>26.363636363636363</v>
      </c>
      <c r="V99">
        <f t="shared" si="14"/>
        <v>108.3</v>
      </c>
      <c r="W99" s="2">
        <f t="shared" si="15"/>
        <v>175.91636363636368</v>
      </c>
      <c r="X99">
        <f t="shared" si="16"/>
        <v>2</v>
      </c>
      <c r="Y99">
        <f t="shared" si="17"/>
        <v>0</v>
      </c>
    </row>
    <row r="100" spans="1:25" x14ac:dyDescent="0.3">
      <c r="A100" t="s">
        <v>136</v>
      </c>
      <c r="B100" s="1">
        <v>45680</v>
      </c>
      <c r="C100" s="1">
        <v>45684</v>
      </c>
      <c r="D100" s="1">
        <v>45683</v>
      </c>
      <c r="E100" t="s">
        <v>16</v>
      </c>
      <c r="F100" t="s">
        <v>45</v>
      </c>
      <c r="G100" t="s">
        <v>24</v>
      </c>
      <c r="H100" t="s">
        <v>19</v>
      </c>
      <c r="I100" t="s">
        <v>29</v>
      </c>
      <c r="J100" t="s">
        <v>27</v>
      </c>
      <c r="K100">
        <v>2</v>
      </c>
      <c r="L100">
        <v>28.8</v>
      </c>
      <c r="M100">
        <v>11.76</v>
      </c>
      <c r="N100">
        <v>10.87</v>
      </c>
      <c r="O100">
        <v>10</v>
      </c>
      <c r="P100">
        <f t="shared" si="9"/>
        <v>1</v>
      </c>
      <c r="Q100" t="str">
        <f t="shared" si="10"/>
        <v>After 01-15</v>
      </c>
      <c r="R100">
        <f t="shared" si="11"/>
        <v>25.92</v>
      </c>
      <c r="S100">
        <f t="shared" si="12"/>
        <v>51.84</v>
      </c>
      <c r="T100">
        <f t="shared" si="13"/>
        <v>28.320000000000004</v>
      </c>
      <c r="U100" s="2">
        <f>Monthly_Fixed_Costs!$I$2</f>
        <v>26.363636363636363</v>
      </c>
      <c r="V100">
        <f t="shared" si="14"/>
        <v>21.74</v>
      </c>
      <c r="W100" s="2">
        <f t="shared" si="15"/>
        <v>-19.783636363636358</v>
      </c>
      <c r="X100">
        <f t="shared" si="16"/>
        <v>3</v>
      </c>
      <c r="Y100">
        <f t="shared" si="17"/>
        <v>1</v>
      </c>
    </row>
    <row r="101" spans="1:25" x14ac:dyDescent="0.3">
      <c r="A101" t="s">
        <v>137</v>
      </c>
      <c r="B101" s="1">
        <v>45679</v>
      </c>
      <c r="C101" s="1">
        <v>45681</v>
      </c>
      <c r="D101" s="1">
        <v>45680</v>
      </c>
      <c r="E101" t="s">
        <v>16</v>
      </c>
      <c r="F101" t="s">
        <v>45</v>
      </c>
      <c r="G101" t="s">
        <v>18</v>
      </c>
      <c r="H101" t="s">
        <v>25</v>
      </c>
      <c r="I101" t="s">
        <v>20</v>
      </c>
      <c r="J101" t="s">
        <v>21</v>
      </c>
      <c r="K101">
        <v>20</v>
      </c>
      <c r="L101">
        <v>126.97</v>
      </c>
      <c r="M101">
        <v>68.319999999999993</v>
      </c>
      <c r="N101">
        <v>3.2</v>
      </c>
      <c r="O101">
        <v>10</v>
      </c>
      <c r="P101">
        <f t="shared" si="9"/>
        <v>1</v>
      </c>
      <c r="Q101" t="str">
        <f t="shared" si="10"/>
        <v>After 01-15</v>
      </c>
      <c r="R101">
        <f t="shared" si="11"/>
        <v>114.273</v>
      </c>
      <c r="S101">
        <f t="shared" si="12"/>
        <v>2285.46</v>
      </c>
      <c r="T101">
        <f t="shared" si="13"/>
        <v>919.06000000000017</v>
      </c>
      <c r="U101" s="2">
        <f>Monthly_Fixed_Costs!$I$2</f>
        <v>26.363636363636363</v>
      </c>
      <c r="V101">
        <f t="shared" si="14"/>
        <v>64</v>
      </c>
      <c r="W101" s="2">
        <f t="shared" si="15"/>
        <v>828.6963636363638</v>
      </c>
      <c r="X101">
        <f t="shared" si="16"/>
        <v>1</v>
      </c>
      <c r="Y101">
        <f t="shared" si="17"/>
        <v>0</v>
      </c>
    </row>
    <row r="102" spans="1:25" x14ac:dyDescent="0.3">
      <c r="A102" t="s">
        <v>138</v>
      </c>
      <c r="B102" s="1">
        <v>45682</v>
      </c>
      <c r="C102" s="1">
        <v>45686</v>
      </c>
      <c r="D102" s="1">
        <v>45685</v>
      </c>
      <c r="E102" t="s">
        <v>23</v>
      </c>
      <c r="F102" t="s">
        <v>17</v>
      </c>
      <c r="G102" t="s">
        <v>24</v>
      </c>
      <c r="H102" t="s">
        <v>33</v>
      </c>
      <c r="I102" t="s">
        <v>26</v>
      </c>
      <c r="J102" t="s">
        <v>27</v>
      </c>
      <c r="K102">
        <v>9</v>
      </c>
      <c r="L102">
        <v>163.87</v>
      </c>
      <c r="M102">
        <v>89.37</v>
      </c>
      <c r="N102">
        <v>6.28</v>
      </c>
      <c r="O102">
        <v>5</v>
      </c>
      <c r="P102">
        <f t="shared" si="9"/>
        <v>1</v>
      </c>
      <c r="Q102" t="str">
        <f t="shared" si="10"/>
        <v>After 01-15</v>
      </c>
      <c r="R102">
        <f t="shared" si="11"/>
        <v>155.6765</v>
      </c>
      <c r="S102">
        <f t="shared" si="12"/>
        <v>1401.0885000000001</v>
      </c>
      <c r="T102">
        <f t="shared" si="13"/>
        <v>596.75850000000003</v>
      </c>
      <c r="U102" s="2">
        <f>Monthly_Fixed_Costs!$I$2</f>
        <v>26.363636363636363</v>
      </c>
      <c r="V102">
        <f t="shared" si="14"/>
        <v>56.52</v>
      </c>
      <c r="W102" s="2">
        <f t="shared" si="15"/>
        <v>513.87486363636367</v>
      </c>
      <c r="X102">
        <f t="shared" si="16"/>
        <v>3</v>
      </c>
      <c r="Y102">
        <f t="shared" si="17"/>
        <v>0</v>
      </c>
    </row>
    <row r="103" spans="1:25" x14ac:dyDescent="0.3">
      <c r="A103" t="s">
        <v>139</v>
      </c>
      <c r="B103" s="1">
        <v>45664</v>
      </c>
      <c r="C103" s="1">
        <v>45667</v>
      </c>
      <c r="D103" s="1">
        <v>45667</v>
      </c>
      <c r="E103" t="s">
        <v>16</v>
      </c>
      <c r="F103" t="s">
        <v>45</v>
      </c>
      <c r="G103" t="s">
        <v>18</v>
      </c>
      <c r="H103" t="s">
        <v>33</v>
      </c>
      <c r="I103" t="s">
        <v>34</v>
      </c>
      <c r="J103" t="s">
        <v>35</v>
      </c>
      <c r="K103">
        <v>5</v>
      </c>
      <c r="L103">
        <v>72.77</v>
      </c>
      <c r="M103">
        <v>38.5</v>
      </c>
      <c r="N103">
        <v>5.67</v>
      </c>
      <c r="O103">
        <v>0</v>
      </c>
      <c r="P103">
        <f t="shared" si="9"/>
        <v>1</v>
      </c>
      <c r="Q103" t="str">
        <f t="shared" si="10"/>
        <v>Before 01-15</v>
      </c>
      <c r="R103">
        <f t="shared" si="11"/>
        <v>72.77</v>
      </c>
      <c r="S103">
        <f t="shared" si="12"/>
        <v>363.84999999999997</v>
      </c>
      <c r="T103">
        <f t="shared" si="13"/>
        <v>171.34999999999997</v>
      </c>
      <c r="U103" s="2">
        <f>Monthly_Fixed_Costs!$I$2</f>
        <v>26.363636363636363</v>
      </c>
      <c r="V103">
        <f t="shared" si="14"/>
        <v>28.35</v>
      </c>
      <c r="W103" s="2">
        <f t="shared" si="15"/>
        <v>116.6363636363636</v>
      </c>
      <c r="X103">
        <f t="shared" si="16"/>
        <v>3</v>
      </c>
      <c r="Y103">
        <f t="shared" si="17"/>
        <v>0</v>
      </c>
    </row>
    <row r="104" spans="1:25" x14ac:dyDescent="0.3">
      <c r="A104" t="s">
        <v>140</v>
      </c>
      <c r="B104" s="1">
        <v>45681</v>
      </c>
      <c r="C104" s="1">
        <v>45685</v>
      </c>
      <c r="D104" s="1">
        <v>45684</v>
      </c>
      <c r="E104" t="s">
        <v>23</v>
      </c>
      <c r="F104" t="s">
        <v>32</v>
      </c>
      <c r="G104" t="s">
        <v>24</v>
      </c>
      <c r="H104" t="s">
        <v>33</v>
      </c>
      <c r="I104" t="s">
        <v>26</v>
      </c>
      <c r="J104" t="s">
        <v>27</v>
      </c>
      <c r="K104">
        <v>19</v>
      </c>
      <c r="L104">
        <v>32.93</v>
      </c>
      <c r="M104">
        <v>13.2</v>
      </c>
      <c r="N104">
        <v>5.15</v>
      </c>
      <c r="O104">
        <v>10</v>
      </c>
      <c r="P104">
        <f t="shared" si="9"/>
        <v>1</v>
      </c>
      <c r="Q104" t="str">
        <f t="shared" si="10"/>
        <v>After 01-15</v>
      </c>
      <c r="R104">
        <f t="shared" si="11"/>
        <v>29.637</v>
      </c>
      <c r="S104">
        <f t="shared" si="12"/>
        <v>563.10300000000007</v>
      </c>
      <c r="T104">
        <f t="shared" si="13"/>
        <v>312.30300000000011</v>
      </c>
      <c r="U104" s="2">
        <f>Monthly_Fixed_Costs!$I$2</f>
        <v>26.363636363636363</v>
      </c>
      <c r="V104">
        <f t="shared" si="14"/>
        <v>97.850000000000009</v>
      </c>
      <c r="W104" s="2">
        <f t="shared" si="15"/>
        <v>188.08936363636374</v>
      </c>
      <c r="X104">
        <f t="shared" si="16"/>
        <v>3</v>
      </c>
      <c r="Y104">
        <f t="shared" si="17"/>
        <v>0</v>
      </c>
    </row>
    <row r="105" spans="1:25" x14ac:dyDescent="0.3">
      <c r="A105" t="s">
        <v>141</v>
      </c>
      <c r="B105" s="1">
        <v>45678</v>
      </c>
      <c r="C105" s="1">
        <v>45682</v>
      </c>
      <c r="D105" s="1">
        <v>45685</v>
      </c>
      <c r="E105" t="s">
        <v>16</v>
      </c>
      <c r="F105" t="s">
        <v>41</v>
      </c>
      <c r="G105" t="s">
        <v>24</v>
      </c>
      <c r="H105" t="s">
        <v>19</v>
      </c>
      <c r="I105" t="s">
        <v>29</v>
      </c>
      <c r="J105" t="s">
        <v>27</v>
      </c>
      <c r="K105">
        <v>6</v>
      </c>
      <c r="L105">
        <v>101.66</v>
      </c>
      <c r="M105">
        <v>56.35</v>
      </c>
      <c r="N105">
        <v>5.09</v>
      </c>
      <c r="O105">
        <v>0</v>
      </c>
      <c r="P105">
        <f t="shared" si="9"/>
        <v>0</v>
      </c>
      <c r="Q105" t="str">
        <f t="shared" si="10"/>
        <v>After 01-15</v>
      </c>
      <c r="R105">
        <f t="shared" si="11"/>
        <v>101.66</v>
      </c>
      <c r="S105">
        <f t="shared" si="12"/>
        <v>609.96</v>
      </c>
      <c r="T105">
        <f t="shared" si="13"/>
        <v>271.86</v>
      </c>
      <c r="U105" s="2">
        <f>Monthly_Fixed_Costs!$I$2</f>
        <v>26.363636363636363</v>
      </c>
      <c r="V105">
        <f t="shared" si="14"/>
        <v>30.54</v>
      </c>
      <c r="W105" s="2">
        <f t="shared" si="15"/>
        <v>214.95636363636365</v>
      </c>
      <c r="X105">
        <f t="shared" si="16"/>
        <v>7</v>
      </c>
      <c r="Y105">
        <f t="shared" si="17"/>
        <v>0</v>
      </c>
    </row>
    <row r="106" spans="1:25" x14ac:dyDescent="0.3">
      <c r="A106" t="s">
        <v>142</v>
      </c>
      <c r="B106" s="1">
        <v>45670</v>
      </c>
      <c r="C106" s="1">
        <v>45674</v>
      </c>
      <c r="D106" s="1">
        <v>45674</v>
      </c>
      <c r="E106" t="s">
        <v>16</v>
      </c>
      <c r="F106" t="s">
        <v>17</v>
      </c>
      <c r="G106" t="s">
        <v>24</v>
      </c>
      <c r="H106" t="s">
        <v>19</v>
      </c>
      <c r="I106" t="s">
        <v>47</v>
      </c>
      <c r="J106" t="s">
        <v>35</v>
      </c>
      <c r="K106">
        <v>6</v>
      </c>
      <c r="L106">
        <v>142.27000000000001</v>
      </c>
      <c r="M106">
        <v>59.87</v>
      </c>
      <c r="N106">
        <v>3.06</v>
      </c>
      <c r="O106">
        <v>5</v>
      </c>
      <c r="P106">
        <f t="shared" si="9"/>
        <v>1</v>
      </c>
      <c r="Q106" t="str">
        <f t="shared" si="10"/>
        <v>Before 01-15</v>
      </c>
      <c r="R106">
        <f t="shared" si="11"/>
        <v>135.15649999999999</v>
      </c>
      <c r="S106">
        <f t="shared" si="12"/>
        <v>810.93899999999996</v>
      </c>
      <c r="T106">
        <f t="shared" si="13"/>
        <v>451.71899999999999</v>
      </c>
      <c r="U106" s="2">
        <f>Monthly_Fixed_Costs!$I$2</f>
        <v>26.363636363636363</v>
      </c>
      <c r="V106">
        <f t="shared" si="14"/>
        <v>18.36</v>
      </c>
      <c r="W106" s="2">
        <f t="shared" si="15"/>
        <v>406.99536363636366</v>
      </c>
      <c r="X106">
        <f t="shared" si="16"/>
        <v>4</v>
      </c>
      <c r="Y106">
        <f t="shared" si="17"/>
        <v>0</v>
      </c>
    </row>
    <row r="107" spans="1:25" x14ac:dyDescent="0.3">
      <c r="A107" t="s">
        <v>143</v>
      </c>
      <c r="B107" s="1">
        <v>45682</v>
      </c>
      <c r="C107" s="1">
        <v>45685</v>
      </c>
      <c r="D107" s="1">
        <v>45687</v>
      </c>
      <c r="E107" t="s">
        <v>23</v>
      </c>
      <c r="F107" t="s">
        <v>45</v>
      </c>
      <c r="G107" t="s">
        <v>24</v>
      </c>
      <c r="H107" t="s">
        <v>25</v>
      </c>
      <c r="I107" t="s">
        <v>20</v>
      </c>
      <c r="J107" t="s">
        <v>21</v>
      </c>
      <c r="K107">
        <v>4</v>
      </c>
      <c r="L107">
        <v>96.26</v>
      </c>
      <c r="M107">
        <v>50.41</v>
      </c>
      <c r="N107">
        <v>5.76</v>
      </c>
      <c r="O107">
        <v>0</v>
      </c>
      <c r="P107">
        <f t="shared" si="9"/>
        <v>0</v>
      </c>
      <c r="Q107" t="str">
        <f t="shared" si="10"/>
        <v>After 01-15</v>
      </c>
      <c r="R107">
        <f t="shared" si="11"/>
        <v>96.26</v>
      </c>
      <c r="S107">
        <f t="shared" si="12"/>
        <v>385.04</v>
      </c>
      <c r="T107">
        <f t="shared" si="13"/>
        <v>183.40000000000003</v>
      </c>
      <c r="U107" s="2">
        <f>Monthly_Fixed_Costs!$I$2</f>
        <v>26.363636363636363</v>
      </c>
      <c r="V107">
        <f t="shared" si="14"/>
        <v>23.04</v>
      </c>
      <c r="W107" s="2">
        <f t="shared" si="15"/>
        <v>133.99636363636367</v>
      </c>
      <c r="X107">
        <f t="shared" si="16"/>
        <v>5</v>
      </c>
      <c r="Y107">
        <f t="shared" si="17"/>
        <v>0</v>
      </c>
    </row>
    <row r="108" spans="1:25" x14ac:dyDescent="0.3">
      <c r="A108" t="s">
        <v>144</v>
      </c>
      <c r="B108" s="1">
        <v>45674</v>
      </c>
      <c r="C108" s="1">
        <v>45677</v>
      </c>
      <c r="D108" s="1">
        <v>45677</v>
      </c>
      <c r="E108" t="s">
        <v>23</v>
      </c>
      <c r="F108" t="s">
        <v>32</v>
      </c>
      <c r="G108" t="s">
        <v>18</v>
      </c>
      <c r="H108" t="s">
        <v>19</v>
      </c>
      <c r="I108" t="s">
        <v>38</v>
      </c>
      <c r="J108" t="s">
        <v>21</v>
      </c>
      <c r="K108">
        <v>11</v>
      </c>
      <c r="L108">
        <v>22.48</v>
      </c>
      <c r="M108">
        <v>11.28</v>
      </c>
      <c r="N108">
        <v>7.01</v>
      </c>
      <c r="O108">
        <v>0</v>
      </c>
      <c r="P108">
        <f t="shared" si="9"/>
        <v>1</v>
      </c>
      <c r="Q108" t="str">
        <f t="shared" si="10"/>
        <v>After 01-15</v>
      </c>
      <c r="R108">
        <f t="shared" si="11"/>
        <v>22.48</v>
      </c>
      <c r="S108">
        <f t="shared" si="12"/>
        <v>247.28</v>
      </c>
      <c r="T108">
        <f t="shared" si="13"/>
        <v>123.2</v>
      </c>
      <c r="U108" s="2">
        <f>Monthly_Fixed_Costs!$I$2</f>
        <v>26.363636363636363</v>
      </c>
      <c r="V108">
        <f t="shared" si="14"/>
        <v>77.11</v>
      </c>
      <c r="W108" s="2">
        <f t="shared" si="15"/>
        <v>19.726363636363644</v>
      </c>
      <c r="X108">
        <f t="shared" si="16"/>
        <v>3</v>
      </c>
      <c r="Y108">
        <f t="shared" si="17"/>
        <v>0</v>
      </c>
    </row>
    <row r="109" spans="1:25" x14ac:dyDescent="0.3">
      <c r="A109" t="s">
        <v>145</v>
      </c>
      <c r="B109" s="1">
        <v>45687</v>
      </c>
      <c r="C109" s="1">
        <v>45689</v>
      </c>
      <c r="D109" s="1">
        <v>45689</v>
      </c>
      <c r="E109" t="s">
        <v>23</v>
      </c>
      <c r="F109" t="s">
        <v>45</v>
      </c>
      <c r="G109" t="s">
        <v>24</v>
      </c>
      <c r="H109" t="s">
        <v>33</v>
      </c>
      <c r="I109" t="s">
        <v>47</v>
      </c>
      <c r="J109" t="s">
        <v>35</v>
      </c>
      <c r="K109">
        <v>20</v>
      </c>
      <c r="L109">
        <v>116.1</v>
      </c>
      <c r="M109">
        <v>51.37</v>
      </c>
      <c r="N109">
        <v>6.74</v>
      </c>
      <c r="O109">
        <v>15</v>
      </c>
      <c r="P109">
        <f t="shared" si="9"/>
        <v>1</v>
      </c>
      <c r="Q109" t="str">
        <f t="shared" si="10"/>
        <v>After 01-15</v>
      </c>
      <c r="R109">
        <f t="shared" si="11"/>
        <v>98.684999999999988</v>
      </c>
      <c r="S109">
        <f t="shared" si="12"/>
        <v>1973.6999999999998</v>
      </c>
      <c r="T109">
        <f t="shared" si="13"/>
        <v>946.3</v>
      </c>
      <c r="U109" s="2">
        <f>Monthly_Fixed_Costs!$I$2</f>
        <v>26.363636363636363</v>
      </c>
      <c r="V109">
        <f t="shared" si="14"/>
        <v>134.80000000000001</v>
      </c>
      <c r="W109" s="2">
        <f t="shared" si="15"/>
        <v>785.13636363636351</v>
      </c>
      <c r="X109">
        <f t="shared" si="16"/>
        <v>2</v>
      </c>
      <c r="Y109">
        <f t="shared" si="17"/>
        <v>0</v>
      </c>
    </row>
    <row r="110" spans="1:25" x14ac:dyDescent="0.3">
      <c r="A110" t="s">
        <v>146</v>
      </c>
      <c r="B110" s="1">
        <v>45677</v>
      </c>
      <c r="C110" s="1">
        <v>45680</v>
      </c>
      <c r="D110" s="1">
        <v>45681</v>
      </c>
      <c r="E110" t="s">
        <v>16</v>
      </c>
      <c r="F110" t="s">
        <v>32</v>
      </c>
      <c r="G110" t="s">
        <v>18</v>
      </c>
      <c r="H110" t="s">
        <v>19</v>
      </c>
      <c r="I110" t="s">
        <v>38</v>
      </c>
      <c r="J110" t="s">
        <v>21</v>
      </c>
      <c r="K110">
        <v>4</v>
      </c>
      <c r="L110">
        <v>197.51</v>
      </c>
      <c r="M110">
        <v>110.84</v>
      </c>
      <c r="N110">
        <v>8.0399999999999991</v>
      </c>
      <c r="O110">
        <v>5</v>
      </c>
      <c r="P110">
        <f t="shared" si="9"/>
        <v>0</v>
      </c>
      <c r="Q110" t="str">
        <f t="shared" si="10"/>
        <v>After 01-15</v>
      </c>
      <c r="R110">
        <f t="shared" si="11"/>
        <v>187.63449999999997</v>
      </c>
      <c r="S110">
        <f t="shared" si="12"/>
        <v>750.5379999999999</v>
      </c>
      <c r="T110">
        <f t="shared" si="13"/>
        <v>307.17799999999988</v>
      </c>
      <c r="U110" s="2">
        <f>Monthly_Fixed_Costs!$I$2</f>
        <v>26.363636363636363</v>
      </c>
      <c r="V110">
        <f t="shared" si="14"/>
        <v>32.159999999999997</v>
      </c>
      <c r="W110" s="2">
        <f t="shared" si="15"/>
        <v>248.65436363636354</v>
      </c>
      <c r="X110">
        <f t="shared" si="16"/>
        <v>4</v>
      </c>
      <c r="Y110">
        <f t="shared" si="17"/>
        <v>0</v>
      </c>
    </row>
    <row r="111" spans="1:25" x14ac:dyDescent="0.3">
      <c r="A111" t="s">
        <v>147</v>
      </c>
      <c r="B111" s="1">
        <v>45664</v>
      </c>
      <c r="C111" s="1">
        <v>45668</v>
      </c>
      <c r="D111" s="1">
        <v>45668</v>
      </c>
      <c r="E111" t="s">
        <v>16</v>
      </c>
      <c r="F111" t="s">
        <v>45</v>
      </c>
      <c r="G111" t="s">
        <v>18</v>
      </c>
      <c r="H111" t="s">
        <v>25</v>
      </c>
      <c r="I111" t="s">
        <v>20</v>
      </c>
      <c r="J111" t="s">
        <v>21</v>
      </c>
      <c r="K111">
        <v>9</v>
      </c>
      <c r="L111">
        <v>82.87</v>
      </c>
      <c r="M111">
        <v>43.23</v>
      </c>
      <c r="N111">
        <v>9.07</v>
      </c>
      <c r="O111">
        <v>0</v>
      </c>
      <c r="P111">
        <f t="shared" si="9"/>
        <v>1</v>
      </c>
      <c r="Q111" t="str">
        <f t="shared" si="10"/>
        <v>Before 01-15</v>
      </c>
      <c r="R111">
        <f t="shared" si="11"/>
        <v>82.87</v>
      </c>
      <c r="S111">
        <f t="shared" si="12"/>
        <v>745.83</v>
      </c>
      <c r="T111">
        <f t="shared" si="13"/>
        <v>356.76000000000005</v>
      </c>
      <c r="U111" s="2">
        <f>Monthly_Fixed_Costs!$I$2</f>
        <v>26.363636363636363</v>
      </c>
      <c r="V111">
        <f t="shared" si="14"/>
        <v>81.63</v>
      </c>
      <c r="W111" s="2">
        <f t="shared" si="15"/>
        <v>248.76636363636368</v>
      </c>
      <c r="X111">
        <f t="shared" si="16"/>
        <v>4</v>
      </c>
      <c r="Y111">
        <f t="shared" si="17"/>
        <v>0</v>
      </c>
    </row>
    <row r="112" spans="1:25" x14ac:dyDescent="0.3">
      <c r="A112" t="s">
        <v>148</v>
      </c>
      <c r="B112" s="1">
        <v>45678</v>
      </c>
      <c r="C112" s="1">
        <v>45680</v>
      </c>
      <c r="D112" s="1">
        <v>45683</v>
      </c>
      <c r="E112" t="s">
        <v>16</v>
      </c>
      <c r="F112" t="s">
        <v>32</v>
      </c>
      <c r="G112" t="s">
        <v>18</v>
      </c>
      <c r="H112" t="s">
        <v>37</v>
      </c>
      <c r="I112" t="s">
        <v>26</v>
      </c>
      <c r="J112" t="s">
        <v>27</v>
      </c>
      <c r="K112">
        <v>14</v>
      </c>
      <c r="L112">
        <v>126.16</v>
      </c>
      <c r="M112">
        <v>54.17</v>
      </c>
      <c r="N112">
        <v>5.15</v>
      </c>
      <c r="O112">
        <v>0</v>
      </c>
      <c r="P112">
        <f t="shared" si="9"/>
        <v>0</v>
      </c>
      <c r="Q112" t="str">
        <f t="shared" si="10"/>
        <v>After 01-15</v>
      </c>
      <c r="R112">
        <f t="shared" si="11"/>
        <v>126.16</v>
      </c>
      <c r="S112">
        <f t="shared" si="12"/>
        <v>1766.24</v>
      </c>
      <c r="T112">
        <f t="shared" si="13"/>
        <v>1007.86</v>
      </c>
      <c r="U112" s="2">
        <f>Monthly_Fixed_Costs!$I$2</f>
        <v>26.363636363636363</v>
      </c>
      <c r="V112">
        <f t="shared" si="14"/>
        <v>72.100000000000009</v>
      </c>
      <c r="W112" s="2">
        <f t="shared" si="15"/>
        <v>909.39636363636362</v>
      </c>
      <c r="X112">
        <f t="shared" si="16"/>
        <v>5</v>
      </c>
      <c r="Y112">
        <f t="shared" si="17"/>
        <v>0</v>
      </c>
    </row>
    <row r="113" spans="1:25" x14ac:dyDescent="0.3">
      <c r="A113" t="s">
        <v>149</v>
      </c>
      <c r="B113" s="1">
        <v>45670</v>
      </c>
      <c r="C113" s="1">
        <v>45674</v>
      </c>
      <c r="D113" s="1">
        <v>45674</v>
      </c>
      <c r="E113" t="s">
        <v>16</v>
      </c>
      <c r="F113" t="s">
        <v>32</v>
      </c>
      <c r="G113" t="s">
        <v>18</v>
      </c>
      <c r="H113" t="s">
        <v>25</v>
      </c>
      <c r="I113" t="s">
        <v>26</v>
      </c>
      <c r="J113" t="s">
        <v>27</v>
      </c>
      <c r="K113">
        <v>9</v>
      </c>
      <c r="L113">
        <v>41.42</v>
      </c>
      <c r="M113">
        <v>25.05</v>
      </c>
      <c r="N113">
        <v>6.98</v>
      </c>
      <c r="O113">
        <v>5</v>
      </c>
      <c r="P113">
        <f t="shared" si="9"/>
        <v>1</v>
      </c>
      <c r="Q113" t="str">
        <f t="shared" si="10"/>
        <v>Before 01-15</v>
      </c>
      <c r="R113">
        <f t="shared" si="11"/>
        <v>39.348999999999997</v>
      </c>
      <c r="S113">
        <f t="shared" si="12"/>
        <v>354.14099999999996</v>
      </c>
      <c r="T113">
        <f t="shared" si="13"/>
        <v>128.69099999999995</v>
      </c>
      <c r="U113" s="2">
        <f>Monthly_Fixed_Costs!$I$2</f>
        <v>26.363636363636363</v>
      </c>
      <c r="V113">
        <f t="shared" si="14"/>
        <v>62.820000000000007</v>
      </c>
      <c r="W113" s="2">
        <f t="shared" si="15"/>
        <v>39.507363636363579</v>
      </c>
      <c r="X113">
        <f t="shared" si="16"/>
        <v>4</v>
      </c>
      <c r="Y113">
        <f t="shared" si="17"/>
        <v>0</v>
      </c>
    </row>
    <row r="114" spans="1:25" x14ac:dyDescent="0.3">
      <c r="A114" t="s">
        <v>150</v>
      </c>
      <c r="B114" s="1">
        <v>45686</v>
      </c>
      <c r="C114" s="1">
        <v>45688</v>
      </c>
      <c r="D114" s="1">
        <v>45690</v>
      </c>
      <c r="E114" t="s">
        <v>23</v>
      </c>
      <c r="F114" t="s">
        <v>17</v>
      </c>
      <c r="G114" t="s">
        <v>18</v>
      </c>
      <c r="H114" t="s">
        <v>37</v>
      </c>
      <c r="I114" t="s">
        <v>34</v>
      </c>
      <c r="J114" t="s">
        <v>35</v>
      </c>
      <c r="K114">
        <v>2</v>
      </c>
      <c r="L114">
        <v>167.96</v>
      </c>
      <c r="M114">
        <v>86.42</v>
      </c>
      <c r="N114">
        <v>5.04</v>
      </c>
      <c r="O114">
        <v>5</v>
      </c>
      <c r="P114">
        <f t="shared" si="9"/>
        <v>0</v>
      </c>
      <c r="Q114" t="str">
        <f t="shared" si="10"/>
        <v>After 01-15</v>
      </c>
      <c r="R114">
        <f t="shared" si="11"/>
        <v>159.56200000000001</v>
      </c>
      <c r="S114">
        <f t="shared" si="12"/>
        <v>319.12400000000002</v>
      </c>
      <c r="T114">
        <f t="shared" si="13"/>
        <v>146.28400000000002</v>
      </c>
      <c r="U114" s="2">
        <f>Monthly_Fixed_Costs!$I$2</f>
        <v>26.363636363636363</v>
      </c>
      <c r="V114">
        <f t="shared" si="14"/>
        <v>10.08</v>
      </c>
      <c r="W114" s="2">
        <f t="shared" si="15"/>
        <v>109.84036363636366</v>
      </c>
      <c r="X114">
        <f t="shared" si="16"/>
        <v>4</v>
      </c>
      <c r="Y114">
        <f t="shared" si="17"/>
        <v>0</v>
      </c>
    </row>
    <row r="115" spans="1:25" x14ac:dyDescent="0.3">
      <c r="A115" t="s">
        <v>151</v>
      </c>
      <c r="B115" s="1">
        <v>45671</v>
      </c>
      <c r="C115" s="1">
        <v>45674</v>
      </c>
      <c r="D115" s="1">
        <v>45674</v>
      </c>
      <c r="E115" t="s">
        <v>23</v>
      </c>
      <c r="F115" t="s">
        <v>45</v>
      </c>
      <c r="G115" t="s">
        <v>18</v>
      </c>
      <c r="H115" t="s">
        <v>37</v>
      </c>
      <c r="I115" t="s">
        <v>47</v>
      </c>
      <c r="J115" t="s">
        <v>35</v>
      </c>
      <c r="K115">
        <v>19</v>
      </c>
      <c r="L115">
        <v>31.51</v>
      </c>
      <c r="M115">
        <v>20.02</v>
      </c>
      <c r="N115">
        <v>11.83</v>
      </c>
      <c r="O115">
        <v>5</v>
      </c>
      <c r="P115">
        <f t="shared" si="9"/>
        <v>1</v>
      </c>
      <c r="Q115" t="str">
        <f t="shared" si="10"/>
        <v>Before 01-15</v>
      </c>
      <c r="R115">
        <f t="shared" si="11"/>
        <v>29.9345</v>
      </c>
      <c r="S115">
        <f t="shared" si="12"/>
        <v>568.75549999999998</v>
      </c>
      <c r="T115">
        <f t="shared" si="13"/>
        <v>188.37549999999999</v>
      </c>
      <c r="U115" s="2">
        <f>Monthly_Fixed_Costs!$I$2</f>
        <v>26.363636363636363</v>
      </c>
      <c r="V115">
        <f t="shared" si="14"/>
        <v>224.77</v>
      </c>
      <c r="W115" s="2">
        <f t="shared" si="15"/>
        <v>-62.758136363636396</v>
      </c>
      <c r="X115">
        <f t="shared" si="16"/>
        <v>3</v>
      </c>
      <c r="Y115">
        <f t="shared" si="17"/>
        <v>1</v>
      </c>
    </row>
    <row r="116" spans="1:25" x14ac:dyDescent="0.3">
      <c r="A116" t="s">
        <v>152</v>
      </c>
      <c r="B116" s="1">
        <v>45688</v>
      </c>
      <c r="C116" s="1">
        <v>45691</v>
      </c>
      <c r="D116" s="1">
        <v>45690</v>
      </c>
      <c r="E116" t="s">
        <v>16</v>
      </c>
      <c r="F116" t="s">
        <v>45</v>
      </c>
      <c r="G116" t="s">
        <v>24</v>
      </c>
      <c r="H116" t="s">
        <v>19</v>
      </c>
      <c r="I116" t="s">
        <v>20</v>
      </c>
      <c r="J116" t="s">
        <v>21</v>
      </c>
      <c r="K116">
        <v>14</v>
      </c>
      <c r="L116">
        <v>149.88999999999999</v>
      </c>
      <c r="M116">
        <v>65.59</v>
      </c>
      <c r="N116">
        <v>6.04</v>
      </c>
      <c r="O116">
        <v>0</v>
      </c>
      <c r="P116">
        <f t="shared" si="9"/>
        <v>1</v>
      </c>
      <c r="Q116" t="str">
        <f t="shared" si="10"/>
        <v>After 01-15</v>
      </c>
      <c r="R116">
        <f t="shared" si="11"/>
        <v>149.88999999999999</v>
      </c>
      <c r="S116">
        <f t="shared" si="12"/>
        <v>2098.46</v>
      </c>
      <c r="T116">
        <f t="shared" si="13"/>
        <v>1180.2</v>
      </c>
      <c r="U116" s="2">
        <f>Monthly_Fixed_Costs!$I$2</f>
        <v>26.363636363636363</v>
      </c>
      <c r="V116">
        <f t="shared" si="14"/>
        <v>84.56</v>
      </c>
      <c r="W116" s="2">
        <f t="shared" si="15"/>
        <v>1069.2763636363636</v>
      </c>
      <c r="X116">
        <f t="shared" si="16"/>
        <v>2</v>
      </c>
      <c r="Y116">
        <f t="shared" si="17"/>
        <v>0</v>
      </c>
    </row>
    <row r="117" spans="1:25" x14ac:dyDescent="0.3">
      <c r="A117" t="s">
        <v>153</v>
      </c>
      <c r="B117" s="1">
        <v>45662</v>
      </c>
      <c r="C117" s="1">
        <v>45665</v>
      </c>
      <c r="D117" s="1">
        <v>45664</v>
      </c>
      <c r="E117" t="s">
        <v>16</v>
      </c>
      <c r="F117" t="s">
        <v>41</v>
      </c>
      <c r="G117" t="s">
        <v>24</v>
      </c>
      <c r="H117" t="s">
        <v>25</v>
      </c>
      <c r="I117" t="s">
        <v>34</v>
      </c>
      <c r="J117" t="s">
        <v>35</v>
      </c>
      <c r="K117">
        <v>4</v>
      </c>
      <c r="L117">
        <v>125.6</v>
      </c>
      <c r="M117">
        <v>53.36</v>
      </c>
      <c r="N117">
        <v>7.55</v>
      </c>
      <c r="O117">
        <v>0</v>
      </c>
      <c r="P117">
        <f t="shared" si="9"/>
        <v>1</v>
      </c>
      <c r="Q117" t="str">
        <f t="shared" si="10"/>
        <v>Before 01-15</v>
      </c>
      <c r="R117">
        <f t="shared" si="11"/>
        <v>125.6</v>
      </c>
      <c r="S117">
        <f t="shared" si="12"/>
        <v>502.4</v>
      </c>
      <c r="T117">
        <f t="shared" si="13"/>
        <v>288.95999999999998</v>
      </c>
      <c r="U117" s="2">
        <f>Monthly_Fixed_Costs!$I$2</f>
        <v>26.363636363636363</v>
      </c>
      <c r="V117">
        <f t="shared" si="14"/>
        <v>30.2</v>
      </c>
      <c r="W117" s="2">
        <f t="shared" si="15"/>
        <v>232.39636363636362</v>
      </c>
      <c r="X117">
        <f t="shared" si="16"/>
        <v>2</v>
      </c>
      <c r="Y117">
        <f t="shared" si="17"/>
        <v>0</v>
      </c>
    </row>
    <row r="118" spans="1:25" x14ac:dyDescent="0.3">
      <c r="A118" t="s">
        <v>154</v>
      </c>
      <c r="B118" s="1">
        <v>45688</v>
      </c>
      <c r="C118" s="1">
        <v>45692</v>
      </c>
      <c r="D118" s="1">
        <v>45691</v>
      </c>
      <c r="E118" t="s">
        <v>16</v>
      </c>
      <c r="F118" t="s">
        <v>41</v>
      </c>
      <c r="G118" t="s">
        <v>24</v>
      </c>
      <c r="H118" t="s">
        <v>25</v>
      </c>
      <c r="I118" t="s">
        <v>20</v>
      </c>
      <c r="J118" t="s">
        <v>21</v>
      </c>
      <c r="K118">
        <v>10</v>
      </c>
      <c r="L118">
        <v>128</v>
      </c>
      <c r="M118">
        <v>58.52</v>
      </c>
      <c r="N118">
        <v>4</v>
      </c>
      <c r="O118">
        <v>0</v>
      </c>
      <c r="P118">
        <f t="shared" si="9"/>
        <v>1</v>
      </c>
      <c r="Q118" t="str">
        <f t="shared" si="10"/>
        <v>After 01-15</v>
      </c>
      <c r="R118">
        <f t="shared" si="11"/>
        <v>128</v>
      </c>
      <c r="S118">
        <f t="shared" si="12"/>
        <v>1280</v>
      </c>
      <c r="T118">
        <f t="shared" si="13"/>
        <v>694.8</v>
      </c>
      <c r="U118" s="2">
        <f>Monthly_Fixed_Costs!$I$2</f>
        <v>26.363636363636363</v>
      </c>
      <c r="V118">
        <f t="shared" si="14"/>
        <v>40</v>
      </c>
      <c r="W118" s="2">
        <f t="shared" si="15"/>
        <v>628.43636363636358</v>
      </c>
      <c r="X118">
        <f t="shared" si="16"/>
        <v>3</v>
      </c>
      <c r="Y118">
        <f t="shared" si="17"/>
        <v>0</v>
      </c>
    </row>
    <row r="119" spans="1:25" x14ac:dyDescent="0.3">
      <c r="A119" t="s">
        <v>155</v>
      </c>
      <c r="B119" s="1">
        <v>45672</v>
      </c>
      <c r="C119" s="1">
        <v>45674</v>
      </c>
      <c r="D119" s="1">
        <v>45674</v>
      </c>
      <c r="E119" t="s">
        <v>16</v>
      </c>
      <c r="F119" t="s">
        <v>41</v>
      </c>
      <c r="G119" t="s">
        <v>24</v>
      </c>
      <c r="H119" t="s">
        <v>33</v>
      </c>
      <c r="I119" t="s">
        <v>34</v>
      </c>
      <c r="J119" t="s">
        <v>35</v>
      </c>
      <c r="K119">
        <v>8</v>
      </c>
      <c r="L119">
        <v>148.36000000000001</v>
      </c>
      <c r="M119">
        <v>72.62</v>
      </c>
      <c r="N119">
        <v>10.41</v>
      </c>
      <c r="O119">
        <v>10</v>
      </c>
      <c r="P119">
        <f t="shared" si="9"/>
        <v>1</v>
      </c>
      <c r="Q119" t="str">
        <f t="shared" si="10"/>
        <v>Before 01-15</v>
      </c>
      <c r="R119">
        <f t="shared" si="11"/>
        <v>133.52400000000003</v>
      </c>
      <c r="S119">
        <f t="shared" si="12"/>
        <v>1068.1920000000002</v>
      </c>
      <c r="T119">
        <f t="shared" si="13"/>
        <v>487.2320000000002</v>
      </c>
      <c r="U119" s="2">
        <f>Monthly_Fixed_Costs!$I$2</f>
        <v>26.363636363636363</v>
      </c>
      <c r="V119">
        <f t="shared" si="14"/>
        <v>83.28</v>
      </c>
      <c r="W119" s="2">
        <f t="shared" si="15"/>
        <v>377.58836363636385</v>
      </c>
      <c r="X119">
        <f t="shared" si="16"/>
        <v>2</v>
      </c>
      <c r="Y119">
        <f t="shared" si="17"/>
        <v>0</v>
      </c>
    </row>
    <row r="120" spans="1:25" x14ac:dyDescent="0.3">
      <c r="A120" t="s">
        <v>156</v>
      </c>
      <c r="B120" s="1">
        <v>45660</v>
      </c>
      <c r="C120" s="1">
        <v>45662</v>
      </c>
      <c r="D120" s="1">
        <v>45662</v>
      </c>
      <c r="E120" t="s">
        <v>23</v>
      </c>
      <c r="F120" t="s">
        <v>41</v>
      </c>
      <c r="G120" t="s">
        <v>18</v>
      </c>
      <c r="H120" t="s">
        <v>19</v>
      </c>
      <c r="I120" t="s">
        <v>47</v>
      </c>
      <c r="J120" t="s">
        <v>35</v>
      </c>
      <c r="K120">
        <v>8</v>
      </c>
      <c r="L120">
        <v>57.34</v>
      </c>
      <c r="M120">
        <v>27.13</v>
      </c>
      <c r="N120">
        <v>3.14</v>
      </c>
      <c r="O120">
        <v>10</v>
      </c>
      <c r="P120">
        <f t="shared" si="9"/>
        <v>1</v>
      </c>
      <c r="Q120" t="str">
        <f t="shared" si="10"/>
        <v>Before 01-15</v>
      </c>
      <c r="R120">
        <f t="shared" si="11"/>
        <v>51.606000000000002</v>
      </c>
      <c r="S120">
        <f t="shared" si="12"/>
        <v>412.84800000000001</v>
      </c>
      <c r="T120">
        <f t="shared" si="13"/>
        <v>195.80800000000002</v>
      </c>
      <c r="U120" s="2">
        <f>Monthly_Fixed_Costs!$I$2</f>
        <v>26.363636363636363</v>
      </c>
      <c r="V120">
        <f t="shared" si="14"/>
        <v>25.12</v>
      </c>
      <c r="W120" s="2">
        <f t="shared" si="15"/>
        <v>144.32436363636367</v>
      </c>
      <c r="X120">
        <f t="shared" si="16"/>
        <v>2</v>
      </c>
      <c r="Y120">
        <f t="shared" si="17"/>
        <v>0</v>
      </c>
    </row>
    <row r="121" spans="1:25" x14ac:dyDescent="0.3">
      <c r="A121" t="s">
        <v>157</v>
      </c>
      <c r="B121" s="1">
        <v>45665</v>
      </c>
      <c r="C121" s="1">
        <v>45667</v>
      </c>
      <c r="D121" s="1">
        <v>45667</v>
      </c>
      <c r="E121" t="s">
        <v>23</v>
      </c>
      <c r="F121" t="s">
        <v>41</v>
      </c>
      <c r="G121" t="s">
        <v>18</v>
      </c>
      <c r="H121" t="s">
        <v>33</v>
      </c>
      <c r="I121" t="s">
        <v>56</v>
      </c>
      <c r="J121" t="s">
        <v>35</v>
      </c>
      <c r="K121">
        <v>9</v>
      </c>
      <c r="L121">
        <v>124.49</v>
      </c>
      <c r="M121">
        <v>65.709999999999994</v>
      </c>
      <c r="N121">
        <v>7.12</v>
      </c>
      <c r="O121">
        <v>15</v>
      </c>
      <c r="P121">
        <f t="shared" si="9"/>
        <v>1</v>
      </c>
      <c r="Q121" t="str">
        <f t="shared" si="10"/>
        <v>Before 01-15</v>
      </c>
      <c r="R121">
        <f t="shared" si="11"/>
        <v>105.81649999999999</v>
      </c>
      <c r="S121">
        <f t="shared" si="12"/>
        <v>952.34849999999994</v>
      </c>
      <c r="T121">
        <f t="shared" si="13"/>
        <v>360.95849999999996</v>
      </c>
      <c r="U121" s="2">
        <f>Monthly_Fixed_Costs!$I$2</f>
        <v>26.363636363636363</v>
      </c>
      <c r="V121">
        <f t="shared" si="14"/>
        <v>64.08</v>
      </c>
      <c r="W121" s="2">
        <f t="shared" si="15"/>
        <v>270.5148636363636</v>
      </c>
      <c r="X121">
        <f t="shared" si="16"/>
        <v>2</v>
      </c>
      <c r="Y121">
        <f t="shared" si="17"/>
        <v>0</v>
      </c>
    </row>
    <row r="122" spans="1:25" x14ac:dyDescent="0.3">
      <c r="A122" t="s">
        <v>158</v>
      </c>
      <c r="B122" s="1">
        <v>45662</v>
      </c>
      <c r="C122" s="1">
        <v>45665</v>
      </c>
      <c r="D122" s="1">
        <v>45664</v>
      </c>
      <c r="E122" t="s">
        <v>23</v>
      </c>
      <c r="F122" t="s">
        <v>32</v>
      </c>
      <c r="G122" t="s">
        <v>18</v>
      </c>
      <c r="H122" t="s">
        <v>19</v>
      </c>
      <c r="I122" t="s">
        <v>34</v>
      </c>
      <c r="J122" t="s">
        <v>35</v>
      </c>
      <c r="K122">
        <v>20</v>
      </c>
      <c r="L122">
        <v>184.72</v>
      </c>
      <c r="M122">
        <v>102.53</v>
      </c>
      <c r="N122">
        <v>3.91</v>
      </c>
      <c r="O122">
        <v>15</v>
      </c>
      <c r="P122">
        <f t="shared" si="9"/>
        <v>1</v>
      </c>
      <c r="Q122" t="str">
        <f t="shared" si="10"/>
        <v>Before 01-15</v>
      </c>
      <c r="R122">
        <f t="shared" si="11"/>
        <v>157.012</v>
      </c>
      <c r="S122">
        <f t="shared" si="12"/>
        <v>3140.24</v>
      </c>
      <c r="T122">
        <f t="shared" si="13"/>
        <v>1089.6399999999999</v>
      </c>
      <c r="U122" s="2">
        <f>Monthly_Fixed_Costs!$I$2</f>
        <v>26.363636363636363</v>
      </c>
      <c r="V122">
        <f t="shared" si="14"/>
        <v>78.2</v>
      </c>
      <c r="W122" s="2">
        <f t="shared" si="15"/>
        <v>985.07636363636357</v>
      </c>
      <c r="X122">
        <f t="shared" si="16"/>
        <v>2</v>
      </c>
      <c r="Y122">
        <f t="shared" si="17"/>
        <v>0</v>
      </c>
    </row>
    <row r="123" spans="1:25" x14ac:dyDescent="0.3">
      <c r="A123" t="s">
        <v>159</v>
      </c>
      <c r="B123" s="1">
        <v>45664</v>
      </c>
      <c r="C123" s="1">
        <v>45666</v>
      </c>
      <c r="D123" s="1">
        <v>45666</v>
      </c>
      <c r="E123" t="s">
        <v>23</v>
      </c>
      <c r="F123" t="s">
        <v>45</v>
      </c>
      <c r="G123" t="s">
        <v>24</v>
      </c>
      <c r="H123" t="s">
        <v>25</v>
      </c>
      <c r="I123" t="s">
        <v>34</v>
      </c>
      <c r="J123" t="s">
        <v>35</v>
      </c>
      <c r="K123">
        <v>15</v>
      </c>
      <c r="L123">
        <v>143.66999999999999</v>
      </c>
      <c r="M123">
        <v>60.06</v>
      </c>
      <c r="N123">
        <v>5.99</v>
      </c>
      <c r="O123">
        <v>10</v>
      </c>
      <c r="P123">
        <f t="shared" si="9"/>
        <v>1</v>
      </c>
      <c r="Q123" t="str">
        <f t="shared" si="10"/>
        <v>Before 01-15</v>
      </c>
      <c r="R123">
        <f t="shared" si="11"/>
        <v>129.303</v>
      </c>
      <c r="S123">
        <f t="shared" si="12"/>
        <v>1939.5450000000001</v>
      </c>
      <c r="T123">
        <f t="shared" si="13"/>
        <v>1038.645</v>
      </c>
      <c r="U123" s="2">
        <f>Monthly_Fixed_Costs!$I$2</f>
        <v>26.363636363636363</v>
      </c>
      <c r="V123">
        <f t="shared" si="14"/>
        <v>89.850000000000009</v>
      </c>
      <c r="W123" s="2">
        <f t="shared" si="15"/>
        <v>922.43136363636359</v>
      </c>
      <c r="X123">
        <f t="shared" si="16"/>
        <v>2</v>
      </c>
      <c r="Y123">
        <f t="shared" si="17"/>
        <v>0</v>
      </c>
    </row>
    <row r="124" spans="1:25" x14ac:dyDescent="0.3">
      <c r="A124" t="s">
        <v>160</v>
      </c>
      <c r="B124" s="1">
        <v>45681</v>
      </c>
      <c r="C124" s="1">
        <v>45684</v>
      </c>
      <c r="D124" s="1">
        <v>45686</v>
      </c>
      <c r="E124" t="s">
        <v>16</v>
      </c>
      <c r="F124" t="s">
        <v>41</v>
      </c>
      <c r="G124" t="s">
        <v>24</v>
      </c>
      <c r="H124" t="s">
        <v>25</v>
      </c>
      <c r="I124" t="s">
        <v>29</v>
      </c>
      <c r="J124" t="s">
        <v>27</v>
      </c>
      <c r="K124">
        <v>13</v>
      </c>
      <c r="L124">
        <v>55.83</v>
      </c>
      <c r="M124">
        <v>25.54</v>
      </c>
      <c r="N124">
        <v>4.76</v>
      </c>
      <c r="O124">
        <v>5</v>
      </c>
      <c r="P124">
        <f t="shared" si="9"/>
        <v>0</v>
      </c>
      <c r="Q124" t="str">
        <f t="shared" si="10"/>
        <v>After 01-15</v>
      </c>
      <c r="R124">
        <f t="shared" si="11"/>
        <v>53.038499999999999</v>
      </c>
      <c r="S124">
        <f t="shared" si="12"/>
        <v>689.50049999999999</v>
      </c>
      <c r="T124">
        <f t="shared" si="13"/>
        <v>357.48050000000001</v>
      </c>
      <c r="U124" s="2">
        <f>Monthly_Fixed_Costs!$I$2</f>
        <v>26.363636363636363</v>
      </c>
      <c r="V124">
        <f t="shared" si="14"/>
        <v>61.879999999999995</v>
      </c>
      <c r="W124" s="2">
        <f t="shared" si="15"/>
        <v>269.23686363636364</v>
      </c>
      <c r="X124">
        <f t="shared" si="16"/>
        <v>5</v>
      </c>
      <c r="Y124">
        <f t="shared" si="17"/>
        <v>0</v>
      </c>
    </row>
    <row r="125" spans="1:25" x14ac:dyDescent="0.3">
      <c r="A125" t="s">
        <v>161</v>
      </c>
      <c r="B125" s="1">
        <v>45660</v>
      </c>
      <c r="C125" s="1">
        <v>45663</v>
      </c>
      <c r="D125" s="1">
        <v>45663</v>
      </c>
      <c r="E125" t="s">
        <v>16</v>
      </c>
      <c r="F125" t="s">
        <v>32</v>
      </c>
      <c r="G125" t="s">
        <v>24</v>
      </c>
      <c r="H125" t="s">
        <v>33</v>
      </c>
      <c r="I125" t="s">
        <v>29</v>
      </c>
      <c r="J125" t="s">
        <v>27</v>
      </c>
      <c r="K125">
        <v>2</v>
      </c>
      <c r="L125">
        <v>50.52</v>
      </c>
      <c r="M125">
        <v>26.83</v>
      </c>
      <c r="N125">
        <v>8.98</v>
      </c>
      <c r="O125">
        <v>10</v>
      </c>
      <c r="P125">
        <f t="shared" si="9"/>
        <v>1</v>
      </c>
      <c r="Q125" t="str">
        <f t="shared" si="10"/>
        <v>Before 01-15</v>
      </c>
      <c r="R125">
        <f t="shared" si="11"/>
        <v>45.468000000000004</v>
      </c>
      <c r="S125">
        <f t="shared" si="12"/>
        <v>90.936000000000007</v>
      </c>
      <c r="T125">
        <f t="shared" si="13"/>
        <v>37.27600000000001</v>
      </c>
      <c r="U125" s="2">
        <f>Monthly_Fixed_Costs!$I$2</f>
        <v>26.363636363636363</v>
      </c>
      <c r="V125">
        <f t="shared" si="14"/>
        <v>17.96</v>
      </c>
      <c r="W125" s="2">
        <f t="shared" si="15"/>
        <v>-7.0476363636363573</v>
      </c>
      <c r="X125">
        <f t="shared" si="16"/>
        <v>3</v>
      </c>
      <c r="Y125">
        <f t="shared" si="17"/>
        <v>1</v>
      </c>
    </row>
    <row r="126" spans="1:25" x14ac:dyDescent="0.3">
      <c r="A126" t="s">
        <v>162</v>
      </c>
      <c r="B126" s="1">
        <v>45666</v>
      </c>
      <c r="C126" s="1">
        <v>45668</v>
      </c>
      <c r="D126" s="1">
        <v>45668</v>
      </c>
      <c r="E126" t="s">
        <v>23</v>
      </c>
      <c r="F126" t="s">
        <v>32</v>
      </c>
      <c r="G126" t="s">
        <v>24</v>
      </c>
      <c r="H126" t="s">
        <v>25</v>
      </c>
      <c r="I126" t="s">
        <v>29</v>
      </c>
      <c r="J126" t="s">
        <v>27</v>
      </c>
      <c r="K126">
        <v>16</v>
      </c>
      <c r="L126">
        <v>65.040000000000006</v>
      </c>
      <c r="M126">
        <v>26.11</v>
      </c>
      <c r="N126">
        <v>5.31</v>
      </c>
      <c r="O126">
        <v>10</v>
      </c>
      <c r="P126">
        <f t="shared" si="9"/>
        <v>1</v>
      </c>
      <c r="Q126" t="str">
        <f t="shared" si="10"/>
        <v>Before 01-15</v>
      </c>
      <c r="R126">
        <f t="shared" si="11"/>
        <v>58.536000000000008</v>
      </c>
      <c r="S126">
        <f t="shared" si="12"/>
        <v>936.57600000000014</v>
      </c>
      <c r="T126">
        <f t="shared" si="13"/>
        <v>518.81600000000014</v>
      </c>
      <c r="U126" s="2">
        <f>Monthly_Fixed_Costs!$I$2</f>
        <v>26.363636363636363</v>
      </c>
      <c r="V126">
        <f t="shared" si="14"/>
        <v>84.96</v>
      </c>
      <c r="W126" s="2">
        <f t="shared" si="15"/>
        <v>407.49236363636379</v>
      </c>
      <c r="X126">
        <f t="shared" si="16"/>
        <v>2</v>
      </c>
      <c r="Y126">
        <f t="shared" si="17"/>
        <v>0</v>
      </c>
    </row>
    <row r="127" spans="1:25" x14ac:dyDescent="0.3">
      <c r="A127" t="s">
        <v>163</v>
      </c>
      <c r="B127" s="1">
        <v>45683</v>
      </c>
      <c r="C127" s="1">
        <v>45685</v>
      </c>
      <c r="D127" s="1">
        <v>45684</v>
      </c>
      <c r="E127" t="s">
        <v>23</v>
      </c>
      <c r="F127" t="s">
        <v>17</v>
      </c>
      <c r="G127" t="s">
        <v>24</v>
      </c>
      <c r="H127" t="s">
        <v>33</v>
      </c>
      <c r="I127" t="s">
        <v>20</v>
      </c>
      <c r="J127" t="s">
        <v>21</v>
      </c>
      <c r="K127">
        <v>11</v>
      </c>
      <c r="L127">
        <v>184.05</v>
      </c>
      <c r="M127">
        <v>94.45</v>
      </c>
      <c r="N127">
        <v>7.81</v>
      </c>
      <c r="O127">
        <v>5</v>
      </c>
      <c r="P127">
        <f t="shared" si="9"/>
        <v>1</v>
      </c>
      <c r="Q127" t="str">
        <f t="shared" si="10"/>
        <v>After 01-15</v>
      </c>
      <c r="R127">
        <f t="shared" si="11"/>
        <v>174.8475</v>
      </c>
      <c r="S127">
        <f t="shared" si="12"/>
        <v>1923.3225</v>
      </c>
      <c r="T127">
        <f t="shared" si="13"/>
        <v>884.37249999999995</v>
      </c>
      <c r="U127" s="2">
        <f>Monthly_Fixed_Costs!$I$2</f>
        <v>26.363636363636363</v>
      </c>
      <c r="V127">
        <f t="shared" si="14"/>
        <v>85.91</v>
      </c>
      <c r="W127" s="2">
        <f t="shared" si="15"/>
        <v>772.0988636363636</v>
      </c>
      <c r="X127">
        <f t="shared" si="16"/>
        <v>1</v>
      </c>
      <c r="Y127">
        <f t="shared" si="17"/>
        <v>0</v>
      </c>
    </row>
    <row r="128" spans="1:25" x14ac:dyDescent="0.3">
      <c r="A128" t="s">
        <v>164</v>
      </c>
      <c r="B128" s="1">
        <v>45674</v>
      </c>
      <c r="C128" s="1">
        <v>45677</v>
      </c>
      <c r="D128" s="1">
        <v>45677</v>
      </c>
      <c r="E128" t="s">
        <v>23</v>
      </c>
      <c r="F128" t="s">
        <v>17</v>
      </c>
      <c r="G128" t="s">
        <v>24</v>
      </c>
      <c r="H128" t="s">
        <v>25</v>
      </c>
      <c r="I128" t="s">
        <v>29</v>
      </c>
      <c r="J128" t="s">
        <v>27</v>
      </c>
      <c r="K128">
        <v>13</v>
      </c>
      <c r="L128">
        <v>104.42</v>
      </c>
      <c r="M128">
        <v>60.23</v>
      </c>
      <c r="N128">
        <v>8.73</v>
      </c>
      <c r="O128">
        <v>10</v>
      </c>
      <c r="P128">
        <f t="shared" si="9"/>
        <v>1</v>
      </c>
      <c r="Q128" t="str">
        <f t="shared" si="10"/>
        <v>After 01-15</v>
      </c>
      <c r="R128">
        <f t="shared" si="11"/>
        <v>93.978000000000009</v>
      </c>
      <c r="S128">
        <f t="shared" si="12"/>
        <v>1221.7140000000002</v>
      </c>
      <c r="T128">
        <f t="shared" si="13"/>
        <v>438.72400000000016</v>
      </c>
      <c r="U128" s="2">
        <f>Monthly_Fixed_Costs!$I$2</f>
        <v>26.363636363636363</v>
      </c>
      <c r="V128">
        <f t="shared" si="14"/>
        <v>113.49000000000001</v>
      </c>
      <c r="W128" s="2">
        <f t="shared" si="15"/>
        <v>298.87036363636378</v>
      </c>
      <c r="X128">
        <f t="shared" si="16"/>
        <v>3</v>
      </c>
      <c r="Y128">
        <f t="shared" si="17"/>
        <v>0</v>
      </c>
    </row>
    <row r="129" spans="1:25" x14ac:dyDescent="0.3">
      <c r="A129" t="s">
        <v>165</v>
      </c>
      <c r="B129" s="1">
        <v>45675</v>
      </c>
      <c r="C129" s="1">
        <v>45677</v>
      </c>
      <c r="D129" s="1">
        <v>45680</v>
      </c>
      <c r="E129" t="s">
        <v>16</v>
      </c>
      <c r="F129" t="s">
        <v>41</v>
      </c>
      <c r="G129" t="s">
        <v>24</v>
      </c>
      <c r="H129" t="s">
        <v>25</v>
      </c>
      <c r="I129" t="s">
        <v>74</v>
      </c>
      <c r="J129" t="s">
        <v>27</v>
      </c>
      <c r="K129">
        <v>18</v>
      </c>
      <c r="L129">
        <v>146.18</v>
      </c>
      <c r="M129">
        <v>59.48</v>
      </c>
      <c r="N129">
        <v>4.53</v>
      </c>
      <c r="O129">
        <v>5</v>
      </c>
      <c r="P129">
        <f t="shared" si="9"/>
        <v>0</v>
      </c>
      <c r="Q129" t="str">
        <f t="shared" si="10"/>
        <v>After 01-15</v>
      </c>
      <c r="R129">
        <f t="shared" si="11"/>
        <v>138.87100000000001</v>
      </c>
      <c r="S129">
        <f t="shared" si="12"/>
        <v>2499.6780000000003</v>
      </c>
      <c r="T129">
        <f t="shared" si="13"/>
        <v>1429.0380000000005</v>
      </c>
      <c r="U129" s="2">
        <f>Monthly_Fixed_Costs!$I$2</f>
        <v>26.363636363636363</v>
      </c>
      <c r="V129">
        <f t="shared" si="14"/>
        <v>81.540000000000006</v>
      </c>
      <c r="W129" s="2">
        <f t="shared" si="15"/>
        <v>1321.134363636364</v>
      </c>
      <c r="X129">
        <f t="shared" si="16"/>
        <v>5</v>
      </c>
      <c r="Y129">
        <f t="shared" si="17"/>
        <v>0</v>
      </c>
    </row>
    <row r="130" spans="1:25" x14ac:dyDescent="0.3">
      <c r="A130" t="s">
        <v>166</v>
      </c>
      <c r="B130" s="1">
        <v>45665</v>
      </c>
      <c r="C130" s="1">
        <v>45669</v>
      </c>
      <c r="D130" s="1">
        <v>45668</v>
      </c>
      <c r="E130" t="s">
        <v>23</v>
      </c>
      <c r="F130" t="s">
        <v>32</v>
      </c>
      <c r="G130" t="s">
        <v>18</v>
      </c>
      <c r="H130" t="s">
        <v>19</v>
      </c>
      <c r="I130" t="s">
        <v>38</v>
      </c>
      <c r="J130" t="s">
        <v>21</v>
      </c>
      <c r="K130">
        <v>8</v>
      </c>
      <c r="L130">
        <v>136.85</v>
      </c>
      <c r="M130">
        <v>69.760000000000005</v>
      </c>
      <c r="N130">
        <v>8.2100000000000009</v>
      </c>
      <c r="O130">
        <v>5</v>
      </c>
      <c r="P130">
        <f t="shared" si="9"/>
        <v>1</v>
      </c>
      <c r="Q130" t="str">
        <f t="shared" si="10"/>
        <v>Before 01-15</v>
      </c>
      <c r="R130">
        <f t="shared" si="11"/>
        <v>130.00749999999999</v>
      </c>
      <c r="S130">
        <f t="shared" si="12"/>
        <v>1040.06</v>
      </c>
      <c r="T130">
        <f t="shared" si="13"/>
        <v>481.9799999999999</v>
      </c>
      <c r="U130" s="2">
        <f>Monthly_Fixed_Costs!$I$2</f>
        <v>26.363636363636363</v>
      </c>
      <c r="V130">
        <f t="shared" si="14"/>
        <v>65.680000000000007</v>
      </c>
      <c r="W130" s="2">
        <f t="shared" si="15"/>
        <v>389.93636363636352</v>
      </c>
      <c r="X130">
        <f t="shared" si="16"/>
        <v>3</v>
      </c>
      <c r="Y130">
        <f t="shared" si="17"/>
        <v>0</v>
      </c>
    </row>
    <row r="131" spans="1:25" x14ac:dyDescent="0.3">
      <c r="A131" t="s">
        <v>167</v>
      </c>
      <c r="B131" s="1">
        <v>45669</v>
      </c>
      <c r="C131" s="1">
        <v>45671</v>
      </c>
      <c r="D131" s="1">
        <v>45670</v>
      </c>
      <c r="E131" t="s">
        <v>23</v>
      </c>
      <c r="F131" t="s">
        <v>17</v>
      </c>
      <c r="G131" t="s">
        <v>24</v>
      </c>
      <c r="H131" t="s">
        <v>33</v>
      </c>
      <c r="I131" t="s">
        <v>26</v>
      </c>
      <c r="J131" t="s">
        <v>27</v>
      </c>
      <c r="K131">
        <v>7</v>
      </c>
      <c r="L131">
        <v>77.78</v>
      </c>
      <c r="M131">
        <v>31.98</v>
      </c>
      <c r="N131">
        <v>11.81</v>
      </c>
      <c r="O131">
        <v>5</v>
      </c>
      <c r="P131">
        <f t="shared" ref="P131:P194" si="18">IF(D131-C131 &lt;= 0,1,0)</f>
        <v>1</v>
      </c>
      <c r="Q131" t="str">
        <f t="shared" ref="Q131:Q194" si="19">IF(B131&lt;=DATE(2025,1,15),"Before 01-15","After 01-15")</f>
        <v>Before 01-15</v>
      </c>
      <c r="R131">
        <f t="shared" ref="R131:R194" si="20">L131*(1-(0.01*O131))</f>
        <v>73.890999999999991</v>
      </c>
      <c r="S131">
        <f t="shared" ref="S131:S194" si="21">R131*K131</f>
        <v>517.23699999999997</v>
      </c>
      <c r="T131">
        <f t="shared" ref="T131:T194" si="22">S131-(M131*K131)</f>
        <v>293.37699999999995</v>
      </c>
      <c r="U131" s="2">
        <f>Monthly_Fixed_Costs!$I$2</f>
        <v>26.363636363636363</v>
      </c>
      <c r="V131">
        <f t="shared" ref="V131:V194" si="23">N131*K131</f>
        <v>82.67</v>
      </c>
      <c r="W131" s="2">
        <f t="shared" ref="W131:W194" si="24">T131-(U131+V131)</f>
        <v>184.34336363636359</v>
      </c>
      <c r="X131">
        <f t="shared" ref="X131:X194" si="25">D131-B131</f>
        <v>1</v>
      </c>
      <c r="Y131">
        <f t="shared" ref="Y131:Y194" si="26">IF(W131&lt;10,1,0)</f>
        <v>0</v>
      </c>
    </row>
    <row r="132" spans="1:25" x14ac:dyDescent="0.3">
      <c r="A132" t="s">
        <v>168</v>
      </c>
      <c r="B132" s="1">
        <v>45676</v>
      </c>
      <c r="C132" s="1">
        <v>45680</v>
      </c>
      <c r="D132" s="1">
        <v>45679</v>
      </c>
      <c r="E132" t="s">
        <v>16</v>
      </c>
      <c r="F132" t="s">
        <v>45</v>
      </c>
      <c r="G132" t="s">
        <v>18</v>
      </c>
      <c r="H132" t="s">
        <v>19</v>
      </c>
      <c r="I132" t="s">
        <v>34</v>
      </c>
      <c r="J132" t="s">
        <v>35</v>
      </c>
      <c r="K132">
        <v>7</v>
      </c>
      <c r="L132">
        <v>47.8</v>
      </c>
      <c r="M132">
        <v>27.39</v>
      </c>
      <c r="N132">
        <v>10.94</v>
      </c>
      <c r="O132">
        <v>5</v>
      </c>
      <c r="P132">
        <f t="shared" si="18"/>
        <v>1</v>
      </c>
      <c r="Q132" t="str">
        <f t="shared" si="19"/>
        <v>After 01-15</v>
      </c>
      <c r="R132">
        <f t="shared" si="20"/>
        <v>45.41</v>
      </c>
      <c r="S132">
        <f t="shared" si="21"/>
        <v>317.87</v>
      </c>
      <c r="T132">
        <f t="shared" si="22"/>
        <v>126.13999999999999</v>
      </c>
      <c r="U132" s="2">
        <f>Monthly_Fixed_Costs!$I$2</f>
        <v>26.363636363636363</v>
      </c>
      <c r="V132">
        <f t="shared" si="23"/>
        <v>76.58</v>
      </c>
      <c r="W132" s="2">
        <f t="shared" si="24"/>
        <v>23.196363636363628</v>
      </c>
      <c r="X132">
        <f t="shared" si="25"/>
        <v>3</v>
      </c>
      <c r="Y132">
        <f t="shared" si="26"/>
        <v>0</v>
      </c>
    </row>
    <row r="133" spans="1:25" x14ac:dyDescent="0.3">
      <c r="A133" t="s">
        <v>169</v>
      </c>
      <c r="B133" s="1">
        <v>45685</v>
      </c>
      <c r="C133" s="1">
        <v>45687</v>
      </c>
      <c r="D133" s="1">
        <v>45686</v>
      </c>
      <c r="E133" t="s">
        <v>23</v>
      </c>
      <c r="F133" t="s">
        <v>32</v>
      </c>
      <c r="G133" t="s">
        <v>18</v>
      </c>
      <c r="H133" t="s">
        <v>33</v>
      </c>
      <c r="I133" t="s">
        <v>38</v>
      </c>
      <c r="J133" t="s">
        <v>21</v>
      </c>
      <c r="K133">
        <v>10</v>
      </c>
      <c r="L133">
        <v>31.82</v>
      </c>
      <c r="M133">
        <v>14.91</v>
      </c>
      <c r="N133">
        <v>4.59</v>
      </c>
      <c r="O133">
        <v>0</v>
      </c>
      <c r="P133">
        <f t="shared" si="18"/>
        <v>1</v>
      </c>
      <c r="Q133" t="str">
        <f t="shared" si="19"/>
        <v>After 01-15</v>
      </c>
      <c r="R133">
        <f t="shared" si="20"/>
        <v>31.82</v>
      </c>
      <c r="S133">
        <f t="shared" si="21"/>
        <v>318.2</v>
      </c>
      <c r="T133">
        <f t="shared" si="22"/>
        <v>169.1</v>
      </c>
      <c r="U133" s="2">
        <f>Monthly_Fixed_Costs!$I$2</f>
        <v>26.363636363636363</v>
      </c>
      <c r="V133">
        <f t="shared" si="23"/>
        <v>45.9</v>
      </c>
      <c r="W133" s="2">
        <f t="shared" si="24"/>
        <v>96.836363636363629</v>
      </c>
      <c r="X133">
        <f t="shared" si="25"/>
        <v>1</v>
      </c>
      <c r="Y133">
        <f t="shared" si="26"/>
        <v>0</v>
      </c>
    </row>
    <row r="134" spans="1:25" x14ac:dyDescent="0.3">
      <c r="A134" t="s">
        <v>170</v>
      </c>
      <c r="B134" s="1">
        <v>45683</v>
      </c>
      <c r="C134" s="1">
        <v>45686</v>
      </c>
      <c r="D134" s="1">
        <v>45685</v>
      </c>
      <c r="E134" t="s">
        <v>23</v>
      </c>
      <c r="F134" t="s">
        <v>17</v>
      </c>
      <c r="G134" t="s">
        <v>18</v>
      </c>
      <c r="H134" t="s">
        <v>33</v>
      </c>
      <c r="I134" t="s">
        <v>34</v>
      </c>
      <c r="J134" t="s">
        <v>35</v>
      </c>
      <c r="K134">
        <v>4</v>
      </c>
      <c r="L134">
        <v>177.17</v>
      </c>
      <c r="M134">
        <v>112.46</v>
      </c>
      <c r="N134">
        <v>7.35</v>
      </c>
      <c r="O134">
        <v>5</v>
      </c>
      <c r="P134">
        <f t="shared" si="18"/>
        <v>1</v>
      </c>
      <c r="Q134" t="str">
        <f t="shared" si="19"/>
        <v>After 01-15</v>
      </c>
      <c r="R134">
        <f t="shared" si="20"/>
        <v>168.31149999999997</v>
      </c>
      <c r="S134">
        <f t="shared" si="21"/>
        <v>673.24599999999987</v>
      </c>
      <c r="T134">
        <f t="shared" si="22"/>
        <v>223.40599999999989</v>
      </c>
      <c r="U134" s="2">
        <f>Monthly_Fixed_Costs!$I$2</f>
        <v>26.363636363636363</v>
      </c>
      <c r="V134">
        <f t="shared" si="23"/>
        <v>29.4</v>
      </c>
      <c r="W134" s="2">
        <f t="shared" si="24"/>
        <v>167.64236363636354</v>
      </c>
      <c r="X134">
        <f t="shared" si="25"/>
        <v>2</v>
      </c>
      <c r="Y134">
        <f t="shared" si="26"/>
        <v>0</v>
      </c>
    </row>
    <row r="135" spans="1:25" x14ac:dyDescent="0.3">
      <c r="A135" t="s">
        <v>171</v>
      </c>
      <c r="B135" s="1">
        <v>45663</v>
      </c>
      <c r="C135" s="1">
        <v>45667</v>
      </c>
      <c r="D135" s="1">
        <v>45667</v>
      </c>
      <c r="E135" t="s">
        <v>16</v>
      </c>
      <c r="F135" t="s">
        <v>45</v>
      </c>
      <c r="G135" t="s">
        <v>18</v>
      </c>
      <c r="H135" t="s">
        <v>25</v>
      </c>
      <c r="I135" t="s">
        <v>26</v>
      </c>
      <c r="J135" t="s">
        <v>27</v>
      </c>
      <c r="K135">
        <v>14</v>
      </c>
      <c r="L135">
        <v>185.41</v>
      </c>
      <c r="M135">
        <v>114.66</v>
      </c>
      <c r="N135">
        <v>6.38</v>
      </c>
      <c r="O135">
        <v>0</v>
      </c>
      <c r="P135">
        <f t="shared" si="18"/>
        <v>1</v>
      </c>
      <c r="Q135" t="str">
        <f t="shared" si="19"/>
        <v>Before 01-15</v>
      </c>
      <c r="R135">
        <f t="shared" si="20"/>
        <v>185.41</v>
      </c>
      <c r="S135">
        <f t="shared" si="21"/>
        <v>2595.7399999999998</v>
      </c>
      <c r="T135">
        <f t="shared" si="22"/>
        <v>990.49999999999977</v>
      </c>
      <c r="U135" s="2">
        <f>Monthly_Fixed_Costs!$I$2</f>
        <v>26.363636363636363</v>
      </c>
      <c r="V135">
        <f t="shared" si="23"/>
        <v>89.32</v>
      </c>
      <c r="W135" s="2">
        <f t="shared" si="24"/>
        <v>874.81636363636346</v>
      </c>
      <c r="X135">
        <f t="shared" si="25"/>
        <v>4</v>
      </c>
      <c r="Y135">
        <f t="shared" si="26"/>
        <v>0</v>
      </c>
    </row>
    <row r="136" spans="1:25" x14ac:dyDescent="0.3">
      <c r="A136" t="s">
        <v>172</v>
      </c>
      <c r="B136" s="1">
        <v>45673</v>
      </c>
      <c r="C136" s="1">
        <v>45676</v>
      </c>
      <c r="D136" s="1">
        <v>45675</v>
      </c>
      <c r="E136" t="s">
        <v>16</v>
      </c>
      <c r="F136" t="s">
        <v>41</v>
      </c>
      <c r="G136" t="s">
        <v>24</v>
      </c>
      <c r="H136" t="s">
        <v>25</v>
      </c>
      <c r="I136" t="s">
        <v>29</v>
      </c>
      <c r="J136" t="s">
        <v>27</v>
      </c>
      <c r="K136">
        <v>2</v>
      </c>
      <c r="L136">
        <v>159.33000000000001</v>
      </c>
      <c r="M136">
        <v>101.42</v>
      </c>
      <c r="N136">
        <v>5.45</v>
      </c>
      <c r="O136">
        <v>5</v>
      </c>
      <c r="P136">
        <f t="shared" si="18"/>
        <v>1</v>
      </c>
      <c r="Q136" t="str">
        <f t="shared" si="19"/>
        <v>After 01-15</v>
      </c>
      <c r="R136">
        <f t="shared" si="20"/>
        <v>151.36350000000002</v>
      </c>
      <c r="S136">
        <f t="shared" si="21"/>
        <v>302.72700000000003</v>
      </c>
      <c r="T136">
        <f t="shared" si="22"/>
        <v>99.887000000000029</v>
      </c>
      <c r="U136" s="2">
        <f>Monthly_Fixed_Costs!$I$2</f>
        <v>26.363636363636363</v>
      </c>
      <c r="V136">
        <f t="shared" si="23"/>
        <v>10.9</v>
      </c>
      <c r="W136" s="2">
        <f t="shared" si="24"/>
        <v>62.623363636363663</v>
      </c>
      <c r="X136">
        <f t="shared" si="25"/>
        <v>2</v>
      </c>
      <c r="Y136">
        <f t="shared" si="26"/>
        <v>0</v>
      </c>
    </row>
    <row r="137" spans="1:25" x14ac:dyDescent="0.3">
      <c r="A137" t="s">
        <v>173</v>
      </c>
      <c r="B137" s="1">
        <v>45668</v>
      </c>
      <c r="C137" s="1">
        <v>45670</v>
      </c>
      <c r="D137" s="1">
        <v>45669</v>
      </c>
      <c r="E137" t="s">
        <v>16</v>
      </c>
      <c r="F137" t="s">
        <v>41</v>
      </c>
      <c r="G137" t="s">
        <v>24</v>
      </c>
      <c r="H137" t="s">
        <v>37</v>
      </c>
      <c r="I137" t="s">
        <v>47</v>
      </c>
      <c r="J137" t="s">
        <v>35</v>
      </c>
      <c r="K137">
        <v>10</v>
      </c>
      <c r="L137">
        <v>73.739999999999995</v>
      </c>
      <c r="M137">
        <v>46.75</v>
      </c>
      <c r="N137">
        <v>7.13</v>
      </c>
      <c r="O137">
        <v>5</v>
      </c>
      <c r="P137">
        <f t="shared" si="18"/>
        <v>1</v>
      </c>
      <c r="Q137" t="str">
        <f t="shared" si="19"/>
        <v>Before 01-15</v>
      </c>
      <c r="R137">
        <f t="shared" si="20"/>
        <v>70.052999999999997</v>
      </c>
      <c r="S137">
        <f t="shared" si="21"/>
        <v>700.53</v>
      </c>
      <c r="T137">
        <f t="shared" si="22"/>
        <v>233.02999999999997</v>
      </c>
      <c r="U137" s="2">
        <f>Monthly_Fixed_Costs!$I$2</f>
        <v>26.363636363636363</v>
      </c>
      <c r="V137">
        <f t="shared" si="23"/>
        <v>71.3</v>
      </c>
      <c r="W137" s="2">
        <f t="shared" si="24"/>
        <v>135.36636363636362</v>
      </c>
      <c r="X137">
        <f t="shared" si="25"/>
        <v>1</v>
      </c>
      <c r="Y137">
        <f t="shared" si="26"/>
        <v>0</v>
      </c>
    </row>
    <row r="138" spans="1:25" x14ac:dyDescent="0.3">
      <c r="A138" t="s">
        <v>174</v>
      </c>
      <c r="B138" s="1">
        <v>45659</v>
      </c>
      <c r="C138" s="1">
        <v>45661</v>
      </c>
      <c r="D138" s="1">
        <v>45660</v>
      </c>
      <c r="E138" t="s">
        <v>23</v>
      </c>
      <c r="F138" t="s">
        <v>17</v>
      </c>
      <c r="G138" t="s">
        <v>24</v>
      </c>
      <c r="H138" t="s">
        <v>25</v>
      </c>
      <c r="I138" t="s">
        <v>26</v>
      </c>
      <c r="J138" t="s">
        <v>27</v>
      </c>
      <c r="K138">
        <v>15</v>
      </c>
      <c r="L138">
        <v>128.28</v>
      </c>
      <c r="M138">
        <v>55</v>
      </c>
      <c r="N138">
        <v>10.9</v>
      </c>
      <c r="O138">
        <v>15</v>
      </c>
      <c r="P138">
        <f t="shared" si="18"/>
        <v>1</v>
      </c>
      <c r="Q138" t="str">
        <f t="shared" si="19"/>
        <v>Before 01-15</v>
      </c>
      <c r="R138">
        <f t="shared" si="20"/>
        <v>109.038</v>
      </c>
      <c r="S138">
        <f t="shared" si="21"/>
        <v>1635.57</v>
      </c>
      <c r="T138">
        <f t="shared" si="22"/>
        <v>810.56999999999994</v>
      </c>
      <c r="U138" s="2">
        <f>Monthly_Fixed_Costs!$I$2</f>
        <v>26.363636363636363</v>
      </c>
      <c r="V138">
        <f t="shared" si="23"/>
        <v>163.5</v>
      </c>
      <c r="W138" s="2">
        <f t="shared" si="24"/>
        <v>620.70636363636356</v>
      </c>
      <c r="X138">
        <f t="shared" si="25"/>
        <v>1</v>
      </c>
      <c r="Y138">
        <f t="shared" si="26"/>
        <v>0</v>
      </c>
    </row>
    <row r="139" spans="1:25" x14ac:dyDescent="0.3">
      <c r="A139" t="s">
        <v>175</v>
      </c>
      <c r="B139" s="1">
        <v>45678</v>
      </c>
      <c r="C139" s="1">
        <v>45682</v>
      </c>
      <c r="D139" s="1">
        <v>45681</v>
      </c>
      <c r="E139" t="s">
        <v>23</v>
      </c>
      <c r="F139" t="s">
        <v>41</v>
      </c>
      <c r="G139" t="s">
        <v>18</v>
      </c>
      <c r="H139" t="s">
        <v>25</v>
      </c>
      <c r="I139" t="s">
        <v>20</v>
      </c>
      <c r="J139" t="s">
        <v>21</v>
      </c>
      <c r="K139">
        <v>4</v>
      </c>
      <c r="L139">
        <v>44.16</v>
      </c>
      <c r="M139">
        <v>22.41</v>
      </c>
      <c r="N139">
        <v>6.4</v>
      </c>
      <c r="O139">
        <v>0</v>
      </c>
      <c r="P139">
        <f t="shared" si="18"/>
        <v>1</v>
      </c>
      <c r="Q139" t="str">
        <f t="shared" si="19"/>
        <v>After 01-15</v>
      </c>
      <c r="R139">
        <f t="shared" si="20"/>
        <v>44.16</v>
      </c>
      <c r="S139">
        <f t="shared" si="21"/>
        <v>176.64</v>
      </c>
      <c r="T139">
        <f t="shared" si="22"/>
        <v>86.999999999999986</v>
      </c>
      <c r="U139" s="2">
        <f>Monthly_Fixed_Costs!$I$2</f>
        <v>26.363636363636363</v>
      </c>
      <c r="V139">
        <f t="shared" si="23"/>
        <v>25.6</v>
      </c>
      <c r="W139" s="2">
        <f t="shared" si="24"/>
        <v>35.036363636363618</v>
      </c>
      <c r="X139">
        <f t="shared" si="25"/>
        <v>3</v>
      </c>
      <c r="Y139">
        <f t="shared" si="26"/>
        <v>0</v>
      </c>
    </row>
    <row r="140" spans="1:25" x14ac:dyDescent="0.3">
      <c r="A140" t="s">
        <v>176</v>
      </c>
      <c r="B140" s="1">
        <v>45682</v>
      </c>
      <c r="C140" s="1">
        <v>45686</v>
      </c>
      <c r="D140" s="1">
        <v>45685</v>
      </c>
      <c r="E140" t="s">
        <v>16</v>
      </c>
      <c r="F140" t="s">
        <v>32</v>
      </c>
      <c r="G140" t="s">
        <v>24</v>
      </c>
      <c r="H140" t="s">
        <v>25</v>
      </c>
      <c r="I140" t="s">
        <v>26</v>
      </c>
      <c r="J140" t="s">
        <v>27</v>
      </c>
      <c r="K140">
        <v>5</v>
      </c>
      <c r="L140">
        <v>91.74</v>
      </c>
      <c r="M140">
        <v>42.32</v>
      </c>
      <c r="N140">
        <v>6.78</v>
      </c>
      <c r="O140">
        <v>5</v>
      </c>
      <c r="P140">
        <f t="shared" si="18"/>
        <v>1</v>
      </c>
      <c r="Q140" t="str">
        <f t="shared" si="19"/>
        <v>After 01-15</v>
      </c>
      <c r="R140">
        <f t="shared" si="20"/>
        <v>87.152999999999992</v>
      </c>
      <c r="S140">
        <f t="shared" si="21"/>
        <v>435.76499999999999</v>
      </c>
      <c r="T140">
        <f t="shared" si="22"/>
        <v>224.16499999999999</v>
      </c>
      <c r="U140" s="2">
        <f>Monthly_Fixed_Costs!$I$2</f>
        <v>26.363636363636363</v>
      </c>
      <c r="V140">
        <f t="shared" si="23"/>
        <v>33.9</v>
      </c>
      <c r="W140" s="2">
        <f t="shared" si="24"/>
        <v>163.90136363636361</v>
      </c>
      <c r="X140">
        <f t="shared" si="25"/>
        <v>3</v>
      </c>
      <c r="Y140">
        <f t="shared" si="26"/>
        <v>0</v>
      </c>
    </row>
    <row r="141" spans="1:25" x14ac:dyDescent="0.3">
      <c r="A141" t="s">
        <v>177</v>
      </c>
      <c r="B141" s="1">
        <v>45686</v>
      </c>
      <c r="C141" s="1">
        <v>45689</v>
      </c>
      <c r="D141" s="1">
        <v>45690</v>
      </c>
      <c r="E141" t="s">
        <v>16</v>
      </c>
      <c r="F141" t="s">
        <v>17</v>
      </c>
      <c r="G141" t="s">
        <v>24</v>
      </c>
      <c r="H141" t="s">
        <v>33</v>
      </c>
      <c r="I141" t="s">
        <v>29</v>
      </c>
      <c r="J141" t="s">
        <v>27</v>
      </c>
      <c r="K141">
        <v>14</v>
      </c>
      <c r="L141">
        <v>65.349999999999994</v>
      </c>
      <c r="M141">
        <v>40.71</v>
      </c>
      <c r="N141">
        <v>11.71</v>
      </c>
      <c r="O141">
        <v>0</v>
      </c>
      <c r="P141">
        <f t="shared" si="18"/>
        <v>0</v>
      </c>
      <c r="Q141" t="str">
        <f t="shared" si="19"/>
        <v>After 01-15</v>
      </c>
      <c r="R141">
        <f t="shared" si="20"/>
        <v>65.349999999999994</v>
      </c>
      <c r="S141">
        <f t="shared" si="21"/>
        <v>914.89999999999986</v>
      </c>
      <c r="T141">
        <f t="shared" si="22"/>
        <v>344.95999999999981</v>
      </c>
      <c r="U141" s="2">
        <f>Monthly_Fixed_Costs!$I$2</f>
        <v>26.363636363636363</v>
      </c>
      <c r="V141">
        <f t="shared" si="23"/>
        <v>163.94</v>
      </c>
      <c r="W141" s="2">
        <f t="shared" si="24"/>
        <v>154.65636363636344</v>
      </c>
      <c r="X141">
        <f t="shared" si="25"/>
        <v>4</v>
      </c>
      <c r="Y141">
        <f t="shared" si="26"/>
        <v>0</v>
      </c>
    </row>
    <row r="142" spans="1:25" x14ac:dyDescent="0.3">
      <c r="A142" t="s">
        <v>178</v>
      </c>
      <c r="B142" s="1">
        <v>45669</v>
      </c>
      <c r="C142" s="1">
        <v>45672</v>
      </c>
      <c r="D142" s="1">
        <v>45672</v>
      </c>
      <c r="E142" t="s">
        <v>23</v>
      </c>
      <c r="F142" t="s">
        <v>17</v>
      </c>
      <c r="G142" t="s">
        <v>18</v>
      </c>
      <c r="H142" t="s">
        <v>37</v>
      </c>
      <c r="I142" t="s">
        <v>29</v>
      </c>
      <c r="J142" t="s">
        <v>27</v>
      </c>
      <c r="K142">
        <v>19</v>
      </c>
      <c r="L142">
        <v>172.91</v>
      </c>
      <c r="M142">
        <v>110.84</v>
      </c>
      <c r="N142">
        <v>4.38</v>
      </c>
      <c r="O142">
        <v>15</v>
      </c>
      <c r="P142">
        <f t="shared" si="18"/>
        <v>1</v>
      </c>
      <c r="Q142" t="str">
        <f t="shared" si="19"/>
        <v>Before 01-15</v>
      </c>
      <c r="R142">
        <f t="shared" si="20"/>
        <v>146.9735</v>
      </c>
      <c r="S142">
        <f t="shared" si="21"/>
        <v>2792.4965000000002</v>
      </c>
      <c r="T142">
        <f t="shared" si="22"/>
        <v>686.53650000000016</v>
      </c>
      <c r="U142" s="2">
        <f>Monthly_Fixed_Costs!$I$2</f>
        <v>26.363636363636363</v>
      </c>
      <c r="V142">
        <f t="shared" si="23"/>
        <v>83.22</v>
      </c>
      <c r="W142" s="2">
        <f t="shared" si="24"/>
        <v>576.95286363636376</v>
      </c>
      <c r="X142">
        <f t="shared" si="25"/>
        <v>3</v>
      </c>
      <c r="Y142">
        <f t="shared" si="26"/>
        <v>0</v>
      </c>
    </row>
    <row r="143" spans="1:25" x14ac:dyDescent="0.3">
      <c r="A143" t="s">
        <v>179</v>
      </c>
      <c r="B143" s="1">
        <v>45681</v>
      </c>
      <c r="C143" s="1">
        <v>45684</v>
      </c>
      <c r="D143" s="1">
        <v>45685</v>
      </c>
      <c r="E143" t="s">
        <v>16</v>
      </c>
      <c r="F143" t="s">
        <v>17</v>
      </c>
      <c r="G143" t="s">
        <v>18</v>
      </c>
      <c r="H143" t="s">
        <v>25</v>
      </c>
      <c r="I143" t="s">
        <v>56</v>
      </c>
      <c r="J143" t="s">
        <v>35</v>
      </c>
      <c r="K143">
        <v>16</v>
      </c>
      <c r="L143">
        <v>91.15</v>
      </c>
      <c r="M143">
        <v>41.47</v>
      </c>
      <c r="N143">
        <v>4.37</v>
      </c>
      <c r="O143">
        <v>15</v>
      </c>
      <c r="P143">
        <f t="shared" si="18"/>
        <v>0</v>
      </c>
      <c r="Q143" t="str">
        <f t="shared" si="19"/>
        <v>After 01-15</v>
      </c>
      <c r="R143">
        <f t="shared" si="20"/>
        <v>77.477500000000006</v>
      </c>
      <c r="S143">
        <f t="shared" si="21"/>
        <v>1239.6400000000001</v>
      </c>
      <c r="T143">
        <f t="shared" si="22"/>
        <v>576.12000000000012</v>
      </c>
      <c r="U143" s="2">
        <f>Monthly_Fixed_Costs!$I$2</f>
        <v>26.363636363636363</v>
      </c>
      <c r="V143">
        <f t="shared" si="23"/>
        <v>69.92</v>
      </c>
      <c r="W143" s="2">
        <f t="shared" si="24"/>
        <v>479.83636363636379</v>
      </c>
      <c r="X143">
        <f t="shared" si="25"/>
        <v>4</v>
      </c>
      <c r="Y143">
        <f t="shared" si="26"/>
        <v>0</v>
      </c>
    </row>
    <row r="144" spans="1:25" x14ac:dyDescent="0.3">
      <c r="A144" t="s">
        <v>180</v>
      </c>
      <c r="B144" s="1">
        <v>45682</v>
      </c>
      <c r="C144" s="1">
        <v>45684</v>
      </c>
      <c r="D144" s="1">
        <v>45687</v>
      </c>
      <c r="E144" t="s">
        <v>16</v>
      </c>
      <c r="F144" t="s">
        <v>17</v>
      </c>
      <c r="G144" t="s">
        <v>18</v>
      </c>
      <c r="H144" t="s">
        <v>19</v>
      </c>
      <c r="I144" t="s">
        <v>29</v>
      </c>
      <c r="J144" t="s">
        <v>27</v>
      </c>
      <c r="K144">
        <v>2</v>
      </c>
      <c r="L144">
        <v>190.28</v>
      </c>
      <c r="M144">
        <v>117.23</v>
      </c>
      <c r="N144">
        <v>5.03</v>
      </c>
      <c r="O144">
        <v>10</v>
      </c>
      <c r="P144">
        <f t="shared" si="18"/>
        <v>0</v>
      </c>
      <c r="Q144" t="str">
        <f t="shared" si="19"/>
        <v>After 01-15</v>
      </c>
      <c r="R144">
        <f t="shared" si="20"/>
        <v>171.25200000000001</v>
      </c>
      <c r="S144">
        <f t="shared" si="21"/>
        <v>342.50400000000002</v>
      </c>
      <c r="T144">
        <f t="shared" si="22"/>
        <v>108.04400000000001</v>
      </c>
      <c r="U144" s="2">
        <f>Monthly_Fixed_Costs!$I$2</f>
        <v>26.363636363636363</v>
      </c>
      <c r="V144">
        <f t="shared" si="23"/>
        <v>10.06</v>
      </c>
      <c r="W144" s="2">
        <f t="shared" si="24"/>
        <v>71.620363636363649</v>
      </c>
      <c r="X144">
        <f t="shared" si="25"/>
        <v>5</v>
      </c>
      <c r="Y144">
        <f t="shared" si="26"/>
        <v>0</v>
      </c>
    </row>
    <row r="145" spans="1:25" x14ac:dyDescent="0.3">
      <c r="A145" t="s">
        <v>181</v>
      </c>
      <c r="B145" s="1">
        <v>45660</v>
      </c>
      <c r="C145" s="1">
        <v>45663</v>
      </c>
      <c r="D145" s="1">
        <v>45662</v>
      </c>
      <c r="E145" t="s">
        <v>23</v>
      </c>
      <c r="F145" t="s">
        <v>45</v>
      </c>
      <c r="G145" t="s">
        <v>18</v>
      </c>
      <c r="H145" t="s">
        <v>19</v>
      </c>
      <c r="I145" t="s">
        <v>34</v>
      </c>
      <c r="J145" t="s">
        <v>35</v>
      </c>
      <c r="K145">
        <v>15</v>
      </c>
      <c r="L145">
        <v>168.66</v>
      </c>
      <c r="M145">
        <v>76.67</v>
      </c>
      <c r="N145">
        <v>6.18</v>
      </c>
      <c r="O145">
        <v>5</v>
      </c>
      <c r="P145">
        <f t="shared" si="18"/>
        <v>1</v>
      </c>
      <c r="Q145" t="str">
        <f t="shared" si="19"/>
        <v>Before 01-15</v>
      </c>
      <c r="R145">
        <f t="shared" si="20"/>
        <v>160.22699999999998</v>
      </c>
      <c r="S145">
        <f t="shared" si="21"/>
        <v>2403.4049999999997</v>
      </c>
      <c r="T145">
        <f t="shared" si="22"/>
        <v>1253.3549999999998</v>
      </c>
      <c r="U145" s="2">
        <f>Monthly_Fixed_Costs!$I$2</f>
        <v>26.363636363636363</v>
      </c>
      <c r="V145">
        <f t="shared" si="23"/>
        <v>92.699999999999989</v>
      </c>
      <c r="W145" s="2">
        <f t="shared" si="24"/>
        <v>1134.2913636363635</v>
      </c>
      <c r="X145">
        <f t="shared" si="25"/>
        <v>2</v>
      </c>
      <c r="Y145">
        <f t="shared" si="26"/>
        <v>0</v>
      </c>
    </row>
    <row r="146" spans="1:25" x14ac:dyDescent="0.3">
      <c r="A146" t="s">
        <v>182</v>
      </c>
      <c r="B146" s="1">
        <v>45666</v>
      </c>
      <c r="C146" s="1">
        <v>45669</v>
      </c>
      <c r="D146" s="1">
        <v>45669</v>
      </c>
      <c r="E146" t="s">
        <v>16</v>
      </c>
      <c r="F146" t="s">
        <v>17</v>
      </c>
      <c r="G146" t="s">
        <v>18</v>
      </c>
      <c r="H146" t="s">
        <v>25</v>
      </c>
      <c r="I146" t="s">
        <v>38</v>
      </c>
      <c r="J146" t="s">
        <v>21</v>
      </c>
      <c r="K146">
        <v>14</v>
      </c>
      <c r="L146">
        <v>30.93</v>
      </c>
      <c r="M146">
        <v>19.28</v>
      </c>
      <c r="N146">
        <v>9.6999999999999993</v>
      </c>
      <c r="O146">
        <v>15</v>
      </c>
      <c r="P146">
        <f t="shared" si="18"/>
        <v>1</v>
      </c>
      <c r="Q146" t="str">
        <f t="shared" si="19"/>
        <v>Before 01-15</v>
      </c>
      <c r="R146">
        <f t="shared" si="20"/>
        <v>26.290499999999998</v>
      </c>
      <c r="S146">
        <f t="shared" si="21"/>
        <v>368.06699999999995</v>
      </c>
      <c r="T146">
        <f t="shared" si="22"/>
        <v>98.146999999999935</v>
      </c>
      <c r="U146" s="2">
        <f>Monthly_Fixed_Costs!$I$2</f>
        <v>26.363636363636363</v>
      </c>
      <c r="V146">
        <f t="shared" si="23"/>
        <v>135.79999999999998</v>
      </c>
      <c r="W146" s="2">
        <f t="shared" si="24"/>
        <v>-64.016636363636422</v>
      </c>
      <c r="X146">
        <f t="shared" si="25"/>
        <v>3</v>
      </c>
      <c r="Y146">
        <f t="shared" si="26"/>
        <v>1</v>
      </c>
    </row>
    <row r="147" spans="1:25" x14ac:dyDescent="0.3">
      <c r="A147" t="s">
        <v>183</v>
      </c>
      <c r="B147" s="1">
        <v>45683</v>
      </c>
      <c r="C147" s="1">
        <v>45685</v>
      </c>
      <c r="D147" s="1">
        <v>45684</v>
      </c>
      <c r="E147" t="s">
        <v>16</v>
      </c>
      <c r="F147" t="s">
        <v>41</v>
      </c>
      <c r="G147" t="s">
        <v>24</v>
      </c>
      <c r="H147" t="s">
        <v>25</v>
      </c>
      <c r="I147" t="s">
        <v>29</v>
      </c>
      <c r="J147" t="s">
        <v>27</v>
      </c>
      <c r="K147">
        <v>11</v>
      </c>
      <c r="L147">
        <v>189.03</v>
      </c>
      <c r="M147">
        <v>119.63</v>
      </c>
      <c r="N147">
        <v>5.44</v>
      </c>
      <c r="O147">
        <v>15</v>
      </c>
      <c r="P147">
        <f t="shared" si="18"/>
        <v>1</v>
      </c>
      <c r="Q147" t="str">
        <f t="shared" si="19"/>
        <v>After 01-15</v>
      </c>
      <c r="R147">
        <f t="shared" si="20"/>
        <v>160.6755</v>
      </c>
      <c r="S147">
        <f t="shared" si="21"/>
        <v>1767.4304999999999</v>
      </c>
      <c r="T147">
        <f t="shared" si="22"/>
        <v>451.5005000000001</v>
      </c>
      <c r="U147" s="2">
        <f>Monthly_Fixed_Costs!$I$2</f>
        <v>26.363636363636363</v>
      </c>
      <c r="V147">
        <f t="shared" si="23"/>
        <v>59.84</v>
      </c>
      <c r="W147" s="2">
        <f t="shared" si="24"/>
        <v>365.29686363636375</v>
      </c>
      <c r="X147">
        <f t="shared" si="25"/>
        <v>1</v>
      </c>
      <c r="Y147">
        <f t="shared" si="26"/>
        <v>0</v>
      </c>
    </row>
    <row r="148" spans="1:25" x14ac:dyDescent="0.3">
      <c r="A148" t="s">
        <v>184</v>
      </c>
      <c r="B148" s="1">
        <v>45680</v>
      </c>
      <c r="C148" s="1">
        <v>45683</v>
      </c>
      <c r="D148" s="1">
        <v>45685</v>
      </c>
      <c r="E148" t="s">
        <v>16</v>
      </c>
      <c r="F148" t="s">
        <v>17</v>
      </c>
      <c r="G148" t="s">
        <v>24</v>
      </c>
      <c r="H148" t="s">
        <v>37</v>
      </c>
      <c r="I148" t="s">
        <v>74</v>
      </c>
      <c r="J148" t="s">
        <v>27</v>
      </c>
      <c r="K148">
        <v>4</v>
      </c>
      <c r="L148">
        <v>122.94</v>
      </c>
      <c r="M148">
        <v>54.41</v>
      </c>
      <c r="N148">
        <v>5.4</v>
      </c>
      <c r="O148">
        <v>15</v>
      </c>
      <c r="P148">
        <f t="shared" si="18"/>
        <v>0</v>
      </c>
      <c r="Q148" t="str">
        <f t="shared" si="19"/>
        <v>After 01-15</v>
      </c>
      <c r="R148">
        <f t="shared" si="20"/>
        <v>104.499</v>
      </c>
      <c r="S148">
        <f t="shared" si="21"/>
        <v>417.99599999999998</v>
      </c>
      <c r="T148">
        <f t="shared" si="22"/>
        <v>200.35599999999999</v>
      </c>
      <c r="U148" s="2">
        <f>Monthly_Fixed_Costs!$I$2</f>
        <v>26.363636363636363</v>
      </c>
      <c r="V148">
        <f t="shared" si="23"/>
        <v>21.6</v>
      </c>
      <c r="W148" s="2">
        <f t="shared" si="24"/>
        <v>152.39236363636363</v>
      </c>
      <c r="X148">
        <f t="shared" si="25"/>
        <v>5</v>
      </c>
      <c r="Y148">
        <f t="shared" si="26"/>
        <v>0</v>
      </c>
    </row>
    <row r="149" spans="1:25" x14ac:dyDescent="0.3">
      <c r="A149" t="s">
        <v>185</v>
      </c>
      <c r="B149" s="1">
        <v>45681</v>
      </c>
      <c r="C149" s="1">
        <v>45685</v>
      </c>
      <c r="D149" s="1">
        <v>45685</v>
      </c>
      <c r="E149" t="s">
        <v>16</v>
      </c>
      <c r="F149" t="s">
        <v>41</v>
      </c>
      <c r="G149" t="s">
        <v>18</v>
      </c>
      <c r="H149" t="s">
        <v>33</v>
      </c>
      <c r="I149" t="s">
        <v>38</v>
      </c>
      <c r="J149" t="s">
        <v>21</v>
      </c>
      <c r="K149">
        <v>17</v>
      </c>
      <c r="L149">
        <v>92.41</v>
      </c>
      <c r="M149">
        <v>40.909999999999997</v>
      </c>
      <c r="N149">
        <v>3.06</v>
      </c>
      <c r="O149">
        <v>0</v>
      </c>
      <c r="P149">
        <f t="shared" si="18"/>
        <v>1</v>
      </c>
      <c r="Q149" t="str">
        <f t="shared" si="19"/>
        <v>After 01-15</v>
      </c>
      <c r="R149">
        <f t="shared" si="20"/>
        <v>92.41</v>
      </c>
      <c r="S149">
        <f t="shared" si="21"/>
        <v>1570.97</v>
      </c>
      <c r="T149">
        <f t="shared" si="22"/>
        <v>875.50000000000011</v>
      </c>
      <c r="U149" s="2">
        <f>Monthly_Fixed_Costs!$I$2</f>
        <v>26.363636363636363</v>
      </c>
      <c r="V149">
        <f t="shared" si="23"/>
        <v>52.02</v>
      </c>
      <c r="W149" s="2">
        <f t="shared" si="24"/>
        <v>797.11636363636376</v>
      </c>
      <c r="X149">
        <f t="shared" si="25"/>
        <v>4</v>
      </c>
      <c r="Y149">
        <f t="shared" si="26"/>
        <v>0</v>
      </c>
    </row>
    <row r="150" spans="1:25" x14ac:dyDescent="0.3">
      <c r="A150" t="s">
        <v>186</v>
      </c>
      <c r="B150" s="1">
        <v>45686</v>
      </c>
      <c r="C150" s="1">
        <v>45689</v>
      </c>
      <c r="D150" s="1">
        <v>45692</v>
      </c>
      <c r="E150" t="s">
        <v>23</v>
      </c>
      <c r="F150" t="s">
        <v>45</v>
      </c>
      <c r="G150" t="s">
        <v>18</v>
      </c>
      <c r="H150" t="s">
        <v>25</v>
      </c>
      <c r="I150" t="s">
        <v>20</v>
      </c>
      <c r="J150" t="s">
        <v>21</v>
      </c>
      <c r="K150">
        <v>14</v>
      </c>
      <c r="L150">
        <v>78.52</v>
      </c>
      <c r="M150">
        <v>41.2</v>
      </c>
      <c r="N150">
        <v>7.08</v>
      </c>
      <c r="O150">
        <v>5</v>
      </c>
      <c r="P150">
        <f t="shared" si="18"/>
        <v>0</v>
      </c>
      <c r="Q150" t="str">
        <f t="shared" si="19"/>
        <v>After 01-15</v>
      </c>
      <c r="R150">
        <f t="shared" si="20"/>
        <v>74.593999999999994</v>
      </c>
      <c r="S150">
        <f t="shared" si="21"/>
        <v>1044.3159999999998</v>
      </c>
      <c r="T150">
        <f t="shared" si="22"/>
        <v>467.51599999999974</v>
      </c>
      <c r="U150" s="2">
        <f>Monthly_Fixed_Costs!$I$2</f>
        <v>26.363636363636363</v>
      </c>
      <c r="V150">
        <f t="shared" si="23"/>
        <v>99.12</v>
      </c>
      <c r="W150" s="2">
        <f t="shared" si="24"/>
        <v>342.03236363636336</v>
      </c>
      <c r="X150">
        <f t="shared" si="25"/>
        <v>6</v>
      </c>
      <c r="Y150">
        <f t="shared" si="26"/>
        <v>0</v>
      </c>
    </row>
    <row r="151" spans="1:25" x14ac:dyDescent="0.3">
      <c r="A151" t="s">
        <v>187</v>
      </c>
      <c r="B151" s="1">
        <v>45671</v>
      </c>
      <c r="C151" s="1">
        <v>45673</v>
      </c>
      <c r="D151" s="1">
        <v>45672</v>
      </c>
      <c r="E151" t="s">
        <v>23</v>
      </c>
      <c r="F151" t="s">
        <v>32</v>
      </c>
      <c r="G151" t="s">
        <v>18</v>
      </c>
      <c r="H151" t="s">
        <v>33</v>
      </c>
      <c r="I151" t="s">
        <v>74</v>
      </c>
      <c r="J151" t="s">
        <v>27</v>
      </c>
      <c r="K151">
        <v>3</v>
      </c>
      <c r="L151">
        <v>91.11</v>
      </c>
      <c r="M151">
        <v>37.74</v>
      </c>
      <c r="N151">
        <v>4.38</v>
      </c>
      <c r="O151">
        <v>15</v>
      </c>
      <c r="P151">
        <f t="shared" si="18"/>
        <v>1</v>
      </c>
      <c r="Q151" t="str">
        <f t="shared" si="19"/>
        <v>Before 01-15</v>
      </c>
      <c r="R151">
        <f t="shared" si="20"/>
        <v>77.4435</v>
      </c>
      <c r="S151">
        <f t="shared" si="21"/>
        <v>232.3305</v>
      </c>
      <c r="T151">
        <f t="shared" si="22"/>
        <v>119.1105</v>
      </c>
      <c r="U151" s="2">
        <f>Monthly_Fixed_Costs!$I$2</f>
        <v>26.363636363636363</v>
      </c>
      <c r="V151">
        <f t="shared" si="23"/>
        <v>13.14</v>
      </c>
      <c r="W151" s="2">
        <f t="shared" si="24"/>
        <v>79.606863636363641</v>
      </c>
      <c r="X151">
        <f t="shared" si="25"/>
        <v>1</v>
      </c>
      <c r="Y151">
        <f t="shared" si="26"/>
        <v>0</v>
      </c>
    </row>
    <row r="152" spans="1:25" x14ac:dyDescent="0.3">
      <c r="A152" t="s">
        <v>188</v>
      </c>
      <c r="B152" s="1">
        <v>45669</v>
      </c>
      <c r="C152" s="1">
        <v>45671</v>
      </c>
      <c r="D152" s="1">
        <v>45671</v>
      </c>
      <c r="E152" t="s">
        <v>23</v>
      </c>
      <c r="F152" t="s">
        <v>45</v>
      </c>
      <c r="G152" t="s">
        <v>24</v>
      </c>
      <c r="H152" t="s">
        <v>19</v>
      </c>
      <c r="I152" t="s">
        <v>20</v>
      </c>
      <c r="J152" t="s">
        <v>21</v>
      </c>
      <c r="K152">
        <v>17</v>
      </c>
      <c r="L152">
        <v>144.34</v>
      </c>
      <c r="M152">
        <v>87.44</v>
      </c>
      <c r="N152">
        <v>5.34</v>
      </c>
      <c r="O152">
        <v>0</v>
      </c>
      <c r="P152">
        <f t="shared" si="18"/>
        <v>1</v>
      </c>
      <c r="Q152" t="str">
        <f t="shared" si="19"/>
        <v>Before 01-15</v>
      </c>
      <c r="R152">
        <f t="shared" si="20"/>
        <v>144.34</v>
      </c>
      <c r="S152">
        <f t="shared" si="21"/>
        <v>2453.7800000000002</v>
      </c>
      <c r="T152">
        <f t="shared" si="22"/>
        <v>967.30000000000018</v>
      </c>
      <c r="U152" s="2">
        <f>Monthly_Fixed_Costs!$I$2</f>
        <v>26.363636363636363</v>
      </c>
      <c r="V152">
        <f t="shared" si="23"/>
        <v>90.78</v>
      </c>
      <c r="W152" s="2">
        <f t="shared" si="24"/>
        <v>850.15636363636384</v>
      </c>
      <c r="X152">
        <f t="shared" si="25"/>
        <v>2</v>
      </c>
      <c r="Y152">
        <f t="shared" si="26"/>
        <v>0</v>
      </c>
    </row>
    <row r="153" spans="1:25" x14ac:dyDescent="0.3">
      <c r="A153" t="s">
        <v>189</v>
      </c>
      <c r="B153" s="1">
        <v>45669</v>
      </c>
      <c r="C153" s="1">
        <v>45673</v>
      </c>
      <c r="D153" s="1">
        <v>45672</v>
      </c>
      <c r="E153" t="s">
        <v>23</v>
      </c>
      <c r="F153" t="s">
        <v>17</v>
      </c>
      <c r="G153" t="s">
        <v>18</v>
      </c>
      <c r="H153" t="s">
        <v>37</v>
      </c>
      <c r="I153" t="s">
        <v>20</v>
      </c>
      <c r="J153" t="s">
        <v>21</v>
      </c>
      <c r="K153">
        <v>8</v>
      </c>
      <c r="L153">
        <v>150.41999999999999</v>
      </c>
      <c r="M153">
        <v>65.12</v>
      </c>
      <c r="N153">
        <v>8.92</v>
      </c>
      <c r="O153">
        <v>10</v>
      </c>
      <c r="P153">
        <f t="shared" si="18"/>
        <v>1</v>
      </c>
      <c r="Q153" t="str">
        <f t="shared" si="19"/>
        <v>Before 01-15</v>
      </c>
      <c r="R153">
        <f t="shared" si="20"/>
        <v>135.37799999999999</v>
      </c>
      <c r="S153">
        <f t="shared" si="21"/>
        <v>1083.0239999999999</v>
      </c>
      <c r="T153">
        <f t="shared" si="22"/>
        <v>562.06399999999985</v>
      </c>
      <c r="U153" s="2">
        <f>Monthly_Fixed_Costs!$I$2</f>
        <v>26.363636363636363</v>
      </c>
      <c r="V153">
        <f t="shared" si="23"/>
        <v>71.36</v>
      </c>
      <c r="W153" s="2">
        <f t="shared" si="24"/>
        <v>464.34036363636346</v>
      </c>
      <c r="X153">
        <f t="shared" si="25"/>
        <v>3</v>
      </c>
      <c r="Y153">
        <f t="shared" si="26"/>
        <v>0</v>
      </c>
    </row>
    <row r="154" spans="1:25" x14ac:dyDescent="0.3">
      <c r="A154" t="s">
        <v>190</v>
      </c>
      <c r="B154" s="1">
        <v>45676</v>
      </c>
      <c r="C154" s="1">
        <v>45679</v>
      </c>
      <c r="D154" s="1">
        <v>45679</v>
      </c>
      <c r="E154" t="s">
        <v>16</v>
      </c>
      <c r="F154" t="s">
        <v>32</v>
      </c>
      <c r="G154" t="s">
        <v>24</v>
      </c>
      <c r="H154" t="s">
        <v>19</v>
      </c>
      <c r="I154" t="s">
        <v>29</v>
      </c>
      <c r="J154" t="s">
        <v>27</v>
      </c>
      <c r="K154">
        <v>10</v>
      </c>
      <c r="L154">
        <v>134.46</v>
      </c>
      <c r="M154">
        <v>64.42</v>
      </c>
      <c r="N154">
        <v>4.21</v>
      </c>
      <c r="O154">
        <v>15</v>
      </c>
      <c r="P154">
        <f t="shared" si="18"/>
        <v>1</v>
      </c>
      <c r="Q154" t="str">
        <f t="shared" si="19"/>
        <v>After 01-15</v>
      </c>
      <c r="R154">
        <f t="shared" si="20"/>
        <v>114.291</v>
      </c>
      <c r="S154">
        <f t="shared" si="21"/>
        <v>1142.9099999999999</v>
      </c>
      <c r="T154">
        <f t="shared" si="22"/>
        <v>498.70999999999981</v>
      </c>
      <c r="U154" s="2">
        <f>Monthly_Fixed_Costs!$I$2</f>
        <v>26.363636363636363</v>
      </c>
      <c r="V154">
        <f t="shared" si="23"/>
        <v>42.1</v>
      </c>
      <c r="W154" s="2">
        <f t="shared" si="24"/>
        <v>430.24636363636341</v>
      </c>
      <c r="X154">
        <f t="shared" si="25"/>
        <v>3</v>
      </c>
      <c r="Y154">
        <f t="shared" si="26"/>
        <v>0</v>
      </c>
    </row>
    <row r="155" spans="1:25" x14ac:dyDescent="0.3">
      <c r="A155" t="s">
        <v>191</v>
      </c>
      <c r="B155" s="1">
        <v>45686</v>
      </c>
      <c r="C155" s="1">
        <v>45690</v>
      </c>
      <c r="D155" s="1">
        <v>45690</v>
      </c>
      <c r="E155" t="s">
        <v>23</v>
      </c>
      <c r="F155" t="s">
        <v>41</v>
      </c>
      <c r="G155" t="s">
        <v>18</v>
      </c>
      <c r="H155" t="s">
        <v>37</v>
      </c>
      <c r="I155" t="s">
        <v>20</v>
      </c>
      <c r="J155" t="s">
        <v>21</v>
      </c>
      <c r="K155">
        <v>7</v>
      </c>
      <c r="L155">
        <v>111.63</v>
      </c>
      <c r="M155">
        <v>71.41</v>
      </c>
      <c r="N155">
        <v>8.65</v>
      </c>
      <c r="O155">
        <v>0</v>
      </c>
      <c r="P155">
        <f t="shared" si="18"/>
        <v>1</v>
      </c>
      <c r="Q155" t="str">
        <f t="shared" si="19"/>
        <v>After 01-15</v>
      </c>
      <c r="R155">
        <f t="shared" si="20"/>
        <v>111.63</v>
      </c>
      <c r="S155">
        <f t="shared" si="21"/>
        <v>781.41</v>
      </c>
      <c r="T155">
        <f t="shared" si="22"/>
        <v>281.53999999999996</v>
      </c>
      <c r="U155" s="2">
        <f>Monthly_Fixed_Costs!$I$2</f>
        <v>26.363636363636363</v>
      </c>
      <c r="V155">
        <f t="shared" si="23"/>
        <v>60.550000000000004</v>
      </c>
      <c r="W155" s="2">
        <f t="shared" si="24"/>
        <v>194.62636363636358</v>
      </c>
      <c r="X155">
        <f t="shared" si="25"/>
        <v>4</v>
      </c>
      <c r="Y155">
        <f t="shared" si="26"/>
        <v>0</v>
      </c>
    </row>
    <row r="156" spans="1:25" x14ac:dyDescent="0.3">
      <c r="A156" t="s">
        <v>192</v>
      </c>
      <c r="B156" s="1">
        <v>45686</v>
      </c>
      <c r="C156" s="1">
        <v>45689</v>
      </c>
      <c r="D156" s="1">
        <v>45692</v>
      </c>
      <c r="E156" t="s">
        <v>23</v>
      </c>
      <c r="F156" t="s">
        <v>17</v>
      </c>
      <c r="G156" t="s">
        <v>18</v>
      </c>
      <c r="H156" t="s">
        <v>19</v>
      </c>
      <c r="I156" t="s">
        <v>26</v>
      </c>
      <c r="J156" t="s">
        <v>27</v>
      </c>
      <c r="K156">
        <v>12</v>
      </c>
      <c r="L156">
        <v>59.55</v>
      </c>
      <c r="M156">
        <v>35.54</v>
      </c>
      <c r="N156">
        <v>7.45</v>
      </c>
      <c r="O156">
        <v>0</v>
      </c>
      <c r="P156">
        <f t="shared" si="18"/>
        <v>0</v>
      </c>
      <c r="Q156" t="str">
        <f t="shared" si="19"/>
        <v>After 01-15</v>
      </c>
      <c r="R156">
        <f t="shared" si="20"/>
        <v>59.55</v>
      </c>
      <c r="S156">
        <f t="shared" si="21"/>
        <v>714.59999999999991</v>
      </c>
      <c r="T156">
        <f t="shared" si="22"/>
        <v>288.11999999999989</v>
      </c>
      <c r="U156" s="2">
        <f>Monthly_Fixed_Costs!$I$2</f>
        <v>26.363636363636363</v>
      </c>
      <c r="V156">
        <f t="shared" si="23"/>
        <v>89.4</v>
      </c>
      <c r="W156" s="2">
        <f t="shared" si="24"/>
        <v>172.35636363636354</v>
      </c>
      <c r="X156">
        <f t="shared" si="25"/>
        <v>6</v>
      </c>
      <c r="Y156">
        <f t="shared" si="26"/>
        <v>0</v>
      </c>
    </row>
    <row r="157" spans="1:25" x14ac:dyDescent="0.3">
      <c r="A157" t="s">
        <v>193</v>
      </c>
      <c r="B157" s="1">
        <v>45679</v>
      </c>
      <c r="C157" s="1">
        <v>45683</v>
      </c>
      <c r="D157" s="1">
        <v>45683</v>
      </c>
      <c r="E157" t="s">
        <v>23</v>
      </c>
      <c r="F157" t="s">
        <v>32</v>
      </c>
      <c r="G157" t="s">
        <v>24</v>
      </c>
      <c r="H157" t="s">
        <v>37</v>
      </c>
      <c r="I157" t="s">
        <v>38</v>
      </c>
      <c r="J157" t="s">
        <v>21</v>
      </c>
      <c r="K157">
        <v>10</v>
      </c>
      <c r="L157">
        <v>58.4</v>
      </c>
      <c r="M157">
        <v>23.65</v>
      </c>
      <c r="N157">
        <v>4.82</v>
      </c>
      <c r="O157">
        <v>0</v>
      </c>
      <c r="P157">
        <f t="shared" si="18"/>
        <v>1</v>
      </c>
      <c r="Q157" t="str">
        <f t="shared" si="19"/>
        <v>After 01-15</v>
      </c>
      <c r="R157">
        <f t="shared" si="20"/>
        <v>58.4</v>
      </c>
      <c r="S157">
        <f t="shared" si="21"/>
        <v>584</v>
      </c>
      <c r="T157">
        <f t="shared" si="22"/>
        <v>347.5</v>
      </c>
      <c r="U157" s="2">
        <f>Monthly_Fixed_Costs!$I$2</f>
        <v>26.363636363636363</v>
      </c>
      <c r="V157">
        <f t="shared" si="23"/>
        <v>48.2</v>
      </c>
      <c r="W157" s="2">
        <f t="shared" si="24"/>
        <v>272.93636363636364</v>
      </c>
      <c r="X157">
        <f t="shared" si="25"/>
        <v>4</v>
      </c>
      <c r="Y157">
        <f t="shared" si="26"/>
        <v>0</v>
      </c>
    </row>
    <row r="158" spans="1:25" x14ac:dyDescent="0.3">
      <c r="A158" t="s">
        <v>194</v>
      </c>
      <c r="B158" s="1">
        <v>45682</v>
      </c>
      <c r="C158" s="1">
        <v>45686</v>
      </c>
      <c r="D158" s="1">
        <v>45685</v>
      </c>
      <c r="E158" t="s">
        <v>16</v>
      </c>
      <c r="F158" t="s">
        <v>41</v>
      </c>
      <c r="G158" t="s">
        <v>24</v>
      </c>
      <c r="H158" t="s">
        <v>33</v>
      </c>
      <c r="I158" t="s">
        <v>29</v>
      </c>
      <c r="J158" t="s">
        <v>27</v>
      </c>
      <c r="K158">
        <v>9</v>
      </c>
      <c r="L158">
        <v>137.15</v>
      </c>
      <c r="M158">
        <v>73.28</v>
      </c>
      <c r="N158">
        <v>9.6999999999999993</v>
      </c>
      <c r="O158">
        <v>10</v>
      </c>
      <c r="P158">
        <f t="shared" si="18"/>
        <v>1</v>
      </c>
      <c r="Q158" t="str">
        <f t="shared" si="19"/>
        <v>After 01-15</v>
      </c>
      <c r="R158">
        <f t="shared" si="20"/>
        <v>123.435</v>
      </c>
      <c r="S158">
        <f t="shared" si="21"/>
        <v>1110.915</v>
      </c>
      <c r="T158">
        <f t="shared" si="22"/>
        <v>451.39499999999998</v>
      </c>
      <c r="U158" s="2">
        <f>Monthly_Fixed_Costs!$I$2</f>
        <v>26.363636363636363</v>
      </c>
      <c r="V158">
        <f t="shared" si="23"/>
        <v>87.3</v>
      </c>
      <c r="W158" s="2">
        <f t="shared" si="24"/>
        <v>337.73136363636365</v>
      </c>
      <c r="X158">
        <f t="shared" si="25"/>
        <v>3</v>
      </c>
      <c r="Y158">
        <f t="shared" si="26"/>
        <v>0</v>
      </c>
    </row>
    <row r="159" spans="1:25" x14ac:dyDescent="0.3">
      <c r="A159" t="s">
        <v>195</v>
      </c>
      <c r="B159" s="1">
        <v>45660</v>
      </c>
      <c r="C159" s="1">
        <v>45664</v>
      </c>
      <c r="D159" s="1">
        <v>45663</v>
      </c>
      <c r="E159" t="s">
        <v>23</v>
      </c>
      <c r="F159" t="s">
        <v>32</v>
      </c>
      <c r="G159" t="s">
        <v>18</v>
      </c>
      <c r="H159" t="s">
        <v>33</v>
      </c>
      <c r="I159" t="s">
        <v>34</v>
      </c>
      <c r="J159" t="s">
        <v>35</v>
      </c>
      <c r="K159">
        <v>3</v>
      </c>
      <c r="L159">
        <v>75.44</v>
      </c>
      <c r="M159">
        <v>42.46</v>
      </c>
      <c r="N159">
        <v>8.35</v>
      </c>
      <c r="O159">
        <v>10</v>
      </c>
      <c r="P159">
        <f t="shared" si="18"/>
        <v>1</v>
      </c>
      <c r="Q159" t="str">
        <f t="shared" si="19"/>
        <v>Before 01-15</v>
      </c>
      <c r="R159">
        <f t="shared" si="20"/>
        <v>67.896000000000001</v>
      </c>
      <c r="S159">
        <f t="shared" si="21"/>
        <v>203.68799999999999</v>
      </c>
      <c r="T159">
        <f t="shared" si="22"/>
        <v>76.307999999999993</v>
      </c>
      <c r="U159" s="2">
        <f>Monthly_Fixed_Costs!$I$2</f>
        <v>26.363636363636363</v>
      </c>
      <c r="V159">
        <f t="shared" si="23"/>
        <v>25.049999999999997</v>
      </c>
      <c r="W159" s="2">
        <f t="shared" si="24"/>
        <v>24.894363636363636</v>
      </c>
      <c r="X159">
        <f t="shared" si="25"/>
        <v>3</v>
      </c>
      <c r="Y159">
        <f t="shared" si="26"/>
        <v>0</v>
      </c>
    </row>
    <row r="160" spans="1:25" x14ac:dyDescent="0.3">
      <c r="A160" t="s">
        <v>196</v>
      </c>
      <c r="B160" s="1">
        <v>45678</v>
      </c>
      <c r="C160" s="1">
        <v>45681</v>
      </c>
      <c r="D160" s="1">
        <v>45684</v>
      </c>
      <c r="E160" t="s">
        <v>23</v>
      </c>
      <c r="F160" t="s">
        <v>41</v>
      </c>
      <c r="G160" t="s">
        <v>24</v>
      </c>
      <c r="H160" t="s">
        <v>19</v>
      </c>
      <c r="I160" t="s">
        <v>74</v>
      </c>
      <c r="J160" t="s">
        <v>27</v>
      </c>
      <c r="K160">
        <v>12</v>
      </c>
      <c r="L160">
        <v>120.14</v>
      </c>
      <c r="M160">
        <v>64</v>
      </c>
      <c r="N160">
        <v>11.7</v>
      </c>
      <c r="O160">
        <v>10</v>
      </c>
      <c r="P160">
        <f t="shared" si="18"/>
        <v>0</v>
      </c>
      <c r="Q160" t="str">
        <f t="shared" si="19"/>
        <v>After 01-15</v>
      </c>
      <c r="R160">
        <f t="shared" si="20"/>
        <v>108.126</v>
      </c>
      <c r="S160">
        <f t="shared" si="21"/>
        <v>1297.5120000000002</v>
      </c>
      <c r="T160">
        <f t="shared" si="22"/>
        <v>529.51200000000017</v>
      </c>
      <c r="U160" s="2">
        <f>Monthly_Fixed_Costs!$I$2</f>
        <v>26.363636363636363</v>
      </c>
      <c r="V160">
        <f t="shared" si="23"/>
        <v>140.39999999999998</v>
      </c>
      <c r="W160" s="2">
        <f t="shared" si="24"/>
        <v>362.74836363636382</v>
      </c>
      <c r="X160">
        <f t="shared" si="25"/>
        <v>6</v>
      </c>
      <c r="Y160">
        <f t="shared" si="26"/>
        <v>0</v>
      </c>
    </row>
    <row r="161" spans="1:25" x14ac:dyDescent="0.3">
      <c r="A161" t="s">
        <v>197</v>
      </c>
      <c r="B161" s="1">
        <v>45665</v>
      </c>
      <c r="C161" s="1">
        <v>45667</v>
      </c>
      <c r="D161" s="1">
        <v>45667</v>
      </c>
      <c r="E161" t="s">
        <v>23</v>
      </c>
      <c r="F161" t="s">
        <v>17</v>
      </c>
      <c r="G161" t="s">
        <v>18</v>
      </c>
      <c r="H161" t="s">
        <v>37</v>
      </c>
      <c r="I161" t="s">
        <v>56</v>
      </c>
      <c r="J161" t="s">
        <v>35</v>
      </c>
      <c r="K161">
        <v>15</v>
      </c>
      <c r="L161">
        <v>98.58</v>
      </c>
      <c r="M161">
        <v>46.61</v>
      </c>
      <c r="N161">
        <v>11.03</v>
      </c>
      <c r="O161">
        <v>0</v>
      </c>
      <c r="P161">
        <f t="shared" si="18"/>
        <v>1</v>
      </c>
      <c r="Q161" t="str">
        <f t="shared" si="19"/>
        <v>Before 01-15</v>
      </c>
      <c r="R161">
        <f t="shared" si="20"/>
        <v>98.58</v>
      </c>
      <c r="S161">
        <f t="shared" si="21"/>
        <v>1478.7</v>
      </c>
      <c r="T161">
        <f t="shared" si="22"/>
        <v>779.55000000000007</v>
      </c>
      <c r="U161" s="2">
        <f>Monthly_Fixed_Costs!$I$2</f>
        <v>26.363636363636363</v>
      </c>
      <c r="V161">
        <f t="shared" si="23"/>
        <v>165.45</v>
      </c>
      <c r="W161" s="2">
        <f t="shared" si="24"/>
        <v>587.73636363636365</v>
      </c>
      <c r="X161">
        <f t="shared" si="25"/>
        <v>2</v>
      </c>
      <c r="Y161">
        <f t="shared" si="26"/>
        <v>0</v>
      </c>
    </row>
    <row r="162" spans="1:25" x14ac:dyDescent="0.3">
      <c r="A162" t="s">
        <v>198</v>
      </c>
      <c r="B162" s="1">
        <v>45662</v>
      </c>
      <c r="C162" s="1">
        <v>45665</v>
      </c>
      <c r="D162" s="1">
        <v>45665</v>
      </c>
      <c r="E162" t="s">
        <v>23</v>
      </c>
      <c r="F162" t="s">
        <v>45</v>
      </c>
      <c r="G162" t="s">
        <v>18</v>
      </c>
      <c r="H162" t="s">
        <v>37</v>
      </c>
      <c r="I162" t="s">
        <v>38</v>
      </c>
      <c r="J162" t="s">
        <v>21</v>
      </c>
      <c r="K162">
        <v>19</v>
      </c>
      <c r="L162">
        <v>163.78</v>
      </c>
      <c r="M162">
        <v>78.23</v>
      </c>
      <c r="N162">
        <v>11.9</v>
      </c>
      <c r="O162">
        <v>10</v>
      </c>
      <c r="P162">
        <f t="shared" si="18"/>
        <v>1</v>
      </c>
      <c r="Q162" t="str">
        <f t="shared" si="19"/>
        <v>Before 01-15</v>
      </c>
      <c r="R162">
        <f t="shared" si="20"/>
        <v>147.40200000000002</v>
      </c>
      <c r="S162">
        <f t="shared" si="21"/>
        <v>2800.6380000000004</v>
      </c>
      <c r="T162">
        <f t="shared" si="22"/>
        <v>1314.2680000000003</v>
      </c>
      <c r="U162" s="2">
        <f>Monthly_Fixed_Costs!$I$2</f>
        <v>26.363636363636363</v>
      </c>
      <c r="V162">
        <f t="shared" si="23"/>
        <v>226.1</v>
      </c>
      <c r="W162" s="2">
        <f t="shared" si="24"/>
        <v>1061.8043636363639</v>
      </c>
      <c r="X162">
        <f t="shared" si="25"/>
        <v>3</v>
      </c>
      <c r="Y162">
        <f t="shared" si="26"/>
        <v>0</v>
      </c>
    </row>
    <row r="163" spans="1:25" x14ac:dyDescent="0.3">
      <c r="A163" t="s">
        <v>199</v>
      </c>
      <c r="B163" s="1">
        <v>45673</v>
      </c>
      <c r="C163" s="1">
        <v>45676</v>
      </c>
      <c r="D163" s="1">
        <v>45676</v>
      </c>
      <c r="E163" t="s">
        <v>16</v>
      </c>
      <c r="F163" t="s">
        <v>45</v>
      </c>
      <c r="G163" t="s">
        <v>18</v>
      </c>
      <c r="H163" t="s">
        <v>33</v>
      </c>
      <c r="I163" t="s">
        <v>26</v>
      </c>
      <c r="J163" t="s">
        <v>27</v>
      </c>
      <c r="K163">
        <v>6</v>
      </c>
      <c r="L163">
        <v>150.76</v>
      </c>
      <c r="M163">
        <v>63.27</v>
      </c>
      <c r="N163">
        <v>10.86</v>
      </c>
      <c r="O163">
        <v>15</v>
      </c>
      <c r="P163">
        <f t="shared" si="18"/>
        <v>1</v>
      </c>
      <c r="Q163" t="str">
        <f t="shared" si="19"/>
        <v>After 01-15</v>
      </c>
      <c r="R163">
        <f t="shared" si="20"/>
        <v>128.14599999999999</v>
      </c>
      <c r="S163">
        <f t="shared" si="21"/>
        <v>768.87599999999998</v>
      </c>
      <c r="T163">
        <f t="shared" si="22"/>
        <v>389.25599999999997</v>
      </c>
      <c r="U163" s="2">
        <f>Monthly_Fixed_Costs!$I$2</f>
        <v>26.363636363636363</v>
      </c>
      <c r="V163">
        <f t="shared" si="23"/>
        <v>65.16</v>
      </c>
      <c r="W163" s="2">
        <f t="shared" si="24"/>
        <v>297.73236363636363</v>
      </c>
      <c r="X163">
        <f t="shared" si="25"/>
        <v>3</v>
      </c>
      <c r="Y163">
        <f t="shared" si="26"/>
        <v>0</v>
      </c>
    </row>
    <row r="164" spans="1:25" x14ac:dyDescent="0.3">
      <c r="A164" t="s">
        <v>200</v>
      </c>
      <c r="B164" s="1">
        <v>45662</v>
      </c>
      <c r="C164" s="1">
        <v>45664</v>
      </c>
      <c r="D164" s="1">
        <v>45663</v>
      </c>
      <c r="E164" t="s">
        <v>16</v>
      </c>
      <c r="F164" t="s">
        <v>32</v>
      </c>
      <c r="G164" t="s">
        <v>18</v>
      </c>
      <c r="H164" t="s">
        <v>25</v>
      </c>
      <c r="I164" t="s">
        <v>34</v>
      </c>
      <c r="J164" t="s">
        <v>35</v>
      </c>
      <c r="K164">
        <v>15</v>
      </c>
      <c r="L164">
        <v>162.44</v>
      </c>
      <c r="M164">
        <v>89.96</v>
      </c>
      <c r="N164">
        <v>3.98</v>
      </c>
      <c r="O164">
        <v>10</v>
      </c>
      <c r="P164">
        <f t="shared" si="18"/>
        <v>1</v>
      </c>
      <c r="Q164" t="str">
        <f t="shared" si="19"/>
        <v>Before 01-15</v>
      </c>
      <c r="R164">
        <f t="shared" si="20"/>
        <v>146.196</v>
      </c>
      <c r="S164">
        <f t="shared" si="21"/>
        <v>2192.94</v>
      </c>
      <c r="T164">
        <f t="shared" si="22"/>
        <v>843.54000000000019</v>
      </c>
      <c r="U164" s="2">
        <f>Monthly_Fixed_Costs!$I$2</f>
        <v>26.363636363636363</v>
      </c>
      <c r="V164">
        <f t="shared" si="23"/>
        <v>59.7</v>
      </c>
      <c r="W164" s="2">
        <f t="shared" si="24"/>
        <v>757.47636363636389</v>
      </c>
      <c r="X164">
        <f t="shared" si="25"/>
        <v>1</v>
      </c>
      <c r="Y164">
        <f t="shared" si="26"/>
        <v>0</v>
      </c>
    </row>
    <row r="165" spans="1:25" x14ac:dyDescent="0.3">
      <c r="A165" t="s">
        <v>201</v>
      </c>
      <c r="B165" s="1">
        <v>45672</v>
      </c>
      <c r="C165" s="1">
        <v>45674</v>
      </c>
      <c r="D165" s="1">
        <v>45674</v>
      </c>
      <c r="E165" t="s">
        <v>23</v>
      </c>
      <c r="F165" t="s">
        <v>45</v>
      </c>
      <c r="G165" t="s">
        <v>18</v>
      </c>
      <c r="H165" t="s">
        <v>19</v>
      </c>
      <c r="I165" t="s">
        <v>29</v>
      </c>
      <c r="J165" t="s">
        <v>27</v>
      </c>
      <c r="K165">
        <v>2</v>
      </c>
      <c r="L165">
        <v>142.69999999999999</v>
      </c>
      <c r="M165">
        <v>78.459999999999994</v>
      </c>
      <c r="N165">
        <v>4.5</v>
      </c>
      <c r="O165">
        <v>0</v>
      </c>
      <c r="P165">
        <f t="shared" si="18"/>
        <v>1</v>
      </c>
      <c r="Q165" t="str">
        <f t="shared" si="19"/>
        <v>Before 01-15</v>
      </c>
      <c r="R165">
        <f t="shared" si="20"/>
        <v>142.69999999999999</v>
      </c>
      <c r="S165">
        <f t="shared" si="21"/>
        <v>285.39999999999998</v>
      </c>
      <c r="T165">
        <f t="shared" si="22"/>
        <v>128.47999999999999</v>
      </c>
      <c r="U165" s="2">
        <f>Monthly_Fixed_Costs!$I$2</f>
        <v>26.363636363636363</v>
      </c>
      <c r="V165">
        <f t="shared" si="23"/>
        <v>9</v>
      </c>
      <c r="W165" s="2">
        <f t="shared" si="24"/>
        <v>93.11636363636363</v>
      </c>
      <c r="X165">
        <f t="shared" si="25"/>
        <v>2</v>
      </c>
      <c r="Y165">
        <f t="shared" si="26"/>
        <v>0</v>
      </c>
    </row>
    <row r="166" spans="1:25" x14ac:dyDescent="0.3">
      <c r="A166" t="s">
        <v>202</v>
      </c>
      <c r="B166" s="1">
        <v>45677</v>
      </c>
      <c r="C166" s="1">
        <v>45680</v>
      </c>
      <c r="D166" s="1">
        <v>45680</v>
      </c>
      <c r="E166" t="s">
        <v>23</v>
      </c>
      <c r="F166" t="s">
        <v>32</v>
      </c>
      <c r="G166" t="s">
        <v>18</v>
      </c>
      <c r="H166" t="s">
        <v>19</v>
      </c>
      <c r="I166" t="s">
        <v>74</v>
      </c>
      <c r="J166" t="s">
        <v>27</v>
      </c>
      <c r="K166">
        <v>1</v>
      </c>
      <c r="L166">
        <v>80.010000000000005</v>
      </c>
      <c r="M166">
        <v>43.3</v>
      </c>
      <c r="N166">
        <v>4.68</v>
      </c>
      <c r="O166">
        <v>0</v>
      </c>
      <c r="P166">
        <f t="shared" si="18"/>
        <v>1</v>
      </c>
      <c r="Q166" t="str">
        <f t="shared" si="19"/>
        <v>After 01-15</v>
      </c>
      <c r="R166">
        <f t="shared" si="20"/>
        <v>80.010000000000005</v>
      </c>
      <c r="S166">
        <f t="shared" si="21"/>
        <v>80.010000000000005</v>
      </c>
      <c r="T166">
        <f t="shared" si="22"/>
        <v>36.710000000000008</v>
      </c>
      <c r="U166" s="2">
        <f>Monthly_Fixed_Costs!$I$2</f>
        <v>26.363636363636363</v>
      </c>
      <c r="V166">
        <f t="shared" si="23"/>
        <v>4.68</v>
      </c>
      <c r="W166" s="2">
        <f t="shared" si="24"/>
        <v>5.6663636363636449</v>
      </c>
      <c r="X166">
        <f t="shared" si="25"/>
        <v>3</v>
      </c>
      <c r="Y166">
        <f t="shared" si="26"/>
        <v>1</v>
      </c>
    </row>
    <row r="167" spans="1:25" x14ac:dyDescent="0.3">
      <c r="A167" t="s">
        <v>203</v>
      </c>
      <c r="B167" s="1">
        <v>45674</v>
      </c>
      <c r="C167" s="1">
        <v>45678</v>
      </c>
      <c r="D167" s="1">
        <v>45678</v>
      </c>
      <c r="E167" t="s">
        <v>16</v>
      </c>
      <c r="F167" t="s">
        <v>32</v>
      </c>
      <c r="G167" t="s">
        <v>24</v>
      </c>
      <c r="H167" t="s">
        <v>33</v>
      </c>
      <c r="I167" t="s">
        <v>47</v>
      </c>
      <c r="J167" t="s">
        <v>35</v>
      </c>
      <c r="K167">
        <v>4</v>
      </c>
      <c r="L167">
        <v>28.21</v>
      </c>
      <c r="M167">
        <v>13.23</v>
      </c>
      <c r="N167">
        <v>9.82</v>
      </c>
      <c r="O167">
        <v>15</v>
      </c>
      <c r="P167">
        <f t="shared" si="18"/>
        <v>1</v>
      </c>
      <c r="Q167" t="str">
        <f t="shared" si="19"/>
        <v>After 01-15</v>
      </c>
      <c r="R167">
        <f t="shared" si="20"/>
        <v>23.9785</v>
      </c>
      <c r="S167">
        <f t="shared" si="21"/>
        <v>95.914000000000001</v>
      </c>
      <c r="T167">
        <f t="shared" si="22"/>
        <v>42.994</v>
      </c>
      <c r="U167" s="2">
        <f>Monthly_Fixed_Costs!$I$2</f>
        <v>26.363636363636363</v>
      </c>
      <c r="V167">
        <f t="shared" si="23"/>
        <v>39.28</v>
      </c>
      <c r="W167" s="2">
        <f t="shared" si="24"/>
        <v>-22.649636363636361</v>
      </c>
      <c r="X167">
        <f t="shared" si="25"/>
        <v>4</v>
      </c>
      <c r="Y167">
        <f t="shared" si="26"/>
        <v>1</v>
      </c>
    </row>
    <row r="168" spans="1:25" x14ac:dyDescent="0.3">
      <c r="A168" t="s">
        <v>204</v>
      </c>
      <c r="B168" s="1">
        <v>45658</v>
      </c>
      <c r="C168" s="1">
        <v>45662</v>
      </c>
      <c r="D168" s="1">
        <v>45662</v>
      </c>
      <c r="E168" t="s">
        <v>23</v>
      </c>
      <c r="F168" t="s">
        <v>41</v>
      </c>
      <c r="G168" t="s">
        <v>24</v>
      </c>
      <c r="H168" t="s">
        <v>33</v>
      </c>
      <c r="I168" t="s">
        <v>47</v>
      </c>
      <c r="J168" t="s">
        <v>35</v>
      </c>
      <c r="K168">
        <v>10</v>
      </c>
      <c r="L168">
        <v>106.73</v>
      </c>
      <c r="M168">
        <v>65.760000000000005</v>
      </c>
      <c r="N168">
        <v>11.99</v>
      </c>
      <c r="O168">
        <v>15</v>
      </c>
      <c r="P168">
        <f t="shared" si="18"/>
        <v>1</v>
      </c>
      <c r="Q168" t="str">
        <f t="shared" si="19"/>
        <v>Before 01-15</v>
      </c>
      <c r="R168">
        <f t="shared" si="20"/>
        <v>90.720500000000001</v>
      </c>
      <c r="S168">
        <f t="shared" si="21"/>
        <v>907.20500000000004</v>
      </c>
      <c r="T168">
        <f t="shared" si="22"/>
        <v>249.60500000000002</v>
      </c>
      <c r="U168" s="2">
        <f>Monthly_Fixed_Costs!$I$2</f>
        <v>26.363636363636363</v>
      </c>
      <c r="V168">
        <f t="shared" si="23"/>
        <v>119.9</v>
      </c>
      <c r="W168" s="2">
        <f t="shared" si="24"/>
        <v>103.34136363636364</v>
      </c>
      <c r="X168">
        <f t="shared" si="25"/>
        <v>4</v>
      </c>
      <c r="Y168">
        <f t="shared" si="26"/>
        <v>0</v>
      </c>
    </row>
    <row r="169" spans="1:25" x14ac:dyDescent="0.3">
      <c r="A169" t="s">
        <v>205</v>
      </c>
      <c r="B169" s="1">
        <v>45673</v>
      </c>
      <c r="C169" s="1">
        <v>45676</v>
      </c>
      <c r="D169" s="1">
        <v>45675</v>
      </c>
      <c r="E169" t="s">
        <v>23</v>
      </c>
      <c r="F169" t="s">
        <v>41</v>
      </c>
      <c r="G169" t="s">
        <v>18</v>
      </c>
      <c r="H169" t="s">
        <v>37</v>
      </c>
      <c r="I169" t="s">
        <v>29</v>
      </c>
      <c r="J169" t="s">
        <v>27</v>
      </c>
      <c r="K169">
        <v>5</v>
      </c>
      <c r="L169">
        <v>169.86</v>
      </c>
      <c r="M169">
        <v>70.59</v>
      </c>
      <c r="N169">
        <v>6.25</v>
      </c>
      <c r="O169">
        <v>0</v>
      </c>
      <c r="P169">
        <f t="shared" si="18"/>
        <v>1</v>
      </c>
      <c r="Q169" t="str">
        <f t="shared" si="19"/>
        <v>After 01-15</v>
      </c>
      <c r="R169">
        <f t="shared" si="20"/>
        <v>169.86</v>
      </c>
      <c r="S169">
        <f t="shared" si="21"/>
        <v>849.30000000000007</v>
      </c>
      <c r="T169">
        <f t="shared" si="22"/>
        <v>496.35</v>
      </c>
      <c r="U169" s="2">
        <f>Monthly_Fixed_Costs!$I$2</f>
        <v>26.363636363636363</v>
      </c>
      <c r="V169">
        <f t="shared" si="23"/>
        <v>31.25</v>
      </c>
      <c r="W169" s="2">
        <f t="shared" si="24"/>
        <v>438.73636363636365</v>
      </c>
      <c r="X169">
        <f t="shared" si="25"/>
        <v>2</v>
      </c>
      <c r="Y169">
        <f t="shared" si="26"/>
        <v>0</v>
      </c>
    </row>
    <row r="170" spans="1:25" x14ac:dyDescent="0.3">
      <c r="A170" t="s">
        <v>206</v>
      </c>
      <c r="B170" s="1">
        <v>45685</v>
      </c>
      <c r="C170" s="1">
        <v>45689</v>
      </c>
      <c r="D170" s="1">
        <v>45692</v>
      </c>
      <c r="E170" t="s">
        <v>16</v>
      </c>
      <c r="F170" t="s">
        <v>45</v>
      </c>
      <c r="G170" t="s">
        <v>18</v>
      </c>
      <c r="H170" t="s">
        <v>19</v>
      </c>
      <c r="I170" t="s">
        <v>47</v>
      </c>
      <c r="J170" t="s">
        <v>35</v>
      </c>
      <c r="K170">
        <v>3</v>
      </c>
      <c r="L170">
        <v>72.180000000000007</v>
      </c>
      <c r="M170">
        <v>34.67</v>
      </c>
      <c r="N170">
        <v>4.63</v>
      </c>
      <c r="O170">
        <v>5</v>
      </c>
      <c r="P170">
        <f t="shared" si="18"/>
        <v>0</v>
      </c>
      <c r="Q170" t="str">
        <f t="shared" si="19"/>
        <v>After 01-15</v>
      </c>
      <c r="R170">
        <f t="shared" si="20"/>
        <v>68.570999999999998</v>
      </c>
      <c r="S170">
        <f t="shared" si="21"/>
        <v>205.71299999999999</v>
      </c>
      <c r="T170">
        <f t="shared" si="22"/>
        <v>101.70299999999999</v>
      </c>
      <c r="U170" s="2">
        <f>Monthly_Fixed_Costs!$I$2</f>
        <v>26.363636363636363</v>
      </c>
      <c r="V170">
        <f t="shared" si="23"/>
        <v>13.89</v>
      </c>
      <c r="W170" s="2">
        <f t="shared" si="24"/>
        <v>61.449363636363628</v>
      </c>
      <c r="X170">
        <f t="shared" si="25"/>
        <v>7</v>
      </c>
      <c r="Y170">
        <f t="shared" si="26"/>
        <v>0</v>
      </c>
    </row>
    <row r="171" spans="1:25" x14ac:dyDescent="0.3">
      <c r="A171" t="s">
        <v>207</v>
      </c>
      <c r="B171" s="1">
        <v>45671</v>
      </c>
      <c r="C171" s="1">
        <v>45673</v>
      </c>
      <c r="D171" s="1">
        <v>45673</v>
      </c>
      <c r="E171" t="s">
        <v>23</v>
      </c>
      <c r="F171" t="s">
        <v>32</v>
      </c>
      <c r="G171" t="s">
        <v>18</v>
      </c>
      <c r="H171" t="s">
        <v>37</v>
      </c>
      <c r="I171" t="s">
        <v>29</v>
      </c>
      <c r="J171" t="s">
        <v>27</v>
      </c>
      <c r="K171">
        <v>16</v>
      </c>
      <c r="L171">
        <v>97.99</v>
      </c>
      <c r="M171">
        <v>63.31</v>
      </c>
      <c r="N171">
        <v>6.67</v>
      </c>
      <c r="O171">
        <v>0</v>
      </c>
      <c r="P171">
        <f t="shared" si="18"/>
        <v>1</v>
      </c>
      <c r="Q171" t="str">
        <f t="shared" si="19"/>
        <v>Before 01-15</v>
      </c>
      <c r="R171">
        <f t="shared" si="20"/>
        <v>97.99</v>
      </c>
      <c r="S171">
        <f t="shared" si="21"/>
        <v>1567.84</v>
      </c>
      <c r="T171">
        <f t="shared" si="22"/>
        <v>554.87999999999988</v>
      </c>
      <c r="U171" s="2">
        <f>Monthly_Fixed_Costs!$I$2</f>
        <v>26.363636363636363</v>
      </c>
      <c r="V171">
        <f t="shared" si="23"/>
        <v>106.72</v>
      </c>
      <c r="W171" s="2">
        <f t="shared" si="24"/>
        <v>421.79636363636348</v>
      </c>
      <c r="X171">
        <f t="shared" si="25"/>
        <v>2</v>
      </c>
      <c r="Y171">
        <f t="shared" si="26"/>
        <v>0</v>
      </c>
    </row>
    <row r="172" spans="1:25" x14ac:dyDescent="0.3">
      <c r="A172" t="s">
        <v>208</v>
      </c>
      <c r="B172" s="1">
        <v>45669</v>
      </c>
      <c r="C172" s="1">
        <v>45671</v>
      </c>
      <c r="D172" s="1">
        <v>45671</v>
      </c>
      <c r="E172" t="s">
        <v>23</v>
      </c>
      <c r="F172" t="s">
        <v>32</v>
      </c>
      <c r="G172" t="s">
        <v>24</v>
      </c>
      <c r="H172" t="s">
        <v>25</v>
      </c>
      <c r="I172" t="s">
        <v>29</v>
      </c>
      <c r="J172" t="s">
        <v>27</v>
      </c>
      <c r="K172">
        <v>7</v>
      </c>
      <c r="L172">
        <v>188.29</v>
      </c>
      <c r="M172">
        <v>120.62</v>
      </c>
      <c r="N172">
        <v>7.49</v>
      </c>
      <c r="O172">
        <v>15</v>
      </c>
      <c r="P172">
        <f t="shared" si="18"/>
        <v>1</v>
      </c>
      <c r="Q172" t="str">
        <f t="shared" si="19"/>
        <v>Before 01-15</v>
      </c>
      <c r="R172">
        <f t="shared" si="20"/>
        <v>160.04649999999998</v>
      </c>
      <c r="S172">
        <f t="shared" si="21"/>
        <v>1120.3254999999999</v>
      </c>
      <c r="T172">
        <f t="shared" si="22"/>
        <v>275.98549999999989</v>
      </c>
      <c r="U172" s="2">
        <f>Monthly_Fixed_Costs!$I$2</f>
        <v>26.363636363636363</v>
      </c>
      <c r="V172">
        <f t="shared" si="23"/>
        <v>52.43</v>
      </c>
      <c r="W172" s="2">
        <f t="shared" si="24"/>
        <v>197.19186363636351</v>
      </c>
      <c r="X172">
        <f t="shared" si="25"/>
        <v>2</v>
      </c>
      <c r="Y172">
        <f t="shared" si="26"/>
        <v>0</v>
      </c>
    </row>
    <row r="173" spans="1:25" x14ac:dyDescent="0.3">
      <c r="A173" t="s">
        <v>209</v>
      </c>
      <c r="B173" s="1">
        <v>45668</v>
      </c>
      <c r="C173" s="1">
        <v>45670</v>
      </c>
      <c r="D173" s="1">
        <v>45669</v>
      </c>
      <c r="E173" t="s">
        <v>23</v>
      </c>
      <c r="F173" t="s">
        <v>41</v>
      </c>
      <c r="G173" t="s">
        <v>18</v>
      </c>
      <c r="H173" t="s">
        <v>33</v>
      </c>
      <c r="I173" t="s">
        <v>20</v>
      </c>
      <c r="J173" t="s">
        <v>21</v>
      </c>
      <c r="K173">
        <v>14</v>
      </c>
      <c r="L173">
        <v>27.8</v>
      </c>
      <c r="M173">
        <v>13.5</v>
      </c>
      <c r="N173">
        <v>3.97</v>
      </c>
      <c r="O173">
        <v>0</v>
      </c>
      <c r="P173">
        <f t="shared" si="18"/>
        <v>1</v>
      </c>
      <c r="Q173" t="str">
        <f t="shared" si="19"/>
        <v>Before 01-15</v>
      </c>
      <c r="R173">
        <f t="shared" si="20"/>
        <v>27.8</v>
      </c>
      <c r="S173">
        <f t="shared" si="21"/>
        <v>389.2</v>
      </c>
      <c r="T173">
        <f t="shared" si="22"/>
        <v>200.2</v>
      </c>
      <c r="U173" s="2">
        <f>Monthly_Fixed_Costs!$I$2</f>
        <v>26.363636363636363</v>
      </c>
      <c r="V173">
        <f t="shared" si="23"/>
        <v>55.580000000000005</v>
      </c>
      <c r="W173" s="2">
        <f t="shared" si="24"/>
        <v>118.25636363636362</v>
      </c>
      <c r="X173">
        <f t="shared" si="25"/>
        <v>1</v>
      </c>
      <c r="Y173">
        <f t="shared" si="26"/>
        <v>0</v>
      </c>
    </row>
    <row r="174" spans="1:25" x14ac:dyDescent="0.3">
      <c r="A174" t="s">
        <v>210</v>
      </c>
      <c r="B174" s="1">
        <v>45668</v>
      </c>
      <c r="C174" s="1">
        <v>45670</v>
      </c>
      <c r="D174" s="1">
        <v>45670</v>
      </c>
      <c r="E174" t="s">
        <v>16</v>
      </c>
      <c r="F174" t="s">
        <v>32</v>
      </c>
      <c r="G174" t="s">
        <v>24</v>
      </c>
      <c r="H174" t="s">
        <v>19</v>
      </c>
      <c r="I174" t="s">
        <v>29</v>
      </c>
      <c r="J174" t="s">
        <v>27</v>
      </c>
      <c r="K174">
        <v>3</v>
      </c>
      <c r="L174">
        <v>110.31</v>
      </c>
      <c r="M174">
        <v>69.78</v>
      </c>
      <c r="N174">
        <v>3.55</v>
      </c>
      <c r="O174">
        <v>15</v>
      </c>
      <c r="P174">
        <f t="shared" si="18"/>
        <v>1</v>
      </c>
      <c r="Q174" t="str">
        <f t="shared" si="19"/>
        <v>Before 01-15</v>
      </c>
      <c r="R174">
        <f t="shared" si="20"/>
        <v>93.763499999999993</v>
      </c>
      <c r="S174">
        <f t="shared" si="21"/>
        <v>281.29049999999995</v>
      </c>
      <c r="T174">
        <f t="shared" si="22"/>
        <v>71.950499999999948</v>
      </c>
      <c r="U174" s="2">
        <f>Monthly_Fixed_Costs!$I$2</f>
        <v>26.363636363636363</v>
      </c>
      <c r="V174">
        <f t="shared" si="23"/>
        <v>10.649999999999999</v>
      </c>
      <c r="W174" s="2">
        <f t="shared" si="24"/>
        <v>34.936863636363583</v>
      </c>
      <c r="X174">
        <f t="shared" si="25"/>
        <v>2</v>
      </c>
      <c r="Y174">
        <f t="shared" si="26"/>
        <v>0</v>
      </c>
    </row>
    <row r="175" spans="1:25" x14ac:dyDescent="0.3">
      <c r="A175" t="s">
        <v>211</v>
      </c>
      <c r="B175" s="1">
        <v>45684</v>
      </c>
      <c r="C175" s="1">
        <v>45686</v>
      </c>
      <c r="D175" s="1">
        <v>45689</v>
      </c>
      <c r="E175" t="s">
        <v>23</v>
      </c>
      <c r="F175" t="s">
        <v>45</v>
      </c>
      <c r="G175" t="s">
        <v>24</v>
      </c>
      <c r="H175" t="s">
        <v>33</v>
      </c>
      <c r="I175" t="s">
        <v>26</v>
      </c>
      <c r="J175" t="s">
        <v>27</v>
      </c>
      <c r="K175">
        <v>17</v>
      </c>
      <c r="L175">
        <v>99.35</v>
      </c>
      <c r="M175">
        <v>42.63</v>
      </c>
      <c r="N175">
        <v>3.89</v>
      </c>
      <c r="O175">
        <v>15</v>
      </c>
      <c r="P175">
        <f t="shared" si="18"/>
        <v>0</v>
      </c>
      <c r="Q175" t="str">
        <f t="shared" si="19"/>
        <v>After 01-15</v>
      </c>
      <c r="R175">
        <f t="shared" si="20"/>
        <v>84.447499999999991</v>
      </c>
      <c r="S175">
        <f t="shared" si="21"/>
        <v>1435.6074999999998</v>
      </c>
      <c r="T175">
        <f t="shared" si="22"/>
        <v>710.89749999999981</v>
      </c>
      <c r="U175" s="2">
        <f>Monthly_Fixed_Costs!$I$2</f>
        <v>26.363636363636363</v>
      </c>
      <c r="V175">
        <f t="shared" si="23"/>
        <v>66.13</v>
      </c>
      <c r="W175" s="2">
        <f t="shared" si="24"/>
        <v>618.40386363636344</v>
      </c>
      <c r="X175">
        <f t="shared" si="25"/>
        <v>5</v>
      </c>
      <c r="Y175">
        <f t="shared" si="26"/>
        <v>0</v>
      </c>
    </row>
    <row r="176" spans="1:25" x14ac:dyDescent="0.3">
      <c r="A176" t="s">
        <v>212</v>
      </c>
      <c r="B176" s="1">
        <v>45683</v>
      </c>
      <c r="C176" s="1">
        <v>45685</v>
      </c>
      <c r="D176" s="1">
        <v>45685</v>
      </c>
      <c r="E176" t="s">
        <v>16</v>
      </c>
      <c r="F176" t="s">
        <v>17</v>
      </c>
      <c r="G176" t="s">
        <v>24</v>
      </c>
      <c r="H176" t="s">
        <v>33</v>
      </c>
      <c r="I176" t="s">
        <v>34</v>
      </c>
      <c r="J176" t="s">
        <v>35</v>
      </c>
      <c r="K176">
        <v>18</v>
      </c>
      <c r="L176">
        <v>165.94</v>
      </c>
      <c r="M176">
        <v>103.42</v>
      </c>
      <c r="N176">
        <v>4.04</v>
      </c>
      <c r="O176">
        <v>10</v>
      </c>
      <c r="P176">
        <f t="shared" si="18"/>
        <v>1</v>
      </c>
      <c r="Q176" t="str">
        <f t="shared" si="19"/>
        <v>After 01-15</v>
      </c>
      <c r="R176">
        <f t="shared" si="20"/>
        <v>149.346</v>
      </c>
      <c r="S176">
        <f t="shared" si="21"/>
        <v>2688.2280000000001</v>
      </c>
      <c r="T176">
        <f t="shared" si="22"/>
        <v>826.66800000000012</v>
      </c>
      <c r="U176" s="2">
        <f>Monthly_Fixed_Costs!$I$2</f>
        <v>26.363636363636363</v>
      </c>
      <c r="V176">
        <f t="shared" si="23"/>
        <v>72.72</v>
      </c>
      <c r="W176" s="2">
        <f t="shared" si="24"/>
        <v>727.58436363636372</v>
      </c>
      <c r="X176">
        <f t="shared" si="25"/>
        <v>2</v>
      </c>
      <c r="Y176">
        <f t="shared" si="26"/>
        <v>0</v>
      </c>
    </row>
    <row r="177" spans="1:25" x14ac:dyDescent="0.3">
      <c r="A177" t="s">
        <v>213</v>
      </c>
      <c r="B177" s="1">
        <v>45671</v>
      </c>
      <c r="C177" s="1">
        <v>45674</v>
      </c>
      <c r="D177" s="1">
        <v>45674</v>
      </c>
      <c r="E177" t="s">
        <v>16</v>
      </c>
      <c r="F177" t="s">
        <v>45</v>
      </c>
      <c r="G177" t="s">
        <v>24</v>
      </c>
      <c r="H177" t="s">
        <v>33</v>
      </c>
      <c r="I177" t="s">
        <v>29</v>
      </c>
      <c r="J177" t="s">
        <v>27</v>
      </c>
      <c r="K177">
        <v>11</v>
      </c>
      <c r="L177">
        <v>53.94</v>
      </c>
      <c r="M177">
        <v>29.74</v>
      </c>
      <c r="N177">
        <v>8.32</v>
      </c>
      <c r="O177">
        <v>10</v>
      </c>
      <c r="P177">
        <f t="shared" si="18"/>
        <v>1</v>
      </c>
      <c r="Q177" t="str">
        <f t="shared" si="19"/>
        <v>Before 01-15</v>
      </c>
      <c r="R177">
        <f t="shared" si="20"/>
        <v>48.545999999999999</v>
      </c>
      <c r="S177">
        <f t="shared" si="21"/>
        <v>534.00599999999997</v>
      </c>
      <c r="T177">
        <f t="shared" si="22"/>
        <v>206.86599999999999</v>
      </c>
      <c r="U177" s="2">
        <f>Monthly_Fixed_Costs!$I$2</f>
        <v>26.363636363636363</v>
      </c>
      <c r="V177">
        <f t="shared" si="23"/>
        <v>91.52000000000001</v>
      </c>
      <c r="W177" s="2">
        <f t="shared" si="24"/>
        <v>88.982363636363615</v>
      </c>
      <c r="X177">
        <f t="shared" si="25"/>
        <v>3</v>
      </c>
      <c r="Y177">
        <f t="shared" si="26"/>
        <v>0</v>
      </c>
    </row>
    <row r="178" spans="1:25" x14ac:dyDescent="0.3">
      <c r="A178" t="s">
        <v>214</v>
      </c>
      <c r="B178" s="1">
        <v>45680</v>
      </c>
      <c r="C178" s="1">
        <v>45682</v>
      </c>
      <c r="D178" s="1">
        <v>45681</v>
      </c>
      <c r="E178" t="s">
        <v>16</v>
      </c>
      <c r="F178" t="s">
        <v>45</v>
      </c>
      <c r="G178" t="s">
        <v>24</v>
      </c>
      <c r="H178" t="s">
        <v>19</v>
      </c>
      <c r="I178" t="s">
        <v>47</v>
      </c>
      <c r="J178" t="s">
        <v>35</v>
      </c>
      <c r="K178">
        <v>9</v>
      </c>
      <c r="L178">
        <v>63.14</v>
      </c>
      <c r="M178">
        <v>25.88</v>
      </c>
      <c r="N178">
        <v>9.73</v>
      </c>
      <c r="O178">
        <v>10</v>
      </c>
      <c r="P178">
        <f t="shared" si="18"/>
        <v>1</v>
      </c>
      <c r="Q178" t="str">
        <f t="shared" si="19"/>
        <v>After 01-15</v>
      </c>
      <c r="R178">
        <f t="shared" si="20"/>
        <v>56.826000000000001</v>
      </c>
      <c r="S178">
        <f t="shared" si="21"/>
        <v>511.43400000000003</v>
      </c>
      <c r="T178">
        <f t="shared" si="22"/>
        <v>278.51400000000001</v>
      </c>
      <c r="U178" s="2">
        <f>Monthly_Fixed_Costs!$I$2</f>
        <v>26.363636363636363</v>
      </c>
      <c r="V178">
        <f t="shared" si="23"/>
        <v>87.570000000000007</v>
      </c>
      <c r="W178" s="2">
        <f t="shared" si="24"/>
        <v>164.58036363636364</v>
      </c>
      <c r="X178">
        <f t="shared" si="25"/>
        <v>1</v>
      </c>
      <c r="Y178">
        <f t="shared" si="26"/>
        <v>0</v>
      </c>
    </row>
    <row r="179" spans="1:25" x14ac:dyDescent="0.3">
      <c r="A179" t="s">
        <v>215</v>
      </c>
      <c r="B179" s="1">
        <v>45674</v>
      </c>
      <c r="C179" s="1">
        <v>45678</v>
      </c>
      <c r="D179" s="1">
        <v>45678</v>
      </c>
      <c r="E179" t="s">
        <v>23</v>
      </c>
      <c r="F179" t="s">
        <v>41</v>
      </c>
      <c r="G179" t="s">
        <v>24</v>
      </c>
      <c r="H179" t="s">
        <v>37</v>
      </c>
      <c r="I179" t="s">
        <v>74</v>
      </c>
      <c r="J179" t="s">
        <v>27</v>
      </c>
      <c r="K179">
        <v>18</v>
      </c>
      <c r="L179">
        <v>97.08</v>
      </c>
      <c r="M179">
        <v>60.58</v>
      </c>
      <c r="N179">
        <v>7.76</v>
      </c>
      <c r="O179">
        <v>15</v>
      </c>
      <c r="P179">
        <f t="shared" si="18"/>
        <v>1</v>
      </c>
      <c r="Q179" t="str">
        <f t="shared" si="19"/>
        <v>After 01-15</v>
      </c>
      <c r="R179">
        <f t="shared" si="20"/>
        <v>82.518000000000001</v>
      </c>
      <c r="S179">
        <f t="shared" si="21"/>
        <v>1485.3240000000001</v>
      </c>
      <c r="T179">
        <f t="shared" si="22"/>
        <v>394.88400000000001</v>
      </c>
      <c r="U179" s="2">
        <f>Monthly_Fixed_Costs!$I$2</f>
        <v>26.363636363636363</v>
      </c>
      <c r="V179">
        <f t="shared" si="23"/>
        <v>139.68</v>
      </c>
      <c r="W179" s="2">
        <f t="shared" si="24"/>
        <v>228.84036363636363</v>
      </c>
      <c r="X179">
        <f t="shared" si="25"/>
        <v>4</v>
      </c>
      <c r="Y179">
        <f t="shared" si="26"/>
        <v>0</v>
      </c>
    </row>
    <row r="180" spans="1:25" x14ac:dyDescent="0.3">
      <c r="A180" t="s">
        <v>216</v>
      </c>
      <c r="B180" s="1">
        <v>45670</v>
      </c>
      <c r="C180" s="1">
        <v>45673</v>
      </c>
      <c r="D180" s="1">
        <v>45673</v>
      </c>
      <c r="E180" t="s">
        <v>16</v>
      </c>
      <c r="F180" t="s">
        <v>17</v>
      </c>
      <c r="G180" t="s">
        <v>18</v>
      </c>
      <c r="H180" t="s">
        <v>25</v>
      </c>
      <c r="I180" t="s">
        <v>38</v>
      </c>
      <c r="J180" t="s">
        <v>21</v>
      </c>
      <c r="K180">
        <v>9</v>
      </c>
      <c r="L180">
        <v>175.08</v>
      </c>
      <c r="M180">
        <v>97.94</v>
      </c>
      <c r="N180">
        <v>9.1199999999999992</v>
      </c>
      <c r="O180">
        <v>10</v>
      </c>
      <c r="P180">
        <f t="shared" si="18"/>
        <v>1</v>
      </c>
      <c r="Q180" t="str">
        <f t="shared" si="19"/>
        <v>Before 01-15</v>
      </c>
      <c r="R180">
        <f t="shared" si="20"/>
        <v>157.572</v>
      </c>
      <c r="S180">
        <f t="shared" si="21"/>
        <v>1418.1480000000001</v>
      </c>
      <c r="T180">
        <f t="shared" si="22"/>
        <v>536.6880000000001</v>
      </c>
      <c r="U180" s="2">
        <f>Monthly_Fixed_Costs!$I$2</f>
        <v>26.363636363636363</v>
      </c>
      <c r="V180">
        <f t="shared" si="23"/>
        <v>82.08</v>
      </c>
      <c r="W180" s="2">
        <f t="shared" si="24"/>
        <v>428.24436363636374</v>
      </c>
      <c r="X180">
        <f t="shared" si="25"/>
        <v>3</v>
      </c>
      <c r="Y180">
        <f t="shared" si="26"/>
        <v>0</v>
      </c>
    </row>
    <row r="181" spans="1:25" x14ac:dyDescent="0.3">
      <c r="A181" t="s">
        <v>217</v>
      </c>
      <c r="B181" s="1">
        <v>45674</v>
      </c>
      <c r="C181" s="1">
        <v>45676</v>
      </c>
      <c r="D181" s="1">
        <v>45676</v>
      </c>
      <c r="E181" t="s">
        <v>16</v>
      </c>
      <c r="F181" t="s">
        <v>32</v>
      </c>
      <c r="G181" t="s">
        <v>18</v>
      </c>
      <c r="H181" t="s">
        <v>25</v>
      </c>
      <c r="I181" t="s">
        <v>74</v>
      </c>
      <c r="J181" t="s">
        <v>27</v>
      </c>
      <c r="K181">
        <v>18</v>
      </c>
      <c r="L181">
        <v>87.66</v>
      </c>
      <c r="M181">
        <v>40.659999999999997</v>
      </c>
      <c r="N181">
        <v>9.9499999999999993</v>
      </c>
      <c r="O181">
        <v>15</v>
      </c>
      <c r="P181">
        <f t="shared" si="18"/>
        <v>1</v>
      </c>
      <c r="Q181" t="str">
        <f t="shared" si="19"/>
        <v>After 01-15</v>
      </c>
      <c r="R181">
        <f t="shared" si="20"/>
        <v>74.510999999999996</v>
      </c>
      <c r="S181">
        <f t="shared" si="21"/>
        <v>1341.1979999999999</v>
      </c>
      <c r="T181">
        <f t="shared" si="22"/>
        <v>609.31799999999998</v>
      </c>
      <c r="U181" s="2">
        <f>Monthly_Fixed_Costs!$I$2</f>
        <v>26.363636363636363</v>
      </c>
      <c r="V181">
        <f t="shared" si="23"/>
        <v>179.1</v>
      </c>
      <c r="W181" s="2">
        <f t="shared" si="24"/>
        <v>403.85436363636359</v>
      </c>
      <c r="X181">
        <f t="shared" si="25"/>
        <v>2</v>
      </c>
      <c r="Y181">
        <f t="shared" si="26"/>
        <v>0</v>
      </c>
    </row>
    <row r="182" spans="1:25" x14ac:dyDescent="0.3">
      <c r="A182" t="s">
        <v>218</v>
      </c>
      <c r="B182" s="1">
        <v>45662</v>
      </c>
      <c r="C182" s="1">
        <v>45664</v>
      </c>
      <c r="D182" s="1">
        <v>45663</v>
      </c>
      <c r="E182" t="s">
        <v>16</v>
      </c>
      <c r="F182" t="s">
        <v>41</v>
      </c>
      <c r="G182" t="s">
        <v>18</v>
      </c>
      <c r="H182" t="s">
        <v>33</v>
      </c>
      <c r="I182" t="s">
        <v>26</v>
      </c>
      <c r="J182" t="s">
        <v>27</v>
      </c>
      <c r="K182">
        <v>14</v>
      </c>
      <c r="L182">
        <v>161.19</v>
      </c>
      <c r="M182">
        <v>95.82</v>
      </c>
      <c r="N182">
        <v>10.72</v>
      </c>
      <c r="O182">
        <v>10</v>
      </c>
      <c r="P182">
        <f t="shared" si="18"/>
        <v>1</v>
      </c>
      <c r="Q182" t="str">
        <f t="shared" si="19"/>
        <v>Before 01-15</v>
      </c>
      <c r="R182">
        <f t="shared" si="20"/>
        <v>145.071</v>
      </c>
      <c r="S182">
        <f t="shared" si="21"/>
        <v>2030.9939999999999</v>
      </c>
      <c r="T182">
        <f t="shared" si="22"/>
        <v>689.5139999999999</v>
      </c>
      <c r="U182" s="2">
        <f>Monthly_Fixed_Costs!$I$2</f>
        <v>26.363636363636363</v>
      </c>
      <c r="V182">
        <f t="shared" si="23"/>
        <v>150.08000000000001</v>
      </c>
      <c r="W182" s="2">
        <f t="shared" si="24"/>
        <v>513.07036363636348</v>
      </c>
      <c r="X182">
        <f t="shared" si="25"/>
        <v>1</v>
      </c>
      <c r="Y182">
        <f t="shared" si="26"/>
        <v>0</v>
      </c>
    </row>
    <row r="183" spans="1:25" x14ac:dyDescent="0.3">
      <c r="A183" t="s">
        <v>219</v>
      </c>
      <c r="B183" s="1">
        <v>45662</v>
      </c>
      <c r="C183" s="1">
        <v>45665</v>
      </c>
      <c r="D183" s="1">
        <v>45664</v>
      </c>
      <c r="E183" t="s">
        <v>16</v>
      </c>
      <c r="F183" t="s">
        <v>32</v>
      </c>
      <c r="G183" t="s">
        <v>18</v>
      </c>
      <c r="H183" t="s">
        <v>19</v>
      </c>
      <c r="I183" t="s">
        <v>20</v>
      </c>
      <c r="J183" t="s">
        <v>21</v>
      </c>
      <c r="K183">
        <v>2</v>
      </c>
      <c r="L183">
        <v>36.020000000000003</v>
      </c>
      <c r="M183">
        <v>23.1</v>
      </c>
      <c r="N183">
        <v>5.62</v>
      </c>
      <c r="O183">
        <v>5</v>
      </c>
      <c r="P183">
        <f t="shared" si="18"/>
        <v>1</v>
      </c>
      <c r="Q183" t="str">
        <f t="shared" si="19"/>
        <v>Before 01-15</v>
      </c>
      <c r="R183">
        <f t="shared" si="20"/>
        <v>34.219000000000001</v>
      </c>
      <c r="S183">
        <f t="shared" si="21"/>
        <v>68.438000000000002</v>
      </c>
      <c r="T183">
        <f t="shared" si="22"/>
        <v>22.238</v>
      </c>
      <c r="U183" s="2">
        <f>Monthly_Fixed_Costs!$I$2</f>
        <v>26.363636363636363</v>
      </c>
      <c r="V183">
        <f t="shared" si="23"/>
        <v>11.24</v>
      </c>
      <c r="W183" s="2">
        <f t="shared" si="24"/>
        <v>-15.365636363636362</v>
      </c>
      <c r="X183">
        <f t="shared" si="25"/>
        <v>2</v>
      </c>
      <c r="Y183">
        <f t="shared" si="26"/>
        <v>1</v>
      </c>
    </row>
    <row r="184" spans="1:25" x14ac:dyDescent="0.3">
      <c r="A184" t="s">
        <v>220</v>
      </c>
      <c r="B184" s="1">
        <v>45673</v>
      </c>
      <c r="C184" s="1">
        <v>45677</v>
      </c>
      <c r="D184" s="1">
        <v>45677</v>
      </c>
      <c r="E184" t="s">
        <v>23</v>
      </c>
      <c r="F184" t="s">
        <v>41</v>
      </c>
      <c r="G184" t="s">
        <v>24</v>
      </c>
      <c r="H184" t="s">
        <v>19</v>
      </c>
      <c r="I184" t="s">
        <v>74</v>
      </c>
      <c r="J184" t="s">
        <v>27</v>
      </c>
      <c r="K184">
        <v>14</v>
      </c>
      <c r="L184">
        <v>109.44</v>
      </c>
      <c r="M184">
        <v>64.11</v>
      </c>
      <c r="N184">
        <v>9.08</v>
      </c>
      <c r="O184">
        <v>5</v>
      </c>
      <c r="P184">
        <f t="shared" si="18"/>
        <v>1</v>
      </c>
      <c r="Q184" t="str">
        <f t="shared" si="19"/>
        <v>After 01-15</v>
      </c>
      <c r="R184">
        <f t="shared" si="20"/>
        <v>103.96799999999999</v>
      </c>
      <c r="S184">
        <f t="shared" si="21"/>
        <v>1455.5519999999999</v>
      </c>
      <c r="T184">
        <f t="shared" si="22"/>
        <v>558.01199999999994</v>
      </c>
      <c r="U184" s="2">
        <f>Monthly_Fixed_Costs!$I$2</f>
        <v>26.363636363636363</v>
      </c>
      <c r="V184">
        <f t="shared" si="23"/>
        <v>127.12</v>
      </c>
      <c r="W184" s="2">
        <f t="shared" si="24"/>
        <v>404.52836363636357</v>
      </c>
      <c r="X184">
        <f t="shared" si="25"/>
        <v>4</v>
      </c>
      <c r="Y184">
        <f t="shared" si="26"/>
        <v>0</v>
      </c>
    </row>
    <row r="185" spans="1:25" x14ac:dyDescent="0.3">
      <c r="A185" t="s">
        <v>221</v>
      </c>
      <c r="B185" s="1">
        <v>45678</v>
      </c>
      <c r="C185" s="1">
        <v>45682</v>
      </c>
      <c r="D185" s="1">
        <v>45684</v>
      </c>
      <c r="E185" t="s">
        <v>16</v>
      </c>
      <c r="F185" t="s">
        <v>17</v>
      </c>
      <c r="G185" t="s">
        <v>18</v>
      </c>
      <c r="H185" t="s">
        <v>37</v>
      </c>
      <c r="I185" t="s">
        <v>34</v>
      </c>
      <c r="J185" t="s">
        <v>35</v>
      </c>
      <c r="K185">
        <v>5</v>
      </c>
      <c r="L185">
        <v>189.92</v>
      </c>
      <c r="M185">
        <v>80.97</v>
      </c>
      <c r="N185">
        <v>3.32</v>
      </c>
      <c r="O185">
        <v>15</v>
      </c>
      <c r="P185">
        <f t="shared" si="18"/>
        <v>0</v>
      </c>
      <c r="Q185" t="str">
        <f t="shared" si="19"/>
        <v>After 01-15</v>
      </c>
      <c r="R185">
        <f t="shared" si="20"/>
        <v>161.43199999999999</v>
      </c>
      <c r="S185">
        <f t="shared" si="21"/>
        <v>807.16</v>
      </c>
      <c r="T185">
        <f t="shared" si="22"/>
        <v>402.30999999999995</v>
      </c>
      <c r="U185" s="2">
        <f>Monthly_Fixed_Costs!$I$2</f>
        <v>26.363636363636363</v>
      </c>
      <c r="V185">
        <f t="shared" si="23"/>
        <v>16.599999999999998</v>
      </c>
      <c r="W185" s="2">
        <f t="shared" si="24"/>
        <v>359.34636363636361</v>
      </c>
      <c r="X185">
        <f t="shared" si="25"/>
        <v>6</v>
      </c>
      <c r="Y185">
        <f t="shared" si="26"/>
        <v>0</v>
      </c>
    </row>
    <row r="186" spans="1:25" x14ac:dyDescent="0.3">
      <c r="A186" t="s">
        <v>222</v>
      </c>
      <c r="B186" s="1">
        <v>45671</v>
      </c>
      <c r="C186" s="1">
        <v>45673</v>
      </c>
      <c r="D186" s="1">
        <v>45672</v>
      </c>
      <c r="E186" t="s">
        <v>16</v>
      </c>
      <c r="F186" t="s">
        <v>45</v>
      </c>
      <c r="G186" t="s">
        <v>18</v>
      </c>
      <c r="H186" t="s">
        <v>19</v>
      </c>
      <c r="I186" t="s">
        <v>20</v>
      </c>
      <c r="J186" t="s">
        <v>21</v>
      </c>
      <c r="K186">
        <v>3</v>
      </c>
      <c r="L186">
        <v>66.75</v>
      </c>
      <c r="M186">
        <v>26.94</v>
      </c>
      <c r="N186">
        <v>6.85</v>
      </c>
      <c r="O186">
        <v>10</v>
      </c>
      <c r="P186">
        <f t="shared" si="18"/>
        <v>1</v>
      </c>
      <c r="Q186" t="str">
        <f t="shared" si="19"/>
        <v>Before 01-15</v>
      </c>
      <c r="R186">
        <f t="shared" si="20"/>
        <v>60.075000000000003</v>
      </c>
      <c r="S186">
        <f t="shared" si="21"/>
        <v>180.22500000000002</v>
      </c>
      <c r="T186">
        <f t="shared" si="22"/>
        <v>99.405000000000015</v>
      </c>
      <c r="U186" s="2">
        <f>Monthly_Fixed_Costs!$I$2</f>
        <v>26.363636363636363</v>
      </c>
      <c r="V186">
        <f t="shared" si="23"/>
        <v>20.549999999999997</v>
      </c>
      <c r="W186" s="2">
        <f t="shared" si="24"/>
        <v>52.491363636363658</v>
      </c>
      <c r="X186">
        <f t="shared" si="25"/>
        <v>1</v>
      </c>
      <c r="Y186">
        <f t="shared" si="26"/>
        <v>0</v>
      </c>
    </row>
    <row r="187" spans="1:25" x14ac:dyDescent="0.3">
      <c r="A187" t="s">
        <v>223</v>
      </c>
      <c r="B187" s="1">
        <v>45684</v>
      </c>
      <c r="C187" s="1">
        <v>45688</v>
      </c>
      <c r="D187" s="1">
        <v>45688</v>
      </c>
      <c r="E187" t="s">
        <v>23</v>
      </c>
      <c r="F187" t="s">
        <v>32</v>
      </c>
      <c r="G187" t="s">
        <v>18</v>
      </c>
      <c r="H187" t="s">
        <v>33</v>
      </c>
      <c r="I187" t="s">
        <v>29</v>
      </c>
      <c r="J187" t="s">
        <v>27</v>
      </c>
      <c r="K187">
        <v>10</v>
      </c>
      <c r="L187">
        <v>125.17</v>
      </c>
      <c r="M187">
        <v>60.51</v>
      </c>
      <c r="N187">
        <v>8.86</v>
      </c>
      <c r="O187">
        <v>5</v>
      </c>
      <c r="P187">
        <f t="shared" si="18"/>
        <v>1</v>
      </c>
      <c r="Q187" t="str">
        <f t="shared" si="19"/>
        <v>After 01-15</v>
      </c>
      <c r="R187">
        <f t="shared" si="20"/>
        <v>118.91149999999999</v>
      </c>
      <c r="S187">
        <f t="shared" si="21"/>
        <v>1189.1149999999998</v>
      </c>
      <c r="T187">
        <f t="shared" si="22"/>
        <v>584.01499999999976</v>
      </c>
      <c r="U187" s="2">
        <f>Monthly_Fixed_Costs!$I$2</f>
        <v>26.363636363636363</v>
      </c>
      <c r="V187">
        <f t="shared" si="23"/>
        <v>88.6</v>
      </c>
      <c r="W187" s="2">
        <f t="shared" si="24"/>
        <v>469.05136363636342</v>
      </c>
      <c r="X187">
        <f t="shared" si="25"/>
        <v>4</v>
      </c>
      <c r="Y187">
        <f t="shared" si="26"/>
        <v>0</v>
      </c>
    </row>
    <row r="188" spans="1:25" x14ac:dyDescent="0.3">
      <c r="A188" t="s">
        <v>224</v>
      </c>
      <c r="B188" s="1">
        <v>45672</v>
      </c>
      <c r="C188" s="1">
        <v>45675</v>
      </c>
      <c r="D188" s="1">
        <v>45675</v>
      </c>
      <c r="E188" t="s">
        <v>23</v>
      </c>
      <c r="F188" t="s">
        <v>17</v>
      </c>
      <c r="G188" t="s">
        <v>18</v>
      </c>
      <c r="H188" t="s">
        <v>19</v>
      </c>
      <c r="I188" t="s">
        <v>34</v>
      </c>
      <c r="J188" t="s">
        <v>35</v>
      </c>
      <c r="K188">
        <v>11</v>
      </c>
      <c r="L188">
        <v>42.55</v>
      </c>
      <c r="M188">
        <v>24.58</v>
      </c>
      <c r="N188">
        <v>11.34</v>
      </c>
      <c r="O188">
        <v>15</v>
      </c>
      <c r="P188">
        <f t="shared" si="18"/>
        <v>1</v>
      </c>
      <c r="Q188" t="str">
        <f t="shared" si="19"/>
        <v>Before 01-15</v>
      </c>
      <c r="R188">
        <f t="shared" si="20"/>
        <v>36.167499999999997</v>
      </c>
      <c r="S188">
        <f t="shared" si="21"/>
        <v>397.84249999999997</v>
      </c>
      <c r="T188">
        <f t="shared" si="22"/>
        <v>127.46249999999998</v>
      </c>
      <c r="U188" s="2">
        <f>Monthly_Fixed_Costs!$I$2</f>
        <v>26.363636363636363</v>
      </c>
      <c r="V188">
        <f t="shared" si="23"/>
        <v>124.74</v>
      </c>
      <c r="W188" s="2">
        <f t="shared" si="24"/>
        <v>-23.641136363636377</v>
      </c>
      <c r="X188">
        <f t="shared" si="25"/>
        <v>3</v>
      </c>
      <c r="Y188">
        <f t="shared" si="26"/>
        <v>1</v>
      </c>
    </row>
    <row r="189" spans="1:25" x14ac:dyDescent="0.3">
      <c r="A189" t="s">
        <v>225</v>
      </c>
      <c r="B189" s="1">
        <v>45674</v>
      </c>
      <c r="C189" s="1">
        <v>45676</v>
      </c>
      <c r="D189" s="1">
        <v>45675</v>
      </c>
      <c r="E189" t="s">
        <v>16</v>
      </c>
      <c r="F189" t="s">
        <v>45</v>
      </c>
      <c r="G189" t="s">
        <v>24</v>
      </c>
      <c r="H189" t="s">
        <v>37</v>
      </c>
      <c r="I189" t="s">
        <v>38</v>
      </c>
      <c r="J189" t="s">
        <v>21</v>
      </c>
      <c r="K189">
        <v>1</v>
      </c>
      <c r="L189">
        <v>105.49</v>
      </c>
      <c r="M189">
        <v>57.97</v>
      </c>
      <c r="N189">
        <v>10.25</v>
      </c>
      <c r="O189">
        <v>5</v>
      </c>
      <c r="P189">
        <f t="shared" si="18"/>
        <v>1</v>
      </c>
      <c r="Q189" t="str">
        <f t="shared" si="19"/>
        <v>After 01-15</v>
      </c>
      <c r="R189">
        <f t="shared" si="20"/>
        <v>100.21549999999999</v>
      </c>
      <c r="S189">
        <f t="shared" si="21"/>
        <v>100.21549999999999</v>
      </c>
      <c r="T189">
        <f t="shared" si="22"/>
        <v>42.245499999999993</v>
      </c>
      <c r="U189" s="2">
        <f>Monthly_Fixed_Costs!$I$2</f>
        <v>26.363636363636363</v>
      </c>
      <c r="V189">
        <f t="shared" si="23"/>
        <v>10.25</v>
      </c>
      <c r="W189" s="2">
        <f t="shared" si="24"/>
        <v>5.631863636363633</v>
      </c>
      <c r="X189">
        <f t="shared" si="25"/>
        <v>1</v>
      </c>
      <c r="Y189">
        <f t="shared" si="26"/>
        <v>1</v>
      </c>
    </row>
    <row r="190" spans="1:25" x14ac:dyDescent="0.3">
      <c r="A190" t="s">
        <v>226</v>
      </c>
      <c r="B190" s="1">
        <v>45681</v>
      </c>
      <c r="C190" s="1">
        <v>45683</v>
      </c>
      <c r="D190" s="1">
        <v>45686</v>
      </c>
      <c r="E190" t="s">
        <v>16</v>
      </c>
      <c r="F190" t="s">
        <v>45</v>
      </c>
      <c r="G190" t="s">
        <v>18</v>
      </c>
      <c r="H190" t="s">
        <v>25</v>
      </c>
      <c r="I190" t="s">
        <v>20</v>
      </c>
      <c r="J190" t="s">
        <v>21</v>
      </c>
      <c r="K190">
        <v>6</v>
      </c>
      <c r="L190">
        <v>104.39</v>
      </c>
      <c r="M190">
        <v>61.72</v>
      </c>
      <c r="N190">
        <v>4.16</v>
      </c>
      <c r="O190">
        <v>0</v>
      </c>
      <c r="P190">
        <f t="shared" si="18"/>
        <v>0</v>
      </c>
      <c r="Q190" t="str">
        <f t="shared" si="19"/>
        <v>After 01-15</v>
      </c>
      <c r="R190">
        <f t="shared" si="20"/>
        <v>104.39</v>
      </c>
      <c r="S190">
        <f t="shared" si="21"/>
        <v>626.34</v>
      </c>
      <c r="T190">
        <f t="shared" si="22"/>
        <v>256.02000000000004</v>
      </c>
      <c r="U190" s="2">
        <f>Monthly_Fixed_Costs!$I$2</f>
        <v>26.363636363636363</v>
      </c>
      <c r="V190">
        <f t="shared" si="23"/>
        <v>24.96</v>
      </c>
      <c r="W190" s="2">
        <f t="shared" si="24"/>
        <v>204.69636363636369</v>
      </c>
      <c r="X190">
        <f t="shared" si="25"/>
        <v>5</v>
      </c>
      <c r="Y190">
        <f t="shared" si="26"/>
        <v>0</v>
      </c>
    </row>
    <row r="191" spans="1:25" x14ac:dyDescent="0.3">
      <c r="A191" t="s">
        <v>227</v>
      </c>
      <c r="B191" s="1">
        <v>45663</v>
      </c>
      <c r="C191" s="1">
        <v>45667</v>
      </c>
      <c r="D191" s="1">
        <v>45667</v>
      </c>
      <c r="E191" t="s">
        <v>16</v>
      </c>
      <c r="F191" t="s">
        <v>41</v>
      </c>
      <c r="G191" t="s">
        <v>18</v>
      </c>
      <c r="H191" t="s">
        <v>33</v>
      </c>
      <c r="I191" t="s">
        <v>74</v>
      </c>
      <c r="J191" t="s">
        <v>27</v>
      </c>
      <c r="K191">
        <v>16</v>
      </c>
      <c r="L191">
        <v>170.91</v>
      </c>
      <c r="M191">
        <v>69.23</v>
      </c>
      <c r="N191">
        <v>10.64</v>
      </c>
      <c r="O191">
        <v>15</v>
      </c>
      <c r="P191">
        <f t="shared" si="18"/>
        <v>1</v>
      </c>
      <c r="Q191" t="str">
        <f t="shared" si="19"/>
        <v>Before 01-15</v>
      </c>
      <c r="R191">
        <f t="shared" si="20"/>
        <v>145.27349999999998</v>
      </c>
      <c r="S191">
        <f t="shared" si="21"/>
        <v>2324.3759999999997</v>
      </c>
      <c r="T191">
        <f t="shared" si="22"/>
        <v>1216.6959999999997</v>
      </c>
      <c r="U191" s="2">
        <f>Monthly_Fixed_Costs!$I$2</f>
        <v>26.363636363636363</v>
      </c>
      <c r="V191">
        <f t="shared" si="23"/>
        <v>170.24</v>
      </c>
      <c r="W191" s="2">
        <f t="shared" si="24"/>
        <v>1020.0923636363633</v>
      </c>
      <c r="X191">
        <f t="shared" si="25"/>
        <v>4</v>
      </c>
      <c r="Y191">
        <f t="shared" si="26"/>
        <v>0</v>
      </c>
    </row>
    <row r="192" spans="1:25" x14ac:dyDescent="0.3">
      <c r="A192" t="s">
        <v>228</v>
      </c>
      <c r="B192" s="1">
        <v>45679</v>
      </c>
      <c r="C192" s="1">
        <v>45681</v>
      </c>
      <c r="D192" s="1">
        <v>45680</v>
      </c>
      <c r="E192" t="s">
        <v>23</v>
      </c>
      <c r="F192" t="s">
        <v>32</v>
      </c>
      <c r="G192" t="s">
        <v>18</v>
      </c>
      <c r="H192" t="s">
        <v>33</v>
      </c>
      <c r="I192" t="s">
        <v>34</v>
      </c>
      <c r="J192" t="s">
        <v>35</v>
      </c>
      <c r="K192">
        <v>5</v>
      </c>
      <c r="L192">
        <v>179.56</v>
      </c>
      <c r="M192">
        <v>77.930000000000007</v>
      </c>
      <c r="N192">
        <v>3.67</v>
      </c>
      <c r="O192">
        <v>5</v>
      </c>
      <c r="P192">
        <f t="shared" si="18"/>
        <v>1</v>
      </c>
      <c r="Q192" t="str">
        <f t="shared" si="19"/>
        <v>After 01-15</v>
      </c>
      <c r="R192">
        <f t="shared" si="20"/>
        <v>170.58199999999999</v>
      </c>
      <c r="S192">
        <f t="shared" si="21"/>
        <v>852.91</v>
      </c>
      <c r="T192">
        <f t="shared" si="22"/>
        <v>463.25999999999993</v>
      </c>
      <c r="U192" s="2">
        <f>Monthly_Fixed_Costs!$I$2</f>
        <v>26.363636363636363</v>
      </c>
      <c r="V192">
        <f t="shared" si="23"/>
        <v>18.350000000000001</v>
      </c>
      <c r="W192" s="2">
        <f t="shared" si="24"/>
        <v>418.54636363636359</v>
      </c>
      <c r="X192">
        <f t="shared" si="25"/>
        <v>1</v>
      </c>
      <c r="Y192">
        <f t="shared" si="26"/>
        <v>0</v>
      </c>
    </row>
    <row r="193" spans="1:25" x14ac:dyDescent="0.3">
      <c r="A193" t="s">
        <v>229</v>
      </c>
      <c r="B193" s="1">
        <v>45682</v>
      </c>
      <c r="C193" s="1">
        <v>45684</v>
      </c>
      <c r="D193" s="1">
        <v>45687</v>
      </c>
      <c r="E193" t="s">
        <v>16</v>
      </c>
      <c r="F193" t="s">
        <v>45</v>
      </c>
      <c r="G193" t="s">
        <v>24</v>
      </c>
      <c r="H193" t="s">
        <v>25</v>
      </c>
      <c r="I193" t="s">
        <v>29</v>
      </c>
      <c r="J193" t="s">
        <v>27</v>
      </c>
      <c r="K193">
        <v>17</v>
      </c>
      <c r="L193">
        <v>131.66999999999999</v>
      </c>
      <c r="M193">
        <v>71.36</v>
      </c>
      <c r="N193">
        <v>8.51</v>
      </c>
      <c r="O193">
        <v>10</v>
      </c>
      <c r="P193">
        <f t="shared" si="18"/>
        <v>0</v>
      </c>
      <c r="Q193" t="str">
        <f t="shared" si="19"/>
        <v>After 01-15</v>
      </c>
      <c r="R193">
        <f t="shared" si="20"/>
        <v>118.50299999999999</v>
      </c>
      <c r="S193">
        <f t="shared" si="21"/>
        <v>2014.5509999999997</v>
      </c>
      <c r="T193">
        <f t="shared" si="22"/>
        <v>801.43099999999981</v>
      </c>
      <c r="U193" s="2">
        <f>Monthly_Fixed_Costs!$I$2</f>
        <v>26.363636363636363</v>
      </c>
      <c r="V193">
        <f t="shared" si="23"/>
        <v>144.66999999999999</v>
      </c>
      <c r="W193" s="2">
        <f t="shared" si="24"/>
        <v>630.39736363636348</v>
      </c>
      <c r="X193">
        <f t="shared" si="25"/>
        <v>5</v>
      </c>
      <c r="Y193">
        <f t="shared" si="26"/>
        <v>0</v>
      </c>
    </row>
    <row r="194" spans="1:25" x14ac:dyDescent="0.3">
      <c r="A194" t="s">
        <v>230</v>
      </c>
      <c r="B194" s="1">
        <v>45681</v>
      </c>
      <c r="C194" s="1">
        <v>45685</v>
      </c>
      <c r="D194" s="1">
        <v>45684</v>
      </c>
      <c r="E194" t="s">
        <v>23</v>
      </c>
      <c r="F194" t="s">
        <v>17</v>
      </c>
      <c r="G194" t="s">
        <v>18</v>
      </c>
      <c r="H194" t="s">
        <v>33</v>
      </c>
      <c r="I194" t="s">
        <v>34</v>
      </c>
      <c r="J194" t="s">
        <v>35</v>
      </c>
      <c r="K194">
        <v>2</v>
      </c>
      <c r="L194">
        <v>43.44</v>
      </c>
      <c r="M194">
        <v>21.45</v>
      </c>
      <c r="N194">
        <v>10.37</v>
      </c>
      <c r="O194">
        <v>15</v>
      </c>
      <c r="P194">
        <f t="shared" si="18"/>
        <v>1</v>
      </c>
      <c r="Q194" t="str">
        <f t="shared" si="19"/>
        <v>After 01-15</v>
      </c>
      <c r="R194">
        <f t="shared" si="20"/>
        <v>36.923999999999999</v>
      </c>
      <c r="S194">
        <f t="shared" si="21"/>
        <v>73.847999999999999</v>
      </c>
      <c r="T194">
        <f t="shared" si="22"/>
        <v>30.948</v>
      </c>
      <c r="U194" s="2">
        <f>Monthly_Fixed_Costs!$I$2</f>
        <v>26.363636363636363</v>
      </c>
      <c r="V194">
        <f t="shared" si="23"/>
        <v>20.74</v>
      </c>
      <c r="W194" s="2">
        <f t="shared" si="24"/>
        <v>-16.155636363636361</v>
      </c>
      <c r="X194">
        <f t="shared" si="25"/>
        <v>3</v>
      </c>
      <c r="Y194">
        <f t="shared" si="26"/>
        <v>1</v>
      </c>
    </row>
    <row r="195" spans="1:25" x14ac:dyDescent="0.3">
      <c r="A195" t="s">
        <v>231</v>
      </c>
      <c r="B195" s="1">
        <v>45668</v>
      </c>
      <c r="C195" s="1">
        <v>45671</v>
      </c>
      <c r="D195" s="1">
        <v>45670</v>
      </c>
      <c r="E195" t="s">
        <v>16</v>
      </c>
      <c r="F195" t="s">
        <v>41</v>
      </c>
      <c r="G195" t="s">
        <v>24</v>
      </c>
      <c r="H195" t="s">
        <v>37</v>
      </c>
      <c r="I195" t="s">
        <v>74</v>
      </c>
      <c r="J195" t="s">
        <v>27</v>
      </c>
      <c r="K195">
        <v>15</v>
      </c>
      <c r="L195">
        <v>155.1</v>
      </c>
      <c r="M195">
        <v>76.47</v>
      </c>
      <c r="N195">
        <v>11.98</v>
      </c>
      <c r="O195">
        <v>0</v>
      </c>
      <c r="P195">
        <f t="shared" ref="P195:P258" si="27">IF(D195-C195 &lt;= 0,1,0)</f>
        <v>1</v>
      </c>
      <c r="Q195" t="str">
        <f t="shared" ref="Q195:Q258" si="28">IF(B195&lt;=DATE(2025,1,15),"Before 01-15","After 01-15")</f>
        <v>Before 01-15</v>
      </c>
      <c r="R195">
        <f t="shared" ref="R195:R258" si="29">L195*(1-(0.01*O195))</f>
        <v>155.1</v>
      </c>
      <c r="S195">
        <f t="shared" ref="S195:S258" si="30">R195*K195</f>
        <v>2326.5</v>
      </c>
      <c r="T195">
        <f t="shared" ref="T195:T258" si="31">S195-(M195*K195)</f>
        <v>1179.45</v>
      </c>
      <c r="U195" s="2">
        <f>Monthly_Fixed_Costs!$I$2</f>
        <v>26.363636363636363</v>
      </c>
      <c r="V195">
        <f t="shared" ref="V195:V258" si="32">N195*K195</f>
        <v>179.70000000000002</v>
      </c>
      <c r="W195" s="2">
        <f t="shared" ref="W195:W258" si="33">T195-(U195+V195)</f>
        <v>973.38636363636363</v>
      </c>
      <c r="X195">
        <f t="shared" ref="X195:X258" si="34">D195-B195</f>
        <v>2</v>
      </c>
      <c r="Y195">
        <f t="shared" ref="Y195:Y258" si="35">IF(W195&lt;10,1,0)</f>
        <v>0</v>
      </c>
    </row>
    <row r="196" spans="1:25" x14ac:dyDescent="0.3">
      <c r="A196" t="s">
        <v>232</v>
      </c>
      <c r="B196" s="1">
        <v>45678</v>
      </c>
      <c r="C196" s="1">
        <v>45681</v>
      </c>
      <c r="D196" s="1">
        <v>45681</v>
      </c>
      <c r="E196" t="s">
        <v>16</v>
      </c>
      <c r="F196" t="s">
        <v>32</v>
      </c>
      <c r="G196" t="s">
        <v>24</v>
      </c>
      <c r="H196" t="s">
        <v>37</v>
      </c>
      <c r="I196" t="s">
        <v>34</v>
      </c>
      <c r="J196" t="s">
        <v>35</v>
      </c>
      <c r="K196">
        <v>5</v>
      </c>
      <c r="L196">
        <v>109.3</v>
      </c>
      <c r="M196">
        <v>49.93</v>
      </c>
      <c r="N196">
        <v>8.32</v>
      </c>
      <c r="O196">
        <v>10</v>
      </c>
      <c r="P196">
        <f t="shared" si="27"/>
        <v>1</v>
      </c>
      <c r="Q196" t="str">
        <f t="shared" si="28"/>
        <v>After 01-15</v>
      </c>
      <c r="R196">
        <f t="shared" si="29"/>
        <v>98.37</v>
      </c>
      <c r="S196">
        <f t="shared" si="30"/>
        <v>491.85</v>
      </c>
      <c r="T196">
        <f t="shared" si="31"/>
        <v>242.20000000000002</v>
      </c>
      <c r="U196" s="2">
        <f>Monthly_Fixed_Costs!$I$2</f>
        <v>26.363636363636363</v>
      </c>
      <c r="V196">
        <f t="shared" si="32"/>
        <v>41.6</v>
      </c>
      <c r="W196" s="2">
        <f t="shared" si="33"/>
        <v>174.23636363636365</v>
      </c>
      <c r="X196">
        <f t="shared" si="34"/>
        <v>3</v>
      </c>
      <c r="Y196">
        <f t="shared" si="35"/>
        <v>0</v>
      </c>
    </row>
    <row r="197" spans="1:25" x14ac:dyDescent="0.3">
      <c r="A197" t="s">
        <v>233</v>
      </c>
      <c r="B197" s="1">
        <v>45688</v>
      </c>
      <c r="C197" s="1">
        <v>45690</v>
      </c>
      <c r="D197" s="1">
        <v>45693</v>
      </c>
      <c r="E197" t="s">
        <v>16</v>
      </c>
      <c r="F197" t="s">
        <v>32</v>
      </c>
      <c r="G197" t="s">
        <v>18</v>
      </c>
      <c r="H197" t="s">
        <v>19</v>
      </c>
      <c r="I197" t="s">
        <v>38</v>
      </c>
      <c r="J197" t="s">
        <v>21</v>
      </c>
      <c r="K197">
        <v>18</v>
      </c>
      <c r="L197">
        <v>122.07</v>
      </c>
      <c r="M197">
        <v>78.150000000000006</v>
      </c>
      <c r="N197">
        <v>10.82</v>
      </c>
      <c r="O197">
        <v>0</v>
      </c>
      <c r="P197">
        <f t="shared" si="27"/>
        <v>0</v>
      </c>
      <c r="Q197" t="str">
        <f t="shared" si="28"/>
        <v>After 01-15</v>
      </c>
      <c r="R197">
        <f t="shared" si="29"/>
        <v>122.07</v>
      </c>
      <c r="S197">
        <f t="shared" si="30"/>
        <v>2197.2599999999998</v>
      </c>
      <c r="T197">
        <f t="shared" si="31"/>
        <v>790.55999999999972</v>
      </c>
      <c r="U197" s="2">
        <f>Monthly_Fixed_Costs!$I$2</f>
        <v>26.363636363636363</v>
      </c>
      <c r="V197">
        <f t="shared" si="32"/>
        <v>194.76</v>
      </c>
      <c r="W197" s="2">
        <f t="shared" si="33"/>
        <v>569.43636363636335</v>
      </c>
      <c r="X197">
        <f t="shared" si="34"/>
        <v>5</v>
      </c>
      <c r="Y197">
        <f t="shared" si="35"/>
        <v>0</v>
      </c>
    </row>
    <row r="198" spans="1:25" x14ac:dyDescent="0.3">
      <c r="A198" t="s">
        <v>234</v>
      </c>
      <c r="B198" s="1">
        <v>45664</v>
      </c>
      <c r="C198" s="1">
        <v>45667</v>
      </c>
      <c r="D198" s="1">
        <v>45667</v>
      </c>
      <c r="E198" t="s">
        <v>16</v>
      </c>
      <c r="F198" t="s">
        <v>17</v>
      </c>
      <c r="G198" t="s">
        <v>24</v>
      </c>
      <c r="H198" t="s">
        <v>33</v>
      </c>
      <c r="I198" t="s">
        <v>47</v>
      </c>
      <c r="J198" t="s">
        <v>35</v>
      </c>
      <c r="K198">
        <v>16</v>
      </c>
      <c r="L198">
        <v>88.04</v>
      </c>
      <c r="M198">
        <v>45.98</v>
      </c>
      <c r="N198">
        <v>8.86</v>
      </c>
      <c r="O198">
        <v>0</v>
      </c>
      <c r="P198">
        <f t="shared" si="27"/>
        <v>1</v>
      </c>
      <c r="Q198" t="str">
        <f t="shared" si="28"/>
        <v>Before 01-15</v>
      </c>
      <c r="R198">
        <f t="shared" si="29"/>
        <v>88.04</v>
      </c>
      <c r="S198">
        <f t="shared" si="30"/>
        <v>1408.64</v>
      </c>
      <c r="T198">
        <f t="shared" si="31"/>
        <v>672.96000000000015</v>
      </c>
      <c r="U198" s="2">
        <f>Monthly_Fixed_Costs!$I$2</f>
        <v>26.363636363636363</v>
      </c>
      <c r="V198">
        <f t="shared" si="32"/>
        <v>141.76</v>
      </c>
      <c r="W198" s="2">
        <f t="shared" si="33"/>
        <v>504.83636363636379</v>
      </c>
      <c r="X198">
        <f t="shared" si="34"/>
        <v>3</v>
      </c>
      <c r="Y198">
        <f t="shared" si="35"/>
        <v>0</v>
      </c>
    </row>
    <row r="199" spans="1:25" x14ac:dyDescent="0.3">
      <c r="A199" t="s">
        <v>235</v>
      </c>
      <c r="B199" s="1">
        <v>45669</v>
      </c>
      <c r="C199" s="1">
        <v>45672</v>
      </c>
      <c r="D199" s="1">
        <v>45671</v>
      </c>
      <c r="E199" t="s">
        <v>16</v>
      </c>
      <c r="F199" t="s">
        <v>41</v>
      </c>
      <c r="G199" t="s">
        <v>18</v>
      </c>
      <c r="H199" t="s">
        <v>33</v>
      </c>
      <c r="I199" t="s">
        <v>56</v>
      </c>
      <c r="J199" t="s">
        <v>35</v>
      </c>
      <c r="K199">
        <v>3</v>
      </c>
      <c r="L199">
        <v>90.96</v>
      </c>
      <c r="M199">
        <v>37.909999999999997</v>
      </c>
      <c r="N199">
        <v>9.2899999999999991</v>
      </c>
      <c r="O199">
        <v>10</v>
      </c>
      <c r="P199">
        <f t="shared" si="27"/>
        <v>1</v>
      </c>
      <c r="Q199" t="str">
        <f t="shared" si="28"/>
        <v>Before 01-15</v>
      </c>
      <c r="R199">
        <f t="shared" si="29"/>
        <v>81.86399999999999</v>
      </c>
      <c r="S199">
        <f t="shared" si="30"/>
        <v>245.59199999999998</v>
      </c>
      <c r="T199">
        <f t="shared" si="31"/>
        <v>131.86199999999999</v>
      </c>
      <c r="U199" s="2">
        <f>Monthly_Fixed_Costs!$I$2</f>
        <v>26.363636363636363</v>
      </c>
      <c r="V199">
        <f t="shared" si="32"/>
        <v>27.869999999999997</v>
      </c>
      <c r="W199" s="2">
        <f t="shared" si="33"/>
        <v>77.62836363636363</v>
      </c>
      <c r="X199">
        <f t="shared" si="34"/>
        <v>2</v>
      </c>
      <c r="Y199">
        <f t="shared" si="35"/>
        <v>0</v>
      </c>
    </row>
    <row r="200" spans="1:25" x14ac:dyDescent="0.3">
      <c r="A200" t="s">
        <v>236</v>
      </c>
      <c r="B200" s="1">
        <v>45677</v>
      </c>
      <c r="C200" s="1">
        <v>45680</v>
      </c>
      <c r="D200" s="1">
        <v>45679</v>
      </c>
      <c r="E200" t="s">
        <v>23</v>
      </c>
      <c r="F200" t="s">
        <v>32</v>
      </c>
      <c r="G200" t="s">
        <v>24</v>
      </c>
      <c r="H200" t="s">
        <v>37</v>
      </c>
      <c r="I200" t="s">
        <v>26</v>
      </c>
      <c r="J200" t="s">
        <v>27</v>
      </c>
      <c r="K200">
        <v>5</v>
      </c>
      <c r="L200">
        <v>164.43</v>
      </c>
      <c r="M200">
        <v>92.12</v>
      </c>
      <c r="N200">
        <v>7.47</v>
      </c>
      <c r="O200">
        <v>0</v>
      </c>
      <c r="P200">
        <f t="shared" si="27"/>
        <v>1</v>
      </c>
      <c r="Q200" t="str">
        <f t="shared" si="28"/>
        <v>After 01-15</v>
      </c>
      <c r="R200">
        <f t="shared" si="29"/>
        <v>164.43</v>
      </c>
      <c r="S200">
        <f t="shared" si="30"/>
        <v>822.15000000000009</v>
      </c>
      <c r="T200">
        <f t="shared" si="31"/>
        <v>361.55000000000007</v>
      </c>
      <c r="U200" s="2">
        <f>Monthly_Fixed_Costs!$I$2</f>
        <v>26.363636363636363</v>
      </c>
      <c r="V200">
        <f t="shared" si="32"/>
        <v>37.35</v>
      </c>
      <c r="W200" s="2">
        <f t="shared" si="33"/>
        <v>297.83636363636367</v>
      </c>
      <c r="X200">
        <f t="shared" si="34"/>
        <v>2</v>
      </c>
      <c r="Y200">
        <f t="shared" si="35"/>
        <v>0</v>
      </c>
    </row>
    <row r="201" spans="1:25" x14ac:dyDescent="0.3">
      <c r="A201" t="s">
        <v>237</v>
      </c>
      <c r="B201" s="1">
        <v>45658</v>
      </c>
      <c r="C201" s="1">
        <v>45661</v>
      </c>
      <c r="D201" s="1">
        <v>45660</v>
      </c>
      <c r="E201" t="s">
        <v>16</v>
      </c>
      <c r="F201" t="s">
        <v>17</v>
      </c>
      <c r="G201" t="s">
        <v>24</v>
      </c>
      <c r="H201" t="s">
        <v>33</v>
      </c>
      <c r="I201" t="s">
        <v>47</v>
      </c>
      <c r="J201" t="s">
        <v>35</v>
      </c>
      <c r="K201">
        <v>17</v>
      </c>
      <c r="L201">
        <v>197.1</v>
      </c>
      <c r="M201">
        <v>81.349999999999994</v>
      </c>
      <c r="N201">
        <v>5.24</v>
      </c>
      <c r="O201">
        <v>5</v>
      </c>
      <c r="P201">
        <f t="shared" si="27"/>
        <v>1</v>
      </c>
      <c r="Q201" t="str">
        <f t="shared" si="28"/>
        <v>Before 01-15</v>
      </c>
      <c r="R201">
        <f t="shared" si="29"/>
        <v>187.24499999999998</v>
      </c>
      <c r="S201">
        <f t="shared" si="30"/>
        <v>3183.1649999999995</v>
      </c>
      <c r="T201">
        <f t="shared" si="31"/>
        <v>1800.2149999999997</v>
      </c>
      <c r="U201" s="2">
        <f>Monthly_Fixed_Costs!$I$2</f>
        <v>26.363636363636363</v>
      </c>
      <c r="V201">
        <f t="shared" si="32"/>
        <v>89.08</v>
      </c>
      <c r="W201" s="2">
        <f t="shared" si="33"/>
        <v>1684.7713636363633</v>
      </c>
      <c r="X201">
        <f t="shared" si="34"/>
        <v>2</v>
      </c>
      <c r="Y201">
        <f t="shared" si="35"/>
        <v>0</v>
      </c>
    </row>
    <row r="202" spans="1:25" x14ac:dyDescent="0.3">
      <c r="A202" t="s">
        <v>238</v>
      </c>
      <c r="B202" s="1">
        <v>45686</v>
      </c>
      <c r="C202" s="1">
        <v>45688</v>
      </c>
      <c r="D202" s="1">
        <v>45687</v>
      </c>
      <c r="E202" t="s">
        <v>23</v>
      </c>
      <c r="F202" t="s">
        <v>41</v>
      </c>
      <c r="G202" t="s">
        <v>18</v>
      </c>
      <c r="H202" t="s">
        <v>19</v>
      </c>
      <c r="I202" t="s">
        <v>26</v>
      </c>
      <c r="J202" t="s">
        <v>27</v>
      </c>
      <c r="K202">
        <v>16</v>
      </c>
      <c r="L202">
        <v>161.35</v>
      </c>
      <c r="M202">
        <v>76.7</v>
      </c>
      <c r="N202">
        <v>5.64</v>
      </c>
      <c r="O202">
        <v>0</v>
      </c>
      <c r="P202">
        <f t="shared" si="27"/>
        <v>1</v>
      </c>
      <c r="Q202" t="str">
        <f t="shared" si="28"/>
        <v>After 01-15</v>
      </c>
      <c r="R202">
        <f t="shared" si="29"/>
        <v>161.35</v>
      </c>
      <c r="S202">
        <f t="shared" si="30"/>
        <v>2581.6</v>
      </c>
      <c r="T202">
        <f t="shared" si="31"/>
        <v>1354.3999999999999</v>
      </c>
      <c r="U202" s="2">
        <f>Monthly_Fixed_Costs!$I$2</f>
        <v>26.363636363636363</v>
      </c>
      <c r="V202">
        <f t="shared" si="32"/>
        <v>90.24</v>
      </c>
      <c r="W202" s="2">
        <f t="shared" si="33"/>
        <v>1237.7963636363636</v>
      </c>
      <c r="X202">
        <f t="shared" si="34"/>
        <v>1</v>
      </c>
      <c r="Y202">
        <f t="shared" si="35"/>
        <v>0</v>
      </c>
    </row>
    <row r="203" spans="1:25" x14ac:dyDescent="0.3">
      <c r="A203" t="s">
        <v>239</v>
      </c>
      <c r="B203" s="1">
        <v>45675</v>
      </c>
      <c r="C203" s="1">
        <v>45678</v>
      </c>
      <c r="D203" s="1">
        <v>45681</v>
      </c>
      <c r="E203" t="s">
        <v>16</v>
      </c>
      <c r="F203" t="s">
        <v>41</v>
      </c>
      <c r="G203" t="s">
        <v>18</v>
      </c>
      <c r="H203" t="s">
        <v>25</v>
      </c>
      <c r="I203" t="s">
        <v>47</v>
      </c>
      <c r="J203" t="s">
        <v>35</v>
      </c>
      <c r="K203">
        <v>7</v>
      </c>
      <c r="L203">
        <v>55.22</v>
      </c>
      <c r="M203">
        <v>31.72</v>
      </c>
      <c r="N203">
        <v>7.51</v>
      </c>
      <c r="O203">
        <v>10</v>
      </c>
      <c r="P203">
        <f t="shared" si="27"/>
        <v>0</v>
      </c>
      <c r="Q203" t="str">
        <f t="shared" si="28"/>
        <v>After 01-15</v>
      </c>
      <c r="R203">
        <f t="shared" si="29"/>
        <v>49.698</v>
      </c>
      <c r="S203">
        <f t="shared" si="30"/>
        <v>347.88600000000002</v>
      </c>
      <c r="T203">
        <f t="shared" si="31"/>
        <v>125.84600000000003</v>
      </c>
      <c r="U203" s="2">
        <f>Monthly_Fixed_Costs!$I$2</f>
        <v>26.363636363636363</v>
      </c>
      <c r="V203">
        <f t="shared" si="32"/>
        <v>52.57</v>
      </c>
      <c r="W203" s="2">
        <f t="shared" si="33"/>
        <v>46.912363636363665</v>
      </c>
      <c r="X203">
        <f t="shared" si="34"/>
        <v>6</v>
      </c>
      <c r="Y203">
        <f t="shared" si="35"/>
        <v>0</v>
      </c>
    </row>
    <row r="204" spans="1:25" x14ac:dyDescent="0.3">
      <c r="A204" t="s">
        <v>240</v>
      </c>
      <c r="B204" s="1">
        <v>45669</v>
      </c>
      <c r="C204" s="1">
        <v>45671</v>
      </c>
      <c r="D204" s="1">
        <v>45670</v>
      </c>
      <c r="E204" t="s">
        <v>16</v>
      </c>
      <c r="F204" t="s">
        <v>45</v>
      </c>
      <c r="G204" t="s">
        <v>24</v>
      </c>
      <c r="H204" t="s">
        <v>33</v>
      </c>
      <c r="I204" t="s">
        <v>74</v>
      </c>
      <c r="J204" t="s">
        <v>27</v>
      </c>
      <c r="K204">
        <v>10</v>
      </c>
      <c r="L204">
        <v>130.9</v>
      </c>
      <c r="M204">
        <v>60.33</v>
      </c>
      <c r="N204">
        <v>3.86</v>
      </c>
      <c r="O204">
        <v>10</v>
      </c>
      <c r="P204">
        <f t="shared" si="27"/>
        <v>1</v>
      </c>
      <c r="Q204" t="str">
        <f t="shared" si="28"/>
        <v>Before 01-15</v>
      </c>
      <c r="R204">
        <f t="shared" si="29"/>
        <v>117.81</v>
      </c>
      <c r="S204">
        <f t="shared" si="30"/>
        <v>1178.0999999999999</v>
      </c>
      <c r="T204">
        <f t="shared" si="31"/>
        <v>574.79999999999995</v>
      </c>
      <c r="U204" s="2">
        <f>Monthly_Fixed_Costs!$I$2</f>
        <v>26.363636363636363</v>
      </c>
      <c r="V204">
        <f t="shared" si="32"/>
        <v>38.6</v>
      </c>
      <c r="W204" s="2">
        <f t="shared" si="33"/>
        <v>509.83636363636356</v>
      </c>
      <c r="X204">
        <f t="shared" si="34"/>
        <v>1</v>
      </c>
      <c r="Y204">
        <f t="shared" si="35"/>
        <v>0</v>
      </c>
    </row>
    <row r="205" spans="1:25" x14ac:dyDescent="0.3">
      <c r="A205" t="s">
        <v>241</v>
      </c>
      <c r="B205" s="1">
        <v>45658</v>
      </c>
      <c r="C205" s="1">
        <v>45661</v>
      </c>
      <c r="D205" s="1">
        <v>45660</v>
      </c>
      <c r="E205" t="s">
        <v>16</v>
      </c>
      <c r="F205" t="s">
        <v>45</v>
      </c>
      <c r="G205" t="s">
        <v>24</v>
      </c>
      <c r="H205" t="s">
        <v>25</v>
      </c>
      <c r="I205" t="s">
        <v>26</v>
      </c>
      <c r="J205" t="s">
        <v>27</v>
      </c>
      <c r="K205">
        <v>5</v>
      </c>
      <c r="L205">
        <v>32.39</v>
      </c>
      <c r="M205">
        <v>13.91</v>
      </c>
      <c r="N205">
        <v>5.19</v>
      </c>
      <c r="O205">
        <v>15</v>
      </c>
      <c r="P205">
        <f t="shared" si="27"/>
        <v>1</v>
      </c>
      <c r="Q205" t="str">
        <f t="shared" si="28"/>
        <v>Before 01-15</v>
      </c>
      <c r="R205">
        <f t="shared" si="29"/>
        <v>27.531500000000001</v>
      </c>
      <c r="S205">
        <f t="shared" si="30"/>
        <v>137.6575</v>
      </c>
      <c r="T205">
        <f t="shared" si="31"/>
        <v>68.107500000000002</v>
      </c>
      <c r="U205" s="2">
        <f>Monthly_Fixed_Costs!$I$2</f>
        <v>26.363636363636363</v>
      </c>
      <c r="V205">
        <f t="shared" si="32"/>
        <v>25.950000000000003</v>
      </c>
      <c r="W205" s="2">
        <f t="shared" si="33"/>
        <v>15.793863636363639</v>
      </c>
      <c r="X205">
        <f t="shared" si="34"/>
        <v>2</v>
      </c>
      <c r="Y205">
        <f t="shared" si="35"/>
        <v>0</v>
      </c>
    </row>
    <row r="206" spans="1:25" x14ac:dyDescent="0.3">
      <c r="A206" t="s">
        <v>242</v>
      </c>
      <c r="B206" s="1">
        <v>45667</v>
      </c>
      <c r="C206" s="1">
        <v>45669</v>
      </c>
      <c r="D206" s="1">
        <v>45669</v>
      </c>
      <c r="E206" t="s">
        <v>23</v>
      </c>
      <c r="F206" t="s">
        <v>17</v>
      </c>
      <c r="G206" t="s">
        <v>18</v>
      </c>
      <c r="H206" t="s">
        <v>33</v>
      </c>
      <c r="I206" t="s">
        <v>20</v>
      </c>
      <c r="J206" t="s">
        <v>21</v>
      </c>
      <c r="K206">
        <v>10</v>
      </c>
      <c r="L206">
        <v>77.760000000000005</v>
      </c>
      <c r="M206">
        <v>47.16</v>
      </c>
      <c r="N206">
        <v>5.56</v>
      </c>
      <c r="O206">
        <v>5</v>
      </c>
      <c r="P206">
        <f t="shared" si="27"/>
        <v>1</v>
      </c>
      <c r="Q206" t="str">
        <f t="shared" si="28"/>
        <v>Before 01-15</v>
      </c>
      <c r="R206">
        <f t="shared" si="29"/>
        <v>73.872</v>
      </c>
      <c r="S206">
        <f t="shared" si="30"/>
        <v>738.72</v>
      </c>
      <c r="T206">
        <f t="shared" si="31"/>
        <v>267.12000000000006</v>
      </c>
      <c r="U206" s="2">
        <f>Monthly_Fixed_Costs!$I$2</f>
        <v>26.363636363636363</v>
      </c>
      <c r="V206">
        <f t="shared" si="32"/>
        <v>55.599999999999994</v>
      </c>
      <c r="W206" s="2">
        <f t="shared" si="33"/>
        <v>185.15636363636372</v>
      </c>
      <c r="X206">
        <f t="shared" si="34"/>
        <v>2</v>
      </c>
      <c r="Y206">
        <f t="shared" si="35"/>
        <v>0</v>
      </c>
    </row>
    <row r="207" spans="1:25" x14ac:dyDescent="0.3">
      <c r="A207" t="s">
        <v>243</v>
      </c>
      <c r="B207" s="1">
        <v>45667</v>
      </c>
      <c r="C207" s="1">
        <v>45669</v>
      </c>
      <c r="D207" s="1">
        <v>45668</v>
      </c>
      <c r="E207" t="s">
        <v>23</v>
      </c>
      <c r="F207" t="s">
        <v>32</v>
      </c>
      <c r="G207" t="s">
        <v>18</v>
      </c>
      <c r="H207" t="s">
        <v>25</v>
      </c>
      <c r="I207" t="s">
        <v>34</v>
      </c>
      <c r="J207" t="s">
        <v>35</v>
      </c>
      <c r="K207">
        <v>7</v>
      </c>
      <c r="L207">
        <v>153.79</v>
      </c>
      <c r="M207">
        <v>61.53</v>
      </c>
      <c r="N207">
        <v>7.28</v>
      </c>
      <c r="O207">
        <v>0</v>
      </c>
      <c r="P207">
        <f t="shared" si="27"/>
        <v>1</v>
      </c>
      <c r="Q207" t="str">
        <f t="shared" si="28"/>
        <v>Before 01-15</v>
      </c>
      <c r="R207">
        <f t="shared" si="29"/>
        <v>153.79</v>
      </c>
      <c r="S207">
        <f t="shared" si="30"/>
        <v>1076.53</v>
      </c>
      <c r="T207">
        <f t="shared" si="31"/>
        <v>645.81999999999994</v>
      </c>
      <c r="U207" s="2">
        <f>Monthly_Fixed_Costs!$I$2</f>
        <v>26.363636363636363</v>
      </c>
      <c r="V207">
        <f t="shared" si="32"/>
        <v>50.96</v>
      </c>
      <c r="W207" s="2">
        <f t="shared" si="33"/>
        <v>568.49636363636353</v>
      </c>
      <c r="X207">
        <f t="shared" si="34"/>
        <v>1</v>
      </c>
      <c r="Y207">
        <f t="shared" si="35"/>
        <v>0</v>
      </c>
    </row>
    <row r="208" spans="1:25" x14ac:dyDescent="0.3">
      <c r="A208" t="s">
        <v>244</v>
      </c>
      <c r="B208" s="1">
        <v>45676</v>
      </c>
      <c r="C208" s="1">
        <v>45678</v>
      </c>
      <c r="D208" s="1">
        <v>45677</v>
      </c>
      <c r="E208" t="s">
        <v>16</v>
      </c>
      <c r="F208" t="s">
        <v>41</v>
      </c>
      <c r="G208" t="s">
        <v>18</v>
      </c>
      <c r="H208" t="s">
        <v>19</v>
      </c>
      <c r="I208" t="s">
        <v>74</v>
      </c>
      <c r="J208" t="s">
        <v>27</v>
      </c>
      <c r="K208">
        <v>14</v>
      </c>
      <c r="L208">
        <v>134.76</v>
      </c>
      <c r="M208">
        <v>83.55</v>
      </c>
      <c r="N208">
        <v>4.66</v>
      </c>
      <c r="O208">
        <v>15</v>
      </c>
      <c r="P208">
        <f t="shared" si="27"/>
        <v>1</v>
      </c>
      <c r="Q208" t="str">
        <f t="shared" si="28"/>
        <v>After 01-15</v>
      </c>
      <c r="R208">
        <f t="shared" si="29"/>
        <v>114.54599999999999</v>
      </c>
      <c r="S208">
        <f t="shared" si="30"/>
        <v>1603.6439999999998</v>
      </c>
      <c r="T208">
        <f t="shared" si="31"/>
        <v>433.94399999999973</v>
      </c>
      <c r="U208" s="2">
        <f>Monthly_Fixed_Costs!$I$2</f>
        <v>26.363636363636363</v>
      </c>
      <c r="V208">
        <f t="shared" si="32"/>
        <v>65.240000000000009</v>
      </c>
      <c r="W208" s="2">
        <f t="shared" si="33"/>
        <v>342.34036363636335</v>
      </c>
      <c r="X208">
        <f t="shared" si="34"/>
        <v>1</v>
      </c>
      <c r="Y208">
        <f t="shared" si="35"/>
        <v>0</v>
      </c>
    </row>
    <row r="209" spans="1:25" x14ac:dyDescent="0.3">
      <c r="A209" t="s">
        <v>245</v>
      </c>
      <c r="B209" s="1">
        <v>45686</v>
      </c>
      <c r="C209" s="1">
        <v>45688</v>
      </c>
      <c r="D209" s="1">
        <v>45691</v>
      </c>
      <c r="E209" t="s">
        <v>23</v>
      </c>
      <c r="F209" t="s">
        <v>32</v>
      </c>
      <c r="G209" t="s">
        <v>24</v>
      </c>
      <c r="H209" t="s">
        <v>25</v>
      </c>
      <c r="I209" t="s">
        <v>20</v>
      </c>
      <c r="J209" t="s">
        <v>21</v>
      </c>
      <c r="K209">
        <v>7</v>
      </c>
      <c r="L209">
        <v>39.47</v>
      </c>
      <c r="M209">
        <v>24.16</v>
      </c>
      <c r="N209">
        <v>8.8699999999999992</v>
      </c>
      <c r="O209">
        <v>5</v>
      </c>
      <c r="P209">
        <f t="shared" si="27"/>
        <v>0</v>
      </c>
      <c r="Q209" t="str">
        <f t="shared" si="28"/>
        <v>After 01-15</v>
      </c>
      <c r="R209">
        <f t="shared" si="29"/>
        <v>37.496499999999997</v>
      </c>
      <c r="S209">
        <f t="shared" si="30"/>
        <v>262.47550000000001</v>
      </c>
      <c r="T209">
        <f t="shared" si="31"/>
        <v>93.355500000000006</v>
      </c>
      <c r="U209" s="2">
        <f>Monthly_Fixed_Costs!$I$2</f>
        <v>26.363636363636363</v>
      </c>
      <c r="V209">
        <f t="shared" si="32"/>
        <v>62.089999999999996</v>
      </c>
      <c r="W209" s="2">
        <f t="shared" si="33"/>
        <v>4.9018636363636432</v>
      </c>
      <c r="X209">
        <f t="shared" si="34"/>
        <v>5</v>
      </c>
      <c r="Y209">
        <f t="shared" si="35"/>
        <v>1</v>
      </c>
    </row>
    <row r="210" spans="1:25" x14ac:dyDescent="0.3">
      <c r="A210" t="s">
        <v>246</v>
      </c>
      <c r="B210" s="1">
        <v>45683</v>
      </c>
      <c r="C210" s="1">
        <v>45686</v>
      </c>
      <c r="D210" s="1">
        <v>45686</v>
      </c>
      <c r="E210" t="s">
        <v>23</v>
      </c>
      <c r="F210" t="s">
        <v>17</v>
      </c>
      <c r="G210" t="s">
        <v>18</v>
      </c>
      <c r="H210" t="s">
        <v>33</v>
      </c>
      <c r="I210" t="s">
        <v>56</v>
      </c>
      <c r="J210" t="s">
        <v>35</v>
      </c>
      <c r="K210">
        <v>4</v>
      </c>
      <c r="L210">
        <v>84.4</v>
      </c>
      <c r="M210">
        <v>52.3</v>
      </c>
      <c r="N210">
        <v>5.88</v>
      </c>
      <c r="O210">
        <v>10</v>
      </c>
      <c r="P210">
        <f t="shared" si="27"/>
        <v>1</v>
      </c>
      <c r="Q210" t="str">
        <f t="shared" si="28"/>
        <v>After 01-15</v>
      </c>
      <c r="R210">
        <f t="shared" si="29"/>
        <v>75.960000000000008</v>
      </c>
      <c r="S210">
        <f t="shared" si="30"/>
        <v>303.84000000000003</v>
      </c>
      <c r="T210">
        <f t="shared" si="31"/>
        <v>94.640000000000043</v>
      </c>
      <c r="U210" s="2">
        <f>Monthly_Fixed_Costs!$I$2</f>
        <v>26.363636363636363</v>
      </c>
      <c r="V210">
        <f t="shared" si="32"/>
        <v>23.52</v>
      </c>
      <c r="W210" s="2">
        <f t="shared" si="33"/>
        <v>44.75636363636368</v>
      </c>
      <c r="X210">
        <f t="shared" si="34"/>
        <v>3</v>
      </c>
      <c r="Y210">
        <f t="shared" si="35"/>
        <v>0</v>
      </c>
    </row>
    <row r="211" spans="1:25" x14ac:dyDescent="0.3">
      <c r="A211" t="s">
        <v>247</v>
      </c>
      <c r="B211" s="1">
        <v>45672</v>
      </c>
      <c r="C211" s="1">
        <v>45676</v>
      </c>
      <c r="D211" s="1">
        <v>45675</v>
      </c>
      <c r="E211" t="s">
        <v>16</v>
      </c>
      <c r="F211" t="s">
        <v>17</v>
      </c>
      <c r="G211" t="s">
        <v>24</v>
      </c>
      <c r="H211" t="s">
        <v>37</v>
      </c>
      <c r="I211" t="s">
        <v>29</v>
      </c>
      <c r="J211" t="s">
        <v>27</v>
      </c>
      <c r="K211">
        <v>16</v>
      </c>
      <c r="L211">
        <v>140.34</v>
      </c>
      <c r="M211">
        <v>85.63</v>
      </c>
      <c r="N211">
        <v>4.45</v>
      </c>
      <c r="O211">
        <v>5</v>
      </c>
      <c r="P211">
        <f t="shared" si="27"/>
        <v>1</v>
      </c>
      <c r="Q211" t="str">
        <f t="shared" si="28"/>
        <v>Before 01-15</v>
      </c>
      <c r="R211">
        <f t="shared" si="29"/>
        <v>133.32300000000001</v>
      </c>
      <c r="S211">
        <f t="shared" si="30"/>
        <v>2133.1680000000001</v>
      </c>
      <c r="T211">
        <f t="shared" si="31"/>
        <v>763.08800000000019</v>
      </c>
      <c r="U211" s="2">
        <f>Monthly_Fixed_Costs!$I$2</f>
        <v>26.363636363636363</v>
      </c>
      <c r="V211">
        <f t="shared" si="32"/>
        <v>71.2</v>
      </c>
      <c r="W211" s="2">
        <f t="shared" si="33"/>
        <v>665.52436363636389</v>
      </c>
      <c r="X211">
        <f t="shared" si="34"/>
        <v>3</v>
      </c>
      <c r="Y211">
        <f t="shared" si="35"/>
        <v>0</v>
      </c>
    </row>
    <row r="212" spans="1:25" x14ac:dyDescent="0.3">
      <c r="A212" t="s">
        <v>248</v>
      </c>
      <c r="B212" s="1">
        <v>45683</v>
      </c>
      <c r="C212" s="1">
        <v>45686</v>
      </c>
      <c r="D212" s="1">
        <v>45686</v>
      </c>
      <c r="E212" t="s">
        <v>23</v>
      </c>
      <c r="F212" t="s">
        <v>41</v>
      </c>
      <c r="G212" t="s">
        <v>24</v>
      </c>
      <c r="H212" t="s">
        <v>19</v>
      </c>
      <c r="I212" t="s">
        <v>34</v>
      </c>
      <c r="J212" t="s">
        <v>35</v>
      </c>
      <c r="K212">
        <v>10</v>
      </c>
      <c r="L212">
        <v>169.93</v>
      </c>
      <c r="M212">
        <v>79.709999999999994</v>
      </c>
      <c r="N212">
        <v>5.54</v>
      </c>
      <c r="O212">
        <v>15</v>
      </c>
      <c r="P212">
        <f t="shared" si="27"/>
        <v>1</v>
      </c>
      <c r="Q212" t="str">
        <f t="shared" si="28"/>
        <v>After 01-15</v>
      </c>
      <c r="R212">
        <f t="shared" si="29"/>
        <v>144.44050000000001</v>
      </c>
      <c r="S212">
        <f t="shared" si="30"/>
        <v>1444.4050000000002</v>
      </c>
      <c r="T212">
        <f t="shared" si="31"/>
        <v>647.30500000000029</v>
      </c>
      <c r="U212" s="2">
        <f>Monthly_Fixed_Costs!$I$2</f>
        <v>26.363636363636363</v>
      </c>
      <c r="V212">
        <f t="shared" si="32"/>
        <v>55.4</v>
      </c>
      <c r="W212" s="2">
        <f t="shared" si="33"/>
        <v>565.54136363636394</v>
      </c>
      <c r="X212">
        <f t="shared" si="34"/>
        <v>3</v>
      </c>
      <c r="Y212">
        <f t="shared" si="35"/>
        <v>0</v>
      </c>
    </row>
    <row r="213" spans="1:25" x14ac:dyDescent="0.3">
      <c r="A213" t="s">
        <v>249</v>
      </c>
      <c r="B213" s="1">
        <v>45669</v>
      </c>
      <c r="C213" s="1">
        <v>45673</v>
      </c>
      <c r="D213" s="1">
        <v>45672</v>
      </c>
      <c r="E213" t="s">
        <v>23</v>
      </c>
      <c r="F213" t="s">
        <v>45</v>
      </c>
      <c r="G213" t="s">
        <v>18</v>
      </c>
      <c r="H213" t="s">
        <v>33</v>
      </c>
      <c r="I213" t="s">
        <v>56</v>
      </c>
      <c r="J213" t="s">
        <v>35</v>
      </c>
      <c r="K213">
        <v>12</v>
      </c>
      <c r="L213">
        <v>110.68</v>
      </c>
      <c r="M213">
        <v>54.05</v>
      </c>
      <c r="N213">
        <v>6.26</v>
      </c>
      <c r="O213">
        <v>0</v>
      </c>
      <c r="P213">
        <f t="shared" si="27"/>
        <v>1</v>
      </c>
      <c r="Q213" t="str">
        <f t="shared" si="28"/>
        <v>Before 01-15</v>
      </c>
      <c r="R213">
        <f t="shared" si="29"/>
        <v>110.68</v>
      </c>
      <c r="S213">
        <f t="shared" si="30"/>
        <v>1328.16</v>
      </c>
      <c r="T213">
        <f t="shared" si="31"/>
        <v>679.56000000000017</v>
      </c>
      <c r="U213" s="2">
        <f>Monthly_Fixed_Costs!$I$2</f>
        <v>26.363636363636363</v>
      </c>
      <c r="V213">
        <f t="shared" si="32"/>
        <v>75.12</v>
      </c>
      <c r="W213" s="2">
        <f t="shared" si="33"/>
        <v>578.07636363636379</v>
      </c>
      <c r="X213">
        <f t="shared" si="34"/>
        <v>3</v>
      </c>
      <c r="Y213">
        <f t="shared" si="35"/>
        <v>0</v>
      </c>
    </row>
    <row r="214" spans="1:25" x14ac:dyDescent="0.3">
      <c r="A214" t="s">
        <v>250</v>
      </c>
      <c r="B214" s="1">
        <v>45677</v>
      </c>
      <c r="C214" s="1">
        <v>45681</v>
      </c>
      <c r="D214" s="1">
        <v>45681</v>
      </c>
      <c r="E214" t="s">
        <v>23</v>
      </c>
      <c r="F214" t="s">
        <v>32</v>
      </c>
      <c r="G214" t="s">
        <v>18</v>
      </c>
      <c r="H214" t="s">
        <v>19</v>
      </c>
      <c r="I214" t="s">
        <v>26</v>
      </c>
      <c r="J214" t="s">
        <v>27</v>
      </c>
      <c r="K214">
        <v>5</v>
      </c>
      <c r="L214">
        <v>175.37</v>
      </c>
      <c r="M214">
        <v>103</v>
      </c>
      <c r="N214">
        <v>8.7799999999999994</v>
      </c>
      <c r="O214">
        <v>10</v>
      </c>
      <c r="P214">
        <f t="shared" si="27"/>
        <v>1</v>
      </c>
      <c r="Q214" t="str">
        <f t="shared" si="28"/>
        <v>After 01-15</v>
      </c>
      <c r="R214">
        <f t="shared" si="29"/>
        <v>157.833</v>
      </c>
      <c r="S214">
        <f t="shared" si="30"/>
        <v>789.16499999999996</v>
      </c>
      <c r="T214">
        <f t="shared" si="31"/>
        <v>274.16499999999996</v>
      </c>
      <c r="U214" s="2">
        <f>Monthly_Fixed_Costs!$I$2</f>
        <v>26.363636363636363</v>
      </c>
      <c r="V214">
        <f t="shared" si="32"/>
        <v>43.9</v>
      </c>
      <c r="W214" s="2">
        <f t="shared" si="33"/>
        <v>203.90136363636361</v>
      </c>
      <c r="X214">
        <f t="shared" si="34"/>
        <v>4</v>
      </c>
      <c r="Y214">
        <f t="shared" si="35"/>
        <v>0</v>
      </c>
    </row>
    <row r="215" spans="1:25" x14ac:dyDescent="0.3">
      <c r="A215" t="s">
        <v>251</v>
      </c>
      <c r="B215" s="1">
        <v>45686</v>
      </c>
      <c r="C215" s="1">
        <v>45690</v>
      </c>
      <c r="D215" s="1">
        <v>45689</v>
      </c>
      <c r="E215" t="s">
        <v>16</v>
      </c>
      <c r="F215" t="s">
        <v>41</v>
      </c>
      <c r="G215" t="s">
        <v>24</v>
      </c>
      <c r="H215" t="s">
        <v>25</v>
      </c>
      <c r="I215" t="s">
        <v>20</v>
      </c>
      <c r="J215" t="s">
        <v>21</v>
      </c>
      <c r="K215">
        <v>8</v>
      </c>
      <c r="L215">
        <v>128.68</v>
      </c>
      <c r="M215">
        <v>81.38</v>
      </c>
      <c r="N215">
        <v>3.12</v>
      </c>
      <c r="O215">
        <v>0</v>
      </c>
      <c r="P215">
        <f t="shared" si="27"/>
        <v>1</v>
      </c>
      <c r="Q215" t="str">
        <f t="shared" si="28"/>
        <v>After 01-15</v>
      </c>
      <c r="R215">
        <f t="shared" si="29"/>
        <v>128.68</v>
      </c>
      <c r="S215">
        <f t="shared" si="30"/>
        <v>1029.44</v>
      </c>
      <c r="T215">
        <f t="shared" si="31"/>
        <v>378.40000000000009</v>
      </c>
      <c r="U215" s="2">
        <f>Monthly_Fixed_Costs!$I$2</f>
        <v>26.363636363636363</v>
      </c>
      <c r="V215">
        <f t="shared" si="32"/>
        <v>24.96</v>
      </c>
      <c r="W215" s="2">
        <f t="shared" si="33"/>
        <v>327.07636363636374</v>
      </c>
      <c r="X215">
        <f t="shared" si="34"/>
        <v>3</v>
      </c>
      <c r="Y215">
        <f t="shared" si="35"/>
        <v>0</v>
      </c>
    </row>
    <row r="216" spans="1:25" x14ac:dyDescent="0.3">
      <c r="A216" t="s">
        <v>252</v>
      </c>
      <c r="B216" s="1">
        <v>45669</v>
      </c>
      <c r="C216" s="1">
        <v>45671</v>
      </c>
      <c r="D216" s="1">
        <v>45671</v>
      </c>
      <c r="E216" t="s">
        <v>23</v>
      </c>
      <c r="F216" t="s">
        <v>41</v>
      </c>
      <c r="G216" t="s">
        <v>24</v>
      </c>
      <c r="H216" t="s">
        <v>19</v>
      </c>
      <c r="I216" t="s">
        <v>38</v>
      </c>
      <c r="J216" t="s">
        <v>21</v>
      </c>
      <c r="K216">
        <v>3</v>
      </c>
      <c r="L216">
        <v>149.65</v>
      </c>
      <c r="M216">
        <v>65.53</v>
      </c>
      <c r="N216">
        <v>7.03</v>
      </c>
      <c r="O216">
        <v>5</v>
      </c>
      <c r="P216">
        <f t="shared" si="27"/>
        <v>1</v>
      </c>
      <c r="Q216" t="str">
        <f t="shared" si="28"/>
        <v>Before 01-15</v>
      </c>
      <c r="R216">
        <f t="shared" si="29"/>
        <v>142.16749999999999</v>
      </c>
      <c r="S216">
        <f t="shared" si="30"/>
        <v>426.50249999999994</v>
      </c>
      <c r="T216">
        <f t="shared" si="31"/>
        <v>229.91249999999994</v>
      </c>
      <c r="U216" s="2">
        <f>Monthly_Fixed_Costs!$I$2</f>
        <v>26.363636363636363</v>
      </c>
      <c r="V216">
        <f t="shared" si="32"/>
        <v>21.09</v>
      </c>
      <c r="W216" s="2">
        <f t="shared" si="33"/>
        <v>182.45886363636356</v>
      </c>
      <c r="X216">
        <f t="shared" si="34"/>
        <v>2</v>
      </c>
      <c r="Y216">
        <f t="shared" si="35"/>
        <v>0</v>
      </c>
    </row>
    <row r="217" spans="1:25" x14ac:dyDescent="0.3">
      <c r="A217" t="s">
        <v>253</v>
      </c>
      <c r="B217" s="1">
        <v>45683</v>
      </c>
      <c r="C217" s="1">
        <v>45685</v>
      </c>
      <c r="D217" s="1">
        <v>45686</v>
      </c>
      <c r="E217" t="s">
        <v>23</v>
      </c>
      <c r="F217" t="s">
        <v>17</v>
      </c>
      <c r="G217" t="s">
        <v>24</v>
      </c>
      <c r="H217" t="s">
        <v>19</v>
      </c>
      <c r="I217" t="s">
        <v>34</v>
      </c>
      <c r="J217" t="s">
        <v>35</v>
      </c>
      <c r="K217">
        <v>3</v>
      </c>
      <c r="L217">
        <v>140.13</v>
      </c>
      <c r="M217">
        <v>56.22</v>
      </c>
      <c r="N217">
        <v>9.09</v>
      </c>
      <c r="O217">
        <v>0</v>
      </c>
      <c r="P217">
        <f t="shared" si="27"/>
        <v>0</v>
      </c>
      <c r="Q217" t="str">
        <f t="shared" si="28"/>
        <v>After 01-15</v>
      </c>
      <c r="R217">
        <f t="shared" si="29"/>
        <v>140.13</v>
      </c>
      <c r="S217">
        <f t="shared" si="30"/>
        <v>420.39</v>
      </c>
      <c r="T217">
        <f t="shared" si="31"/>
        <v>251.73</v>
      </c>
      <c r="U217" s="2">
        <f>Monthly_Fixed_Costs!$I$2</f>
        <v>26.363636363636363</v>
      </c>
      <c r="V217">
        <f t="shared" si="32"/>
        <v>27.27</v>
      </c>
      <c r="W217" s="2">
        <f t="shared" si="33"/>
        <v>198.09636363636363</v>
      </c>
      <c r="X217">
        <f t="shared" si="34"/>
        <v>3</v>
      </c>
      <c r="Y217">
        <f t="shared" si="35"/>
        <v>0</v>
      </c>
    </row>
    <row r="218" spans="1:25" x14ac:dyDescent="0.3">
      <c r="A218" t="s">
        <v>254</v>
      </c>
      <c r="B218" s="1">
        <v>45684</v>
      </c>
      <c r="C218" s="1">
        <v>45688</v>
      </c>
      <c r="D218" s="1">
        <v>45690</v>
      </c>
      <c r="E218" t="s">
        <v>16</v>
      </c>
      <c r="F218" t="s">
        <v>17</v>
      </c>
      <c r="G218" t="s">
        <v>18</v>
      </c>
      <c r="H218" t="s">
        <v>25</v>
      </c>
      <c r="I218" t="s">
        <v>56</v>
      </c>
      <c r="J218" t="s">
        <v>35</v>
      </c>
      <c r="K218">
        <v>17</v>
      </c>
      <c r="L218">
        <v>20.28</v>
      </c>
      <c r="M218">
        <v>8.43</v>
      </c>
      <c r="N218">
        <v>10.39</v>
      </c>
      <c r="O218">
        <v>15</v>
      </c>
      <c r="P218">
        <f t="shared" si="27"/>
        <v>0</v>
      </c>
      <c r="Q218" t="str">
        <f t="shared" si="28"/>
        <v>After 01-15</v>
      </c>
      <c r="R218">
        <f t="shared" si="29"/>
        <v>17.238</v>
      </c>
      <c r="S218">
        <f t="shared" si="30"/>
        <v>293.04599999999999</v>
      </c>
      <c r="T218">
        <f t="shared" si="31"/>
        <v>149.73599999999999</v>
      </c>
      <c r="U218" s="2">
        <f>Monthly_Fixed_Costs!$I$2</f>
        <v>26.363636363636363</v>
      </c>
      <c r="V218">
        <f t="shared" si="32"/>
        <v>176.63</v>
      </c>
      <c r="W218" s="2">
        <f t="shared" si="33"/>
        <v>-53.257636363636379</v>
      </c>
      <c r="X218">
        <f t="shared" si="34"/>
        <v>6</v>
      </c>
      <c r="Y218">
        <f t="shared" si="35"/>
        <v>1</v>
      </c>
    </row>
    <row r="219" spans="1:25" x14ac:dyDescent="0.3">
      <c r="A219" t="s">
        <v>255</v>
      </c>
      <c r="B219" s="1">
        <v>45685</v>
      </c>
      <c r="C219" s="1">
        <v>45689</v>
      </c>
      <c r="D219" s="1">
        <v>45690</v>
      </c>
      <c r="E219" t="s">
        <v>16</v>
      </c>
      <c r="F219" t="s">
        <v>17</v>
      </c>
      <c r="G219" t="s">
        <v>24</v>
      </c>
      <c r="H219" t="s">
        <v>33</v>
      </c>
      <c r="I219" t="s">
        <v>20</v>
      </c>
      <c r="J219" t="s">
        <v>21</v>
      </c>
      <c r="K219">
        <v>10</v>
      </c>
      <c r="L219">
        <v>150.19</v>
      </c>
      <c r="M219">
        <v>91.04</v>
      </c>
      <c r="N219">
        <v>8.68</v>
      </c>
      <c r="O219">
        <v>10</v>
      </c>
      <c r="P219">
        <f t="shared" si="27"/>
        <v>0</v>
      </c>
      <c r="Q219" t="str">
        <f t="shared" si="28"/>
        <v>After 01-15</v>
      </c>
      <c r="R219">
        <f t="shared" si="29"/>
        <v>135.17099999999999</v>
      </c>
      <c r="S219">
        <f t="shared" si="30"/>
        <v>1351.71</v>
      </c>
      <c r="T219">
        <f t="shared" si="31"/>
        <v>441.30999999999995</v>
      </c>
      <c r="U219" s="2">
        <f>Monthly_Fixed_Costs!$I$2</f>
        <v>26.363636363636363</v>
      </c>
      <c r="V219">
        <f t="shared" si="32"/>
        <v>86.8</v>
      </c>
      <c r="W219" s="2">
        <f t="shared" si="33"/>
        <v>328.14636363636362</v>
      </c>
      <c r="X219">
        <f t="shared" si="34"/>
        <v>5</v>
      </c>
      <c r="Y219">
        <f t="shared" si="35"/>
        <v>0</v>
      </c>
    </row>
    <row r="220" spans="1:25" x14ac:dyDescent="0.3">
      <c r="A220" t="s">
        <v>256</v>
      </c>
      <c r="B220" s="1">
        <v>45674</v>
      </c>
      <c r="C220" s="1">
        <v>45678</v>
      </c>
      <c r="D220" s="1">
        <v>45680</v>
      </c>
      <c r="E220" t="s">
        <v>23</v>
      </c>
      <c r="F220" t="s">
        <v>45</v>
      </c>
      <c r="G220" t="s">
        <v>24</v>
      </c>
      <c r="H220" t="s">
        <v>19</v>
      </c>
      <c r="I220" t="s">
        <v>38</v>
      </c>
      <c r="J220" t="s">
        <v>21</v>
      </c>
      <c r="K220">
        <v>2</v>
      </c>
      <c r="L220">
        <v>141.66</v>
      </c>
      <c r="M220">
        <v>58.42</v>
      </c>
      <c r="N220">
        <v>10.27</v>
      </c>
      <c r="O220">
        <v>0</v>
      </c>
      <c r="P220">
        <f t="shared" si="27"/>
        <v>0</v>
      </c>
      <c r="Q220" t="str">
        <f t="shared" si="28"/>
        <v>After 01-15</v>
      </c>
      <c r="R220">
        <f t="shared" si="29"/>
        <v>141.66</v>
      </c>
      <c r="S220">
        <f t="shared" si="30"/>
        <v>283.32</v>
      </c>
      <c r="T220">
        <f t="shared" si="31"/>
        <v>166.48</v>
      </c>
      <c r="U220" s="2">
        <f>Monthly_Fixed_Costs!$I$2</f>
        <v>26.363636363636363</v>
      </c>
      <c r="V220">
        <f t="shared" si="32"/>
        <v>20.54</v>
      </c>
      <c r="W220" s="2">
        <f t="shared" si="33"/>
        <v>119.57636363636362</v>
      </c>
      <c r="X220">
        <f t="shared" si="34"/>
        <v>6</v>
      </c>
      <c r="Y220">
        <f t="shared" si="35"/>
        <v>0</v>
      </c>
    </row>
    <row r="221" spans="1:25" x14ac:dyDescent="0.3">
      <c r="A221" t="s">
        <v>257</v>
      </c>
      <c r="B221" s="1">
        <v>45677</v>
      </c>
      <c r="C221" s="1">
        <v>45680</v>
      </c>
      <c r="D221" s="1">
        <v>45683</v>
      </c>
      <c r="E221" t="s">
        <v>16</v>
      </c>
      <c r="F221" t="s">
        <v>32</v>
      </c>
      <c r="G221" t="s">
        <v>24</v>
      </c>
      <c r="H221" t="s">
        <v>19</v>
      </c>
      <c r="I221" t="s">
        <v>38</v>
      </c>
      <c r="J221" t="s">
        <v>21</v>
      </c>
      <c r="K221">
        <v>18</v>
      </c>
      <c r="L221">
        <v>85.65</v>
      </c>
      <c r="M221">
        <v>53</v>
      </c>
      <c r="N221">
        <v>5.37</v>
      </c>
      <c r="O221">
        <v>15</v>
      </c>
      <c r="P221">
        <f t="shared" si="27"/>
        <v>0</v>
      </c>
      <c r="Q221" t="str">
        <f t="shared" si="28"/>
        <v>After 01-15</v>
      </c>
      <c r="R221">
        <f t="shared" si="29"/>
        <v>72.802500000000009</v>
      </c>
      <c r="S221">
        <f t="shared" si="30"/>
        <v>1310.4450000000002</v>
      </c>
      <c r="T221">
        <f t="shared" si="31"/>
        <v>356.44500000000016</v>
      </c>
      <c r="U221" s="2">
        <f>Monthly_Fixed_Costs!$I$2</f>
        <v>26.363636363636363</v>
      </c>
      <c r="V221">
        <f t="shared" si="32"/>
        <v>96.66</v>
      </c>
      <c r="W221" s="2">
        <f t="shared" si="33"/>
        <v>233.42136363636382</v>
      </c>
      <c r="X221">
        <f t="shared" si="34"/>
        <v>6</v>
      </c>
      <c r="Y221">
        <f t="shared" si="35"/>
        <v>0</v>
      </c>
    </row>
    <row r="222" spans="1:25" x14ac:dyDescent="0.3">
      <c r="A222" t="s">
        <v>258</v>
      </c>
      <c r="B222" s="1">
        <v>45684</v>
      </c>
      <c r="C222" s="1">
        <v>45688</v>
      </c>
      <c r="D222" s="1">
        <v>45688</v>
      </c>
      <c r="E222" t="s">
        <v>23</v>
      </c>
      <c r="F222" t="s">
        <v>45</v>
      </c>
      <c r="G222" t="s">
        <v>24</v>
      </c>
      <c r="H222" t="s">
        <v>19</v>
      </c>
      <c r="I222" t="s">
        <v>47</v>
      </c>
      <c r="J222" t="s">
        <v>35</v>
      </c>
      <c r="K222">
        <v>16</v>
      </c>
      <c r="L222">
        <v>131.16</v>
      </c>
      <c r="M222">
        <v>69.98</v>
      </c>
      <c r="N222">
        <v>9.36</v>
      </c>
      <c r="O222">
        <v>10</v>
      </c>
      <c r="P222">
        <f t="shared" si="27"/>
        <v>1</v>
      </c>
      <c r="Q222" t="str">
        <f t="shared" si="28"/>
        <v>After 01-15</v>
      </c>
      <c r="R222">
        <f t="shared" si="29"/>
        <v>118.044</v>
      </c>
      <c r="S222">
        <f t="shared" si="30"/>
        <v>1888.704</v>
      </c>
      <c r="T222">
        <f t="shared" si="31"/>
        <v>769.02399999999989</v>
      </c>
      <c r="U222" s="2">
        <f>Monthly_Fixed_Costs!$I$2</f>
        <v>26.363636363636363</v>
      </c>
      <c r="V222">
        <f t="shared" si="32"/>
        <v>149.76</v>
      </c>
      <c r="W222" s="2">
        <f t="shared" si="33"/>
        <v>592.90036363636352</v>
      </c>
      <c r="X222">
        <f t="shared" si="34"/>
        <v>4</v>
      </c>
      <c r="Y222">
        <f t="shared" si="35"/>
        <v>0</v>
      </c>
    </row>
    <row r="223" spans="1:25" x14ac:dyDescent="0.3">
      <c r="A223" t="s">
        <v>259</v>
      </c>
      <c r="B223" s="1">
        <v>45673</v>
      </c>
      <c r="C223" s="1">
        <v>45676</v>
      </c>
      <c r="D223" s="1">
        <v>45676</v>
      </c>
      <c r="E223" t="s">
        <v>23</v>
      </c>
      <c r="F223" t="s">
        <v>45</v>
      </c>
      <c r="G223" t="s">
        <v>18</v>
      </c>
      <c r="H223" t="s">
        <v>33</v>
      </c>
      <c r="I223" t="s">
        <v>34</v>
      </c>
      <c r="J223" t="s">
        <v>35</v>
      </c>
      <c r="K223">
        <v>15</v>
      </c>
      <c r="L223">
        <v>50.1</v>
      </c>
      <c r="M223">
        <v>25.79</v>
      </c>
      <c r="N223">
        <v>11.6</v>
      </c>
      <c r="O223">
        <v>15</v>
      </c>
      <c r="P223">
        <f t="shared" si="27"/>
        <v>1</v>
      </c>
      <c r="Q223" t="str">
        <f t="shared" si="28"/>
        <v>After 01-15</v>
      </c>
      <c r="R223">
        <f t="shared" si="29"/>
        <v>42.585000000000001</v>
      </c>
      <c r="S223">
        <f t="shared" si="30"/>
        <v>638.77499999999998</v>
      </c>
      <c r="T223">
        <f t="shared" si="31"/>
        <v>251.92500000000001</v>
      </c>
      <c r="U223" s="2">
        <f>Monthly_Fixed_Costs!$I$2</f>
        <v>26.363636363636363</v>
      </c>
      <c r="V223">
        <f t="shared" si="32"/>
        <v>174</v>
      </c>
      <c r="W223" s="2">
        <f t="shared" si="33"/>
        <v>51.561363636363637</v>
      </c>
      <c r="X223">
        <f t="shared" si="34"/>
        <v>3</v>
      </c>
      <c r="Y223">
        <f t="shared" si="35"/>
        <v>0</v>
      </c>
    </row>
    <row r="224" spans="1:25" x14ac:dyDescent="0.3">
      <c r="A224" t="s">
        <v>260</v>
      </c>
      <c r="B224" s="1">
        <v>45658</v>
      </c>
      <c r="C224" s="1">
        <v>45660</v>
      </c>
      <c r="D224" s="1">
        <v>45660</v>
      </c>
      <c r="E224" t="s">
        <v>23</v>
      </c>
      <c r="F224" t="s">
        <v>17</v>
      </c>
      <c r="G224" t="s">
        <v>24</v>
      </c>
      <c r="H224" t="s">
        <v>37</v>
      </c>
      <c r="I224" t="s">
        <v>26</v>
      </c>
      <c r="J224" t="s">
        <v>27</v>
      </c>
      <c r="K224">
        <v>11</v>
      </c>
      <c r="L224">
        <v>171.85</v>
      </c>
      <c r="M224">
        <v>106.42</v>
      </c>
      <c r="N224">
        <v>8.4700000000000006</v>
      </c>
      <c r="O224">
        <v>0</v>
      </c>
      <c r="P224">
        <f t="shared" si="27"/>
        <v>1</v>
      </c>
      <c r="Q224" t="str">
        <f t="shared" si="28"/>
        <v>Before 01-15</v>
      </c>
      <c r="R224">
        <f t="shared" si="29"/>
        <v>171.85</v>
      </c>
      <c r="S224">
        <f t="shared" si="30"/>
        <v>1890.35</v>
      </c>
      <c r="T224">
        <f t="shared" si="31"/>
        <v>719.72999999999979</v>
      </c>
      <c r="U224" s="2">
        <f>Monthly_Fixed_Costs!$I$2</f>
        <v>26.363636363636363</v>
      </c>
      <c r="V224">
        <f t="shared" si="32"/>
        <v>93.17</v>
      </c>
      <c r="W224" s="2">
        <f t="shared" si="33"/>
        <v>600.19636363636346</v>
      </c>
      <c r="X224">
        <f t="shared" si="34"/>
        <v>2</v>
      </c>
      <c r="Y224">
        <f t="shared" si="35"/>
        <v>0</v>
      </c>
    </row>
    <row r="225" spans="1:25" x14ac:dyDescent="0.3">
      <c r="A225" t="s">
        <v>261</v>
      </c>
      <c r="B225" s="1">
        <v>45672</v>
      </c>
      <c r="C225" s="1">
        <v>45674</v>
      </c>
      <c r="D225" s="1">
        <v>45674</v>
      </c>
      <c r="E225" t="s">
        <v>16</v>
      </c>
      <c r="F225" t="s">
        <v>45</v>
      </c>
      <c r="G225" t="s">
        <v>24</v>
      </c>
      <c r="H225" t="s">
        <v>19</v>
      </c>
      <c r="I225" t="s">
        <v>38</v>
      </c>
      <c r="J225" t="s">
        <v>21</v>
      </c>
      <c r="K225">
        <v>20</v>
      </c>
      <c r="L225">
        <v>44.32</v>
      </c>
      <c r="M225">
        <v>19.91</v>
      </c>
      <c r="N225">
        <v>10.47</v>
      </c>
      <c r="O225">
        <v>15</v>
      </c>
      <c r="P225">
        <f t="shared" si="27"/>
        <v>1</v>
      </c>
      <c r="Q225" t="str">
        <f t="shared" si="28"/>
        <v>Before 01-15</v>
      </c>
      <c r="R225">
        <f t="shared" si="29"/>
        <v>37.671999999999997</v>
      </c>
      <c r="S225">
        <f t="shared" si="30"/>
        <v>753.43999999999994</v>
      </c>
      <c r="T225">
        <f t="shared" si="31"/>
        <v>355.23999999999995</v>
      </c>
      <c r="U225" s="2">
        <f>Monthly_Fixed_Costs!$I$2</f>
        <v>26.363636363636363</v>
      </c>
      <c r="V225">
        <f t="shared" si="32"/>
        <v>209.4</v>
      </c>
      <c r="W225" s="2">
        <f t="shared" si="33"/>
        <v>119.47636363636357</v>
      </c>
      <c r="X225">
        <f t="shared" si="34"/>
        <v>2</v>
      </c>
      <c r="Y225">
        <f t="shared" si="35"/>
        <v>0</v>
      </c>
    </row>
    <row r="226" spans="1:25" x14ac:dyDescent="0.3">
      <c r="A226" t="s">
        <v>262</v>
      </c>
      <c r="B226" s="1">
        <v>45679</v>
      </c>
      <c r="C226" s="1">
        <v>45681</v>
      </c>
      <c r="D226" s="1">
        <v>45683</v>
      </c>
      <c r="E226" t="s">
        <v>23</v>
      </c>
      <c r="F226" t="s">
        <v>41</v>
      </c>
      <c r="G226" t="s">
        <v>18</v>
      </c>
      <c r="H226" t="s">
        <v>19</v>
      </c>
      <c r="I226" t="s">
        <v>56</v>
      </c>
      <c r="J226" t="s">
        <v>35</v>
      </c>
      <c r="K226">
        <v>18</v>
      </c>
      <c r="L226">
        <v>53.55</v>
      </c>
      <c r="M226">
        <v>25.55</v>
      </c>
      <c r="N226">
        <v>8.98</v>
      </c>
      <c r="O226">
        <v>5</v>
      </c>
      <c r="P226">
        <f t="shared" si="27"/>
        <v>0</v>
      </c>
      <c r="Q226" t="str">
        <f t="shared" si="28"/>
        <v>After 01-15</v>
      </c>
      <c r="R226">
        <f t="shared" si="29"/>
        <v>50.872499999999995</v>
      </c>
      <c r="S226">
        <f t="shared" si="30"/>
        <v>915.70499999999993</v>
      </c>
      <c r="T226">
        <f t="shared" si="31"/>
        <v>455.80499999999989</v>
      </c>
      <c r="U226" s="2">
        <f>Monthly_Fixed_Costs!$I$2</f>
        <v>26.363636363636363</v>
      </c>
      <c r="V226">
        <f t="shared" si="32"/>
        <v>161.64000000000001</v>
      </c>
      <c r="W226" s="2">
        <f t="shared" si="33"/>
        <v>267.80136363636348</v>
      </c>
      <c r="X226">
        <f t="shared" si="34"/>
        <v>4</v>
      </c>
      <c r="Y226">
        <f t="shared" si="35"/>
        <v>0</v>
      </c>
    </row>
    <row r="227" spans="1:25" x14ac:dyDescent="0.3">
      <c r="A227" t="s">
        <v>263</v>
      </c>
      <c r="B227" s="1">
        <v>45688</v>
      </c>
      <c r="C227" s="1">
        <v>45692</v>
      </c>
      <c r="D227" s="1">
        <v>45691</v>
      </c>
      <c r="E227" t="s">
        <v>16</v>
      </c>
      <c r="F227" t="s">
        <v>17</v>
      </c>
      <c r="G227" t="s">
        <v>24</v>
      </c>
      <c r="H227" t="s">
        <v>25</v>
      </c>
      <c r="I227" t="s">
        <v>38</v>
      </c>
      <c r="J227" t="s">
        <v>21</v>
      </c>
      <c r="K227">
        <v>18</v>
      </c>
      <c r="L227">
        <v>118.94</v>
      </c>
      <c r="M227">
        <v>60.73</v>
      </c>
      <c r="N227">
        <v>9.17</v>
      </c>
      <c r="O227">
        <v>5</v>
      </c>
      <c r="P227">
        <f t="shared" si="27"/>
        <v>1</v>
      </c>
      <c r="Q227" t="str">
        <f t="shared" si="28"/>
        <v>After 01-15</v>
      </c>
      <c r="R227">
        <f t="shared" si="29"/>
        <v>112.99299999999999</v>
      </c>
      <c r="S227">
        <f t="shared" si="30"/>
        <v>2033.8739999999998</v>
      </c>
      <c r="T227">
        <f t="shared" si="31"/>
        <v>940.73399999999992</v>
      </c>
      <c r="U227" s="2">
        <f>Monthly_Fixed_Costs!$I$2</f>
        <v>26.363636363636363</v>
      </c>
      <c r="V227">
        <f t="shared" si="32"/>
        <v>165.06</v>
      </c>
      <c r="W227" s="2">
        <f t="shared" si="33"/>
        <v>749.31036363636349</v>
      </c>
      <c r="X227">
        <f t="shared" si="34"/>
        <v>3</v>
      </c>
      <c r="Y227">
        <f t="shared" si="35"/>
        <v>0</v>
      </c>
    </row>
    <row r="228" spans="1:25" x14ac:dyDescent="0.3">
      <c r="A228" t="s">
        <v>264</v>
      </c>
      <c r="B228" s="1">
        <v>45667</v>
      </c>
      <c r="C228" s="1">
        <v>45669</v>
      </c>
      <c r="D228" s="1">
        <v>45668</v>
      </c>
      <c r="E228" t="s">
        <v>16</v>
      </c>
      <c r="F228" t="s">
        <v>41</v>
      </c>
      <c r="G228" t="s">
        <v>18</v>
      </c>
      <c r="H228" t="s">
        <v>25</v>
      </c>
      <c r="I228" t="s">
        <v>47</v>
      </c>
      <c r="J228" t="s">
        <v>35</v>
      </c>
      <c r="K228">
        <v>12</v>
      </c>
      <c r="L228">
        <v>35.869999999999997</v>
      </c>
      <c r="M228">
        <v>14.49</v>
      </c>
      <c r="N228">
        <v>11.24</v>
      </c>
      <c r="O228">
        <v>5</v>
      </c>
      <c r="P228">
        <f t="shared" si="27"/>
        <v>1</v>
      </c>
      <c r="Q228" t="str">
        <f t="shared" si="28"/>
        <v>Before 01-15</v>
      </c>
      <c r="R228">
        <f t="shared" si="29"/>
        <v>34.076499999999996</v>
      </c>
      <c r="S228">
        <f t="shared" si="30"/>
        <v>408.91799999999995</v>
      </c>
      <c r="T228">
        <f t="shared" si="31"/>
        <v>235.03799999999995</v>
      </c>
      <c r="U228" s="2">
        <f>Monthly_Fixed_Costs!$I$2</f>
        <v>26.363636363636363</v>
      </c>
      <c r="V228">
        <f t="shared" si="32"/>
        <v>134.88</v>
      </c>
      <c r="W228" s="2">
        <f t="shared" si="33"/>
        <v>73.794363636363585</v>
      </c>
      <c r="X228">
        <f t="shared" si="34"/>
        <v>1</v>
      </c>
      <c r="Y228">
        <f t="shared" si="35"/>
        <v>0</v>
      </c>
    </row>
    <row r="229" spans="1:25" x14ac:dyDescent="0.3">
      <c r="A229" t="s">
        <v>265</v>
      </c>
      <c r="B229" s="1">
        <v>45678</v>
      </c>
      <c r="C229" s="1">
        <v>45682</v>
      </c>
      <c r="D229" s="1">
        <v>45681</v>
      </c>
      <c r="E229" t="s">
        <v>16</v>
      </c>
      <c r="F229" t="s">
        <v>45</v>
      </c>
      <c r="G229" t="s">
        <v>24</v>
      </c>
      <c r="H229" t="s">
        <v>19</v>
      </c>
      <c r="I229" t="s">
        <v>34</v>
      </c>
      <c r="J229" t="s">
        <v>35</v>
      </c>
      <c r="K229">
        <v>17</v>
      </c>
      <c r="L229">
        <v>49.25</v>
      </c>
      <c r="M229">
        <v>29.06</v>
      </c>
      <c r="N229">
        <v>6.6</v>
      </c>
      <c r="O229">
        <v>15</v>
      </c>
      <c r="P229">
        <f t="shared" si="27"/>
        <v>1</v>
      </c>
      <c r="Q229" t="str">
        <f t="shared" si="28"/>
        <v>After 01-15</v>
      </c>
      <c r="R229">
        <f t="shared" si="29"/>
        <v>41.862499999999997</v>
      </c>
      <c r="S229">
        <f t="shared" si="30"/>
        <v>711.66249999999991</v>
      </c>
      <c r="T229">
        <f t="shared" si="31"/>
        <v>217.64249999999993</v>
      </c>
      <c r="U229" s="2">
        <f>Monthly_Fixed_Costs!$I$2</f>
        <v>26.363636363636363</v>
      </c>
      <c r="V229">
        <f t="shared" si="32"/>
        <v>112.19999999999999</v>
      </c>
      <c r="W229" s="2">
        <f t="shared" si="33"/>
        <v>79.078863636363565</v>
      </c>
      <c r="X229">
        <f t="shared" si="34"/>
        <v>3</v>
      </c>
      <c r="Y229">
        <f t="shared" si="35"/>
        <v>0</v>
      </c>
    </row>
    <row r="230" spans="1:25" x14ac:dyDescent="0.3">
      <c r="A230" t="s">
        <v>266</v>
      </c>
      <c r="B230" s="1">
        <v>45661</v>
      </c>
      <c r="C230" s="1">
        <v>45665</v>
      </c>
      <c r="D230" s="1">
        <v>45664</v>
      </c>
      <c r="E230" t="s">
        <v>16</v>
      </c>
      <c r="F230" t="s">
        <v>32</v>
      </c>
      <c r="G230" t="s">
        <v>18</v>
      </c>
      <c r="H230" t="s">
        <v>33</v>
      </c>
      <c r="I230" t="s">
        <v>29</v>
      </c>
      <c r="J230" t="s">
        <v>27</v>
      </c>
      <c r="K230">
        <v>6</v>
      </c>
      <c r="L230">
        <v>96.83</v>
      </c>
      <c r="M230">
        <v>56.93</v>
      </c>
      <c r="N230">
        <v>4.4400000000000004</v>
      </c>
      <c r="O230">
        <v>15</v>
      </c>
      <c r="P230">
        <f t="shared" si="27"/>
        <v>1</v>
      </c>
      <c r="Q230" t="str">
        <f t="shared" si="28"/>
        <v>Before 01-15</v>
      </c>
      <c r="R230">
        <f t="shared" si="29"/>
        <v>82.305499999999995</v>
      </c>
      <c r="S230">
        <f t="shared" si="30"/>
        <v>493.83299999999997</v>
      </c>
      <c r="T230">
        <f t="shared" si="31"/>
        <v>152.25299999999999</v>
      </c>
      <c r="U230" s="2">
        <f>Monthly_Fixed_Costs!$I$2</f>
        <v>26.363636363636363</v>
      </c>
      <c r="V230">
        <f t="shared" si="32"/>
        <v>26.64</v>
      </c>
      <c r="W230" s="2">
        <f t="shared" si="33"/>
        <v>99.249363636363626</v>
      </c>
      <c r="X230">
        <f t="shared" si="34"/>
        <v>3</v>
      </c>
      <c r="Y230">
        <f t="shared" si="35"/>
        <v>0</v>
      </c>
    </row>
    <row r="231" spans="1:25" x14ac:dyDescent="0.3">
      <c r="A231" t="s">
        <v>267</v>
      </c>
      <c r="B231" s="1">
        <v>45686</v>
      </c>
      <c r="C231" s="1">
        <v>45689</v>
      </c>
      <c r="D231" s="1">
        <v>45688</v>
      </c>
      <c r="E231" t="s">
        <v>23</v>
      </c>
      <c r="F231" t="s">
        <v>17</v>
      </c>
      <c r="G231" t="s">
        <v>18</v>
      </c>
      <c r="H231" t="s">
        <v>19</v>
      </c>
      <c r="I231" t="s">
        <v>47</v>
      </c>
      <c r="J231" t="s">
        <v>35</v>
      </c>
      <c r="K231">
        <v>18</v>
      </c>
      <c r="L231">
        <v>150.80000000000001</v>
      </c>
      <c r="M231">
        <v>93.02</v>
      </c>
      <c r="N231">
        <v>9.1999999999999993</v>
      </c>
      <c r="O231">
        <v>10</v>
      </c>
      <c r="P231">
        <f t="shared" si="27"/>
        <v>1</v>
      </c>
      <c r="Q231" t="str">
        <f t="shared" si="28"/>
        <v>After 01-15</v>
      </c>
      <c r="R231">
        <f t="shared" si="29"/>
        <v>135.72000000000003</v>
      </c>
      <c r="S231">
        <f t="shared" si="30"/>
        <v>2442.9600000000005</v>
      </c>
      <c r="T231">
        <f t="shared" si="31"/>
        <v>768.60000000000059</v>
      </c>
      <c r="U231" s="2">
        <f>Monthly_Fixed_Costs!$I$2</f>
        <v>26.363636363636363</v>
      </c>
      <c r="V231">
        <f t="shared" si="32"/>
        <v>165.6</v>
      </c>
      <c r="W231" s="2">
        <f t="shared" si="33"/>
        <v>576.63636363636419</v>
      </c>
      <c r="X231">
        <f t="shared" si="34"/>
        <v>2</v>
      </c>
      <c r="Y231">
        <f t="shared" si="35"/>
        <v>0</v>
      </c>
    </row>
    <row r="232" spans="1:25" x14ac:dyDescent="0.3">
      <c r="A232" t="s">
        <v>268</v>
      </c>
      <c r="B232" s="1">
        <v>45677</v>
      </c>
      <c r="C232" s="1">
        <v>45679</v>
      </c>
      <c r="D232" s="1">
        <v>45678</v>
      </c>
      <c r="E232" t="s">
        <v>16</v>
      </c>
      <c r="F232" t="s">
        <v>45</v>
      </c>
      <c r="G232" t="s">
        <v>24</v>
      </c>
      <c r="H232" t="s">
        <v>19</v>
      </c>
      <c r="I232" t="s">
        <v>20</v>
      </c>
      <c r="J232" t="s">
        <v>21</v>
      </c>
      <c r="K232">
        <v>12</v>
      </c>
      <c r="L232">
        <v>74.09</v>
      </c>
      <c r="M232">
        <v>42.92</v>
      </c>
      <c r="N232">
        <v>6.1</v>
      </c>
      <c r="O232">
        <v>5</v>
      </c>
      <c r="P232">
        <f t="shared" si="27"/>
        <v>1</v>
      </c>
      <c r="Q232" t="str">
        <f t="shared" si="28"/>
        <v>After 01-15</v>
      </c>
      <c r="R232">
        <f t="shared" si="29"/>
        <v>70.385499999999993</v>
      </c>
      <c r="S232">
        <f t="shared" si="30"/>
        <v>844.62599999999998</v>
      </c>
      <c r="T232">
        <f t="shared" si="31"/>
        <v>329.58600000000001</v>
      </c>
      <c r="U232" s="2">
        <f>Monthly_Fixed_Costs!$I$2</f>
        <v>26.363636363636363</v>
      </c>
      <c r="V232">
        <f t="shared" si="32"/>
        <v>73.199999999999989</v>
      </c>
      <c r="W232" s="2">
        <f t="shared" si="33"/>
        <v>230.02236363636365</v>
      </c>
      <c r="X232">
        <f t="shared" si="34"/>
        <v>1</v>
      </c>
      <c r="Y232">
        <f t="shared" si="35"/>
        <v>0</v>
      </c>
    </row>
    <row r="233" spans="1:25" x14ac:dyDescent="0.3">
      <c r="A233" t="s">
        <v>269</v>
      </c>
      <c r="B233" s="1">
        <v>45662</v>
      </c>
      <c r="C233" s="1">
        <v>45664</v>
      </c>
      <c r="D233" s="1">
        <v>45664</v>
      </c>
      <c r="E233" t="s">
        <v>23</v>
      </c>
      <c r="F233" t="s">
        <v>45</v>
      </c>
      <c r="G233" t="s">
        <v>24</v>
      </c>
      <c r="H233" t="s">
        <v>25</v>
      </c>
      <c r="I233" t="s">
        <v>47</v>
      </c>
      <c r="J233" t="s">
        <v>35</v>
      </c>
      <c r="K233">
        <v>4</v>
      </c>
      <c r="L233">
        <v>156.79</v>
      </c>
      <c r="M233">
        <v>84.94</v>
      </c>
      <c r="N233">
        <v>9.4</v>
      </c>
      <c r="O233">
        <v>5</v>
      </c>
      <c r="P233">
        <f t="shared" si="27"/>
        <v>1</v>
      </c>
      <c r="Q233" t="str">
        <f t="shared" si="28"/>
        <v>Before 01-15</v>
      </c>
      <c r="R233">
        <f t="shared" si="29"/>
        <v>148.95049999999998</v>
      </c>
      <c r="S233">
        <f t="shared" si="30"/>
        <v>595.80199999999991</v>
      </c>
      <c r="T233">
        <f t="shared" si="31"/>
        <v>256.04199999999992</v>
      </c>
      <c r="U233" s="2">
        <f>Monthly_Fixed_Costs!$I$2</f>
        <v>26.363636363636363</v>
      </c>
      <c r="V233">
        <f t="shared" si="32"/>
        <v>37.6</v>
      </c>
      <c r="W233" s="2">
        <f t="shared" si="33"/>
        <v>192.07836363636355</v>
      </c>
      <c r="X233">
        <f t="shared" si="34"/>
        <v>2</v>
      </c>
      <c r="Y233">
        <f t="shared" si="35"/>
        <v>0</v>
      </c>
    </row>
    <row r="234" spans="1:25" x14ac:dyDescent="0.3">
      <c r="A234" t="s">
        <v>270</v>
      </c>
      <c r="B234" s="1">
        <v>45674</v>
      </c>
      <c r="C234" s="1">
        <v>45677</v>
      </c>
      <c r="D234" s="1">
        <v>45677</v>
      </c>
      <c r="E234" t="s">
        <v>16</v>
      </c>
      <c r="F234" t="s">
        <v>41</v>
      </c>
      <c r="G234" t="s">
        <v>18</v>
      </c>
      <c r="H234" t="s">
        <v>33</v>
      </c>
      <c r="I234" t="s">
        <v>47</v>
      </c>
      <c r="J234" t="s">
        <v>35</v>
      </c>
      <c r="K234">
        <v>4</v>
      </c>
      <c r="L234">
        <v>115.6</v>
      </c>
      <c r="M234">
        <v>70.150000000000006</v>
      </c>
      <c r="N234">
        <v>11.53</v>
      </c>
      <c r="O234">
        <v>10</v>
      </c>
      <c r="P234">
        <f t="shared" si="27"/>
        <v>1</v>
      </c>
      <c r="Q234" t="str">
        <f t="shared" si="28"/>
        <v>After 01-15</v>
      </c>
      <c r="R234">
        <f t="shared" si="29"/>
        <v>104.03999999999999</v>
      </c>
      <c r="S234">
        <f t="shared" si="30"/>
        <v>416.15999999999997</v>
      </c>
      <c r="T234">
        <f t="shared" si="31"/>
        <v>135.55999999999995</v>
      </c>
      <c r="U234" s="2">
        <f>Monthly_Fixed_Costs!$I$2</f>
        <v>26.363636363636363</v>
      </c>
      <c r="V234">
        <f t="shared" si="32"/>
        <v>46.12</v>
      </c>
      <c r="W234" s="2">
        <f t="shared" si="33"/>
        <v>63.076363636363581</v>
      </c>
      <c r="X234">
        <f t="shared" si="34"/>
        <v>3</v>
      </c>
      <c r="Y234">
        <f t="shared" si="35"/>
        <v>0</v>
      </c>
    </row>
    <row r="235" spans="1:25" x14ac:dyDescent="0.3">
      <c r="A235" t="s">
        <v>271</v>
      </c>
      <c r="B235" s="1">
        <v>45669</v>
      </c>
      <c r="C235" s="1">
        <v>45673</v>
      </c>
      <c r="D235" s="1">
        <v>45673</v>
      </c>
      <c r="E235" t="s">
        <v>16</v>
      </c>
      <c r="F235" t="s">
        <v>45</v>
      </c>
      <c r="G235" t="s">
        <v>18</v>
      </c>
      <c r="H235" t="s">
        <v>33</v>
      </c>
      <c r="I235" t="s">
        <v>38</v>
      </c>
      <c r="J235" t="s">
        <v>21</v>
      </c>
      <c r="K235">
        <v>11</v>
      </c>
      <c r="L235">
        <v>42.77</v>
      </c>
      <c r="M235">
        <v>27.13</v>
      </c>
      <c r="N235">
        <v>7.85</v>
      </c>
      <c r="O235">
        <v>0</v>
      </c>
      <c r="P235">
        <f t="shared" si="27"/>
        <v>1</v>
      </c>
      <c r="Q235" t="str">
        <f t="shared" si="28"/>
        <v>Before 01-15</v>
      </c>
      <c r="R235">
        <f t="shared" si="29"/>
        <v>42.77</v>
      </c>
      <c r="S235">
        <f t="shared" si="30"/>
        <v>470.47</v>
      </c>
      <c r="T235">
        <f t="shared" si="31"/>
        <v>172.04000000000002</v>
      </c>
      <c r="U235" s="2">
        <f>Monthly_Fixed_Costs!$I$2</f>
        <v>26.363636363636363</v>
      </c>
      <c r="V235">
        <f t="shared" si="32"/>
        <v>86.35</v>
      </c>
      <c r="W235" s="2">
        <f t="shared" si="33"/>
        <v>59.326363636363666</v>
      </c>
      <c r="X235">
        <f t="shared" si="34"/>
        <v>4</v>
      </c>
      <c r="Y235">
        <f t="shared" si="35"/>
        <v>0</v>
      </c>
    </row>
    <row r="236" spans="1:25" x14ac:dyDescent="0.3">
      <c r="A236" t="s">
        <v>272</v>
      </c>
      <c r="B236" s="1">
        <v>45677</v>
      </c>
      <c r="C236" s="1">
        <v>45679</v>
      </c>
      <c r="D236" s="1">
        <v>45678</v>
      </c>
      <c r="E236" t="s">
        <v>23</v>
      </c>
      <c r="F236" t="s">
        <v>17</v>
      </c>
      <c r="G236" t="s">
        <v>18</v>
      </c>
      <c r="H236" t="s">
        <v>37</v>
      </c>
      <c r="I236" t="s">
        <v>38</v>
      </c>
      <c r="J236" t="s">
        <v>21</v>
      </c>
      <c r="K236">
        <v>16</v>
      </c>
      <c r="L236">
        <v>56.93</v>
      </c>
      <c r="M236">
        <v>30.47</v>
      </c>
      <c r="N236">
        <v>9.6199999999999992</v>
      </c>
      <c r="O236">
        <v>0</v>
      </c>
      <c r="P236">
        <f t="shared" si="27"/>
        <v>1</v>
      </c>
      <c r="Q236" t="str">
        <f t="shared" si="28"/>
        <v>After 01-15</v>
      </c>
      <c r="R236">
        <f t="shared" si="29"/>
        <v>56.93</v>
      </c>
      <c r="S236">
        <f t="shared" si="30"/>
        <v>910.88</v>
      </c>
      <c r="T236">
        <f t="shared" si="31"/>
        <v>423.36</v>
      </c>
      <c r="U236" s="2">
        <f>Monthly_Fixed_Costs!$I$2</f>
        <v>26.363636363636363</v>
      </c>
      <c r="V236">
        <f t="shared" si="32"/>
        <v>153.91999999999999</v>
      </c>
      <c r="W236" s="2">
        <f t="shared" si="33"/>
        <v>243.07636363636365</v>
      </c>
      <c r="X236">
        <f t="shared" si="34"/>
        <v>1</v>
      </c>
      <c r="Y236">
        <f t="shared" si="35"/>
        <v>0</v>
      </c>
    </row>
    <row r="237" spans="1:25" x14ac:dyDescent="0.3">
      <c r="A237" t="s">
        <v>273</v>
      </c>
      <c r="B237" s="1">
        <v>45674</v>
      </c>
      <c r="C237" s="1">
        <v>45677</v>
      </c>
      <c r="D237" s="1">
        <v>45677</v>
      </c>
      <c r="E237" t="s">
        <v>16</v>
      </c>
      <c r="F237" t="s">
        <v>17</v>
      </c>
      <c r="G237" t="s">
        <v>24</v>
      </c>
      <c r="H237" t="s">
        <v>37</v>
      </c>
      <c r="I237" t="s">
        <v>74</v>
      </c>
      <c r="J237" t="s">
        <v>27</v>
      </c>
      <c r="K237">
        <v>18</v>
      </c>
      <c r="L237">
        <v>41.61</v>
      </c>
      <c r="M237">
        <v>24.3</v>
      </c>
      <c r="N237">
        <v>7.01</v>
      </c>
      <c r="O237">
        <v>10</v>
      </c>
      <c r="P237">
        <f t="shared" si="27"/>
        <v>1</v>
      </c>
      <c r="Q237" t="str">
        <f t="shared" si="28"/>
        <v>After 01-15</v>
      </c>
      <c r="R237">
        <f t="shared" si="29"/>
        <v>37.448999999999998</v>
      </c>
      <c r="S237">
        <f t="shared" si="30"/>
        <v>674.08199999999999</v>
      </c>
      <c r="T237">
        <f t="shared" si="31"/>
        <v>236.68199999999996</v>
      </c>
      <c r="U237" s="2">
        <f>Monthly_Fixed_Costs!$I$2</f>
        <v>26.363636363636363</v>
      </c>
      <c r="V237">
        <f t="shared" si="32"/>
        <v>126.17999999999999</v>
      </c>
      <c r="W237" s="2">
        <f t="shared" si="33"/>
        <v>84.138363636363607</v>
      </c>
      <c r="X237">
        <f t="shared" si="34"/>
        <v>3</v>
      </c>
      <c r="Y237">
        <f t="shared" si="35"/>
        <v>0</v>
      </c>
    </row>
    <row r="238" spans="1:25" x14ac:dyDescent="0.3">
      <c r="A238" t="s">
        <v>274</v>
      </c>
      <c r="B238" s="1">
        <v>45676</v>
      </c>
      <c r="C238" s="1">
        <v>45679</v>
      </c>
      <c r="D238" s="1">
        <v>45682</v>
      </c>
      <c r="E238" t="s">
        <v>23</v>
      </c>
      <c r="F238" t="s">
        <v>32</v>
      </c>
      <c r="G238" t="s">
        <v>18</v>
      </c>
      <c r="H238" t="s">
        <v>25</v>
      </c>
      <c r="I238" t="s">
        <v>20</v>
      </c>
      <c r="J238" t="s">
        <v>21</v>
      </c>
      <c r="K238">
        <v>17</v>
      </c>
      <c r="L238">
        <v>132.66999999999999</v>
      </c>
      <c r="M238">
        <v>76.010000000000005</v>
      </c>
      <c r="N238">
        <v>3.44</v>
      </c>
      <c r="O238">
        <v>10</v>
      </c>
      <c r="P238">
        <f t="shared" si="27"/>
        <v>0</v>
      </c>
      <c r="Q238" t="str">
        <f t="shared" si="28"/>
        <v>After 01-15</v>
      </c>
      <c r="R238">
        <f t="shared" si="29"/>
        <v>119.40299999999999</v>
      </c>
      <c r="S238">
        <f t="shared" si="30"/>
        <v>2029.8509999999999</v>
      </c>
      <c r="T238">
        <f t="shared" si="31"/>
        <v>737.68099999999981</v>
      </c>
      <c r="U238" s="2">
        <f>Monthly_Fixed_Costs!$I$2</f>
        <v>26.363636363636363</v>
      </c>
      <c r="V238">
        <f t="shared" si="32"/>
        <v>58.48</v>
      </c>
      <c r="W238" s="2">
        <f t="shared" si="33"/>
        <v>652.83736363636342</v>
      </c>
      <c r="X238">
        <f t="shared" si="34"/>
        <v>6</v>
      </c>
      <c r="Y238">
        <f t="shared" si="35"/>
        <v>0</v>
      </c>
    </row>
    <row r="239" spans="1:25" x14ac:dyDescent="0.3">
      <c r="A239" t="s">
        <v>275</v>
      </c>
      <c r="B239" s="1">
        <v>45680</v>
      </c>
      <c r="C239" s="1">
        <v>45682</v>
      </c>
      <c r="D239" s="1">
        <v>45681</v>
      </c>
      <c r="E239" t="s">
        <v>16</v>
      </c>
      <c r="F239" t="s">
        <v>41</v>
      </c>
      <c r="G239" t="s">
        <v>18</v>
      </c>
      <c r="H239" t="s">
        <v>33</v>
      </c>
      <c r="I239" t="s">
        <v>20</v>
      </c>
      <c r="J239" t="s">
        <v>21</v>
      </c>
      <c r="K239">
        <v>18</v>
      </c>
      <c r="L239">
        <v>26.03</v>
      </c>
      <c r="M239">
        <v>15.69</v>
      </c>
      <c r="N239">
        <v>8.4</v>
      </c>
      <c r="O239">
        <v>0</v>
      </c>
      <c r="P239">
        <f t="shared" si="27"/>
        <v>1</v>
      </c>
      <c r="Q239" t="str">
        <f t="shared" si="28"/>
        <v>After 01-15</v>
      </c>
      <c r="R239">
        <f t="shared" si="29"/>
        <v>26.03</v>
      </c>
      <c r="S239">
        <f t="shared" si="30"/>
        <v>468.54</v>
      </c>
      <c r="T239">
        <f t="shared" si="31"/>
        <v>186.12</v>
      </c>
      <c r="U239" s="2">
        <f>Monthly_Fixed_Costs!$I$2</f>
        <v>26.363636363636363</v>
      </c>
      <c r="V239">
        <f t="shared" si="32"/>
        <v>151.20000000000002</v>
      </c>
      <c r="W239" s="2">
        <f t="shared" si="33"/>
        <v>8.5563636363636135</v>
      </c>
      <c r="X239">
        <f t="shared" si="34"/>
        <v>1</v>
      </c>
      <c r="Y239">
        <f t="shared" si="35"/>
        <v>1</v>
      </c>
    </row>
    <row r="240" spans="1:25" x14ac:dyDescent="0.3">
      <c r="A240" t="s">
        <v>276</v>
      </c>
      <c r="B240" s="1">
        <v>45674</v>
      </c>
      <c r="C240" s="1">
        <v>45677</v>
      </c>
      <c r="D240" s="1">
        <v>45677</v>
      </c>
      <c r="E240" t="s">
        <v>16</v>
      </c>
      <c r="F240" t="s">
        <v>41</v>
      </c>
      <c r="G240" t="s">
        <v>24</v>
      </c>
      <c r="H240" t="s">
        <v>37</v>
      </c>
      <c r="I240" t="s">
        <v>26</v>
      </c>
      <c r="J240" t="s">
        <v>27</v>
      </c>
      <c r="K240">
        <v>15</v>
      </c>
      <c r="L240">
        <v>54.4</v>
      </c>
      <c r="M240">
        <v>30.88</v>
      </c>
      <c r="N240">
        <v>3.61</v>
      </c>
      <c r="O240">
        <v>5</v>
      </c>
      <c r="P240">
        <f t="shared" si="27"/>
        <v>1</v>
      </c>
      <c r="Q240" t="str">
        <f t="shared" si="28"/>
        <v>After 01-15</v>
      </c>
      <c r="R240">
        <f t="shared" si="29"/>
        <v>51.68</v>
      </c>
      <c r="S240">
        <f t="shared" si="30"/>
        <v>775.2</v>
      </c>
      <c r="T240">
        <f t="shared" si="31"/>
        <v>312.00000000000006</v>
      </c>
      <c r="U240" s="2">
        <f>Monthly_Fixed_Costs!$I$2</f>
        <v>26.363636363636363</v>
      </c>
      <c r="V240">
        <f t="shared" si="32"/>
        <v>54.15</v>
      </c>
      <c r="W240" s="2">
        <f t="shared" si="33"/>
        <v>231.48636363636371</v>
      </c>
      <c r="X240">
        <f t="shared" si="34"/>
        <v>3</v>
      </c>
      <c r="Y240">
        <f t="shared" si="35"/>
        <v>0</v>
      </c>
    </row>
    <row r="241" spans="1:25" x14ac:dyDescent="0.3">
      <c r="A241" t="s">
        <v>277</v>
      </c>
      <c r="B241" s="1">
        <v>45660</v>
      </c>
      <c r="C241" s="1">
        <v>45663</v>
      </c>
      <c r="D241" s="1">
        <v>45663</v>
      </c>
      <c r="E241" t="s">
        <v>16</v>
      </c>
      <c r="F241" t="s">
        <v>32</v>
      </c>
      <c r="G241" t="s">
        <v>24</v>
      </c>
      <c r="H241" t="s">
        <v>19</v>
      </c>
      <c r="I241" t="s">
        <v>38</v>
      </c>
      <c r="J241" t="s">
        <v>21</v>
      </c>
      <c r="K241">
        <v>16</v>
      </c>
      <c r="L241">
        <v>174.07</v>
      </c>
      <c r="M241">
        <v>70.599999999999994</v>
      </c>
      <c r="N241">
        <v>6.97</v>
      </c>
      <c r="O241">
        <v>15</v>
      </c>
      <c r="P241">
        <f t="shared" si="27"/>
        <v>1</v>
      </c>
      <c r="Q241" t="str">
        <f t="shared" si="28"/>
        <v>Before 01-15</v>
      </c>
      <c r="R241">
        <f t="shared" si="29"/>
        <v>147.95949999999999</v>
      </c>
      <c r="S241">
        <f t="shared" si="30"/>
        <v>2367.3519999999999</v>
      </c>
      <c r="T241">
        <f t="shared" si="31"/>
        <v>1237.752</v>
      </c>
      <c r="U241" s="2">
        <f>Monthly_Fixed_Costs!$I$2</f>
        <v>26.363636363636363</v>
      </c>
      <c r="V241">
        <f t="shared" si="32"/>
        <v>111.52</v>
      </c>
      <c r="W241" s="2">
        <f t="shared" si="33"/>
        <v>1099.8683636363635</v>
      </c>
      <c r="X241">
        <f t="shared" si="34"/>
        <v>3</v>
      </c>
      <c r="Y241">
        <f t="shared" si="35"/>
        <v>0</v>
      </c>
    </row>
    <row r="242" spans="1:25" x14ac:dyDescent="0.3">
      <c r="A242" t="s">
        <v>278</v>
      </c>
      <c r="B242" s="1">
        <v>45676</v>
      </c>
      <c r="C242" s="1">
        <v>45678</v>
      </c>
      <c r="D242" s="1">
        <v>45677</v>
      </c>
      <c r="E242" t="s">
        <v>23</v>
      </c>
      <c r="F242" t="s">
        <v>41</v>
      </c>
      <c r="G242" t="s">
        <v>24</v>
      </c>
      <c r="H242" t="s">
        <v>19</v>
      </c>
      <c r="I242" t="s">
        <v>26</v>
      </c>
      <c r="J242" t="s">
        <v>27</v>
      </c>
      <c r="K242">
        <v>8</v>
      </c>
      <c r="L242">
        <v>91.5</v>
      </c>
      <c r="M242">
        <v>41.86</v>
      </c>
      <c r="N242">
        <v>10.16</v>
      </c>
      <c r="O242">
        <v>0</v>
      </c>
      <c r="P242">
        <f t="shared" si="27"/>
        <v>1</v>
      </c>
      <c r="Q242" t="str">
        <f t="shared" si="28"/>
        <v>After 01-15</v>
      </c>
      <c r="R242">
        <f t="shared" si="29"/>
        <v>91.5</v>
      </c>
      <c r="S242">
        <f t="shared" si="30"/>
        <v>732</v>
      </c>
      <c r="T242">
        <f t="shared" si="31"/>
        <v>397.12</v>
      </c>
      <c r="U242" s="2">
        <f>Monthly_Fixed_Costs!$I$2</f>
        <v>26.363636363636363</v>
      </c>
      <c r="V242">
        <f t="shared" si="32"/>
        <v>81.28</v>
      </c>
      <c r="W242" s="2">
        <f t="shared" si="33"/>
        <v>289.47636363636366</v>
      </c>
      <c r="X242">
        <f t="shared" si="34"/>
        <v>1</v>
      </c>
      <c r="Y242">
        <f t="shared" si="35"/>
        <v>0</v>
      </c>
    </row>
    <row r="243" spans="1:25" x14ac:dyDescent="0.3">
      <c r="A243" t="s">
        <v>279</v>
      </c>
      <c r="B243" s="1">
        <v>45672</v>
      </c>
      <c r="C243" s="1">
        <v>45676</v>
      </c>
      <c r="D243" s="1">
        <v>45676</v>
      </c>
      <c r="E243" t="s">
        <v>23</v>
      </c>
      <c r="F243" t="s">
        <v>45</v>
      </c>
      <c r="G243" t="s">
        <v>24</v>
      </c>
      <c r="H243" t="s">
        <v>33</v>
      </c>
      <c r="I243" t="s">
        <v>34</v>
      </c>
      <c r="J243" t="s">
        <v>35</v>
      </c>
      <c r="K243">
        <v>5</v>
      </c>
      <c r="L243">
        <v>37.99</v>
      </c>
      <c r="M243">
        <v>16.89</v>
      </c>
      <c r="N243">
        <v>3.1</v>
      </c>
      <c r="O243">
        <v>10</v>
      </c>
      <c r="P243">
        <f t="shared" si="27"/>
        <v>1</v>
      </c>
      <c r="Q243" t="str">
        <f t="shared" si="28"/>
        <v>Before 01-15</v>
      </c>
      <c r="R243">
        <f t="shared" si="29"/>
        <v>34.191000000000003</v>
      </c>
      <c r="S243">
        <f t="shared" si="30"/>
        <v>170.95500000000001</v>
      </c>
      <c r="T243">
        <f t="shared" si="31"/>
        <v>86.50500000000001</v>
      </c>
      <c r="U243" s="2">
        <f>Monthly_Fixed_Costs!$I$2</f>
        <v>26.363636363636363</v>
      </c>
      <c r="V243">
        <f t="shared" si="32"/>
        <v>15.5</v>
      </c>
      <c r="W243" s="2">
        <f t="shared" si="33"/>
        <v>44.64136363636365</v>
      </c>
      <c r="X243">
        <f t="shared" si="34"/>
        <v>4</v>
      </c>
      <c r="Y243">
        <f t="shared" si="35"/>
        <v>0</v>
      </c>
    </row>
    <row r="244" spans="1:25" x14ac:dyDescent="0.3">
      <c r="A244" t="s">
        <v>280</v>
      </c>
      <c r="B244" s="1">
        <v>45663</v>
      </c>
      <c r="C244" s="1">
        <v>45666</v>
      </c>
      <c r="D244" s="1">
        <v>45665</v>
      </c>
      <c r="E244" t="s">
        <v>16</v>
      </c>
      <c r="F244" t="s">
        <v>41</v>
      </c>
      <c r="G244" t="s">
        <v>18</v>
      </c>
      <c r="H244" t="s">
        <v>25</v>
      </c>
      <c r="I244" t="s">
        <v>29</v>
      </c>
      <c r="J244" t="s">
        <v>27</v>
      </c>
      <c r="K244">
        <v>8</v>
      </c>
      <c r="L244">
        <v>120.41</v>
      </c>
      <c r="M244">
        <v>50.48</v>
      </c>
      <c r="N244">
        <v>6.73</v>
      </c>
      <c r="O244">
        <v>15</v>
      </c>
      <c r="P244">
        <f t="shared" si="27"/>
        <v>1</v>
      </c>
      <c r="Q244" t="str">
        <f t="shared" si="28"/>
        <v>Before 01-15</v>
      </c>
      <c r="R244">
        <f t="shared" si="29"/>
        <v>102.3485</v>
      </c>
      <c r="S244">
        <f t="shared" si="30"/>
        <v>818.78800000000001</v>
      </c>
      <c r="T244">
        <f t="shared" si="31"/>
        <v>414.94800000000004</v>
      </c>
      <c r="U244" s="2">
        <f>Monthly_Fixed_Costs!$I$2</f>
        <v>26.363636363636363</v>
      </c>
      <c r="V244">
        <f t="shared" si="32"/>
        <v>53.84</v>
      </c>
      <c r="W244" s="2">
        <f t="shared" si="33"/>
        <v>334.74436363636369</v>
      </c>
      <c r="X244">
        <f t="shared" si="34"/>
        <v>2</v>
      </c>
      <c r="Y244">
        <f t="shared" si="35"/>
        <v>0</v>
      </c>
    </row>
    <row r="245" spans="1:25" x14ac:dyDescent="0.3">
      <c r="A245" t="s">
        <v>281</v>
      </c>
      <c r="B245" s="1">
        <v>45686</v>
      </c>
      <c r="C245" s="1">
        <v>45689</v>
      </c>
      <c r="D245" s="1">
        <v>45688</v>
      </c>
      <c r="E245" t="s">
        <v>16</v>
      </c>
      <c r="F245" t="s">
        <v>17</v>
      </c>
      <c r="G245" t="s">
        <v>24</v>
      </c>
      <c r="H245" t="s">
        <v>37</v>
      </c>
      <c r="I245" t="s">
        <v>34</v>
      </c>
      <c r="J245" t="s">
        <v>35</v>
      </c>
      <c r="K245">
        <v>3</v>
      </c>
      <c r="L245">
        <v>154.1</v>
      </c>
      <c r="M245">
        <v>92.78</v>
      </c>
      <c r="N245">
        <v>10.32</v>
      </c>
      <c r="O245">
        <v>5</v>
      </c>
      <c r="P245">
        <f t="shared" si="27"/>
        <v>1</v>
      </c>
      <c r="Q245" t="str">
        <f t="shared" si="28"/>
        <v>After 01-15</v>
      </c>
      <c r="R245">
        <f t="shared" si="29"/>
        <v>146.39499999999998</v>
      </c>
      <c r="S245">
        <f t="shared" si="30"/>
        <v>439.18499999999995</v>
      </c>
      <c r="T245">
        <f t="shared" si="31"/>
        <v>160.84499999999991</v>
      </c>
      <c r="U245" s="2">
        <f>Monthly_Fixed_Costs!$I$2</f>
        <v>26.363636363636363</v>
      </c>
      <c r="V245">
        <f t="shared" si="32"/>
        <v>30.96</v>
      </c>
      <c r="W245" s="2">
        <f t="shared" si="33"/>
        <v>103.52136363636355</v>
      </c>
      <c r="X245">
        <f t="shared" si="34"/>
        <v>2</v>
      </c>
      <c r="Y245">
        <f t="shared" si="35"/>
        <v>0</v>
      </c>
    </row>
    <row r="246" spans="1:25" x14ac:dyDescent="0.3">
      <c r="A246" t="s">
        <v>282</v>
      </c>
      <c r="B246" s="1">
        <v>45665</v>
      </c>
      <c r="C246" s="1">
        <v>45667</v>
      </c>
      <c r="D246" s="1">
        <v>45667</v>
      </c>
      <c r="E246" t="s">
        <v>23</v>
      </c>
      <c r="F246" t="s">
        <v>41</v>
      </c>
      <c r="G246" t="s">
        <v>24</v>
      </c>
      <c r="H246" t="s">
        <v>19</v>
      </c>
      <c r="I246" t="s">
        <v>47</v>
      </c>
      <c r="J246" t="s">
        <v>35</v>
      </c>
      <c r="K246">
        <v>19</v>
      </c>
      <c r="L246">
        <v>180.01</v>
      </c>
      <c r="M246">
        <v>114.67</v>
      </c>
      <c r="N246">
        <v>4.9400000000000004</v>
      </c>
      <c r="O246">
        <v>0</v>
      </c>
      <c r="P246">
        <f t="shared" si="27"/>
        <v>1</v>
      </c>
      <c r="Q246" t="str">
        <f t="shared" si="28"/>
        <v>Before 01-15</v>
      </c>
      <c r="R246">
        <f t="shared" si="29"/>
        <v>180.01</v>
      </c>
      <c r="S246">
        <f t="shared" si="30"/>
        <v>3420.1899999999996</v>
      </c>
      <c r="T246">
        <f t="shared" si="31"/>
        <v>1241.4599999999996</v>
      </c>
      <c r="U246" s="2">
        <f>Monthly_Fixed_Costs!$I$2</f>
        <v>26.363636363636363</v>
      </c>
      <c r="V246">
        <f t="shared" si="32"/>
        <v>93.860000000000014</v>
      </c>
      <c r="W246" s="2">
        <f t="shared" si="33"/>
        <v>1121.2363636363632</v>
      </c>
      <c r="X246">
        <f t="shared" si="34"/>
        <v>2</v>
      </c>
      <c r="Y246">
        <f t="shared" si="35"/>
        <v>0</v>
      </c>
    </row>
    <row r="247" spans="1:25" x14ac:dyDescent="0.3">
      <c r="A247" t="s">
        <v>283</v>
      </c>
      <c r="B247" s="1">
        <v>45675</v>
      </c>
      <c r="C247" s="1">
        <v>45678</v>
      </c>
      <c r="D247" s="1">
        <v>45678</v>
      </c>
      <c r="E247" t="s">
        <v>16</v>
      </c>
      <c r="F247" t="s">
        <v>41</v>
      </c>
      <c r="G247" t="s">
        <v>18</v>
      </c>
      <c r="H247" t="s">
        <v>33</v>
      </c>
      <c r="I247" t="s">
        <v>20</v>
      </c>
      <c r="J247" t="s">
        <v>21</v>
      </c>
      <c r="K247">
        <v>11</v>
      </c>
      <c r="L247">
        <v>163.13999999999999</v>
      </c>
      <c r="M247">
        <v>98.49</v>
      </c>
      <c r="N247">
        <v>9.2100000000000009</v>
      </c>
      <c r="O247">
        <v>15</v>
      </c>
      <c r="P247">
        <f t="shared" si="27"/>
        <v>1</v>
      </c>
      <c r="Q247" t="str">
        <f t="shared" si="28"/>
        <v>After 01-15</v>
      </c>
      <c r="R247">
        <f t="shared" si="29"/>
        <v>138.66899999999998</v>
      </c>
      <c r="S247">
        <f t="shared" si="30"/>
        <v>1525.3589999999999</v>
      </c>
      <c r="T247">
        <f t="shared" si="31"/>
        <v>441.96900000000005</v>
      </c>
      <c r="U247" s="2">
        <f>Monthly_Fixed_Costs!$I$2</f>
        <v>26.363636363636363</v>
      </c>
      <c r="V247">
        <f t="shared" si="32"/>
        <v>101.31</v>
      </c>
      <c r="W247" s="2">
        <f t="shared" si="33"/>
        <v>314.29536363636367</v>
      </c>
      <c r="X247">
        <f t="shared" si="34"/>
        <v>3</v>
      </c>
      <c r="Y247">
        <f t="shared" si="35"/>
        <v>0</v>
      </c>
    </row>
    <row r="248" spans="1:25" x14ac:dyDescent="0.3">
      <c r="A248" t="s">
        <v>284</v>
      </c>
      <c r="B248" s="1">
        <v>45678</v>
      </c>
      <c r="C248" s="1">
        <v>45682</v>
      </c>
      <c r="D248" s="1">
        <v>45685</v>
      </c>
      <c r="E248" t="s">
        <v>23</v>
      </c>
      <c r="F248" t="s">
        <v>41</v>
      </c>
      <c r="G248" t="s">
        <v>24</v>
      </c>
      <c r="H248" t="s">
        <v>33</v>
      </c>
      <c r="I248" t="s">
        <v>34</v>
      </c>
      <c r="J248" t="s">
        <v>35</v>
      </c>
      <c r="K248">
        <v>5</v>
      </c>
      <c r="L248">
        <v>174.69</v>
      </c>
      <c r="M248">
        <v>73.83</v>
      </c>
      <c r="N248">
        <v>9.24</v>
      </c>
      <c r="O248">
        <v>5</v>
      </c>
      <c r="P248">
        <f t="shared" si="27"/>
        <v>0</v>
      </c>
      <c r="Q248" t="str">
        <f t="shared" si="28"/>
        <v>After 01-15</v>
      </c>
      <c r="R248">
        <f t="shared" si="29"/>
        <v>165.9555</v>
      </c>
      <c r="S248">
        <f t="shared" si="30"/>
        <v>829.77750000000003</v>
      </c>
      <c r="T248">
        <f t="shared" si="31"/>
        <v>460.62750000000005</v>
      </c>
      <c r="U248" s="2">
        <f>Monthly_Fixed_Costs!$I$2</f>
        <v>26.363636363636363</v>
      </c>
      <c r="V248">
        <f t="shared" si="32"/>
        <v>46.2</v>
      </c>
      <c r="W248" s="2">
        <f t="shared" si="33"/>
        <v>388.06386363636369</v>
      </c>
      <c r="X248">
        <f t="shared" si="34"/>
        <v>7</v>
      </c>
      <c r="Y248">
        <f t="shared" si="35"/>
        <v>0</v>
      </c>
    </row>
    <row r="249" spans="1:25" x14ac:dyDescent="0.3">
      <c r="A249" t="s">
        <v>285</v>
      </c>
      <c r="B249" s="1">
        <v>45675</v>
      </c>
      <c r="C249" s="1">
        <v>45678</v>
      </c>
      <c r="D249" s="1">
        <v>45681</v>
      </c>
      <c r="E249" t="s">
        <v>16</v>
      </c>
      <c r="F249" t="s">
        <v>41</v>
      </c>
      <c r="G249" t="s">
        <v>18</v>
      </c>
      <c r="H249" t="s">
        <v>37</v>
      </c>
      <c r="I249" t="s">
        <v>74</v>
      </c>
      <c r="J249" t="s">
        <v>27</v>
      </c>
      <c r="K249">
        <v>8</v>
      </c>
      <c r="L249">
        <v>40.78</v>
      </c>
      <c r="M249">
        <v>20.94</v>
      </c>
      <c r="N249">
        <v>4.87</v>
      </c>
      <c r="O249">
        <v>0</v>
      </c>
      <c r="P249">
        <f t="shared" si="27"/>
        <v>0</v>
      </c>
      <c r="Q249" t="str">
        <f t="shared" si="28"/>
        <v>After 01-15</v>
      </c>
      <c r="R249">
        <f t="shared" si="29"/>
        <v>40.78</v>
      </c>
      <c r="S249">
        <f t="shared" si="30"/>
        <v>326.24</v>
      </c>
      <c r="T249">
        <f t="shared" si="31"/>
        <v>158.72</v>
      </c>
      <c r="U249" s="2">
        <f>Monthly_Fixed_Costs!$I$2</f>
        <v>26.363636363636363</v>
      </c>
      <c r="V249">
        <f t="shared" si="32"/>
        <v>38.96</v>
      </c>
      <c r="W249" s="2">
        <f t="shared" si="33"/>
        <v>93.396363636363631</v>
      </c>
      <c r="X249">
        <f t="shared" si="34"/>
        <v>6</v>
      </c>
      <c r="Y249">
        <f t="shared" si="35"/>
        <v>0</v>
      </c>
    </row>
    <row r="250" spans="1:25" x14ac:dyDescent="0.3">
      <c r="A250" t="s">
        <v>286</v>
      </c>
      <c r="B250" s="1">
        <v>45664</v>
      </c>
      <c r="C250" s="1">
        <v>45668</v>
      </c>
      <c r="D250" s="1">
        <v>45667</v>
      </c>
      <c r="E250" t="s">
        <v>16</v>
      </c>
      <c r="F250" t="s">
        <v>41</v>
      </c>
      <c r="G250" t="s">
        <v>24</v>
      </c>
      <c r="H250" t="s">
        <v>19</v>
      </c>
      <c r="I250" t="s">
        <v>20</v>
      </c>
      <c r="J250" t="s">
        <v>21</v>
      </c>
      <c r="K250">
        <v>9</v>
      </c>
      <c r="L250">
        <v>153.04</v>
      </c>
      <c r="M250">
        <v>86.69</v>
      </c>
      <c r="N250">
        <v>10.130000000000001</v>
      </c>
      <c r="O250">
        <v>15</v>
      </c>
      <c r="P250">
        <f t="shared" si="27"/>
        <v>1</v>
      </c>
      <c r="Q250" t="str">
        <f t="shared" si="28"/>
        <v>Before 01-15</v>
      </c>
      <c r="R250">
        <f t="shared" si="29"/>
        <v>130.084</v>
      </c>
      <c r="S250">
        <f t="shared" si="30"/>
        <v>1170.7560000000001</v>
      </c>
      <c r="T250">
        <f t="shared" si="31"/>
        <v>390.54600000000005</v>
      </c>
      <c r="U250" s="2">
        <f>Monthly_Fixed_Costs!$I$2</f>
        <v>26.363636363636363</v>
      </c>
      <c r="V250">
        <f t="shared" si="32"/>
        <v>91.17</v>
      </c>
      <c r="W250" s="2">
        <f t="shared" si="33"/>
        <v>273.01236363636372</v>
      </c>
      <c r="X250">
        <f t="shared" si="34"/>
        <v>3</v>
      </c>
      <c r="Y250">
        <f t="shared" si="35"/>
        <v>0</v>
      </c>
    </row>
    <row r="251" spans="1:25" x14ac:dyDescent="0.3">
      <c r="A251" t="s">
        <v>287</v>
      </c>
      <c r="B251" s="1">
        <v>45672</v>
      </c>
      <c r="C251" s="1">
        <v>45675</v>
      </c>
      <c r="D251" s="1">
        <v>45674</v>
      </c>
      <c r="E251" t="s">
        <v>23</v>
      </c>
      <c r="F251" t="s">
        <v>45</v>
      </c>
      <c r="G251" t="s">
        <v>18</v>
      </c>
      <c r="H251" t="s">
        <v>19</v>
      </c>
      <c r="I251" t="s">
        <v>56</v>
      </c>
      <c r="J251" t="s">
        <v>35</v>
      </c>
      <c r="K251">
        <v>9</v>
      </c>
      <c r="L251">
        <v>75.06</v>
      </c>
      <c r="M251">
        <v>40.619999999999997</v>
      </c>
      <c r="N251">
        <v>7.9</v>
      </c>
      <c r="O251">
        <v>15</v>
      </c>
      <c r="P251">
        <f t="shared" si="27"/>
        <v>1</v>
      </c>
      <c r="Q251" t="str">
        <f t="shared" si="28"/>
        <v>Before 01-15</v>
      </c>
      <c r="R251">
        <f t="shared" si="29"/>
        <v>63.801000000000002</v>
      </c>
      <c r="S251">
        <f t="shared" si="30"/>
        <v>574.20900000000006</v>
      </c>
      <c r="T251">
        <f t="shared" si="31"/>
        <v>208.62900000000008</v>
      </c>
      <c r="U251" s="2">
        <f>Monthly_Fixed_Costs!$I$2</f>
        <v>26.363636363636363</v>
      </c>
      <c r="V251">
        <f t="shared" si="32"/>
        <v>71.100000000000009</v>
      </c>
      <c r="W251" s="2">
        <f t="shared" si="33"/>
        <v>111.16536363636371</v>
      </c>
      <c r="X251">
        <f t="shared" si="34"/>
        <v>2</v>
      </c>
      <c r="Y251">
        <f t="shared" si="35"/>
        <v>0</v>
      </c>
    </row>
    <row r="252" spans="1:25" x14ac:dyDescent="0.3">
      <c r="A252" t="s">
        <v>288</v>
      </c>
      <c r="B252" s="1">
        <v>45682</v>
      </c>
      <c r="C252" s="1">
        <v>45684</v>
      </c>
      <c r="D252" s="1">
        <v>45687</v>
      </c>
      <c r="E252" t="s">
        <v>23</v>
      </c>
      <c r="F252" t="s">
        <v>41</v>
      </c>
      <c r="G252" t="s">
        <v>18</v>
      </c>
      <c r="H252" t="s">
        <v>19</v>
      </c>
      <c r="I252" t="s">
        <v>38</v>
      </c>
      <c r="J252" t="s">
        <v>21</v>
      </c>
      <c r="K252">
        <v>1</v>
      </c>
      <c r="L252">
        <v>162.66</v>
      </c>
      <c r="M252">
        <v>82.25</v>
      </c>
      <c r="N252">
        <v>4.5</v>
      </c>
      <c r="O252">
        <v>5</v>
      </c>
      <c r="P252">
        <f t="shared" si="27"/>
        <v>0</v>
      </c>
      <c r="Q252" t="str">
        <f t="shared" si="28"/>
        <v>After 01-15</v>
      </c>
      <c r="R252">
        <f t="shared" si="29"/>
        <v>154.52699999999999</v>
      </c>
      <c r="S252">
        <f t="shared" si="30"/>
        <v>154.52699999999999</v>
      </c>
      <c r="T252">
        <f t="shared" si="31"/>
        <v>72.276999999999987</v>
      </c>
      <c r="U252" s="2">
        <f>Monthly_Fixed_Costs!$I$2</f>
        <v>26.363636363636363</v>
      </c>
      <c r="V252">
        <f t="shared" si="32"/>
        <v>4.5</v>
      </c>
      <c r="W252" s="2">
        <f t="shared" si="33"/>
        <v>41.413363636363627</v>
      </c>
      <c r="X252">
        <f t="shared" si="34"/>
        <v>5</v>
      </c>
      <c r="Y252">
        <f t="shared" si="35"/>
        <v>0</v>
      </c>
    </row>
    <row r="253" spans="1:25" x14ac:dyDescent="0.3">
      <c r="A253" t="s">
        <v>289</v>
      </c>
      <c r="B253" s="1">
        <v>45679</v>
      </c>
      <c r="C253" s="1">
        <v>45681</v>
      </c>
      <c r="D253" s="1">
        <v>45684</v>
      </c>
      <c r="E253" t="s">
        <v>16</v>
      </c>
      <c r="F253" t="s">
        <v>17</v>
      </c>
      <c r="G253" t="s">
        <v>18</v>
      </c>
      <c r="H253" t="s">
        <v>19</v>
      </c>
      <c r="I253" t="s">
        <v>34</v>
      </c>
      <c r="J253" t="s">
        <v>35</v>
      </c>
      <c r="K253">
        <v>10</v>
      </c>
      <c r="L253">
        <v>131.72</v>
      </c>
      <c r="M253">
        <v>70.11</v>
      </c>
      <c r="N253">
        <v>5.53</v>
      </c>
      <c r="O253">
        <v>15</v>
      </c>
      <c r="P253">
        <f t="shared" si="27"/>
        <v>0</v>
      </c>
      <c r="Q253" t="str">
        <f t="shared" si="28"/>
        <v>After 01-15</v>
      </c>
      <c r="R253">
        <f t="shared" si="29"/>
        <v>111.96199999999999</v>
      </c>
      <c r="S253">
        <f t="shared" si="30"/>
        <v>1119.6199999999999</v>
      </c>
      <c r="T253">
        <f t="shared" si="31"/>
        <v>418.51999999999987</v>
      </c>
      <c r="U253" s="2">
        <f>Monthly_Fixed_Costs!$I$2</f>
        <v>26.363636363636363</v>
      </c>
      <c r="V253">
        <f t="shared" si="32"/>
        <v>55.300000000000004</v>
      </c>
      <c r="W253" s="2">
        <f t="shared" si="33"/>
        <v>336.85636363636348</v>
      </c>
      <c r="X253">
        <f t="shared" si="34"/>
        <v>5</v>
      </c>
      <c r="Y253">
        <f t="shared" si="35"/>
        <v>0</v>
      </c>
    </row>
    <row r="254" spans="1:25" x14ac:dyDescent="0.3">
      <c r="A254" t="s">
        <v>290</v>
      </c>
      <c r="B254" s="1">
        <v>45671</v>
      </c>
      <c r="C254" s="1">
        <v>45675</v>
      </c>
      <c r="D254" s="1">
        <v>45674</v>
      </c>
      <c r="E254" t="s">
        <v>16</v>
      </c>
      <c r="F254" t="s">
        <v>17</v>
      </c>
      <c r="G254" t="s">
        <v>24</v>
      </c>
      <c r="H254" t="s">
        <v>19</v>
      </c>
      <c r="I254" t="s">
        <v>56</v>
      </c>
      <c r="J254" t="s">
        <v>35</v>
      </c>
      <c r="K254">
        <v>20</v>
      </c>
      <c r="L254">
        <v>168.79</v>
      </c>
      <c r="M254">
        <v>107.27</v>
      </c>
      <c r="N254">
        <v>11.03</v>
      </c>
      <c r="O254">
        <v>10</v>
      </c>
      <c r="P254">
        <f t="shared" si="27"/>
        <v>1</v>
      </c>
      <c r="Q254" t="str">
        <f t="shared" si="28"/>
        <v>Before 01-15</v>
      </c>
      <c r="R254">
        <f t="shared" si="29"/>
        <v>151.911</v>
      </c>
      <c r="S254">
        <f t="shared" si="30"/>
        <v>3038.2200000000003</v>
      </c>
      <c r="T254">
        <f t="shared" si="31"/>
        <v>892.82000000000016</v>
      </c>
      <c r="U254" s="2">
        <f>Monthly_Fixed_Costs!$I$2</f>
        <v>26.363636363636363</v>
      </c>
      <c r="V254">
        <f t="shared" si="32"/>
        <v>220.6</v>
      </c>
      <c r="W254" s="2">
        <f t="shared" si="33"/>
        <v>645.85636363636377</v>
      </c>
      <c r="X254">
        <f t="shared" si="34"/>
        <v>3</v>
      </c>
      <c r="Y254">
        <f t="shared" si="35"/>
        <v>0</v>
      </c>
    </row>
    <row r="255" spans="1:25" x14ac:dyDescent="0.3">
      <c r="A255" t="s">
        <v>291</v>
      </c>
      <c r="B255" s="1">
        <v>45660</v>
      </c>
      <c r="C255" s="1">
        <v>45662</v>
      </c>
      <c r="D255" s="1">
        <v>45662</v>
      </c>
      <c r="E255" t="s">
        <v>16</v>
      </c>
      <c r="F255" t="s">
        <v>17</v>
      </c>
      <c r="G255" t="s">
        <v>24</v>
      </c>
      <c r="H255" t="s">
        <v>19</v>
      </c>
      <c r="I255" t="s">
        <v>20</v>
      </c>
      <c r="J255" t="s">
        <v>21</v>
      </c>
      <c r="K255">
        <v>13</v>
      </c>
      <c r="L255">
        <v>98.26</v>
      </c>
      <c r="M255">
        <v>56.99</v>
      </c>
      <c r="N255">
        <v>6.38</v>
      </c>
      <c r="O255">
        <v>10</v>
      </c>
      <c r="P255">
        <f t="shared" si="27"/>
        <v>1</v>
      </c>
      <c r="Q255" t="str">
        <f t="shared" si="28"/>
        <v>Before 01-15</v>
      </c>
      <c r="R255">
        <f t="shared" si="29"/>
        <v>88.434000000000012</v>
      </c>
      <c r="S255">
        <f t="shared" si="30"/>
        <v>1149.6420000000001</v>
      </c>
      <c r="T255">
        <f t="shared" si="31"/>
        <v>408.77200000000005</v>
      </c>
      <c r="U255" s="2">
        <f>Monthly_Fixed_Costs!$I$2</f>
        <v>26.363636363636363</v>
      </c>
      <c r="V255">
        <f t="shared" si="32"/>
        <v>82.94</v>
      </c>
      <c r="W255" s="2">
        <f t="shared" si="33"/>
        <v>299.46836363636368</v>
      </c>
      <c r="X255">
        <f t="shared" si="34"/>
        <v>2</v>
      </c>
      <c r="Y255">
        <f t="shared" si="35"/>
        <v>0</v>
      </c>
    </row>
    <row r="256" spans="1:25" x14ac:dyDescent="0.3">
      <c r="A256" t="s">
        <v>292</v>
      </c>
      <c r="B256" s="1">
        <v>45686</v>
      </c>
      <c r="C256" s="1">
        <v>45688</v>
      </c>
      <c r="D256" s="1">
        <v>45687</v>
      </c>
      <c r="E256" t="s">
        <v>23</v>
      </c>
      <c r="F256" t="s">
        <v>17</v>
      </c>
      <c r="G256" t="s">
        <v>24</v>
      </c>
      <c r="H256" t="s">
        <v>25</v>
      </c>
      <c r="I256" t="s">
        <v>74</v>
      </c>
      <c r="J256" t="s">
        <v>27</v>
      </c>
      <c r="K256">
        <v>7</v>
      </c>
      <c r="L256">
        <v>133.02000000000001</v>
      </c>
      <c r="M256">
        <v>82.6</v>
      </c>
      <c r="N256">
        <v>4.5</v>
      </c>
      <c r="O256">
        <v>5</v>
      </c>
      <c r="P256">
        <f t="shared" si="27"/>
        <v>1</v>
      </c>
      <c r="Q256" t="str">
        <f t="shared" si="28"/>
        <v>After 01-15</v>
      </c>
      <c r="R256">
        <f t="shared" si="29"/>
        <v>126.369</v>
      </c>
      <c r="S256">
        <f t="shared" si="30"/>
        <v>884.58299999999997</v>
      </c>
      <c r="T256">
        <f t="shared" si="31"/>
        <v>306.38300000000004</v>
      </c>
      <c r="U256" s="2">
        <f>Monthly_Fixed_Costs!$I$2</f>
        <v>26.363636363636363</v>
      </c>
      <c r="V256">
        <f t="shared" si="32"/>
        <v>31.5</v>
      </c>
      <c r="W256" s="2">
        <f t="shared" si="33"/>
        <v>248.51936363636366</v>
      </c>
      <c r="X256">
        <f t="shared" si="34"/>
        <v>1</v>
      </c>
      <c r="Y256">
        <f t="shared" si="35"/>
        <v>0</v>
      </c>
    </row>
    <row r="257" spans="1:25" x14ac:dyDescent="0.3">
      <c r="A257" t="s">
        <v>293</v>
      </c>
      <c r="B257" s="1">
        <v>45680</v>
      </c>
      <c r="C257" s="1">
        <v>45682</v>
      </c>
      <c r="D257" s="1">
        <v>45682</v>
      </c>
      <c r="E257" t="s">
        <v>16</v>
      </c>
      <c r="F257" t="s">
        <v>17</v>
      </c>
      <c r="G257" t="s">
        <v>18</v>
      </c>
      <c r="H257" t="s">
        <v>19</v>
      </c>
      <c r="I257" t="s">
        <v>38</v>
      </c>
      <c r="J257" t="s">
        <v>21</v>
      </c>
      <c r="K257">
        <v>10</v>
      </c>
      <c r="L257">
        <v>128.44</v>
      </c>
      <c r="M257">
        <v>57.37</v>
      </c>
      <c r="N257">
        <v>10.57</v>
      </c>
      <c r="O257">
        <v>0</v>
      </c>
      <c r="P257">
        <f t="shared" si="27"/>
        <v>1</v>
      </c>
      <c r="Q257" t="str">
        <f t="shared" si="28"/>
        <v>After 01-15</v>
      </c>
      <c r="R257">
        <f t="shared" si="29"/>
        <v>128.44</v>
      </c>
      <c r="S257">
        <f t="shared" si="30"/>
        <v>1284.4000000000001</v>
      </c>
      <c r="T257">
        <f t="shared" si="31"/>
        <v>710.70000000000016</v>
      </c>
      <c r="U257" s="2">
        <f>Monthly_Fixed_Costs!$I$2</f>
        <v>26.363636363636363</v>
      </c>
      <c r="V257">
        <f t="shared" si="32"/>
        <v>105.7</v>
      </c>
      <c r="W257" s="2">
        <f t="shared" si="33"/>
        <v>578.63636363636374</v>
      </c>
      <c r="X257">
        <f t="shared" si="34"/>
        <v>2</v>
      </c>
      <c r="Y257">
        <f t="shared" si="35"/>
        <v>0</v>
      </c>
    </row>
    <row r="258" spans="1:25" x14ac:dyDescent="0.3">
      <c r="A258" t="s">
        <v>294</v>
      </c>
      <c r="B258" s="1">
        <v>45664</v>
      </c>
      <c r="C258" s="1">
        <v>45668</v>
      </c>
      <c r="D258" s="1">
        <v>45668</v>
      </c>
      <c r="E258" t="s">
        <v>23</v>
      </c>
      <c r="F258" t="s">
        <v>41</v>
      </c>
      <c r="G258" t="s">
        <v>18</v>
      </c>
      <c r="H258" t="s">
        <v>37</v>
      </c>
      <c r="I258" t="s">
        <v>26</v>
      </c>
      <c r="J258" t="s">
        <v>27</v>
      </c>
      <c r="K258">
        <v>10</v>
      </c>
      <c r="L258">
        <v>146.94999999999999</v>
      </c>
      <c r="M258">
        <v>85.71</v>
      </c>
      <c r="N258">
        <v>5.23</v>
      </c>
      <c r="O258">
        <v>10</v>
      </c>
      <c r="P258">
        <f t="shared" si="27"/>
        <v>1</v>
      </c>
      <c r="Q258" t="str">
        <f t="shared" si="28"/>
        <v>Before 01-15</v>
      </c>
      <c r="R258">
        <f t="shared" si="29"/>
        <v>132.255</v>
      </c>
      <c r="S258">
        <f t="shared" si="30"/>
        <v>1322.55</v>
      </c>
      <c r="T258">
        <f t="shared" si="31"/>
        <v>465.45000000000005</v>
      </c>
      <c r="U258" s="2">
        <f>Monthly_Fixed_Costs!$I$2</f>
        <v>26.363636363636363</v>
      </c>
      <c r="V258">
        <f t="shared" si="32"/>
        <v>52.300000000000004</v>
      </c>
      <c r="W258" s="2">
        <f t="shared" si="33"/>
        <v>386.78636363636366</v>
      </c>
      <c r="X258">
        <f t="shared" si="34"/>
        <v>4</v>
      </c>
      <c r="Y258">
        <f t="shared" si="35"/>
        <v>0</v>
      </c>
    </row>
    <row r="259" spans="1:25" x14ac:dyDescent="0.3">
      <c r="A259" t="s">
        <v>295</v>
      </c>
      <c r="B259" s="1">
        <v>45663</v>
      </c>
      <c r="C259" s="1">
        <v>45665</v>
      </c>
      <c r="D259" s="1">
        <v>45664</v>
      </c>
      <c r="E259" t="s">
        <v>23</v>
      </c>
      <c r="F259" t="s">
        <v>17</v>
      </c>
      <c r="G259" t="s">
        <v>24</v>
      </c>
      <c r="H259" t="s">
        <v>19</v>
      </c>
      <c r="I259" t="s">
        <v>26</v>
      </c>
      <c r="J259" t="s">
        <v>27</v>
      </c>
      <c r="K259">
        <v>2</v>
      </c>
      <c r="L259">
        <v>23.67</v>
      </c>
      <c r="M259">
        <v>10.210000000000001</v>
      </c>
      <c r="N259">
        <v>4.88</v>
      </c>
      <c r="O259">
        <v>10</v>
      </c>
      <c r="P259">
        <f t="shared" ref="P259:P322" si="36">IF(D259-C259 &lt;= 0,1,0)</f>
        <v>1</v>
      </c>
      <c r="Q259" t="str">
        <f t="shared" ref="Q259:Q322" si="37">IF(B259&lt;=DATE(2025,1,15),"Before 01-15","After 01-15")</f>
        <v>Before 01-15</v>
      </c>
      <c r="R259">
        <f t="shared" ref="R259:R322" si="38">L259*(1-(0.01*O259))</f>
        <v>21.303000000000001</v>
      </c>
      <c r="S259">
        <f t="shared" ref="S259:S322" si="39">R259*K259</f>
        <v>42.606000000000002</v>
      </c>
      <c r="T259">
        <f t="shared" ref="T259:T322" si="40">S259-(M259*K259)</f>
        <v>22.186</v>
      </c>
      <c r="U259" s="2">
        <f>Monthly_Fixed_Costs!$I$2</f>
        <v>26.363636363636363</v>
      </c>
      <c r="V259">
        <f t="shared" ref="V259:V322" si="41">N259*K259</f>
        <v>9.76</v>
      </c>
      <c r="W259" s="2">
        <f t="shared" ref="W259:W322" si="42">T259-(U259+V259)</f>
        <v>-13.937636363636365</v>
      </c>
      <c r="X259">
        <f t="shared" ref="X259:X322" si="43">D259-B259</f>
        <v>1</v>
      </c>
      <c r="Y259">
        <f t="shared" ref="Y259:Y322" si="44">IF(W259&lt;10,1,0)</f>
        <v>1</v>
      </c>
    </row>
    <row r="260" spans="1:25" x14ac:dyDescent="0.3">
      <c r="A260" t="s">
        <v>296</v>
      </c>
      <c r="B260" s="1">
        <v>45658</v>
      </c>
      <c r="C260" s="1">
        <v>45662</v>
      </c>
      <c r="D260" s="1">
        <v>45661</v>
      </c>
      <c r="E260" t="s">
        <v>23</v>
      </c>
      <c r="F260" t="s">
        <v>17</v>
      </c>
      <c r="G260" t="s">
        <v>18</v>
      </c>
      <c r="H260" t="s">
        <v>33</v>
      </c>
      <c r="I260" t="s">
        <v>38</v>
      </c>
      <c r="J260" t="s">
        <v>21</v>
      </c>
      <c r="K260">
        <v>20</v>
      </c>
      <c r="L260">
        <v>48.64</v>
      </c>
      <c r="M260">
        <v>29.95</v>
      </c>
      <c r="N260">
        <v>10.94</v>
      </c>
      <c r="O260">
        <v>0</v>
      </c>
      <c r="P260">
        <f t="shared" si="36"/>
        <v>1</v>
      </c>
      <c r="Q260" t="str">
        <f t="shared" si="37"/>
        <v>Before 01-15</v>
      </c>
      <c r="R260">
        <f t="shared" si="38"/>
        <v>48.64</v>
      </c>
      <c r="S260">
        <f t="shared" si="39"/>
        <v>972.8</v>
      </c>
      <c r="T260">
        <f t="shared" si="40"/>
        <v>373.79999999999995</v>
      </c>
      <c r="U260" s="2">
        <f>Monthly_Fixed_Costs!$I$2</f>
        <v>26.363636363636363</v>
      </c>
      <c r="V260">
        <f t="shared" si="41"/>
        <v>218.79999999999998</v>
      </c>
      <c r="W260" s="2">
        <f t="shared" si="42"/>
        <v>128.6363636363636</v>
      </c>
      <c r="X260">
        <f t="shared" si="43"/>
        <v>3</v>
      </c>
      <c r="Y260">
        <f t="shared" si="44"/>
        <v>0</v>
      </c>
    </row>
    <row r="261" spans="1:25" x14ac:dyDescent="0.3">
      <c r="A261" t="s">
        <v>297</v>
      </c>
      <c r="B261" s="1">
        <v>45671</v>
      </c>
      <c r="C261" s="1">
        <v>45675</v>
      </c>
      <c r="D261" s="1">
        <v>45675</v>
      </c>
      <c r="E261" t="s">
        <v>23</v>
      </c>
      <c r="F261" t="s">
        <v>45</v>
      </c>
      <c r="G261" t="s">
        <v>18</v>
      </c>
      <c r="H261" t="s">
        <v>25</v>
      </c>
      <c r="I261" t="s">
        <v>29</v>
      </c>
      <c r="J261" t="s">
        <v>27</v>
      </c>
      <c r="K261">
        <v>18</v>
      </c>
      <c r="L261">
        <v>55.28</v>
      </c>
      <c r="M261">
        <v>35.18</v>
      </c>
      <c r="N261">
        <v>3.35</v>
      </c>
      <c r="O261">
        <v>10</v>
      </c>
      <c r="P261">
        <f t="shared" si="36"/>
        <v>1</v>
      </c>
      <c r="Q261" t="str">
        <f t="shared" si="37"/>
        <v>Before 01-15</v>
      </c>
      <c r="R261">
        <f t="shared" si="38"/>
        <v>49.752000000000002</v>
      </c>
      <c r="S261">
        <f t="shared" si="39"/>
        <v>895.53600000000006</v>
      </c>
      <c r="T261">
        <f t="shared" si="40"/>
        <v>262.29600000000005</v>
      </c>
      <c r="U261" s="2">
        <f>Monthly_Fixed_Costs!$I$2</f>
        <v>26.363636363636363</v>
      </c>
      <c r="V261">
        <f t="shared" si="41"/>
        <v>60.300000000000004</v>
      </c>
      <c r="W261" s="2">
        <f t="shared" si="42"/>
        <v>175.63236363636366</v>
      </c>
      <c r="X261">
        <f t="shared" si="43"/>
        <v>4</v>
      </c>
      <c r="Y261">
        <f t="shared" si="44"/>
        <v>0</v>
      </c>
    </row>
    <row r="262" spans="1:25" x14ac:dyDescent="0.3">
      <c r="A262" t="s">
        <v>298</v>
      </c>
      <c r="B262" s="1">
        <v>45671</v>
      </c>
      <c r="C262" s="1">
        <v>45675</v>
      </c>
      <c r="D262" s="1">
        <v>45675</v>
      </c>
      <c r="E262" t="s">
        <v>16</v>
      </c>
      <c r="F262" t="s">
        <v>45</v>
      </c>
      <c r="G262" t="s">
        <v>18</v>
      </c>
      <c r="H262" t="s">
        <v>37</v>
      </c>
      <c r="I262" t="s">
        <v>26</v>
      </c>
      <c r="J262" t="s">
        <v>27</v>
      </c>
      <c r="K262">
        <v>12</v>
      </c>
      <c r="L262">
        <v>181.6</v>
      </c>
      <c r="M262">
        <v>91.95</v>
      </c>
      <c r="N262">
        <v>5.33</v>
      </c>
      <c r="O262">
        <v>0</v>
      </c>
      <c r="P262">
        <f t="shared" si="36"/>
        <v>1</v>
      </c>
      <c r="Q262" t="str">
        <f t="shared" si="37"/>
        <v>Before 01-15</v>
      </c>
      <c r="R262">
        <f t="shared" si="38"/>
        <v>181.6</v>
      </c>
      <c r="S262">
        <f t="shared" si="39"/>
        <v>2179.1999999999998</v>
      </c>
      <c r="T262">
        <f t="shared" si="40"/>
        <v>1075.7999999999997</v>
      </c>
      <c r="U262" s="2">
        <f>Monthly_Fixed_Costs!$I$2</f>
        <v>26.363636363636363</v>
      </c>
      <c r="V262">
        <f t="shared" si="41"/>
        <v>63.96</v>
      </c>
      <c r="W262" s="2">
        <f t="shared" si="42"/>
        <v>985.47636363636332</v>
      </c>
      <c r="X262">
        <f t="shared" si="43"/>
        <v>4</v>
      </c>
      <c r="Y262">
        <f t="shared" si="44"/>
        <v>0</v>
      </c>
    </row>
    <row r="263" spans="1:25" x14ac:dyDescent="0.3">
      <c r="A263" t="s">
        <v>299</v>
      </c>
      <c r="B263" s="1">
        <v>45658</v>
      </c>
      <c r="C263" s="1">
        <v>45661</v>
      </c>
      <c r="D263" s="1">
        <v>45660</v>
      </c>
      <c r="E263" t="s">
        <v>16</v>
      </c>
      <c r="F263" t="s">
        <v>17</v>
      </c>
      <c r="G263" t="s">
        <v>24</v>
      </c>
      <c r="H263" t="s">
        <v>19</v>
      </c>
      <c r="I263" t="s">
        <v>20</v>
      </c>
      <c r="J263" t="s">
        <v>21</v>
      </c>
      <c r="K263">
        <v>12</v>
      </c>
      <c r="L263">
        <v>154.34</v>
      </c>
      <c r="M263">
        <v>65.349999999999994</v>
      </c>
      <c r="N263">
        <v>5.16</v>
      </c>
      <c r="O263">
        <v>15</v>
      </c>
      <c r="P263">
        <f t="shared" si="36"/>
        <v>1</v>
      </c>
      <c r="Q263" t="str">
        <f t="shared" si="37"/>
        <v>Before 01-15</v>
      </c>
      <c r="R263">
        <f t="shared" si="38"/>
        <v>131.18899999999999</v>
      </c>
      <c r="S263">
        <f t="shared" si="39"/>
        <v>1574.268</v>
      </c>
      <c r="T263">
        <f t="shared" si="40"/>
        <v>790.0680000000001</v>
      </c>
      <c r="U263" s="2">
        <f>Monthly_Fixed_Costs!$I$2</f>
        <v>26.363636363636363</v>
      </c>
      <c r="V263">
        <f t="shared" si="41"/>
        <v>61.92</v>
      </c>
      <c r="W263" s="2">
        <f t="shared" si="42"/>
        <v>701.78436363636376</v>
      </c>
      <c r="X263">
        <f t="shared" si="43"/>
        <v>2</v>
      </c>
      <c r="Y263">
        <f t="shared" si="44"/>
        <v>0</v>
      </c>
    </row>
    <row r="264" spans="1:25" x14ac:dyDescent="0.3">
      <c r="A264" t="s">
        <v>300</v>
      </c>
      <c r="B264" s="1">
        <v>45688</v>
      </c>
      <c r="C264" s="1">
        <v>45692</v>
      </c>
      <c r="D264" s="1">
        <v>45692</v>
      </c>
      <c r="E264" t="s">
        <v>23</v>
      </c>
      <c r="F264" t="s">
        <v>17</v>
      </c>
      <c r="G264" t="s">
        <v>24</v>
      </c>
      <c r="H264" t="s">
        <v>19</v>
      </c>
      <c r="I264" t="s">
        <v>38</v>
      </c>
      <c r="J264" t="s">
        <v>21</v>
      </c>
      <c r="K264">
        <v>19</v>
      </c>
      <c r="L264">
        <v>23.62</v>
      </c>
      <c r="M264">
        <v>11.09</v>
      </c>
      <c r="N264">
        <v>3.1</v>
      </c>
      <c r="O264">
        <v>0</v>
      </c>
      <c r="P264">
        <f t="shared" si="36"/>
        <v>1</v>
      </c>
      <c r="Q264" t="str">
        <f t="shared" si="37"/>
        <v>After 01-15</v>
      </c>
      <c r="R264">
        <f t="shared" si="38"/>
        <v>23.62</v>
      </c>
      <c r="S264">
        <f t="shared" si="39"/>
        <v>448.78000000000003</v>
      </c>
      <c r="T264">
        <f t="shared" si="40"/>
        <v>238.07000000000002</v>
      </c>
      <c r="U264" s="2">
        <f>Monthly_Fixed_Costs!$I$2</f>
        <v>26.363636363636363</v>
      </c>
      <c r="V264">
        <f t="shared" si="41"/>
        <v>58.9</v>
      </c>
      <c r="W264" s="2">
        <f t="shared" si="42"/>
        <v>152.80636363636364</v>
      </c>
      <c r="X264">
        <f t="shared" si="43"/>
        <v>4</v>
      </c>
      <c r="Y264">
        <f t="shared" si="44"/>
        <v>0</v>
      </c>
    </row>
    <row r="265" spans="1:25" x14ac:dyDescent="0.3">
      <c r="A265" t="s">
        <v>301</v>
      </c>
      <c r="B265" s="1">
        <v>45658</v>
      </c>
      <c r="C265" s="1">
        <v>45660</v>
      </c>
      <c r="D265" s="1">
        <v>45659</v>
      </c>
      <c r="E265" t="s">
        <v>23</v>
      </c>
      <c r="F265" t="s">
        <v>32</v>
      </c>
      <c r="G265" t="s">
        <v>24</v>
      </c>
      <c r="H265" t="s">
        <v>33</v>
      </c>
      <c r="I265" t="s">
        <v>56</v>
      </c>
      <c r="J265" t="s">
        <v>35</v>
      </c>
      <c r="K265">
        <v>18</v>
      </c>
      <c r="L265">
        <v>82.4</v>
      </c>
      <c r="M265">
        <v>40.020000000000003</v>
      </c>
      <c r="N265">
        <v>7.68</v>
      </c>
      <c r="O265">
        <v>0</v>
      </c>
      <c r="P265">
        <f t="shared" si="36"/>
        <v>1</v>
      </c>
      <c r="Q265" t="str">
        <f t="shared" si="37"/>
        <v>Before 01-15</v>
      </c>
      <c r="R265">
        <f t="shared" si="38"/>
        <v>82.4</v>
      </c>
      <c r="S265">
        <f t="shared" si="39"/>
        <v>1483.2</v>
      </c>
      <c r="T265">
        <f t="shared" si="40"/>
        <v>762.84</v>
      </c>
      <c r="U265" s="2">
        <f>Monthly_Fixed_Costs!$I$2</f>
        <v>26.363636363636363</v>
      </c>
      <c r="V265">
        <f t="shared" si="41"/>
        <v>138.24</v>
      </c>
      <c r="W265" s="2">
        <f t="shared" si="42"/>
        <v>598.23636363636365</v>
      </c>
      <c r="X265">
        <f t="shared" si="43"/>
        <v>1</v>
      </c>
      <c r="Y265">
        <f t="shared" si="44"/>
        <v>0</v>
      </c>
    </row>
    <row r="266" spans="1:25" x14ac:dyDescent="0.3">
      <c r="A266" t="s">
        <v>302</v>
      </c>
      <c r="B266" s="1">
        <v>45681</v>
      </c>
      <c r="C266" s="1">
        <v>45684</v>
      </c>
      <c r="D266" s="1">
        <v>45683</v>
      </c>
      <c r="E266" t="s">
        <v>23</v>
      </c>
      <c r="F266" t="s">
        <v>17</v>
      </c>
      <c r="G266" t="s">
        <v>18</v>
      </c>
      <c r="H266" t="s">
        <v>25</v>
      </c>
      <c r="I266" t="s">
        <v>56</v>
      </c>
      <c r="J266" t="s">
        <v>35</v>
      </c>
      <c r="K266">
        <v>13</v>
      </c>
      <c r="L266">
        <v>166.13</v>
      </c>
      <c r="M266">
        <v>78</v>
      </c>
      <c r="N266">
        <v>6.52</v>
      </c>
      <c r="O266">
        <v>10</v>
      </c>
      <c r="P266">
        <f t="shared" si="36"/>
        <v>1</v>
      </c>
      <c r="Q266" t="str">
        <f t="shared" si="37"/>
        <v>After 01-15</v>
      </c>
      <c r="R266">
        <f t="shared" si="38"/>
        <v>149.517</v>
      </c>
      <c r="S266">
        <f t="shared" si="39"/>
        <v>1943.721</v>
      </c>
      <c r="T266">
        <f t="shared" si="40"/>
        <v>929.721</v>
      </c>
      <c r="U266" s="2">
        <f>Monthly_Fixed_Costs!$I$2</f>
        <v>26.363636363636363</v>
      </c>
      <c r="V266">
        <f t="shared" si="41"/>
        <v>84.759999999999991</v>
      </c>
      <c r="W266" s="2">
        <f t="shared" si="42"/>
        <v>818.59736363636364</v>
      </c>
      <c r="X266">
        <f t="shared" si="43"/>
        <v>2</v>
      </c>
      <c r="Y266">
        <f t="shared" si="44"/>
        <v>0</v>
      </c>
    </row>
    <row r="267" spans="1:25" x14ac:dyDescent="0.3">
      <c r="A267" t="s">
        <v>303</v>
      </c>
      <c r="B267" s="1">
        <v>45685</v>
      </c>
      <c r="C267" s="1">
        <v>45689</v>
      </c>
      <c r="D267" s="1">
        <v>45691</v>
      </c>
      <c r="E267" t="s">
        <v>23</v>
      </c>
      <c r="F267" t="s">
        <v>41</v>
      </c>
      <c r="G267" t="s">
        <v>24</v>
      </c>
      <c r="H267" t="s">
        <v>25</v>
      </c>
      <c r="I267" t="s">
        <v>47</v>
      </c>
      <c r="J267" t="s">
        <v>35</v>
      </c>
      <c r="K267">
        <v>19</v>
      </c>
      <c r="L267">
        <v>38.090000000000003</v>
      </c>
      <c r="M267">
        <v>15.52</v>
      </c>
      <c r="N267">
        <v>8.41</v>
      </c>
      <c r="O267">
        <v>0</v>
      </c>
      <c r="P267">
        <f t="shared" si="36"/>
        <v>0</v>
      </c>
      <c r="Q267" t="str">
        <f t="shared" si="37"/>
        <v>After 01-15</v>
      </c>
      <c r="R267">
        <f t="shared" si="38"/>
        <v>38.090000000000003</v>
      </c>
      <c r="S267">
        <f t="shared" si="39"/>
        <v>723.71</v>
      </c>
      <c r="T267">
        <f t="shared" si="40"/>
        <v>428.83000000000004</v>
      </c>
      <c r="U267" s="2">
        <f>Monthly_Fixed_Costs!$I$2</f>
        <v>26.363636363636363</v>
      </c>
      <c r="V267">
        <f t="shared" si="41"/>
        <v>159.79</v>
      </c>
      <c r="W267" s="2">
        <f t="shared" si="42"/>
        <v>242.67636363636367</v>
      </c>
      <c r="X267">
        <f t="shared" si="43"/>
        <v>6</v>
      </c>
      <c r="Y267">
        <f t="shared" si="44"/>
        <v>0</v>
      </c>
    </row>
    <row r="268" spans="1:25" x14ac:dyDescent="0.3">
      <c r="A268" t="s">
        <v>304</v>
      </c>
      <c r="B268" s="1">
        <v>45675</v>
      </c>
      <c r="C268" s="1">
        <v>45678</v>
      </c>
      <c r="D268" s="1">
        <v>45678</v>
      </c>
      <c r="E268" t="s">
        <v>16</v>
      </c>
      <c r="F268" t="s">
        <v>41</v>
      </c>
      <c r="G268" t="s">
        <v>18</v>
      </c>
      <c r="H268" t="s">
        <v>33</v>
      </c>
      <c r="I268" t="s">
        <v>34</v>
      </c>
      <c r="J268" t="s">
        <v>35</v>
      </c>
      <c r="K268">
        <v>8</v>
      </c>
      <c r="L268">
        <v>66.98</v>
      </c>
      <c r="M268">
        <v>31.06</v>
      </c>
      <c r="N268">
        <v>11.87</v>
      </c>
      <c r="O268">
        <v>10</v>
      </c>
      <c r="P268">
        <f t="shared" si="36"/>
        <v>1</v>
      </c>
      <c r="Q268" t="str">
        <f t="shared" si="37"/>
        <v>After 01-15</v>
      </c>
      <c r="R268">
        <f t="shared" si="38"/>
        <v>60.282000000000004</v>
      </c>
      <c r="S268">
        <f t="shared" si="39"/>
        <v>482.25600000000003</v>
      </c>
      <c r="T268">
        <f t="shared" si="40"/>
        <v>233.77600000000004</v>
      </c>
      <c r="U268" s="2">
        <f>Monthly_Fixed_Costs!$I$2</f>
        <v>26.363636363636363</v>
      </c>
      <c r="V268">
        <f t="shared" si="41"/>
        <v>94.96</v>
      </c>
      <c r="W268" s="2">
        <f t="shared" si="42"/>
        <v>112.45236363636369</v>
      </c>
      <c r="X268">
        <f t="shared" si="43"/>
        <v>3</v>
      </c>
      <c r="Y268">
        <f t="shared" si="44"/>
        <v>0</v>
      </c>
    </row>
    <row r="269" spans="1:25" x14ac:dyDescent="0.3">
      <c r="A269" t="s">
        <v>305</v>
      </c>
      <c r="B269" s="1">
        <v>45659</v>
      </c>
      <c r="C269" s="1">
        <v>45662</v>
      </c>
      <c r="D269" s="1">
        <v>45662</v>
      </c>
      <c r="E269" t="s">
        <v>23</v>
      </c>
      <c r="F269" t="s">
        <v>32</v>
      </c>
      <c r="G269" t="s">
        <v>18</v>
      </c>
      <c r="H269" t="s">
        <v>37</v>
      </c>
      <c r="I269" t="s">
        <v>38</v>
      </c>
      <c r="J269" t="s">
        <v>21</v>
      </c>
      <c r="K269">
        <v>12</v>
      </c>
      <c r="L269">
        <v>77.400000000000006</v>
      </c>
      <c r="M269">
        <v>47.16</v>
      </c>
      <c r="N269">
        <v>4.5</v>
      </c>
      <c r="O269">
        <v>15</v>
      </c>
      <c r="P269">
        <f t="shared" si="36"/>
        <v>1</v>
      </c>
      <c r="Q269" t="str">
        <f t="shared" si="37"/>
        <v>Before 01-15</v>
      </c>
      <c r="R269">
        <f t="shared" si="38"/>
        <v>65.790000000000006</v>
      </c>
      <c r="S269">
        <f t="shared" si="39"/>
        <v>789.48</v>
      </c>
      <c r="T269">
        <f t="shared" si="40"/>
        <v>223.56000000000006</v>
      </c>
      <c r="U269" s="2">
        <f>Monthly_Fixed_Costs!$I$2</f>
        <v>26.363636363636363</v>
      </c>
      <c r="V269">
        <f t="shared" si="41"/>
        <v>54</v>
      </c>
      <c r="W269" s="2">
        <f t="shared" si="42"/>
        <v>143.19636363636369</v>
      </c>
      <c r="X269">
        <f t="shared" si="43"/>
        <v>3</v>
      </c>
      <c r="Y269">
        <f t="shared" si="44"/>
        <v>0</v>
      </c>
    </row>
    <row r="270" spans="1:25" x14ac:dyDescent="0.3">
      <c r="A270" t="s">
        <v>306</v>
      </c>
      <c r="B270" s="1">
        <v>45671</v>
      </c>
      <c r="C270" s="1">
        <v>45674</v>
      </c>
      <c r="D270" s="1">
        <v>45674</v>
      </c>
      <c r="E270" t="s">
        <v>16</v>
      </c>
      <c r="F270" t="s">
        <v>17</v>
      </c>
      <c r="G270" t="s">
        <v>24</v>
      </c>
      <c r="H270" t="s">
        <v>25</v>
      </c>
      <c r="I270" t="s">
        <v>29</v>
      </c>
      <c r="J270" t="s">
        <v>27</v>
      </c>
      <c r="K270">
        <v>11</v>
      </c>
      <c r="L270">
        <v>99.99</v>
      </c>
      <c r="M270">
        <v>42.88</v>
      </c>
      <c r="N270">
        <v>7.64</v>
      </c>
      <c r="O270">
        <v>5</v>
      </c>
      <c r="P270">
        <f t="shared" si="36"/>
        <v>1</v>
      </c>
      <c r="Q270" t="str">
        <f t="shared" si="37"/>
        <v>Before 01-15</v>
      </c>
      <c r="R270">
        <f t="shared" si="38"/>
        <v>94.990499999999997</v>
      </c>
      <c r="S270">
        <f t="shared" si="39"/>
        <v>1044.8955000000001</v>
      </c>
      <c r="T270">
        <f t="shared" si="40"/>
        <v>573.21550000000002</v>
      </c>
      <c r="U270" s="2">
        <f>Monthly_Fixed_Costs!$I$2</f>
        <v>26.363636363636363</v>
      </c>
      <c r="V270">
        <f t="shared" si="41"/>
        <v>84.039999999999992</v>
      </c>
      <c r="W270" s="2">
        <f t="shared" si="42"/>
        <v>462.81186363636368</v>
      </c>
      <c r="X270">
        <f t="shared" si="43"/>
        <v>3</v>
      </c>
      <c r="Y270">
        <f t="shared" si="44"/>
        <v>0</v>
      </c>
    </row>
    <row r="271" spans="1:25" x14ac:dyDescent="0.3">
      <c r="A271" t="s">
        <v>307</v>
      </c>
      <c r="B271" s="1">
        <v>45665</v>
      </c>
      <c r="C271" s="1">
        <v>45669</v>
      </c>
      <c r="D271" s="1">
        <v>45669</v>
      </c>
      <c r="E271" t="s">
        <v>16</v>
      </c>
      <c r="F271" t="s">
        <v>32</v>
      </c>
      <c r="G271" t="s">
        <v>24</v>
      </c>
      <c r="H271" t="s">
        <v>37</v>
      </c>
      <c r="I271" t="s">
        <v>38</v>
      </c>
      <c r="J271" t="s">
        <v>21</v>
      </c>
      <c r="K271">
        <v>2</v>
      </c>
      <c r="L271">
        <v>122.42</v>
      </c>
      <c r="M271">
        <v>77.02</v>
      </c>
      <c r="N271">
        <v>10.46</v>
      </c>
      <c r="O271">
        <v>0</v>
      </c>
      <c r="P271">
        <f t="shared" si="36"/>
        <v>1</v>
      </c>
      <c r="Q271" t="str">
        <f t="shared" si="37"/>
        <v>Before 01-15</v>
      </c>
      <c r="R271">
        <f t="shared" si="38"/>
        <v>122.42</v>
      </c>
      <c r="S271">
        <f t="shared" si="39"/>
        <v>244.84</v>
      </c>
      <c r="T271">
        <f t="shared" si="40"/>
        <v>90.800000000000011</v>
      </c>
      <c r="U271" s="2">
        <f>Monthly_Fixed_Costs!$I$2</f>
        <v>26.363636363636363</v>
      </c>
      <c r="V271">
        <f t="shared" si="41"/>
        <v>20.92</v>
      </c>
      <c r="W271" s="2">
        <f t="shared" si="42"/>
        <v>43.51636363636365</v>
      </c>
      <c r="X271">
        <f t="shared" si="43"/>
        <v>4</v>
      </c>
      <c r="Y271">
        <f t="shared" si="44"/>
        <v>0</v>
      </c>
    </row>
    <row r="272" spans="1:25" x14ac:dyDescent="0.3">
      <c r="A272" t="s">
        <v>308</v>
      </c>
      <c r="B272" s="1">
        <v>45664</v>
      </c>
      <c r="C272" s="1">
        <v>45666</v>
      </c>
      <c r="D272" s="1">
        <v>45665</v>
      </c>
      <c r="E272" t="s">
        <v>16</v>
      </c>
      <c r="F272" t="s">
        <v>17</v>
      </c>
      <c r="G272" t="s">
        <v>18</v>
      </c>
      <c r="H272" t="s">
        <v>37</v>
      </c>
      <c r="I272" t="s">
        <v>20</v>
      </c>
      <c r="J272" t="s">
        <v>21</v>
      </c>
      <c r="K272">
        <v>18</v>
      </c>
      <c r="L272">
        <v>174.69</v>
      </c>
      <c r="M272">
        <v>79.66</v>
      </c>
      <c r="N272">
        <v>9.19</v>
      </c>
      <c r="O272">
        <v>10</v>
      </c>
      <c r="P272">
        <f t="shared" si="36"/>
        <v>1</v>
      </c>
      <c r="Q272" t="str">
        <f t="shared" si="37"/>
        <v>Before 01-15</v>
      </c>
      <c r="R272">
        <f t="shared" si="38"/>
        <v>157.221</v>
      </c>
      <c r="S272">
        <f t="shared" si="39"/>
        <v>2829.9780000000001</v>
      </c>
      <c r="T272">
        <f t="shared" si="40"/>
        <v>1396.0980000000002</v>
      </c>
      <c r="U272" s="2">
        <f>Monthly_Fixed_Costs!$I$2</f>
        <v>26.363636363636363</v>
      </c>
      <c r="V272">
        <f t="shared" si="41"/>
        <v>165.42</v>
      </c>
      <c r="W272" s="2">
        <f t="shared" si="42"/>
        <v>1204.3143636363639</v>
      </c>
      <c r="X272">
        <f t="shared" si="43"/>
        <v>1</v>
      </c>
      <c r="Y272">
        <f t="shared" si="44"/>
        <v>0</v>
      </c>
    </row>
    <row r="273" spans="1:25" x14ac:dyDescent="0.3">
      <c r="A273" t="s">
        <v>309</v>
      </c>
      <c r="B273" s="1">
        <v>45663</v>
      </c>
      <c r="C273" s="1">
        <v>45666</v>
      </c>
      <c r="D273" s="1">
        <v>45665</v>
      </c>
      <c r="E273" t="s">
        <v>23</v>
      </c>
      <c r="F273" t="s">
        <v>45</v>
      </c>
      <c r="G273" t="s">
        <v>18</v>
      </c>
      <c r="H273" t="s">
        <v>33</v>
      </c>
      <c r="I273" t="s">
        <v>26</v>
      </c>
      <c r="J273" t="s">
        <v>27</v>
      </c>
      <c r="K273">
        <v>15</v>
      </c>
      <c r="L273">
        <v>130.34</v>
      </c>
      <c r="M273">
        <v>65.540000000000006</v>
      </c>
      <c r="N273">
        <v>9.7899999999999991</v>
      </c>
      <c r="O273">
        <v>0</v>
      </c>
      <c r="P273">
        <f t="shared" si="36"/>
        <v>1</v>
      </c>
      <c r="Q273" t="str">
        <f t="shared" si="37"/>
        <v>Before 01-15</v>
      </c>
      <c r="R273">
        <f t="shared" si="38"/>
        <v>130.34</v>
      </c>
      <c r="S273">
        <f t="shared" si="39"/>
        <v>1955.1000000000001</v>
      </c>
      <c r="T273">
        <f t="shared" si="40"/>
        <v>972</v>
      </c>
      <c r="U273" s="2">
        <f>Monthly_Fixed_Costs!$I$2</f>
        <v>26.363636363636363</v>
      </c>
      <c r="V273">
        <f t="shared" si="41"/>
        <v>146.85</v>
      </c>
      <c r="W273" s="2">
        <f t="shared" si="42"/>
        <v>798.7863636363636</v>
      </c>
      <c r="X273">
        <f t="shared" si="43"/>
        <v>2</v>
      </c>
      <c r="Y273">
        <f t="shared" si="44"/>
        <v>0</v>
      </c>
    </row>
    <row r="274" spans="1:25" x14ac:dyDescent="0.3">
      <c r="A274" t="s">
        <v>310</v>
      </c>
      <c r="B274" s="1">
        <v>45684</v>
      </c>
      <c r="C274" s="1">
        <v>45688</v>
      </c>
      <c r="D274" s="1">
        <v>45688</v>
      </c>
      <c r="E274" t="s">
        <v>16</v>
      </c>
      <c r="F274" t="s">
        <v>41</v>
      </c>
      <c r="G274" t="s">
        <v>18</v>
      </c>
      <c r="H274" t="s">
        <v>37</v>
      </c>
      <c r="I274" t="s">
        <v>34</v>
      </c>
      <c r="J274" t="s">
        <v>35</v>
      </c>
      <c r="K274">
        <v>18</v>
      </c>
      <c r="L274">
        <v>182.96</v>
      </c>
      <c r="M274">
        <v>104.05</v>
      </c>
      <c r="N274">
        <v>10.17</v>
      </c>
      <c r="O274">
        <v>0</v>
      </c>
      <c r="P274">
        <f t="shared" si="36"/>
        <v>1</v>
      </c>
      <c r="Q274" t="str">
        <f t="shared" si="37"/>
        <v>After 01-15</v>
      </c>
      <c r="R274">
        <f t="shared" si="38"/>
        <v>182.96</v>
      </c>
      <c r="S274">
        <f t="shared" si="39"/>
        <v>3293.28</v>
      </c>
      <c r="T274">
        <f t="shared" si="40"/>
        <v>1420.3800000000003</v>
      </c>
      <c r="U274" s="2">
        <f>Monthly_Fixed_Costs!$I$2</f>
        <v>26.363636363636363</v>
      </c>
      <c r="V274">
        <f t="shared" si="41"/>
        <v>183.06</v>
      </c>
      <c r="W274" s="2">
        <f t="shared" si="42"/>
        <v>1210.9563636363639</v>
      </c>
      <c r="X274">
        <f t="shared" si="43"/>
        <v>4</v>
      </c>
      <c r="Y274">
        <f t="shared" si="44"/>
        <v>0</v>
      </c>
    </row>
    <row r="275" spans="1:25" x14ac:dyDescent="0.3">
      <c r="A275" t="s">
        <v>311</v>
      </c>
      <c r="B275" s="1">
        <v>45680</v>
      </c>
      <c r="C275" s="1">
        <v>45682</v>
      </c>
      <c r="D275" s="1">
        <v>45682</v>
      </c>
      <c r="E275" t="s">
        <v>16</v>
      </c>
      <c r="F275" t="s">
        <v>32</v>
      </c>
      <c r="G275" t="s">
        <v>18</v>
      </c>
      <c r="H275" t="s">
        <v>19</v>
      </c>
      <c r="I275" t="s">
        <v>29</v>
      </c>
      <c r="J275" t="s">
        <v>27</v>
      </c>
      <c r="K275">
        <v>11</v>
      </c>
      <c r="L275">
        <v>138.91999999999999</v>
      </c>
      <c r="M275">
        <v>84.78</v>
      </c>
      <c r="N275">
        <v>7.38</v>
      </c>
      <c r="O275">
        <v>5</v>
      </c>
      <c r="P275">
        <f t="shared" si="36"/>
        <v>1</v>
      </c>
      <c r="Q275" t="str">
        <f t="shared" si="37"/>
        <v>After 01-15</v>
      </c>
      <c r="R275">
        <f t="shared" si="38"/>
        <v>131.97399999999999</v>
      </c>
      <c r="S275">
        <f t="shared" si="39"/>
        <v>1451.7139999999999</v>
      </c>
      <c r="T275">
        <f t="shared" si="40"/>
        <v>519.1339999999999</v>
      </c>
      <c r="U275" s="2">
        <f>Monthly_Fixed_Costs!$I$2</f>
        <v>26.363636363636363</v>
      </c>
      <c r="V275">
        <f t="shared" si="41"/>
        <v>81.179999999999993</v>
      </c>
      <c r="W275" s="2">
        <f t="shared" si="42"/>
        <v>411.59036363636358</v>
      </c>
      <c r="X275">
        <f t="shared" si="43"/>
        <v>2</v>
      </c>
      <c r="Y275">
        <f t="shared" si="44"/>
        <v>0</v>
      </c>
    </row>
    <row r="276" spans="1:25" x14ac:dyDescent="0.3">
      <c r="A276" t="s">
        <v>312</v>
      </c>
      <c r="B276" s="1">
        <v>45659</v>
      </c>
      <c r="C276" s="1">
        <v>45662</v>
      </c>
      <c r="D276" s="1">
        <v>45662</v>
      </c>
      <c r="E276" t="s">
        <v>23</v>
      </c>
      <c r="F276" t="s">
        <v>32</v>
      </c>
      <c r="G276" t="s">
        <v>24</v>
      </c>
      <c r="H276" t="s">
        <v>25</v>
      </c>
      <c r="I276" t="s">
        <v>38</v>
      </c>
      <c r="J276" t="s">
        <v>21</v>
      </c>
      <c r="K276">
        <v>13</v>
      </c>
      <c r="L276">
        <v>72.36</v>
      </c>
      <c r="M276">
        <v>36.340000000000003</v>
      </c>
      <c r="N276">
        <v>8.1</v>
      </c>
      <c r="O276">
        <v>0</v>
      </c>
      <c r="P276">
        <f t="shared" si="36"/>
        <v>1</v>
      </c>
      <c r="Q276" t="str">
        <f t="shared" si="37"/>
        <v>Before 01-15</v>
      </c>
      <c r="R276">
        <f t="shared" si="38"/>
        <v>72.36</v>
      </c>
      <c r="S276">
        <f t="shared" si="39"/>
        <v>940.68</v>
      </c>
      <c r="T276">
        <f t="shared" si="40"/>
        <v>468.25999999999988</v>
      </c>
      <c r="U276" s="2">
        <f>Monthly_Fixed_Costs!$I$2</f>
        <v>26.363636363636363</v>
      </c>
      <c r="V276">
        <f t="shared" si="41"/>
        <v>105.3</v>
      </c>
      <c r="W276" s="2">
        <f t="shared" si="42"/>
        <v>336.59636363636355</v>
      </c>
      <c r="X276">
        <f t="shared" si="43"/>
        <v>3</v>
      </c>
      <c r="Y276">
        <f t="shared" si="44"/>
        <v>0</v>
      </c>
    </row>
    <row r="277" spans="1:25" x14ac:dyDescent="0.3">
      <c r="A277" t="s">
        <v>313</v>
      </c>
      <c r="B277" s="1">
        <v>45676</v>
      </c>
      <c r="C277" s="1">
        <v>45678</v>
      </c>
      <c r="D277" s="1">
        <v>45678</v>
      </c>
      <c r="E277" t="s">
        <v>23</v>
      </c>
      <c r="F277" t="s">
        <v>32</v>
      </c>
      <c r="G277" t="s">
        <v>18</v>
      </c>
      <c r="H277" t="s">
        <v>37</v>
      </c>
      <c r="I277" t="s">
        <v>20</v>
      </c>
      <c r="J277" t="s">
        <v>21</v>
      </c>
      <c r="K277">
        <v>7</v>
      </c>
      <c r="L277">
        <v>129.97999999999999</v>
      </c>
      <c r="M277">
        <v>78.33</v>
      </c>
      <c r="N277">
        <v>5.36</v>
      </c>
      <c r="O277">
        <v>0</v>
      </c>
      <c r="P277">
        <f t="shared" si="36"/>
        <v>1</v>
      </c>
      <c r="Q277" t="str">
        <f t="shared" si="37"/>
        <v>After 01-15</v>
      </c>
      <c r="R277">
        <f t="shared" si="38"/>
        <v>129.97999999999999</v>
      </c>
      <c r="S277">
        <f t="shared" si="39"/>
        <v>909.8599999999999</v>
      </c>
      <c r="T277">
        <f t="shared" si="40"/>
        <v>361.54999999999995</v>
      </c>
      <c r="U277" s="2">
        <f>Monthly_Fixed_Costs!$I$2</f>
        <v>26.363636363636363</v>
      </c>
      <c r="V277">
        <f t="shared" si="41"/>
        <v>37.520000000000003</v>
      </c>
      <c r="W277" s="2">
        <f t="shared" si="42"/>
        <v>297.6663636363636</v>
      </c>
      <c r="X277">
        <f t="shared" si="43"/>
        <v>2</v>
      </c>
      <c r="Y277">
        <f t="shared" si="44"/>
        <v>0</v>
      </c>
    </row>
    <row r="278" spans="1:25" x14ac:dyDescent="0.3">
      <c r="A278" t="s">
        <v>314</v>
      </c>
      <c r="B278" s="1">
        <v>45667</v>
      </c>
      <c r="C278" s="1">
        <v>45670</v>
      </c>
      <c r="D278" s="1">
        <v>45669</v>
      </c>
      <c r="E278" t="s">
        <v>16</v>
      </c>
      <c r="F278" t="s">
        <v>32</v>
      </c>
      <c r="G278" t="s">
        <v>18</v>
      </c>
      <c r="H278" t="s">
        <v>25</v>
      </c>
      <c r="I278" t="s">
        <v>47</v>
      </c>
      <c r="J278" t="s">
        <v>35</v>
      </c>
      <c r="K278">
        <v>15</v>
      </c>
      <c r="L278">
        <v>96.06</v>
      </c>
      <c r="M278">
        <v>55.35</v>
      </c>
      <c r="N278">
        <v>8.0500000000000007</v>
      </c>
      <c r="O278">
        <v>0</v>
      </c>
      <c r="P278">
        <f t="shared" si="36"/>
        <v>1</v>
      </c>
      <c r="Q278" t="str">
        <f t="shared" si="37"/>
        <v>Before 01-15</v>
      </c>
      <c r="R278">
        <f t="shared" si="38"/>
        <v>96.06</v>
      </c>
      <c r="S278">
        <f t="shared" si="39"/>
        <v>1440.9</v>
      </c>
      <c r="T278">
        <f t="shared" si="40"/>
        <v>610.65000000000009</v>
      </c>
      <c r="U278" s="2">
        <f>Monthly_Fixed_Costs!$I$2</f>
        <v>26.363636363636363</v>
      </c>
      <c r="V278">
        <f t="shared" si="41"/>
        <v>120.75000000000001</v>
      </c>
      <c r="W278" s="2">
        <f t="shared" si="42"/>
        <v>463.53636363636372</v>
      </c>
      <c r="X278">
        <f t="shared" si="43"/>
        <v>2</v>
      </c>
      <c r="Y278">
        <f t="shared" si="44"/>
        <v>0</v>
      </c>
    </row>
    <row r="279" spans="1:25" x14ac:dyDescent="0.3">
      <c r="A279" t="s">
        <v>315</v>
      </c>
      <c r="B279" s="1">
        <v>45662</v>
      </c>
      <c r="C279" s="1">
        <v>45664</v>
      </c>
      <c r="D279" s="1">
        <v>45663</v>
      </c>
      <c r="E279" t="s">
        <v>16</v>
      </c>
      <c r="F279" t="s">
        <v>17</v>
      </c>
      <c r="G279" t="s">
        <v>18</v>
      </c>
      <c r="H279" t="s">
        <v>19</v>
      </c>
      <c r="I279" t="s">
        <v>34</v>
      </c>
      <c r="J279" t="s">
        <v>35</v>
      </c>
      <c r="K279">
        <v>18</v>
      </c>
      <c r="L279">
        <v>165.31</v>
      </c>
      <c r="M279">
        <v>71.33</v>
      </c>
      <c r="N279">
        <v>3.02</v>
      </c>
      <c r="O279">
        <v>15</v>
      </c>
      <c r="P279">
        <f t="shared" si="36"/>
        <v>1</v>
      </c>
      <c r="Q279" t="str">
        <f t="shared" si="37"/>
        <v>Before 01-15</v>
      </c>
      <c r="R279">
        <f t="shared" si="38"/>
        <v>140.51349999999999</v>
      </c>
      <c r="S279">
        <f t="shared" si="39"/>
        <v>2529.2429999999999</v>
      </c>
      <c r="T279">
        <f t="shared" si="40"/>
        <v>1245.3029999999999</v>
      </c>
      <c r="U279" s="2">
        <f>Monthly_Fixed_Costs!$I$2</f>
        <v>26.363636363636363</v>
      </c>
      <c r="V279">
        <f t="shared" si="41"/>
        <v>54.36</v>
      </c>
      <c r="W279" s="2">
        <f t="shared" si="42"/>
        <v>1164.5793636363635</v>
      </c>
      <c r="X279">
        <f t="shared" si="43"/>
        <v>1</v>
      </c>
      <c r="Y279">
        <f t="shared" si="44"/>
        <v>0</v>
      </c>
    </row>
    <row r="280" spans="1:25" x14ac:dyDescent="0.3">
      <c r="A280" t="s">
        <v>316</v>
      </c>
      <c r="B280" s="1">
        <v>45667</v>
      </c>
      <c r="C280" s="1">
        <v>45669</v>
      </c>
      <c r="D280" s="1">
        <v>45668</v>
      </c>
      <c r="E280" t="s">
        <v>23</v>
      </c>
      <c r="F280" t="s">
        <v>17</v>
      </c>
      <c r="G280" t="s">
        <v>18</v>
      </c>
      <c r="H280" t="s">
        <v>25</v>
      </c>
      <c r="I280" t="s">
        <v>38</v>
      </c>
      <c r="J280" t="s">
        <v>21</v>
      </c>
      <c r="K280">
        <v>16</v>
      </c>
      <c r="L280">
        <v>80.88</v>
      </c>
      <c r="M280">
        <v>36.299999999999997</v>
      </c>
      <c r="N280">
        <v>8.16</v>
      </c>
      <c r="O280">
        <v>10</v>
      </c>
      <c r="P280">
        <f t="shared" si="36"/>
        <v>1</v>
      </c>
      <c r="Q280" t="str">
        <f t="shared" si="37"/>
        <v>Before 01-15</v>
      </c>
      <c r="R280">
        <f t="shared" si="38"/>
        <v>72.792000000000002</v>
      </c>
      <c r="S280">
        <f t="shared" si="39"/>
        <v>1164.672</v>
      </c>
      <c r="T280">
        <f t="shared" si="40"/>
        <v>583.87200000000007</v>
      </c>
      <c r="U280" s="2">
        <f>Monthly_Fixed_Costs!$I$2</f>
        <v>26.363636363636363</v>
      </c>
      <c r="V280">
        <f t="shared" si="41"/>
        <v>130.56</v>
      </c>
      <c r="W280" s="2">
        <f t="shared" si="42"/>
        <v>426.94836363636369</v>
      </c>
      <c r="X280">
        <f t="shared" si="43"/>
        <v>1</v>
      </c>
      <c r="Y280">
        <f t="shared" si="44"/>
        <v>0</v>
      </c>
    </row>
    <row r="281" spans="1:25" x14ac:dyDescent="0.3">
      <c r="A281" t="s">
        <v>317</v>
      </c>
      <c r="B281" s="1">
        <v>45665</v>
      </c>
      <c r="C281" s="1">
        <v>45669</v>
      </c>
      <c r="D281" s="1">
        <v>45669</v>
      </c>
      <c r="E281" t="s">
        <v>16</v>
      </c>
      <c r="F281" t="s">
        <v>32</v>
      </c>
      <c r="G281" t="s">
        <v>24</v>
      </c>
      <c r="H281" t="s">
        <v>33</v>
      </c>
      <c r="I281" t="s">
        <v>29</v>
      </c>
      <c r="J281" t="s">
        <v>27</v>
      </c>
      <c r="K281">
        <v>2</v>
      </c>
      <c r="L281">
        <v>175.2</v>
      </c>
      <c r="M281">
        <v>97.72</v>
      </c>
      <c r="N281">
        <v>10.119999999999999</v>
      </c>
      <c r="O281">
        <v>5</v>
      </c>
      <c r="P281">
        <f t="shared" si="36"/>
        <v>1</v>
      </c>
      <c r="Q281" t="str">
        <f t="shared" si="37"/>
        <v>Before 01-15</v>
      </c>
      <c r="R281">
        <f t="shared" si="38"/>
        <v>166.43999999999997</v>
      </c>
      <c r="S281">
        <f t="shared" si="39"/>
        <v>332.87999999999994</v>
      </c>
      <c r="T281">
        <f t="shared" si="40"/>
        <v>137.43999999999994</v>
      </c>
      <c r="U281" s="2">
        <f>Monthly_Fixed_Costs!$I$2</f>
        <v>26.363636363636363</v>
      </c>
      <c r="V281">
        <f t="shared" si="41"/>
        <v>20.239999999999998</v>
      </c>
      <c r="W281" s="2">
        <f t="shared" si="42"/>
        <v>90.836363636363586</v>
      </c>
      <c r="X281">
        <f t="shared" si="43"/>
        <v>4</v>
      </c>
      <c r="Y281">
        <f t="shared" si="44"/>
        <v>0</v>
      </c>
    </row>
    <row r="282" spans="1:25" x14ac:dyDescent="0.3">
      <c r="A282" t="s">
        <v>318</v>
      </c>
      <c r="B282" s="1">
        <v>45686</v>
      </c>
      <c r="C282" s="1">
        <v>45690</v>
      </c>
      <c r="D282" s="1">
        <v>45689</v>
      </c>
      <c r="E282" t="s">
        <v>16</v>
      </c>
      <c r="F282" t="s">
        <v>17</v>
      </c>
      <c r="G282" t="s">
        <v>24</v>
      </c>
      <c r="H282" t="s">
        <v>33</v>
      </c>
      <c r="I282" t="s">
        <v>47</v>
      </c>
      <c r="J282" t="s">
        <v>35</v>
      </c>
      <c r="K282">
        <v>7</v>
      </c>
      <c r="L282">
        <v>187.15</v>
      </c>
      <c r="M282">
        <v>103.87</v>
      </c>
      <c r="N282">
        <v>6.65</v>
      </c>
      <c r="O282">
        <v>15</v>
      </c>
      <c r="P282">
        <f t="shared" si="36"/>
        <v>1</v>
      </c>
      <c r="Q282" t="str">
        <f t="shared" si="37"/>
        <v>After 01-15</v>
      </c>
      <c r="R282">
        <f t="shared" si="38"/>
        <v>159.07750000000001</v>
      </c>
      <c r="S282">
        <f t="shared" si="39"/>
        <v>1113.5425</v>
      </c>
      <c r="T282">
        <f t="shared" si="40"/>
        <v>386.45249999999999</v>
      </c>
      <c r="U282" s="2">
        <f>Monthly_Fixed_Costs!$I$2</f>
        <v>26.363636363636363</v>
      </c>
      <c r="V282">
        <f t="shared" si="41"/>
        <v>46.550000000000004</v>
      </c>
      <c r="W282" s="2">
        <f t="shared" si="42"/>
        <v>313.5388636363636</v>
      </c>
      <c r="X282">
        <f t="shared" si="43"/>
        <v>3</v>
      </c>
      <c r="Y282">
        <f t="shared" si="44"/>
        <v>0</v>
      </c>
    </row>
    <row r="283" spans="1:25" x14ac:dyDescent="0.3">
      <c r="A283" t="s">
        <v>319</v>
      </c>
      <c r="B283" s="1">
        <v>45667</v>
      </c>
      <c r="C283" s="1">
        <v>45669</v>
      </c>
      <c r="D283" s="1">
        <v>45669</v>
      </c>
      <c r="E283" t="s">
        <v>16</v>
      </c>
      <c r="F283" t="s">
        <v>32</v>
      </c>
      <c r="G283" t="s">
        <v>24</v>
      </c>
      <c r="H283" t="s">
        <v>19</v>
      </c>
      <c r="I283" t="s">
        <v>47</v>
      </c>
      <c r="J283" t="s">
        <v>35</v>
      </c>
      <c r="K283">
        <v>2</v>
      </c>
      <c r="L283">
        <v>63.02</v>
      </c>
      <c r="M283">
        <v>35.31</v>
      </c>
      <c r="N283">
        <v>9.48</v>
      </c>
      <c r="O283">
        <v>15</v>
      </c>
      <c r="P283">
        <f t="shared" si="36"/>
        <v>1</v>
      </c>
      <c r="Q283" t="str">
        <f t="shared" si="37"/>
        <v>Before 01-15</v>
      </c>
      <c r="R283">
        <f t="shared" si="38"/>
        <v>53.567</v>
      </c>
      <c r="S283">
        <f t="shared" si="39"/>
        <v>107.134</v>
      </c>
      <c r="T283">
        <f t="shared" si="40"/>
        <v>36.513999999999996</v>
      </c>
      <c r="U283" s="2">
        <f>Monthly_Fixed_Costs!$I$2</f>
        <v>26.363636363636363</v>
      </c>
      <c r="V283">
        <f t="shared" si="41"/>
        <v>18.96</v>
      </c>
      <c r="W283" s="2">
        <f t="shared" si="42"/>
        <v>-8.8096363636363719</v>
      </c>
      <c r="X283">
        <f t="shared" si="43"/>
        <v>2</v>
      </c>
      <c r="Y283">
        <f t="shared" si="44"/>
        <v>1</v>
      </c>
    </row>
    <row r="284" spans="1:25" x14ac:dyDescent="0.3">
      <c r="A284" t="s">
        <v>320</v>
      </c>
      <c r="B284" s="1">
        <v>45666</v>
      </c>
      <c r="C284" s="1">
        <v>45668</v>
      </c>
      <c r="D284" s="1">
        <v>45668</v>
      </c>
      <c r="E284" t="s">
        <v>16</v>
      </c>
      <c r="F284" t="s">
        <v>32</v>
      </c>
      <c r="G284" t="s">
        <v>18</v>
      </c>
      <c r="H284" t="s">
        <v>33</v>
      </c>
      <c r="I284" t="s">
        <v>38</v>
      </c>
      <c r="J284" t="s">
        <v>21</v>
      </c>
      <c r="K284">
        <v>12</v>
      </c>
      <c r="L284">
        <v>105.91</v>
      </c>
      <c r="M284">
        <v>51.69</v>
      </c>
      <c r="N284">
        <v>7.04</v>
      </c>
      <c r="O284">
        <v>10</v>
      </c>
      <c r="P284">
        <f t="shared" si="36"/>
        <v>1</v>
      </c>
      <c r="Q284" t="str">
        <f t="shared" si="37"/>
        <v>Before 01-15</v>
      </c>
      <c r="R284">
        <f t="shared" si="38"/>
        <v>95.319000000000003</v>
      </c>
      <c r="S284">
        <f t="shared" si="39"/>
        <v>1143.828</v>
      </c>
      <c r="T284">
        <f t="shared" si="40"/>
        <v>523.548</v>
      </c>
      <c r="U284" s="2">
        <f>Monthly_Fixed_Costs!$I$2</f>
        <v>26.363636363636363</v>
      </c>
      <c r="V284">
        <f t="shared" si="41"/>
        <v>84.48</v>
      </c>
      <c r="W284" s="2">
        <f t="shared" si="42"/>
        <v>412.70436363636361</v>
      </c>
      <c r="X284">
        <f t="shared" si="43"/>
        <v>2</v>
      </c>
      <c r="Y284">
        <f t="shared" si="44"/>
        <v>0</v>
      </c>
    </row>
    <row r="285" spans="1:25" x14ac:dyDescent="0.3">
      <c r="A285" t="s">
        <v>321</v>
      </c>
      <c r="B285" s="1">
        <v>45669</v>
      </c>
      <c r="C285" s="1">
        <v>45672</v>
      </c>
      <c r="D285" s="1">
        <v>45671</v>
      </c>
      <c r="E285" t="s">
        <v>23</v>
      </c>
      <c r="F285" t="s">
        <v>17</v>
      </c>
      <c r="G285" t="s">
        <v>18</v>
      </c>
      <c r="H285" t="s">
        <v>19</v>
      </c>
      <c r="I285" t="s">
        <v>20</v>
      </c>
      <c r="J285" t="s">
        <v>21</v>
      </c>
      <c r="K285">
        <v>9</v>
      </c>
      <c r="L285">
        <v>87.24</v>
      </c>
      <c r="M285">
        <v>44.5</v>
      </c>
      <c r="N285">
        <v>3.52</v>
      </c>
      <c r="O285">
        <v>15</v>
      </c>
      <c r="P285">
        <f t="shared" si="36"/>
        <v>1</v>
      </c>
      <c r="Q285" t="str">
        <f t="shared" si="37"/>
        <v>Before 01-15</v>
      </c>
      <c r="R285">
        <f t="shared" si="38"/>
        <v>74.153999999999996</v>
      </c>
      <c r="S285">
        <f t="shared" si="39"/>
        <v>667.38599999999997</v>
      </c>
      <c r="T285">
        <f t="shared" si="40"/>
        <v>266.88599999999997</v>
      </c>
      <c r="U285" s="2">
        <f>Monthly_Fixed_Costs!$I$2</f>
        <v>26.363636363636363</v>
      </c>
      <c r="V285">
        <f t="shared" si="41"/>
        <v>31.68</v>
      </c>
      <c r="W285" s="2">
        <f t="shared" si="42"/>
        <v>208.84236363636359</v>
      </c>
      <c r="X285">
        <f t="shared" si="43"/>
        <v>2</v>
      </c>
      <c r="Y285">
        <f t="shared" si="44"/>
        <v>0</v>
      </c>
    </row>
    <row r="286" spans="1:25" x14ac:dyDescent="0.3">
      <c r="A286" t="s">
        <v>322</v>
      </c>
      <c r="B286" s="1">
        <v>45677</v>
      </c>
      <c r="C286" s="1">
        <v>45680</v>
      </c>
      <c r="D286" s="1">
        <v>45682</v>
      </c>
      <c r="E286" t="s">
        <v>16</v>
      </c>
      <c r="F286" t="s">
        <v>41</v>
      </c>
      <c r="G286" t="s">
        <v>18</v>
      </c>
      <c r="H286" t="s">
        <v>25</v>
      </c>
      <c r="I286" t="s">
        <v>56</v>
      </c>
      <c r="J286" t="s">
        <v>35</v>
      </c>
      <c r="K286">
        <v>1</v>
      </c>
      <c r="L286">
        <v>25.93</v>
      </c>
      <c r="M286">
        <v>10.73</v>
      </c>
      <c r="N286">
        <v>6.68</v>
      </c>
      <c r="O286">
        <v>0</v>
      </c>
      <c r="P286">
        <f t="shared" si="36"/>
        <v>0</v>
      </c>
      <c r="Q286" t="str">
        <f t="shared" si="37"/>
        <v>After 01-15</v>
      </c>
      <c r="R286">
        <f t="shared" si="38"/>
        <v>25.93</v>
      </c>
      <c r="S286">
        <f t="shared" si="39"/>
        <v>25.93</v>
      </c>
      <c r="T286">
        <f t="shared" si="40"/>
        <v>15.2</v>
      </c>
      <c r="U286" s="2">
        <f>Monthly_Fixed_Costs!$I$2</f>
        <v>26.363636363636363</v>
      </c>
      <c r="V286">
        <f t="shared" si="41"/>
        <v>6.68</v>
      </c>
      <c r="W286" s="2">
        <f t="shared" si="42"/>
        <v>-17.843636363636367</v>
      </c>
      <c r="X286">
        <f t="shared" si="43"/>
        <v>5</v>
      </c>
      <c r="Y286">
        <f t="shared" si="44"/>
        <v>1</v>
      </c>
    </row>
    <row r="287" spans="1:25" x14ac:dyDescent="0.3">
      <c r="A287" t="s">
        <v>323</v>
      </c>
      <c r="B287" s="1">
        <v>45684</v>
      </c>
      <c r="C287" s="1">
        <v>45688</v>
      </c>
      <c r="D287" s="1">
        <v>45690</v>
      </c>
      <c r="E287" t="s">
        <v>16</v>
      </c>
      <c r="F287" t="s">
        <v>41</v>
      </c>
      <c r="G287" t="s">
        <v>24</v>
      </c>
      <c r="H287" t="s">
        <v>25</v>
      </c>
      <c r="I287" t="s">
        <v>20</v>
      </c>
      <c r="J287" t="s">
        <v>21</v>
      </c>
      <c r="K287">
        <v>16</v>
      </c>
      <c r="L287">
        <v>30.34</v>
      </c>
      <c r="M287">
        <v>17.57</v>
      </c>
      <c r="N287">
        <v>3.64</v>
      </c>
      <c r="O287">
        <v>0</v>
      </c>
      <c r="P287">
        <f t="shared" si="36"/>
        <v>0</v>
      </c>
      <c r="Q287" t="str">
        <f t="shared" si="37"/>
        <v>After 01-15</v>
      </c>
      <c r="R287">
        <f t="shared" si="38"/>
        <v>30.34</v>
      </c>
      <c r="S287">
        <f t="shared" si="39"/>
        <v>485.44</v>
      </c>
      <c r="T287">
        <f t="shared" si="40"/>
        <v>204.32</v>
      </c>
      <c r="U287" s="2">
        <f>Monthly_Fixed_Costs!$I$2</f>
        <v>26.363636363636363</v>
      </c>
      <c r="V287">
        <f t="shared" si="41"/>
        <v>58.24</v>
      </c>
      <c r="W287" s="2">
        <f t="shared" si="42"/>
        <v>119.71636363636362</v>
      </c>
      <c r="X287">
        <f t="shared" si="43"/>
        <v>6</v>
      </c>
      <c r="Y287">
        <f t="shared" si="44"/>
        <v>0</v>
      </c>
    </row>
    <row r="288" spans="1:25" x14ac:dyDescent="0.3">
      <c r="A288" t="s">
        <v>324</v>
      </c>
      <c r="B288" s="1">
        <v>45678</v>
      </c>
      <c r="C288" s="1">
        <v>45680</v>
      </c>
      <c r="D288" s="1">
        <v>45679</v>
      </c>
      <c r="E288" t="s">
        <v>16</v>
      </c>
      <c r="F288" t="s">
        <v>41</v>
      </c>
      <c r="G288" t="s">
        <v>18</v>
      </c>
      <c r="H288" t="s">
        <v>33</v>
      </c>
      <c r="I288" t="s">
        <v>47</v>
      </c>
      <c r="J288" t="s">
        <v>35</v>
      </c>
      <c r="K288">
        <v>1</v>
      </c>
      <c r="L288">
        <v>95.89</v>
      </c>
      <c r="M288">
        <v>58.64</v>
      </c>
      <c r="N288">
        <v>8.4600000000000009</v>
      </c>
      <c r="O288">
        <v>15</v>
      </c>
      <c r="P288">
        <f t="shared" si="36"/>
        <v>1</v>
      </c>
      <c r="Q288" t="str">
        <f t="shared" si="37"/>
        <v>After 01-15</v>
      </c>
      <c r="R288">
        <f t="shared" si="38"/>
        <v>81.506500000000003</v>
      </c>
      <c r="S288">
        <f t="shared" si="39"/>
        <v>81.506500000000003</v>
      </c>
      <c r="T288">
        <f t="shared" si="40"/>
        <v>22.866500000000002</v>
      </c>
      <c r="U288" s="2">
        <f>Monthly_Fixed_Costs!$I$2</f>
        <v>26.363636363636363</v>
      </c>
      <c r="V288">
        <f t="shared" si="41"/>
        <v>8.4600000000000009</v>
      </c>
      <c r="W288" s="2">
        <f t="shared" si="42"/>
        <v>-11.957136363636366</v>
      </c>
      <c r="X288">
        <f t="shared" si="43"/>
        <v>1</v>
      </c>
      <c r="Y288">
        <f t="shared" si="44"/>
        <v>1</v>
      </c>
    </row>
    <row r="289" spans="1:25" x14ac:dyDescent="0.3">
      <c r="A289" t="s">
        <v>325</v>
      </c>
      <c r="B289" s="1">
        <v>45672</v>
      </c>
      <c r="C289" s="1">
        <v>45675</v>
      </c>
      <c r="D289" s="1">
        <v>45675</v>
      </c>
      <c r="E289" t="s">
        <v>23</v>
      </c>
      <c r="F289" t="s">
        <v>45</v>
      </c>
      <c r="G289" t="s">
        <v>18</v>
      </c>
      <c r="H289" t="s">
        <v>37</v>
      </c>
      <c r="I289" t="s">
        <v>47</v>
      </c>
      <c r="J289" t="s">
        <v>35</v>
      </c>
      <c r="K289">
        <v>7</v>
      </c>
      <c r="L289">
        <v>79.150000000000006</v>
      </c>
      <c r="M289">
        <v>38.369999999999997</v>
      </c>
      <c r="N289">
        <v>4.34</v>
      </c>
      <c r="O289">
        <v>15</v>
      </c>
      <c r="P289">
        <f t="shared" si="36"/>
        <v>1</v>
      </c>
      <c r="Q289" t="str">
        <f t="shared" si="37"/>
        <v>Before 01-15</v>
      </c>
      <c r="R289">
        <f t="shared" si="38"/>
        <v>67.277500000000003</v>
      </c>
      <c r="S289">
        <f t="shared" si="39"/>
        <v>470.9425</v>
      </c>
      <c r="T289">
        <f t="shared" si="40"/>
        <v>202.35250000000002</v>
      </c>
      <c r="U289" s="2">
        <f>Monthly_Fixed_Costs!$I$2</f>
        <v>26.363636363636363</v>
      </c>
      <c r="V289">
        <f t="shared" si="41"/>
        <v>30.38</v>
      </c>
      <c r="W289" s="2">
        <f t="shared" si="42"/>
        <v>145.60886363636365</v>
      </c>
      <c r="X289">
        <f t="shared" si="43"/>
        <v>3</v>
      </c>
      <c r="Y289">
        <f t="shared" si="44"/>
        <v>0</v>
      </c>
    </row>
    <row r="290" spans="1:25" x14ac:dyDescent="0.3">
      <c r="A290" t="s">
        <v>326</v>
      </c>
      <c r="B290" s="1">
        <v>45676</v>
      </c>
      <c r="C290" s="1">
        <v>45680</v>
      </c>
      <c r="D290" s="1">
        <v>45679</v>
      </c>
      <c r="E290" t="s">
        <v>23</v>
      </c>
      <c r="F290" t="s">
        <v>32</v>
      </c>
      <c r="G290" t="s">
        <v>24</v>
      </c>
      <c r="H290" t="s">
        <v>33</v>
      </c>
      <c r="I290" t="s">
        <v>47</v>
      </c>
      <c r="J290" t="s">
        <v>35</v>
      </c>
      <c r="K290">
        <v>11</v>
      </c>
      <c r="L290">
        <v>91.86</v>
      </c>
      <c r="M290">
        <v>59.62</v>
      </c>
      <c r="N290">
        <v>7.93</v>
      </c>
      <c r="O290">
        <v>10</v>
      </c>
      <c r="P290">
        <f t="shared" si="36"/>
        <v>1</v>
      </c>
      <c r="Q290" t="str">
        <f t="shared" si="37"/>
        <v>After 01-15</v>
      </c>
      <c r="R290">
        <f t="shared" si="38"/>
        <v>82.674000000000007</v>
      </c>
      <c r="S290">
        <f t="shared" si="39"/>
        <v>909.4140000000001</v>
      </c>
      <c r="T290">
        <f t="shared" si="40"/>
        <v>253.59400000000016</v>
      </c>
      <c r="U290" s="2">
        <f>Monthly_Fixed_Costs!$I$2</f>
        <v>26.363636363636363</v>
      </c>
      <c r="V290">
        <f t="shared" si="41"/>
        <v>87.22999999999999</v>
      </c>
      <c r="W290" s="2">
        <f t="shared" si="42"/>
        <v>140.00036363636383</v>
      </c>
      <c r="X290">
        <f t="shared" si="43"/>
        <v>3</v>
      </c>
      <c r="Y290">
        <f t="shared" si="44"/>
        <v>0</v>
      </c>
    </row>
    <row r="291" spans="1:25" x14ac:dyDescent="0.3">
      <c r="A291" t="s">
        <v>327</v>
      </c>
      <c r="B291" s="1">
        <v>45670</v>
      </c>
      <c r="C291" s="1">
        <v>45673</v>
      </c>
      <c r="D291" s="1">
        <v>45672</v>
      </c>
      <c r="E291" t="s">
        <v>23</v>
      </c>
      <c r="F291" t="s">
        <v>41</v>
      </c>
      <c r="G291" t="s">
        <v>18</v>
      </c>
      <c r="H291" t="s">
        <v>37</v>
      </c>
      <c r="I291" t="s">
        <v>38</v>
      </c>
      <c r="J291" t="s">
        <v>21</v>
      </c>
      <c r="K291">
        <v>7</v>
      </c>
      <c r="L291">
        <v>110.54</v>
      </c>
      <c r="M291">
        <v>71.63</v>
      </c>
      <c r="N291">
        <v>8.1300000000000008</v>
      </c>
      <c r="O291">
        <v>15</v>
      </c>
      <c r="P291">
        <f t="shared" si="36"/>
        <v>1</v>
      </c>
      <c r="Q291" t="str">
        <f t="shared" si="37"/>
        <v>Before 01-15</v>
      </c>
      <c r="R291">
        <f t="shared" si="38"/>
        <v>93.959000000000003</v>
      </c>
      <c r="S291">
        <f t="shared" si="39"/>
        <v>657.71299999999997</v>
      </c>
      <c r="T291">
        <f t="shared" si="40"/>
        <v>156.303</v>
      </c>
      <c r="U291" s="2">
        <f>Monthly_Fixed_Costs!$I$2</f>
        <v>26.363636363636363</v>
      </c>
      <c r="V291">
        <f t="shared" si="41"/>
        <v>56.910000000000004</v>
      </c>
      <c r="W291" s="2">
        <f t="shared" si="42"/>
        <v>73.029363636363627</v>
      </c>
      <c r="X291">
        <f t="shared" si="43"/>
        <v>2</v>
      </c>
      <c r="Y291">
        <f t="shared" si="44"/>
        <v>0</v>
      </c>
    </row>
    <row r="292" spans="1:25" x14ac:dyDescent="0.3">
      <c r="A292" t="s">
        <v>328</v>
      </c>
      <c r="B292" s="1">
        <v>45685</v>
      </c>
      <c r="C292" s="1">
        <v>45687</v>
      </c>
      <c r="D292" s="1">
        <v>45689</v>
      </c>
      <c r="E292" t="s">
        <v>16</v>
      </c>
      <c r="F292" t="s">
        <v>41</v>
      </c>
      <c r="G292" t="s">
        <v>24</v>
      </c>
      <c r="H292" t="s">
        <v>19</v>
      </c>
      <c r="I292" t="s">
        <v>20</v>
      </c>
      <c r="J292" t="s">
        <v>21</v>
      </c>
      <c r="K292">
        <v>7</v>
      </c>
      <c r="L292">
        <v>107.85</v>
      </c>
      <c r="M292">
        <v>57.84</v>
      </c>
      <c r="N292">
        <v>4.93</v>
      </c>
      <c r="O292">
        <v>10</v>
      </c>
      <c r="P292">
        <f t="shared" si="36"/>
        <v>0</v>
      </c>
      <c r="Q292" t="str">
        <f t="shared" si="37"/>
        <v>After 01-15</v>
      </c>
      <c r="R292">
        <f t="shared" si="38"/>
        <v>97.064999999999998</v>
      </c>
      <c r="S292">
        <f t="shared" si="39"/>
        <v>679.45499999999993</v>
      </c>
      <c r="T292">
        <f t="shared" si="40"/>
        <v>274.57499999999993</v>
      </c>
      <c r="U292" s="2">
        <f>Monthly_Fixed_Costs!$I$2</f>
        <v>26.363636363636363</v>
      </c>
      <c r="V292">
        <f t="shared" si="41"/>
        <v>34.51</v>
      </c>
      <c r="W292" s="2">
        <f t="shared" si="42"/>
        <v>213.70136363636357</v>
      </c>
      <c r="X292">
        <f t="shared" si="43"/>
        <v>4</v>
      </c>
      <c r="Y292">
        <f t="shared" si="44"/>
        <v>0</v>
      </c>
    </row>
    <row r="293" spans="1:25" x14ac:dyDescent="0.3">
      <c r="A293" t="s">
        <v>329</v>
      </c>
      <c r="B293" s="1">
        <v>45688</v>
      </c>
      <c r="C293" s="1">
        <v>45692</v>
      </c>
      <c r="D293" s="1">
        <v>45692</v>
      </c>
      <c r="E293" t="s">
        <v>16</v>
      </c>
      <c r="F293" t="s">
        <v>45</v>
      </c>
      <c r="G293" t="s">
        <v>24</v>
      </c>
      <c r="H293" t="s">
        <v>25</v>
      </c>
      <c r="I293" t="s">
        <v>47</v>
      </c>
      <c r="J293" t="s">
        <v>35</v>
      </c>
      <c r="K293">
        <v>11</v>
      </c>
      <c r="L293">
        <v>85.77</v>
      </c>
      <c r="M293">
        <v>44.48</v>
      </c>
      <c r="N293">
        <v>7.11</v>
      </c>
      <c r="O293">
        <v>0</v>
      </c>
      <c r="P293">
        <f t="shared" si="36"/>
        <v>1</v>
      </c>
      <c r="Q293" t="str">
        <f t="shared" si="37"/>
        <v>After 01-15</v>
      </c>
      <c r="R293">
        <f t="shared" si="38"/>
        <v>85.77</v>
      </c>
      <c r="S293">
        <f t="shared" si="39"/>
        <v>943.46999999999991</v>
      </c>
      <c r="T293">
        <f t="shared" si="40"/>
        <v>454.18999999999994</v>
      </c>
      <c r="U293" s="2">
        <f>Monthly_Fixed_Costs!$I$2</f>
        <v>26.363636363636363</v>
      </c>
      <c r="V293">
        <f t="shared" si="41"/>
        <v>78.210000000000008</v>
      </c>
      <c r="W293" s="2">
        <f t="shared" si="42"/>
        <v>349.61636363636359</v>
      </c>
      <c r="X293">
        <f t="shared" si="43"/>
        <v>4</v>
      </c>
      <c r="Y293">
        <f t="shared" si="44"/>
        <v>0</v>
      </c>
    </row>
    <row r="294" spans="1:25" x14ac:dyDescent="0.3">
      <c r="A294" t="s">
        <v>330</v>
      </c>
      <c r="B294" s="1">
        <v>45661</v>
      </c>
      <c r="C294" s="1">
        <v>45665</v>
      </c>
      <c r="D294" s="1">
        <v>45664</v>
      </c>
      <c r="E294" t="s">
        <v>16</v>
      </c>
      <c r="F294" t="s">
        <v>41</v>
      </c>
      <c r="G294" t="s">
        <v>18</v>
      </c>
      <c r="H294" t="s">
        <v>37</v>
      </c>
      <c r="I294" t="s">
        <v>47</v>
      </c>
      <c r="J294" t="s">
        <v>35</v>
      </c>
      <c r="K294">
        <v>2</v>
      </c>
      <c r="L294">
        <v>168.59</v>
      </c>
      <c r="M294">
        <v>96.76</v>
      </c>
      <c r="N294">
        <v>4.88</v>
      </c>
      <c r="O294">
        <v>10</v>
      </c>
      <c r="P294">
        <f t="shared" si="36"/>
        <v>1</v>
      </c>
      <c r="Q294" t="str">
        <f t="shared" si="37"/>
        <v>Before 01-15</v>
      </c>
      <c r="R294">
        <f t="shared" si="38"/>
        <v>151.73099999999999</v>
      </c>
      <c r="S294">
        <f t="shared" si="39"/>
        <v>303.46199999999999</v>
      </c>
      <c r="T294">
        <f t="shared" si="40"/>
        <v>109.94199999999998</v>
      </c>
      <c r="U294" s="2">
        <f>Monthly_Fixed_Costs!$I$2</f>
        <v>26.363636363636363</v>
      </c>
      <c r="V294">
        <f t="shared" si="41"/>
        <v>9.76</v>
      </c>
      <c r="W294" s="2">
        <f t="shared" si="42"/>
        <v>73.818363636363614</v>
      </c>
      <c r="X294">
        <f t="shared" si="43"/>
        <v>3</v>
      </c>
      <c r="Y294">
        <f t="shared" si="44"/>
        <v>0</v>
      </c>
    </row>
    <row r="295" spans="1:25" x14ac:dyDescent="0.3">
      <c r="A295" t="s">
        <v>331</v>
      </c>
      <c r="B295" s="1">
        <v>45680</v>
      </c>
      <c r="C295" s="1">
        <v>45684</v>
      </c>
      <c r="D295" s="1">
        <v>45687</v>
      </c>
      <c r="E295" t="s">
        <v>16</v>
      </c>
      <c r="F295" t="s">
        <v>41</v>
      </c>
      <c r="G295" t="s">
        <v>24</v>
      </c>
      <c r="H295" t="s">
        <v>33</v>
      </c>
      <c r="I295" t="s">
        <v>56</v>
      </c>
      <c r="J295" t="s">
        <v>35</v>
      </c>
      <c r="K295">
        <v>2</v>
      </c>
      <c r="L295">
        <v>37.340000000000003</v>
      </c>
      <c r="M295">
        <v>20.420000000000002</v>
      </c>
      <c r="N295">
        <v>4.4000000000000004</v>
      </c>
      <c r="O295">
        <v>15</v>
      </c>
      <c r="P295">
        <f t="shared" si="36"/>
        <v>0</v>
      </c>
      <c r="Q295" t="str">
        <f t="shared" si="37"/>
        <v>After 01-15</v>
      </c>
      <c r="R295">
        <f t="shared" si="38"/>
        <v>31.739000000000001</v>
      </c>
      <c r="S295">
        <f t="shared" si="39"/>
        <v>63.478000000000002</v>
      </c>
      <c r="T295">
        <f t="shared" si="40"/>
        <v>22.637999999999998</v>
      </c>
      <c r="U295" s="2">
        <f>Monthly_Fixed_Costs!$I$2</f>
        <v>26.363636363636363</v>
      </c>
      <c r="V295">
        <f t="shared" si="41"/>
        <v>8.8000000000000007</v>
      </c>
      <c r="W295" s="2">
        <f t="shared" si="42"/>
        <v>-12.525636363636366</v>
      </c>
      <c r="X295">
        <f t="shared" si="43"/>
        <v>7</v>
      </c>
      <c r="Y295">
        <f t="shared" si="44"/>
        <v>1</v>
      </c>
    </row>
    <row r="296" spans="1:25" x14ac:dyDescent="0.3">
      <c r="A296" t="s">
        <v>332</v>
      </c>
      <c r="B296" s="1">
        <v>45682</v>
      </c>
      <c r="C296" s="1">
        <v>45685</v>
      </c>
      <c r="D296" s="1">
        <v>45684</v>
      </c>
      <c r="E296" t="s">
        <v>16</v>
      </c>
      <c r="F296" t="s">
        <v>32</v>
      </c>
      <c r="G296" t="s">
        <v>18</v>
      </c>
      <c r="H296" t="s">
        <v>37</v>
      </c>
      <c r="I296" t="s">
        <v>20</v>
      </c>
      <c r="J296" t="s">
        <v>21</v>
      </c>
      <c r="K296">
        <v>4</v>
      </c>
      <c r="L296">
        <v>93.79</v>
      </c>
      <c r="M296">
        <v>60.29</v>
      </c>
      <c r="N296">
        <v>8.4600000000000009</v>
      </c>
      <c r="O296">
        <v>5</v>
      </c>
      <c r="P296">
        <f t="shared" si="36"/>
        <v>1</v>
      </c>
      <c r="Q296" t="str">
        <f t="shared" si="37"/>
        <v>After 01-15</v>
      </c>
      <c r="R296">
        <f t="shared" si="38"/>
        <v>89.100499999999997</v>
      </c>
      <c r="S296">
        <f t="shared" si="39"/>
        <v>356.40199999999999</v>
      </c>
      <c r="T296">
        <f t="shared" si="40"/>
        <v>115.24199999999999</v>
      </c>
      <c r="U296" s="2">
        <f>Monthly_Fixed_Costs!$I$2</f>
        <v>26.363636363636363</v>
      </c>
      <c r="V296">
        <f t="shared" si="41"/>
        <v>33.840000000000003</v>
      </c>
      <c r="W296" s="2">
        <f t="shared" si="42"/>
        <v>55.038363636363627</v>
      </c>
      <c r="X296">
        <f t="shared" si="43"/>
        <v>2</v>
      </c>
      <c r="Y296">
        <f t="shared" si="44"/>
        <v>0</v>
      </c>
    </row>
    <row r="297" spans="1:25" x14ac:dyDescent="0.3">
      <c r="A297" t="s">
        <v>333</v>
      </c>
      <c r="B297" s="1">
        <v>45685</v>
      </c>
      <c r="C297" s="1">
        <v>45689</v>
      </c>
      <c r="D297" s="1">
        <v>45689</v>
      </c>
      <c r="E297" t="s">
        <v>16</v>
      </c>
      <c r="F297" t="s">
        <v>32</v>
      </c>
      <c r="G297" t="s">
        <v>24</v>
      </c>
      <c r="H297" t="s">
        <v>25</v>
      </c>
      <c r="I297" t="s">
        <v>34</v>
      </c>
      <c r="J297" t="s">
        <v>35</v>
      </c>
      <c r="K297">
        <v>16</v>
      </c>
      <c r="L297">
        <v>112.47</v>
      </c>
      <c r="M297">
        <v>67.709999999999994</v>
      </c>
      <c r="N297">
        <v>4.33</v>
      </c>
      <c r="O297">
        <v>10</v>
      </c>
      <c r="P297">
        <f t="shared" si="36"/>
        <v>1</v>
      </c>
      <c r="Q297" t="str">
        <f t="shared" si="37"/>
        <v>After 01-15</v>
      </c>
      <c r="R297">
        <f t="shared" si="38"/>
        <v>101.223</v>
      </c>
      <c r="S297">
        <f t="shared" si="39"/>
        <v>1619.568</v>
      </c>
      <c r="T297">
        <f t="shared" si="40"/>
        <v>536.20800000000008</v>
      </c>
      <c r="U297" s="2">
        <f>Monthly_Fixed_Costs!$I$2</f>
        <v>26.363636363636363</v>
      </c>
      <c r="V297">
        <f t="shared" si="41"/>
        <v>69.28</v>
      </c>
      <c r="W297" s="2">
        <f t="shared" si="42"/>
        <v>440.56436363636374</v>
      </c>
      <c r="X297">
        <f t="shared" si="43"/>
        <v>4</v>
      </c>
      <c r="Y297">
        <f t="shared" si="44"/>
        <v>0</v>
      </c>
    </row>
    <row r="298" spans="1:25" x14ac:dyDescent="0.3">
      <c r="A298" t="s">
        <v>334</v>
      </c>
      <c r="B298" s="1">
        <v>45678</v>
      </c>
      <c r="C298" s="1">
        <v>45681</v>
      </c>
      <c r="D298" s="1">
        <v>45681</v>
      </c>
      <c r="E298" t="s">
        <v>23</v>
      </c>
      <c r="F298" t="s">
        <v>45</v>
      </c>
      <c r="G298" t="s">
        <v>24</v>
      </c>
      <c r="H298" t="s">
        <v>19</v>
      </c>
      <c r="I298" t="s">
        <v>20</v>
      </c>
      <c r="J298" t="s">
        <v>21</v>
      </c>
      <c r="K298">
        <v>18</v>
      </c>
      <c r="L298">
        <v>40.36</v>
      </c>
      <c r="M298">
        <v>17.350000000000001</v>
      </c>
      <c r="N298">
        <v>4.74</v>
      </c>
      <c r="O298">
        <v>5</v>
      </c>
      <c r="P298">
        <f t="shared" si="36"/>
        <v>1</v>
      </c>
      <c r="Q298" t="str">
        <f t="shared" si="37"/>
        <v>After 01-15</v>
      </c>
      <c r="R298">
        <f t="shared" si="38"/>
        <v>38.341999999999999</v>
      </c>
      <c r="S298">
        <f t="shared" si="39"/>
        <v>690.15599999999995</v>
      </c>
      <c r="T298">
        <f t="shared" si="40"/>
        <v>377.85599999999994</v>
      </c>
      <c r="U298" s="2">
        <f>Monthly_Fixed_Costs!$I$2</f>
        <v>26.363636363636363</v>
      </c>
      <c r="V298">
        <f t="shared" si="41"/>
        <v>85.320000000000007</v>
      </c>
      <c r="W298" s="2">
        <f t="shared" si="42"/>
        <v>266.17236363636357</v>
      </c>
      <c r="X298">
        <f t="shared" si="43"/>
        <v>3</v>
      </c>
      <c r="Y298">
        <f t="shared" si="44"/>
        <v>0</v>
      </c>
    </row>
    <row r="299" spans="1:25" x14ac:dyDescent="0.3">
      <c r="A299" t="s">
        <v>335</v>
      </c>
      <c r="B299" s="1">
        <v>45663</v>
      </c>
      <c r="C299" s="1">
        <v>45667</v>
      </c>
      <c r="D299" s="1">
        <v>45666</v>
      </c>
      <c r="E299" t="s">
        <v>16</v>
      </c>
      <c r="F299" t="s">
        <v>17</v>
      </c>
      <c r="G299" t="s">
        <v>24</v>
      </c>
      <c r="H299" t="s">
        <v>19</v>
      </c>
      <c r="I299" t="s">
        <v>47</v>
      </c>
      <c r="J299" t="s">
        <v>35</v>
      </c>
      <c r="K299">
        <v>19</v>
      </c>
      <c r="L299">
        <v>29.63</v>
      </c>
      <c r="M299">
        <v>18.899999999999999</v>
      </c>
      <c r="N299">
        <v>7.14</v>
      </c>
      <c r="O299">
        <v>15</v>
      </c>
      <c r="P299">
        <f t="shared" si="36"/>
        <v>1</v>
      </c>
      <c r="Q299" t="str">
        <f t="shared" si="37"/>
        <v>Before 01-15</v>
      </c>
      <c r="R299">
        <f t="shared" si="38"/>
        <v>25.185499999999998</v>
      </c>
      <c r="S299">
        <f t="shared" si="39"/>
        <v>478.52449999999993</v>
      </c>
      <c r="T299">
        <f t="shared" si="40"/>
        <v>119.42449999999997</v>
      </c>
      <c r="U299" s="2">
        <f>Monthly_Fixed_Costs!$I$2</f>
        <v>26.363636363636363</v>
      </c>
      <c r="V299">
        <f t="shared" si="41"/>
        <v>135.66</v>
      </c>
      <c r="W299" s="2">
        <f t="shared" si="42"/>
        <v>-42.599136363636404</v>
      </c>
      <c r="X299">
        <f t="shared" si="43"/>
        <v>3</v>
      </c>
      <c r="Y299">
        <f t="shared" si="44"/>
        <v>1</v>
      </c>
    </row>
    <row r="300" spans="1:25" x14ac:dyDescent="0.3">
      <c r="A300" t="s">
        <v>336</v>
      </c>
      <c r="B300" s="1">
        <v>45662</v>
      </c>
      <c r="C300" s="1">
        <v>45665</v>
      </c>
      <c r="D300" s="1">
        <v>45664</v>
      </c>
      <c r="E300" t="s">
        <v>23</v>
      </c>
      <c r="F300" t="s">
        <v>45</v>
      </c>
      <c r="G300" t="s">
        <v>18</v>
      </c>
      <c r="H300" t="s">
        <v>25</v>
      </c>
      <c r="I300" t="s">
        <v>20</v>
      </c>
      <c r="J300" t="s">
        <v>21</v>
      </c>
      <c r="K300">
        <v>5</v>
      </c>
      <c r="L300">
        <v>173.67</v>
      </c>
      <c r="M300">
        <v>95.66</v>
      </c>
      <c r="N300">
        <v>10.47</v>
      </c>
      <c r="O300">
        <v>0</v>
      </c>
      <c r="P300">
        <f t="shared" si="36"/>
        <v>1</v>
      </c>
      <c r="Q300" t="str">
        <f t="shared" si="37"/>
        <v>Before 01-15</v>
      </c>
      <c r="R300">
        <f t="shared" si="38"/>
        <v>173.67</v>
      </c>
      <c r="S300">
        <f t="shared" si="39"/>
        <v>868.34999999999991</v>
      </c>
      <c r="T300">
        <f t="shared" si="40"/>
        <v>390.04999999999995</v>
      </c>
      <c r="U300" s="2">
        <f>Monthly_Fixed_Costs!$I$2</f>
        <v>26.363636363636363</v>
      </c>
      <c r="V300">
        <f t="shared" si="41"/>
        <v>52.35</v>
      </c>
      <c r="W300" s="2">
        <f t="shared" si="42"/>
        <v>311.33636363636356</v>
      </c>
      <c r="X300">
        <f t="shared" si="43"/>
        <v>2</v>
      </c>
      <c r="Y300">
        <f t="shared" si="44"/>
        <v>0</v>
      </c>
    </row>
    <row r="301" spans="1:25" x14ac:dyDescent="0.3">
      <c r="A301" t="s">
        <v>337</v>
      </c>
      <c r="B301" s="1">
        <v>45681</v>
      </c>
      <c r="C301" s="1">
        <v>45684</v>
      </c>
      <c r="D301" s="1">
        <v>45683</v>
      </c>
      <c r="E301" t="s">
        <v>23</v>
      </c>
      <c r="F301" t="s">
        <v>32</v>
      </c>
      <c r="G301" t="s">
        <v>18</v>
      </c>
      <c r="H301" t="s">
        <v>25</v>
      </c>
      <c r="I301" t="s">
        <v>56</v>
      </c>
      <c r="J301" t="s">
        <v>35</v>
      </c>
      <c r="K301">
        <v>12</v>
      </c>
      <c r="L301">
        <v>127.55</v>
      </c>
      <c r="M301">
        <v>67.489999999999995</v>
      </c>
      <c r="N301">
        <v>10.35</v>
      </c>
      <c r="O301">
        <v>15</v>
      </c>
      <c r="P301">
        <f t="shared" si="36"/>
        <v>1</v>
      </c>
      <c r="Q301" t="str">
        <f t="shared" si="37"/>
        <v>After 01-15</v>
      </c>
      <c r="R301">
        <f t="shared" si="38"/>
        <v>108.41749999999999</v>
      </c>
      <c r="S301">
        <f t="shared" si="39"/>
        <v>1301.0099999999998</v>
      </c>
      <c r="T301">
        <f t="shared" si="40"/>
        <v>491.12999999999988</v>
      </c>
      <c r="U301" s="2">
        <f>Monthly_Fixed_Costs!$I$2</f>
        <v>26.363636363636363</v>
      </c>
      <c r="V301">
        <f t="shared" si="41"/>
        <v>124.19999999999999</v>
      </c>
      <c r="W301" s="2">
        <f t="shared" si="42"/>
        <v>340.56636363636352</v>
      </c>
      <c r="X301">
        <f t="shared" si="43"/>
        <v>2</v>
      </c>
      <c r="Y301">
        <f t="shared" si="44"/>
        <v>0</v>
      </c>
    </row>
    <row r="302" spans="1:25" x14ac:dyDescent="0.3">
      <c r="A302" t="s">
        <v>338</v>
      </c>
      <c r="B302" s="1">
        <v>45669</v>
      </c>
      <c r="C302" s="1">
        <v>45671</v>
      </c>
      <c r="D302" s="1">
        <v>45671</v>
      </c>
      <c r="E302" t="s">
        <v>16</v>
      </c>
      <c r="F302" t="s">
        <v>45</v>
      </c>
      <c r="G302" t="s">
        <v>24</v>
      </c>
      <c r="H302" t="s">
        <v>37</v>
      </c>
      <c r="I302" t="s">
        <v>56</v>
      </c>
      <c r="J302" t="s">
        <v>35</v>
      </c>
      <c r="K302">
        <v>2</v>
      </c>
      <c r="L302">
        <v>66.87</v>
      </c>
      <c r="M302">
        <v>33.200000000000003</v>
      </c>
      <c r="N302">
        <v>5.1100000000000003</v>
      </c>
      <c r="O302">
        <v>15</v>
      </c>
      <c r="P302">
        <f t="shared" si="36"/>
        <v>1</v>
      </c>
      <c r="Q302" t="str">
        <f t="shared" si="37"/>
        <v>Before 01-15</v>
      </c>
      <c r="R302">
        <f t="shared" si="38"/>
        <v>56.839500000000001</v>
      </c>
      <c r="S302">
        <f t="shared" si="39"/>
        <v>113.679</v>
      </c>
      <c r="T302">
        <f t="shared" si="40"/>
        <v>47.278999999999996</v>
      </c>
      <c r="U302" s="2">
        <f>Monthly_Fixed_Costs!$I$2</f>
        <v>26.363636363636363</v>
      </c>
      <c r="V302">
        <f t="shared" si="41"/>
        <v>10.220000000000001</v>
      </c>
      <c r="W302" s="2">
        <f t="shared" si="42"/>
        <v>10.695363636363631</v>
      </c>
      <c r="X302">
        <f t="shared" si="43"/>
        <v>2</v>
      </c>
      <c r="Y302">
        <f t="shared" si="44"/>
        <v>0</v>
      </c>
    </row>
    <row r="303" spans="1:25" x14ac:dyDescent="0.3">
      <c r="A303" t="s">
        <v>339</v>
      </c>
      <c r="B303" s="1">
        <v>45682</v>
      </c>
      <c r="C303" s="1">
        <v>45684</v>
      </c>
      <c r="D303" s="1">
        <v>45685</v>
      </c>
      <c r="E303" t="s">
        <v>23</v>
      </c>
      <c r="F303" t="s">
        <v>41</v>
      </c>
      <c r="G303" t="s">
        <v>24</v>
      </c>
      <c r="H303" t="s">
        <v>19</v>
      </c>
      <c r="I303" t="s">
        <v>26</v>
      </c>
      <c r="J303" t="s">
        <v>27</v>
      </c>
      <c r="K303">
        <v>7</v>
      </c>
      <c r="L303">
        <v>57.28</v>
      </c>
      <c r="M303">
        <v>22.92</v>
      </c>
      <c r="N303">
        <v>6.94</v>
      </c>
      <c r="O303">
        <v>0</v>
      </c>
      <c r="P303">
        <f t="shared" si="36"/>
        <v>0</v>
      </c>
      <c r="Q303" t="str">
        <f t="shared" si="37"/>
        <v>After 01-15</v>
      </c>
      <c r="R303">
        <f t="shared" si="38"/>
        <v>57.28</v>
      </c>
      <c r="S303">
        <f t="shared" si="39"/>
        <v>400.96000000000004</v>
      </c>
      <c r="T303">
        <f t="shared" si="40"/>
        <v>240.52000000000004</v>
      </c>
      <c r="U303" s="2">
        <f>Monthly_Fixed_Costs!$I$2</f>
        <v>26.363636363636363</v>
      </c>
      <c r="V303">
        <f t="shared" si="41"/>
        <v>48.580000000000005</v>
      </c>
      <c r="W303" s="2">
        <f t="shared" si="42"/>
        <v>165.57636363636368</v>
      </c>
      <c r="X303">
        <f t="shared" si="43"/>
        <v>3</v>
      </c>
      <c r="Y303">
        <f t="shared" si="44"/>
        <v>0</v>
      </c>
    </row>
    <row r="304" spans="1:25" x14ac:dyDescent="0.3">
      <c r="A304" t="s">
        <v>340</v>
      </c>
      <c r="B304" s="1">
        <v>45664</v>
      </c>
      <c r="C304" s="1">
        <v>45667</v>
      </c>
      <c r="D304" s="1">
        <v>45666</v>
      </c>
      <c r="E304" t="s">
        <v>23</v>
      </c>
      <c r="F304" t="s">
        <v>45</v>
      </c>
      <c r="G304" t="s">
        <v>18</v>
      </c>
      <c r="H304" t="s">
        <v>19</v>
      </c>
      <c r="I304" t="s">
        <v>47</v>
      </c>
      <c r="J304" t="s">
        <v>35</v>
      </c>
      <c r="K304">
        <v>1</v>
      </c>
      <c r="L304">
        <v>191.75</v>
      </c>
      <c r="M304">
        <v>120.3</v>
      </c>
      <c r="N304">
        <v>11.99</v>
      </c>
      <c r="O304">
        <v>0</v>
      </c>
      <c r="P304">
        <f t="shared" si="36"/>
        <v>1</v>
      </c>
      <c r="Q304" t="str">
        <f t="shared" si="37"/>
        <v>Before 01-15</v>
      </c>
      <c r="R304">
        <f t="shared" si="38"/>
        <v>191.75</v>
      </c>
      <c r="S304">
        <f t="shared" si="39"/>
        <v>191.75</v>
      </c>
      <c r="T304">
        <f t="shared" si="40"/>
        <v>71.45</v>
      </c>
      <c r="U304" s="2">
        <f>Monthly_Fixed_Costs!$I$2</f>
        <v>26.363636363636363</v>
      </c>
      <c r="V304">
        <f t="shared" si="41"/>
        <v>11.99</v>
      </c>
      <c r="W304" s="2">
        <f t="shared" si="42"/>
        <v>33.096363636363641</v>
      </c>
      <c r="X304">
        <f t="shared" si="43"/>
        <v>2</v>
      </c>
      <c r="Y304">
        <f t="shared" si="44"/>
        <v>0</v>
      </c>
    </row>
    <row r="305" spans="1:25" x14ac:dyDescent="0.3">
      <c r="A305" t="s">
        <v>341</v>
      </c>
      <c r="B305" s="1">
        <v>45670</v>
      </c>
      <c r="C305" s="1">
        <v>45672</v>
      </c>
      <c r="D305" s="1">
        <v>45671</v>
      </c>
      <c r="E305" t="s">
        <v>23</v>
      </c>
      <c r="F305" t="s">
        <v>17</v>
      </c>
      <c r="G305" t="s">
        <v>18</v>
      </c>
      <c r="H305" t="s">
        <v>33</v>
      </c>
      <c r="I305" t="s">
        <v>20</v>
      </c>
      <c r="J305" t="s">
        <v>21</v>
      </c>
      <c r="K305">
        <v>1</v>
      </c>
      <c r="L305">
        <v>131.54</v>
      </c>
      <c r="M305">
        <v>79.39</v>
      </c>
      <c r="N305">
        <v>7.78</v>
      </c>
      <c r="O305">
        <v>10</v>
      </c>
      <c r="P305">
        <f t="shared" si="36"/>
        <v>1</v>
      </c>
      <c r="Q305" t="str">
        <f t="shared" si="37"/>
        <v>Before 01-15</v>
      </c>
      <c r="R305">
        <f t="shared" si="38"/>
        <v>118.386</v>
      </c>
      <c r="S305">
        <f t="shared" si="39"/>
        <v>118.386</v>
      </c>
      <c r="T305">
        <f t="shared" si="40"/>
        <v>38.995999999999995</v>
      </c>
      <c r="U305" s="2">
        <f>Monthly_Fixed_Costs!$I$2</f>
        <v>26.363636363636363</v>
      </c>
      <c r="V305">
        <f t="shared" si="41"/>
        <v>7.78</v>
      </c>
      <c r="W305" s="2">
        <f t="shared" si="42"/>
        <v>4.8523636363636342</v>
      </c>
      <c r="X305">
        <f t="shared" si="43"/>
        <v>1</v>
      </c>
      <c r="Y305">
        <f t="shared" si="44"/>
        <v>1</v>
      </c>
    </row>
    <row r="306" spans="1:25" x14ac:dyDescent="0.3">
      <c r="A306" t="s">
        <v>342</v>
      </c>
      <c r="B306" s="1">
        <v>45680</v>
      </c>
      <c r="C306" s="1">
        <v>45682</v>
      </c>
      <c r="D306" s="1">
        <v>45681</v>
      </c>
      <c r="E306" t="s">
        <v>16</v>
      </c>
      <c r="F306" t="s">
        <v>32</v>
      </c>
      <c r="G306" t="s">
        <v>18</v>
      </c>
      <c r="H306" t="s">
        <v>33</v>
      </c>
      <c r="I306" t="s">
        <v>56</v>
      </c>
      <c r="J306" t="s">
        <v>35</v>
      </c>
      <c r="K306">
        <v>11</v>
      </c>
      <c r="L306">
        <v>124.02</v>
      </c>
      <c r="M306">
        <v>52.24</v>
      </c>
      <c r="N306">
        <v>9.82</v>
      </c>
      <c r="O306">
        <v>15</v>
      </c>
      <c r="P306">
        <f t="shared" si="36"/>
        <v>1</v>
      </c>
      <c r="Q306" t="str">
        <f t="shared" si="37"/>
        <v>After 01-15</v>
      </c>
      <c r="R306">
        <f t="shared" si="38"/>
        <v>105.41699999999999</v>
      </c>
      <c r="S306">
        <f t="shared" si="39"/>
        <v>1159.5869999999998</v>
      </c>
      <c r="T306">
        <f t="shared" si="40"/>
        <v>584.94699999999978</v>
      </c>
      <c r="U306" s="2">
        <f>Monthly_Fixed_Costs!$I$2</f>
        <v>26.363636363636363</v>
      </c>
      <c r="V306">
        <f t="shared" si="41"/>
        <v>108.02000000000001</v>
      </c>
      <c r="W306" s="2">
        <f t="shared" si="42"/>
        <v>450.56336363636342</v>
      </c>
      <c r="X306">
        <f t="shared" si="43"/>
        <v>1</v>
      </c>
      <c r="Y306">
        <f t="shared" si="44"/>
        <v>0</v>
      </c>
    </row>
    <row r="307" spans="1:25" x14ac:dyDescent="0.3">
      <c r="A307" t="s">
        <v>343</v>
      </c>
      <c r="B307" s="1">
        <v>45671</v>
      </c>
      <c r="C307" s="1">
        <v>45673</v>
      </c>
      <c r="D307" s="1">
        <v>45673</v>
      </c>
      <c r="E307" t="s">
        <v>16</v>
      </c>
      <c r="F307" t="s">
        <v>17</v>
      </c>
      <c r="G307" t="s">
        <v>24</v>
      </c>
      <c r="H307" t="s">
        <v>33</v>
      </c>
      <c r="I307" t="s">
        <v>56</v>
      </c>
      <c r="J307" t="s">
        <v>35</v>
      </c>
      <c r="K307">
        <v>20</v>
      </c>
      <c r="L307">
        <v>40.98</v>
      </c>
      <c r="M307">
        <v>24.11</v>
      </c>
      <c r="N307">
        <v>6.7</v>
      </c>
      <c r="O307">
        <v>5</v>
      </c>
      <c r="P307">
        <f t="shared" si="36"/>
        <v>1</v>
      </c>
      <c r="Q307" t="str">
        <f t="shared" si="37"/>
        <v>Before 01-15</v>
      </c>
      <c r="R307">
        <f t="shared" si="38"/>
        <v>38.930999999999997</v>
      </c>
      <c r="S307">
        <f t="shared" si="39"/>
        <v>778.61999999999989</v>
      </c>
      <c r="T307">
        <f t="shared" si="40"/>
        <v>296.4199999999999</v>
      </c>
      <c r="U307" s="2">
        <f>Monthly_Fixed_Costs!$I$2</f>
        <v>26.363636363636363</v>
      </c>
      <c r="V307">
        <f t="shared" si="41"/>
        <v>134</v>
      </c>
      <c r="W307" s="2">
        <f t="shared" si="42"/>
        <v>136.05636363636353</v>
      </c>
      <c r="X307">
        <f t="shared" si="43"/>
        <v>2</v>
      </c>
      <c r="Y307">
        <f t="shared" si="44"/>
        <v>0</v>
      </c>
    </row>
    <row r="308" spans="1:25" x14ac:dyDescent="0.3">
      <c r="A308" t="s">
        <v>344</v>
      </c>
      <c r="B308" s="1">
        <v>45664</v>
      </c>
      <c r="C308" s="1">
        <v>45667</v>
      </c>
      <c r="D308" s="1">
        <v>45666</v>
      </c>
      <c r="E308" t="s">
        <v>16</v>
      </c>
      <c r="F308" t="s">
        <v>32</v>
      </c>
      <c r="G308" t="s">
        <v>24</v>
      </c>
      <c r="H308" t="s">
        <v>25</v>
      </c>
      <c r="I308" t="s">
        <v>38</v>
      </c>
      <c r="J308" t="s">
        <v>21</v>
      </c>
      <c r="K308">
        <v>16</v>
      </c>
      <c r="L308">
        <v>106.19</v>
      </c>
      <c r="M308">
        <v>50.61</v>
      </c>
      <c r="N308">
        <v>4.87</v>
      </c>
      <c r="O308">
        <v>10</v>
      </c>
      <c r="P308">
        <f t="shared" si="36"/>
        <v>1</v>
      </c>
      <c r="Q308" t="str">
        <f t="shared" si="37"/>
        <v>Before 01-15</v>
      </c>
      <c r="R308">
        <f t="shared" si="38"/>
        <v>95.570999999999998</v>
      </c>
      <c r="S308">
        <f t="shared" si="39"/>
        <v>1529.136</v>
      </c>
      <c r="T308">
        <f t="shared" si="40"/>
        <v>719.37599999999998</v>
      </c>
      <c r="U308" s="2">
        <f>Monthly_Fixed_Costs!$I$2</f>
        <v>26.363636363636363</v>
      </c>
      <c r="V308">
        <f t="shared" si="41"/>
        <v>77.92</v>
      </c>
      <c r="W308" s="2">
        <f t="shared" si="42"/>
        <v>615.09236363636364</v>
      </c>
      <c r="X308">
        <f t="shared" si="43"/>
        <v>2</v>
      </c>
      <c r="Y308">
        <f t="shared" si="44"/>
        <v>0</v>
      </c>
    </row>
    <row r="309" spans="1:25" x14ac:dyDescent="0.3">
      <c r="A309" t="s">
        <v>345</v>
      </c>
      <c r="B309" s="1">
        <v>45660</v>
      </c>
      <c r="C309" s="1">
        <v>45664</v>
      </c>
      <c r="D309" s="1">
        <v>45664</v>
      </c>
      <c r="E309" t="s">
        <v>23</v>
      </c>
      <c r="F309" t="s">
        <v>41</v>
      </c>
      <c r="G309" t="s">
        <v>18</v>
      </c>
      <c r="H309" t="s">
        <v>37</v>
      </c>
      <c r="I309" t="s">
        <v>74</v>
      </c>
      <c r="J309" t="s">
        <v>27</v>
      </c>
      <c r="K309">
        <v>19</v>
      </c>
      <c r="L309">
        <v>119.58</v>
      </c>
      <c r="M309">
        <v>63.67</v>
      </c>
      <c r="N309">
        <v>10.199999999999999</v>
      </c>
      <c r="O309">
        <v>10</v>
      </c>
      <c r="P309">
        <f t="shared" si="36"/>
        <v>1</v>
      </c>
      <c r="Q309" t="str">
        <f t="shared" si="37"/>
        <v>Before 01-15</v>
      </c>
      <c r="R309">
        <f t="shared" si="38"/>
        <v>107.622</v>
      </c>
      <c r="S309">
        <f t="shared" si="39"/>
        <v>2044.818</v>
      </c>
      <c r="T309">
        <f t="shared" si="40"/>
        <v>835.08799999999997</v>
      </c>
      <c r="U309" s="2">
        <f>Monthly_Fixed_Costs!$I$2</f>
        <v>26.363636363636363</v>
      </c>
      <c r="V309">
        <f t="shared" si="41"/>
        <v>193.79999999999998</v>
      </c>
      <c r="W309" s="2">
        <f t="shared" si="42"/>
        <v>614.92436363636364</v>
      </c>
      <c r="X309">
        <f t="shared" si="43"/>
        <v>4</v>
      </c>
      <c r="Y309">
        <f t="shared" si="44"/>
        <v>0</v>
      </c>
    </row>
    <row r="310" spans="1:25" x14ac:dyDescent="0.3">
      <c r="A310" t="s">
        <v>346</v>
      </c>
      <c r="B310" s="1">
        <v>45672</v>
      </c>
      <c r="C310" s="1">
        <v>45675</v>
      </c>
      <c r="D310" s="1">
        <v>45674</v>
      </c>
      <c r="E310" t="s">
        <v>16</v>
      </c>
      <c r="F310" t="s">
        <v>45</v>
      </c>
      <c r="G310" t="s">
        <v>24</v>
      </c>
      <c r="H310" t="s">
        <v>33</v>
      </c>
      <c r="I310" t="s">
        <v>38</v>
      </c>
      <c r="J310" t="s">
        <v>21</v>
      </c>
      <c r="K310">
        <v>19</v>
      </c>
      <c r="L310">
        <v>156.32</v>
      </c>
      <c r="M310">
        <v>72.36</v>
      </c>
      <c r="N310">
        <v>4.21</v>
      </c>
      <c r="O310">
        <v>15</v>
      </c>
      <c r="P310">
        <f t="shared" si="36"/>
        <v>1</v>
      </c>
      <c r="Q310" t="str">
        <f t="shared" si="37"/>
        <v>Before 01-15</v>
      </c>
      <c r="R310">
        <f t="shared" si="38"/>
        <v>132.87199999999999</v>
      </c>
      <c r="S310">
        <f t="shared" si="39"/>
        <v>2524.5679999999998</v>
      </c>
      <c r="T310">
        <f t="shared" si="40"/>
        <v>1149.7279999999998</v>
      </c>
      <c r="U310" s="2">
        <f>Monthly_Fixed_Costs!$I$2</f>
        <v>26.363636363636363</v>
      </c>
      <c r="V310">
        <f t="shared" si="41"/>
        <v>79.989999999999995</v>
      </c>
      <c r="W310" s="2">
        <f t="shared" si="42"/>
        <v>1043.3743636363636</v>
      </c>
      <c r="X310">
        <f t="shared" si="43"/>
        <v>2</v>
      </c>
      <c r="Y310">
        <f t="shared" si="44"/>
        <v>0</v>
      </c>
    </row>
    <row r="311" spans="1:25" x14ac:dyDescent="0.3">
      <c r="A311" t="s">
        <v>347</v>
      </c>
      <c r="B311" s="1">
        <v>45678</v>
      </c>
      <c r="C311" s="1">
        <v>45682</v>
      </c>
      <c r="D311" s="1">
        <v>45681</v>
      </c>
      <c r="E311" t="s">
        <v>16</v>
      </c>
      <c r="F311" t="s">
        <v>41</v>
      </c>
      <c r="G311" t="s">
        <v>24</v>
      </c>
      <c r="H311" t="s">
        <v>37</v>
      </c>
      <c r="I311" t="s">
        <v>20</v>
      </c>
      <c r="J311" t="s">
        <v>21</v>
      </c>
      <c r="K311">
        <v>10</v>
      </c>
      <c r="L311">
        <v>57.48</v>
      </c>
      <c r="M311">
        <v>29.02</v>
      </c>
      <c r="N311">
        <v>11.89</v>
      </c>
      <c r="O311">
        <v>15</v>
      </c>
      <c r="P311">
        <f t="shared" si="36"/>
        <v>1</v>
      </c>
      <c r="Q311" t="str">
        <f t="shared" si="37"/>
        <v>After 01-15</v>
      </c>
      <c r="R311">
        <f t="shared" si="38"/>
        <v>48.857999999999997</v>
      </c>
      <c r="S311">
        <f t="shared" si="39"/>
        <v>488.58</v>
      </c>
      <c r="T311">
        <f t="shared" si="40"/>
        <v>198.38</v>
      </c>
      <c r="U311" s="2">
        <f>Monthly_Fixed_Costs!$I$2</f>
        <v>26.363636363636363</v>
      </c>
      <c r="V311">
        <f t="shared" si="41"/>
        <v>118.9</v>
      </c>
      <c r="W311" s="2">
        <f t="shared" si="42"/>
        <v>53.116363636363616</v>
      </c>
      <c r="X311">
        <f t="shared" si="43"/>
        <v>3</v>
      </c>
      <c r="Y311">
        <f t="shared" si="44"/>
        <v>0</v>
      </c>
    </row>
    <row r="312" spans="1:25" x14ac:dyDescent="0.3">
      <c r="A312" t="s">
        <v>348</v>
      </c>
      <c r="B312" s="1">
        <v>45664</v>
      </c>
      <c r="C312" s="1">
        <v>45667</v>
      </c>
      <c r="D312" s="1">
        <v>45667</v>
      </c>
      <c r="E312" t="s">
        <v>23</v>
      </c>
      <c r="F312" t="s">
        <v>45</v>
      </c>
      <c r="G312" t="s">
        <v>18</v>
      </c>
      <c r="H312" t="s">
        <v>37</v>
      </c>
      <c r="I312" t="s">
        <v>29</v>
      </c>
      <c r="J312" t="s">
        <v>27</v>
      </c>
      <c r="K312">
        <v>15</v>
      </c>
      <c r="L312">
        <v>153.62</v>
      </c>
      <c r="M312">
        <v>65.5</v>
      </c>
      <c r="N312">
        <v>4.92</v>
      </c>
      <c r="O312">
        <v>15</v>
      </c>
      <c r="P312">
        <f t="shared" si="36"/>
        <v>1</v>
      </c>
      <c r="Q312" t="str">
        <f t="shared" si="37"/>
        <v>Before 01-15</v>
      </c>
      <c r="R312">
        <f t="shared" si="38"/>
        <v>130.577</v>
      </c>
      <c r="S312">
        <f t="shared" si="39"/>
        <v>1958.655</v>
      </c>
      <c r="T312">
        <f t="shared" si="40"/>
        <v>976.15499999999997</v>
      </c>
      <c r="U312" s="2">
        <f>Monthly_Fixed_Costs!$I$2</f>
        <v>26.363636363636363</v>
      </c>
      <c r="V312">
        <f t="shared" si="41"/>
        <v>73.8</v>
      </c>
      <c r="W312" s="2">
        <f t="shared" si="42"/>
        <v>875.99136363636364</v>
      </c>
      <c r="X312">
        <f t="shared" si="43"/>
        <v>3</v>
      </c>
      <c r="Y312">
        <f t="shared" si="44"/>
        <v>0</v>
      </c>
    </row>
    <row r="313" spans="1:25" x14ac:dyDescent="0.3">
      <c r="A313" t="s">
        <v>349</v>
      </c>
      <c r="B313" s="1">
        <v>45676</v>
      </c>
      <c r="C313" s="1">
        <v>45679</v>
      </c>
      <c r="D313" s="1">
        <v>45679</v>
      </c>
      <c r="E313" t="s">
        <v>23</v>
      </c>
      <c r="F313" t="s">
        <v>17</v>
      </c>
      <c r="G313" t="s">
        <v>18</v>
      </c>
      <c r="H313" t="s">
        <v>37</v>
      </c>
      <c r="I313" t="s">
        <v>38</v>
      </c>
      <c r="J313" t="s">
        <v>21</v>
      </c>
      <c r="K313">
        <v>5</v>
      </c>
      <c r="L313">
        <v>85.87</v>
      </c>
      <c r="M313">
        <v>53.44</v>
      </c>
      <c r="N313">
        <v>4.55</v>
      </c>
      <c r="O313">
        <v>15</v>
      </c>
      <c r="P313">
        <f t="shared" si="36"/>
        <v>1</v>
      </c>
      <c r="Q313" t="str">
        <f t="shared" si="37"/>
        <v>After 01-15</v>
      </c>
      <c r="R313">
        <f t="shared" si="38"/>
        <v>72.989500000000007</v>
      </c>
      <c r="S313">
        <f t="shared" si="39"/>
        <v>364.94750000000005</v>
      </c>
      <c r="T313">
        <f t="shared" si="40"/>
        <v>97.747500000000059</v>
      </c>
      <c r="U313" s="2">
        <f>Monthly_Fixed_Costs!$I$2</f>
        <v>26.363636363636363</v>
      </c>
      <c r="V313">
        <f t="shared" si="41"/>
        <v>22.75</v>
      </c>
      <c r="W313" s="2">
        <f t="shared" si="42"/>
        <v>48.633863636363699</v>
      </c>
      <c r="X313">
        <f t="shared" si="43"/>
        <v>3</v>
      </c>
      <c r="Y313">
        <f t="shared" si="44"/>
        <v>0</v>
      </c>
    </row>
    <row r="314" spans="1:25" x14ac:dyDescent="0.3">
      <c r="A314" t="s">
        <v>350</v>
      </c>
      <c r="B314" s="1">
        <v>45669</v>
      </c>
      <c r="C314" s="1">
        <v>45673</v>
      </c>
      <c r="D314" s="1">
        <v>45672</v>
      </c>
      <c r="E314" t="s">
        <v>16</v>
      </c>
      <c r="F314" t="s">
        <v>17</v>
      </c>
      <c r="G314" t="s">
        <v>24</v>
      </c>
      <c r="H314" t="s">
        <v>19</v>
      </c>
      <c r="I314" t="s">
        <v>34</v>
      </c>
      <c r="J314" t="s">
        <v>35</v>
      </c>
      <c r="K314">
        <v>17</v>
      </c>
      <c r="L314">
        <v>149.97999999999999</v>
      </c>
      <c r="M314">
        <v>73.7</v>
      </c>
      <c r="N314">
        <v>9.3699999999999992</v>
      </c>
      <c r="O314">
        <v>5</v>
      </c>
      <c r="P314">
        <f t="shared" si="36"/>
        <v>1</v>
      </c>
      <c r="Q314" t="str">
        <f t="shared" si="37"/>
        <v>Before 01-15</v>
      </c>
      <c r="R314">
        <f t="shared" si="38"/>
        <v>142.48099999999999</v>
      </c>
      <c r="S314">
        <f t="shared" si="39"/>
        <v>2422.1769999999997</v>
      </c>
      <c r="T314">
        <f t="shared" si="40"/>
        <v>1169.2769999999996</v>
      </c>
      <c r="U314" s="2">
        <f>Monthly_Fixed_Costs!$I$2</f>
        <v>26.363636363636363</v>
      </c>
      <c r="V314">
        <f t="shared" si="41"/>
        <v>159.29</v>
      </c>
      <c r="W314" s="2">
        <f t="shared" si="42"/>
        <v>983.62336363636325</v>
      </c>
      <c r="X314">
        <f t="shared" si="43"/>
        <v>3</v>
      </c>
      <c r="Y314">
        <f t="shared" si="44"/>
        <v>0</v>
      </c>
    </row>
    <row r="315" spans="1:25" x14ac:dyDescent="0.3">
      <c r="A315" t="s">
        <v>351</v>
      </c>
      <c r="B315" s="1">
        <v>45687</v>
      </c>
      <c r="C315" s="1">
        <v>45691</v>
      </c>
      <c r="D315" s="1">
        <v>45690</v>
      </c>
      <c r="E315" t="s">
        <v>23</v>
      </c>
      <c r="F315" t="s">
        <v>45</v>
      </c>
      <c r="G315" t="s">
        <v>24</v>
      </c>
      <c r="H315" t="s">
        <v>25</v>
      </c>
      <c r="I315" t="s">
        <v>74</v>
      </c>
      <c r="J315" t="s">
        <v>27</v>
      </c>
      <c r="K315">
        <v>17</v>
      </c>
      <c r="L315">
        <v>147.01</v>
      </c>
      <c r="M315">
        <v>67.790000000000006</v>
      </c>
      <c r="N315">
        <v>8.4499999999999993</v>
      </c>
      <c r="O315">
        <v>15</v>
      </c>
      <c r="P315">
        <f t="shared" si="36"/>
        <v>1</v>
      </c>
      <c r="Q315" t="str">
        <f t="shared" si="37"/>
        <v>After 01-15</v>
      </c>
      <c r="R315">
        <f t="shared" si="38"/>
        <v>124.95849999999999</v>
      </c>
      <c r="S315">
        <f t="shared" si="39"/>
        <v>2124.2945</v>
      </c>
      <c r="T315">
        <f t="shared" si="40"/>
        <v>971.86449999999991</v>
      </c>
      <c r="U315" s="2">
        <f>Monthly_Fixed_Costs!$I$2</f>
        <v>26.363636363636363</v>
      </c>
      <c r="V315">
        <f t="shared" si="41"/>
        <v>143.64999999999998</v>
      </c>
      <c r="W315" s="2">
        <f t="shared" si="42"/>
        <v>801.85086363636356</v>
      </c>
      <c r="X315">
        <f t="shared" si="43"/>
        <v>3</v>
      </c>
      <c r="Y315">
        <f t="shared" si="44"/>
        <v>0</v>
      </c>
    </row>
    <row r="316" spans="1:25" x14ac:dyDescent="0.3">
      <c r="A316" t="s">
        <v>352</v>
      </c>
      <c r="B316" s="1">
        <v>45676</v>
      </c>
      <c r="C316" s="1">
        <v>45679</v>
      </c>
      <c r="D316" s="1">
        <v>45679</v>
      </c>
      <c r="E316" t="s">
        <v>23</v>
      </c>
      <c r="F316" t="s">
        <v>17</v>
      </c>
      <c r="G316" t="s">
        <v>18</v>
      </c>
      <c r="H316" t="s">
        <v>25</v>
      </c>
      <c r="I316" t="s">
        <v>38</v>
      </c>
      <c r="J316" t="s">
        <v>21</v>
      </c>
      <c r="K316">
        <v>19</v>
      </c>
      <c r="L316">
        <v>168.53</v>
      </c>
      <c r="M316">
        <v>79.84</v>
      </c>
      <c r="N316">
        <v>10.96</v>
      </c>
      <c r="O316">
        <v>15</v>
      </c>
      <c r="P316">
        <f t="shared" si="36"/>
        <v>1</v>
      </c>
      <c r="Q316" t="str">
        <f t="shared" si="37"/>
        <v>After 01-15</v>
      </c>
      <c r="R316">
        <f t="shared" si="38"/>
        <v>143.25049999999999</v>
      </c>
      <c r="S316">
        <f t="shared" si="39"/>
        <v>2721.7594999999997</v>
      </c>
      <c r="T316">
        <f t="shared" si="40"/>
        <v>1204.7994999999996</v>
      </c>
      <c r="U316" s="2">
        <f>Monthly_Fixed_Costs!$I$2</f>
        <v>26.363636363636363</v>
      </c>
      <c r="V316">
        <f t="shared" si="41"/>
        <v>208.24</v>
      </c>
      <c r="W316" s="2">
        <f t="shared" si="42"/>
        <v>970.19586363636324</v>
      </c>
      <c r="X316">
        <f t="shared" si="43"/>
        <v>3</v>
      </c>
      <c r="Y316">
        <f t="shared" si="44"/>
        <v>0</v>
      </c>
    </row>
    <row r="317" spans="1:25" x14ac:dyDescent="0.3">
      <c r="A317" t="s">
        <v>353</v>
      </c>
      <c r="B317" s="1">
        <v>45671</v>
      </c>
      <c r="C317" s="1">
        <v>45674</v>
      </c>
      <c r="D317" s="1">
        <v>45674</v>
      </c>
      <c r="E317" t="s">
        <v>23</v>
      </c>
      <c r="F317" t="s">
        <v>17</v>
      </c>
      <c r="G317" t="s">
        <v>18</v>
      </c>
      <c r="H317" t="s">
        <v>37</v>
      </c>
      <c r="I317" t="s">
        <v>74</v>
      </c>
      <c r="J317" t="s">
        <v>27</v>
      </c>
      <c r="K317">
        <v>8</v>
      </c>
      <c r="L317">
        <v>130.47</v>
      </c>
      <c r="M317">
        <v>64</v>
      </c>
      <c r="N317">
        <v>6.99</v>
      </c>
      <c r="O317">
        <v>5</v>
      </c>
      <c r="P317">
        <f t="shared" si="36"/>
        <v>1</v>
      </c>
      <c r="Q317" t="str">
        <f t="shared" si="37"/>
        <v>Before 01-15</v>
      </c>
      <c r="R317">
        <f t="shared" si="38"/>
        <v>123.94649999999999</v>
      </c>
      <c r="S317">
        <f t="shared" si="39"/>
        <v>991.57199999999989</v>
      </c>
      <c r="T317">
        <f t="shared" si="40"/>
        <v>479.57199999999989</v>
      </c>
      <c r="U317" s="2">
        <f>Monthly_Fixed_Costs!$I$2</f>
        <v>26.363636363636363</v>
      </c>
      <c r="V317">
        <f t="shared" si="41"/>
        <v>55.92</v>
      </c>
      <c r="W317" s="2">
        <f t="shared" si="42"/>
        <v>397.28836363636356</v>
      </c>
      <c r="X317">
        <f t="shared" si="43"/>
        <v>3</v>
      </c>
      <c r="Y317">
        <f t="shared" si="44"/>
        <v>0</v>
      </c>
    </row>
    <row r="318" spans="1:25" x14ac:dyDescent="0.3">
      <c r="A318" t="s">
        <v>354</v>
      </c>
      <c r="B318" s="1">
        <v>45666</v>
      </c>
      <c r="C318" s="1">
        <v>45668</v>
      </c>
      <c r="D318" s="1">
        <v>45667</v>
      </c>
      <c r="E318" t="s">
        <v>16</v>
      </c>
      <c r="F318" t="s">
        <v>41</v>
      </c>
      <c r="G318" t="s">
        <v>24</v>
      </c>
      <c r="H318" t="s">
        <v>37</v>
      </c>
      <c r="I318" t="s">
        <v>74</v>
      </c>
      <c r="J318" t="s">
        <v>27</v>
      </c>
      <c r="K318">
        <v>6</v>
      </c>
      <c r="L318">
        <v>186.3</v>
      </c>
      <c r="M318">
        <v>106.32</v>
      </c>
      <c r="N318">
        <v>8.56</v>
      </c>
      <c r="O318">
        <v>10</v>
      </c>
      <c r="P318">
        <f t="shared" si="36"/>
        <v>1</v>
      </c>
      <c r="Q318" t="str">
        <f t="shared" si="37"/>
        <v>Before 01-15</v>
      </c>
      <c r="R318">
        <f t="shared" si="38"/>
        <v>167.67000000000002</v>
      </c>
      <c r="S318">
        <f t="shared" si="39"/>
        <v>1006.0200000000001</v>
      </c>
      <c r="T318">
        <f t="shared" si="40"/>
        <v>368.10000000000014</v>
      </c>
      <c r="U318" s="2">
        <f>Monthly_Fixed_Costs!$I$2</f>
        <v>26.363636363636363</v>
      </c>
      <c r="V318">
        <f t="shared" si="41"/>
        <v>51.36</v>
      </c>
      <c r="W318" s="2">
        <f t="shared" si="42"/>
        <v>290.37636363636375</v>
      </c>
      <c r="X318">
        <f t="shared" si="43"/>
        <v>1</v>
      </c>
      <c r="Y318">
        <f t="shared" si="44"/>
        <v>0</v>
      </c>
    </row>
    <row r="319" spans="1:25" x14ac:dyDescent="0.3">
      <c r="A319" t="s">
        <v>355</v>
      </c>
      <c r="B319" s="1">
        <v>45688</v>
      </c>
      <c r="C319" s="1">
        <v>45691</v>
      </c>
      <c r="D319" s="1">
        <v>45691</v>
      </c>
      <c r="E319" t="s">
        <v>16</v>
      </c>
      <c r="F319" t="s">
        <v>41</v>
      </c>
      <c r="G319" t="s">
        <v>18</v>
      </c>
      <c r="H319" t="s">
        <v>19</v>
      </c>
      <c r="I319" t="s">
        <v>74</v>
      </c>
      <c r="J319" t="s">
        <v>27</v>
      </c>
      <c r="K319">
        <v>18</v>
      </c>
      <c r="L319">
        <v>34.17</v>
      </c>
      <c r="M319">
        <v>18.600000000000001</v>
      </c>
      <c r="N319">
        <v>4.3600000000000003</v>
      </c>
      <c r="O319">
        <v>10</v>
      </c>
      <c r="P319">
        <f t="shared" si="36"/>
        <v>1</v>
      </c>
      <c r="Q319" t="str">
        <f t="shared" si="37"/>
        <v>After 01-15</v>
      </c>
      <c r="R319">
        <f t="shared" si="38"/>
        <v>30.753000000000004</v>
      </c>
      <c r="S319">
        <f t="shared" si="39"/>
        <v>553.55400000000009</v>
      </c>
      <c r="T319">
        <f t="shared" si="40"/>
        <v>218.75400000000008</v>
      </c>
      <c r="U319" s="2">
        <f>Monthly_Fixed_Costs!$I$2</f>
        <v>26.363636363636363</v>
      </c>
      <c r="V319">
        <f t="shared" si="41"/>
        <v>78.48</v>
      </c>
      <c r="W319" s="2">
        <f t="shared" si="42"/>
        <v>113.91036363636371</v>
      </c>
      <c r="X319">
        <f t="shared" si="43"/>
        <v>3</v>
      </c>
      <c r="Y319">
        <f t="shared" si="44"/>
        <v>0</v>
      </c>
    </row>
    <row r="320" spans="1:25" x14ac:dyDescent="0.3">
      <c r="A320" t="s">
        <v>356</v>
      </c>
      <c r="B320" s="1">
        <v>45685</v>
      </c>
      <c r="C320" s="1">
        <v>45688</v>
      </c>
      <c r="D320" s="1">
        <v>45691</v>
      </c>
      <c r="E320" t="s">
        <v>16</v>
      </c>
      <c r="F320" t="s">
        <v>32</v>
      </c>
      <c r="G320" t="s">
        <v>18</v>
      </c>
      <c r="H320" t="s">
        <v>33</v>
      </c>
      <c r="I320" t="s">
        <v>20</v>
      </c>
      <c r="J320" t="s">
        <v>21</v>
      </c>
      <c r="K320">
        <v>19</v>
      </c>
      <c r="L320">
        <v>49.05</v>
      </c>
      <c r="M320">
        <v>24.66</v>
      </c>
      <c r="N320">
        <v>6.06</v>
      </c>
      <c r="O320">
        <v>5</v>
      </c>
      <c r="P320">
        <f t="shared" si="36"/>
        <v>0</v>
      </c>
      <c r="Q320" t="str">
        <f t="shared" si="37"/>
        <v>After 01-15</v>
      </c>
      <c r="R320">
        <f t="shared" si="38"/>
        <v>46.597499999999997</v>
      </c>
      <c r="S320">
        <f t="shared" si="39"/>
        <v>885.35249999999996</v>
      </c>
      <c r="T320">
        <f t="shared" si="40"/>
        <v>416.81249999999994</v>
      </c>
      <c r="U320" s="2">
        <f>Monthly_Fixed_Costs!$I$2</f>
        <v>26.363636363636363</v>
      </c>
      <c r="V320">
        <f t="shared" si="41"/>
        <v>115.13999999999999</v>
      </c>
      <c r="W320" s="2">
        <f t="shared" si="42"/>
        <v>275.30886363636358</v>
      </c>
      <c r="X320">
        <f t="shared" si="43"/>
        <v>6</v>
      </c>
      <c r="Y320">
        <f t="shared" si="44"/>
        <v>0</v>
      </c>
    </row>
    <row r="321" spans="1:25" x14ac:dyDescent="0.3">
      <c r="A321" t="s">
        <v>357</v>
      </c>
      <c r="B321" s="1">
        <v>45667</v>
      </c>
      <c r="C321" s="1">
        <v>45669</v>
      </c>
      <c r="D321" s="1">
        <v>45668</v>
      </c>
      <c r="E321" t="s">
        <v>23</v>
      </c>
      <c r="F321" t="s">
        <v>41</v>
      </c>
      <c r="G321" t="s">
        <v>18</v>
      </c>
      <c r="H321" t="s">
        <v>19</v>
      </c>
      <c r="I321" t="s">
        <v>26</v>
      </c>
      <c r="J321" t="s">
        <v>27</v>
      </c>
      <c r="K321">
        <v>8</v>
      </c>
      <c r="L321">
        <v>143.63999999999999</v>
      </c>
      <c r="M321">
        <v>78.42</v>
      </c>
      <c r="N321">
        <v>6.21</v>
      </c>
      <c r="O321">
        <v>15</v>
      </c>
      <c r="P321">
        <f t="shared" si="36"/>
        <v>1</v>
      </c>
      <c r="Q321" t="str">
        <f t="shared" si="37"/>
        <v>Before 01-15</v>
      </c>
      <c r="R321">
        <f t="shared" si="38"/>
        <v>122.09399999999998</v>
      </c>
      <c r="S321">
        <f t="shared" si="39"/>
        <v>976.75199999999984</v>
      </c>
      <c r="T321">
        <f t="shared" si="40"/>
        <v>349.39199999999983</v>
      </c>
      <c r="U321" s="2">
        <f>Monthly_Fixed_Costs!$I$2</f>
        <v>26.363636363636363</v>
      </c>
      <c r="V321">
        <f t="shared" si="41"/>
        <v>49.68</v>
      </c>
      <c r="W321" s="2">
        <f t="shared" si="42"/>
        <v>273.34836363636344</v>
      </c>
      <c r="X321">
        <f t="shared" si="43"/>
        <v>1</v>
      </c>
      <c r="Y321">
        <f t="shared" si="44"/>
        <v>0</v>
      </c>
    </row>
    <row r="322" spans="1:25" x14ac:dyDescent="0.3">
      <c r="A322" t="s">
        <v>358</v>
      </c>
      <c r="B322" s="1">
        <v>45666</v>
      </c>
      <c r="C322" s="1">
        <v>45669</v>
      </c>
      <c r="D322" s="1">
        <v>45669</v>
      </c>
      <c r="E322" t="s">
        <v>16</v>
      </c>
      <c r="F322" t="s">
        <v>17</v>
      </c>
      <c r="G322" t="s">
        <v>24</v>
      </c>
      <c r="H322" t="s">
        <v>37</v>
      </c>
      <c r="I322" t="s">
        <v>38</v>
      </c>
      <c r="J322" t="s">
        <v>21</v>
      </c>
      <c r="K322">
        <v>11</v>
      </c>
      <c r="L322">
        <v>24.23</v>
      </c>
      <c r="M322">
        <v>15.18</v>
      </c>
      <c r="N322">
        <v>11.35</v>
      </c>
      <c r="O322">
        <v>10</v>
      </c>
      <c r="P322">
        <f t="shared" si="36"/>
        <v>1</v>
      </c>
      <c r="Q322" t="str">
        <f t="shared" si="37"/>
        <v>Before 01-15</v>
      </c>
      <c r="R322">
        <f t="shared" si="38"/>
        <v>21.807000000000002</v>
      </c>
      <c r="S322">
        <f t="shared" si="39"/>
        <v>239.87700000000001</v>
      </c>
      <c r="T322">
        <f t="shared" si="40"/>
        <v>72.89700000000002</v>
      </c>
      <c r="U322" s="2">
        <f>Monthly_Fixed_Costs!$I$2</f>
        <v>26.363636363636363</v>
      </c>
      <c r="V322">
        <f t="shared" si="41"/>
        <v>124.85</v>
      </c>
      <c r="W322" s="2">
        <f t="shared" si="42"/>
        <v>-78.316636363636349</v>
      </c>
      <c r="X322">
        <f t="shared" si="43"/>
        <v>3</v>
      </c>
      <c r="Y322">
        <f t="shared" si="44"/>
        <v>1</v>
      </c>
    </row>
    <row r="323" spans="1:25" x14ac:dyDescent="0.3">
      <c r="A323" t="s">
        <v>359</v>
      </c>
      <c r="B323" s="1">
        <v>45662</v>
      </c>
      <c r="C323" s="1">
        <v>45665</v>
      </c>
      <c r="D323" s="1">
        <v>45664</v>
      </c>
      <c r="E323" t="s">
        <v>16</v>
      </c>
      <c r="F323" t="s">
        <v>17</v>
      </c>
      <c r="G323" t="s">
        <v>18</v>
      </c>
      <c r="H323" t="s">
        <v>33</v>
      </c>
      <c r="I323" t="s">
        <v>26</v>
      </c>
      <c r="J323" t="s">
        <v>27</v>
      </c>
      <c r="K323">
        <v>11</v>
      </c>
      <c r="L323">
        <v>159.38</v>
      </c>
      <c r="M323">
        <v>94.83</v>
      </c>
      <c r="N323">
        <v>10.97</v>
      </c>
      <c r="O323">
        <v>10</v>
      </c>
      <c r="P323">
        <f t="shared" ref="P323:P386" si="45">IF(D323-C323 &lt;= 0,1,0)</f>
        <v>1</v>
      </c>
      <c r="Q323" t="str">
        <f t="shared" ref="Q323:Q386" si="46">IF(B323&lt;=DATE(2025,1,15),"Before 01-15","After 01-15")</f>
        <v>Before 01-15</v>
      </c>
      <c r="R323">
        <f t="shared" ref="R323:R386" si="47">L323*(1-(0.01*O323))</f>
        <v>143.44200000000001</v>
      </c>
      <c r="S323">
        <f t="shared" ref="S323:S386" si="48">R323*K323</f>
        <v>1577.8620000000001</v>
      </c>
      <c r="T323">
        <f t="shared" ref="T323:T386" si="49">S323-(M323*K323)</f>
        <v>534.7320000000002</v>
      </c>
      <c r="U323" s="2">
        <f>Monthly_Fixed_Costs!$I$2</f>
        <v>26.363636363636363</v>
      </c>
      <c r="V323">
        <f t="shared" ref="V323:V386" si="50">N323*K323</f>
        <v>120.67</v>
      </c>
      <c r="W323" s="2">
        <f t="shared" ref="W323:W386" si="51">T323-(U323+V323)</f>
        <v>387.69836363636387</v>
      </c>
      <c r="X323">
        <f t="shared" ref="X323:X386" si="52">D323-B323</f>
        <v>2</v>
      </c>
      <c r="Y323">
        <f t="shared" ref="Y323:Y386" si="53">IF(W323&lt;10,1,0)</f>
        <v>0</v>
      </c>
    </row>
    <row r="324" spans="1:25" x14ac:dyDescent="0.3">
      <c r="A324" t="s">
        <v>360</v>
      </c>
      <c r="B324" s="1">
        <v>45687</v>
      </c>
      <c r="C324" s="1">
        <v>45689</v>
      </c>
      <c r="D324" s="1">
        <v>45689</v>
      </c>
      <c r="E324" t="s">
        <v>23</v>
      </c>
      <c r="F324" t="s">
        <v>45</v>
      </c>
      <c r="G324" t="s">
        <v>18</v>
      </c>
      <c r="H324" t="s">
        <v>33</v>
      </c>
      <c r="I324" t="s">
        <v>47</v>
      </c>
      <c r="J324" t="s">
        <v>35</v>
      </c>
      <c r="K324">
        <v>14</v>
      </c>
      <c r="L324">
        <v>51.27</v>
      </c>
      <c r="M324">
        <v>24.35</v>
      </c>
      <c r="N324">
        <v>3.01</v>
      </c>
      <c r="O324">
        <v>0</v>
      </c>
      <c r="P324">
        <f t="shared" si="45"/>
        <v>1</v>
      </c>
      <c r="Q324" t="str">
        <f t="shared" si="46"/>
        <v>After 01-15</v>
      </c>
      <c r="R324">
        <f t="shared" si="47"/>
        <v>51.27</v>
      </c>
      <c r="S324">
        <f t="shared" si="48"/>
        <v>717.78000000000009</v>
      </c>
      <c r="T324">
        <f t="shared" si="49"/>
        <v>376.88000000000005</v>
      </c>
      <c r="U324" s="2">
        <f>Monthly_Fixed_Costs!$I$2</f>
        <v>26.363636363636363</v>
      </c>
      <c r="V324">
        <f t="shared" si="50"/>
        <v>42.14</v>
      </c>
      <c r="W324" s="2">
        <f t="shared" si="51"/>
        <v>308.37636363636369</v>
      </c>
      <c r="X324">
        <f t="shared" si="52"/>
        <v>2</v>
      </c>
      <c r="Y324">
        <f t="shared" si="53"/>
        <v>0</v>
      </c>
    </row>
    <row r="325" spans="1:25" x14ac:dyDescent="0.3">
      <c r="A325" t="s">
        <v>361</v>
      </c>
      <c r="B325" s="1">
        <v>45660</v>
      </c>
      <c r="C325" s="1">
        <v>45663</v>
      </c>
      <c r="D325" s="1">
        <v>45663</v>
      </c>
      <c r="E325" t="s">
        <v>16</v>
      </c>
      <c r="F325" t="s">
        <v>32</v>
      </c>
      <c r="G325" t="s">
        <v>18</v>
      </c>
      <c r="H325" t="s">
        <v>37</v>
      </c>
      <c r="I325" t="s">
        <v>29</v>
      </c>
      <c r="J325" t="s">
        <v>27</v>
      </c>
      <c r="K325">
        <v>6</v>
      </c>
      <c r="L325">
        <v>124.27</v>
      </c>
      <c r="M325">
        <v>51.27</v>
      </c>
      <c r="N325">
        <v>10.130000000000001</v>
      </c>
      <c r="O325">
        <v>0</v>
      </c>
      <c r="P325">
        <f t="shared" si="45"/>
        <v>1</v>
      </c>
      <c r="Q325" t="str">
        <f t="shared" si="46"/>
        <v>Before 01-15</v>
      </c>
      <c r="R325">
        <f t="shared" si="47"/>
        <v>124.27</v>
      </c>
      <c r="S325">
        <f t="shared" si="48"/>
        <v>745.62</v>
      </c>
      <c r="T325">
        <f t="shared" si="49"/>
        <v>438</v>
      </c>
      <c r="U325" s="2">
        <f>Monthly_Fixed_Costs!$I$2</f>
        <v>26.363636363636363</v>
      </c>
      <c r="V325">
        <f t="shared" si="50"/>
        <v>60.78</v>
      </c>
      <c r="W325" s="2">
        <f t="shared" si="51"/>
        <v>350.85636363636365</v>
      </c>
      <c r="X325">
        <f t="shared" si="52"/>
        <v>3</v>
      </c>
      <c r="Y325">
        <f t="shared" si="53"/>
        <v>0</v>
      </c>
    </row>
    <row r="326" spans="1:25" x14ac:dyDescent="0.3">
      <c r="A326" t="s">
        <v>362</v>
      </c>
      <c r="B326" s="1">
        <v>45669</v>
      </c>
      <c r="C326" s="1">
        <v>45671</v>
      </c>
      <c r="D326" s="1">
        <v>45671</v>
      </c>
      <c r="E326" t="s">
        <v>23</v>
      </c>
      <c r="F326" t="s">
        <v>41</v>
      </c>
      <c r="G326" t="s">
        <v>24</v>
      </c>
      <c r="H326" t="s">
        <v>33</v>
      </c>
      <c r="I326" t="s">
        <v>47</v>
      </c>
      <c r="J326" t="s">
        <v>35</v>
      </c>
      <c r="K326">
        <v>17</v>
      </c>
      <c r="L326">
        <v>23.45</v>
      </c>
      <c r="M326">
        <v>13.46</v>
      </c>
      <c r="N326">
        <v>6.17</v>
      </c>
      <c r="O326">
        <v>15</v>
      </c>
      <c r="P326">
        <f t="shared" si="45"/>
        <v>1</v>
      </c>
      <c r="Q326" t="str">
        <f t="shared" si="46"/>
        <v>Before 01-15</v>
      </c>
      <c r="R326">
        <f t="shared" si="47"/>
        <v>19.932499999999997</v>
      </c>
      <c r="S326">
        <f t="shared" si="48"/>
        <v>338.85249999999996</v>
      </c>
      <c r="T326">
        <f t="shared" si="49"/>
        <v>110.03249999999994</v>
      </c>
      <c r="U326" s="2">
        <f>Monthly_Fixed_Costs!$I$2</f>
        <v>26.363636363636363</v>
      </c>
      <c r="V326">
        <f t="shared" si="50"/>
        <v>104.89</v>
      </c>
      <c r="W326" s="2">
        <f t="shared" si="51"/>
        <v>-21.221136363636418</v>
      </c>
      <c r="X326">
        <f t="shared" si="52"/>
        <v>2</v>
      </c>
      <c r="Y326">
        <f t="shared" si="53"/>
        <v>1</v>
      </c>
    </row>
    <row r="327" spans="1:25" x14ac:dyDescent="0.3">
      <c r="A327" t="s">
        <v>363</v>
      </c>
      <c r="B327" s="1">
        <v>45659</v>
      </c>
      <c r="C327" s="1">
        <v>45662</v>
      </c>
      <c r="D327" s="1">
        <v>45661</v>
      </c>
      <c r="E327" t="s">
        <v>23</v>
      </c>
      <c r="F327" t="s">
        <v>41</v>
      </c>
      <c r="G327" t="s">
        <v>18</v>
      </c>
      <c r="H327" t="s">
        <v>33</v>
      </c>
      <c r="I327" t="s">
        <v>56</v>
      </c>
      <c r="J327" t="s">
        <v>35</v>
      </c>
      <c r="K327">
        <v>18</v>
      </c>
      <c r="L327">
        <v>182.15</v>
      </c>
      <c r="M327">
        <v>92.47</v>
      </c>
      <c r="N327">
        <v>11.27</v>
      </c>
      <c r="O327">
        <v>0</v>
      </c>
      <c r="P327">
        <f t="shared" si="45"/>
        <v>1</v>
      </c>
      <c r="Q327" t="str">
        <f t="shared" si="46"/>
        <v>Before 01-15</v>
      </c>
      <c r="R327">
        <f t="shared" si="47"/>
        <v>182.15</v>
      </c>
      <c r="S327">
        <f t="shared" si="48"/>
        <v>3278.7000000000003</v>
      </c>
      <c r="T327">
        <f t="shared" si="49"/>
        <v>1614.2400000000002</v>
      </c>
      <c r="U327" s="2">
        <f>Monthly_Fixed_Costs!$I$2</f>
        <v>26.363636363636363</v>
      </c>
      <c r="V327">
        <f t="shared" si="50"/>
        <v>202.85999999999999</v>
      </c>
      <c r="W327" s="2">
        <f t="shared" si="51"/>
        <v>1385.0163636363638</v>
      </c>
      <c r="X327">
        <f t="shared" si="52"/>
        <v>2</v>
      </c>
      <c r="Y327">
        <f t="shared" si="53"/>
        <v>0</v>
      </c>
    </row>
    <row r="328" spans="1:25" x14ac:dyDescent="0.3">
      <c r="A328" t="s">
        <v>364</v>
      </c>
      <c r="B328" s="1">
        <v>45668</v>
      </c>
      <c r="C328" s="1">
        <v>45671</v>
      </c>
      <c r="D328" s="1">
        <v>45670</v>
      </c>
      <c r="E328" t="s">
        <v>16</v>
      </c>
      <c r="F328" t="s">
        <v>17</v>
      </c>
      <c r="G328" t="s">
        <v>24</v>
      </c>
      <c r="H328" t="s">
        <v>37</v>
      </c>
      <c r="I328" t="s">
        <v>47</v>
      </c>
      <c r="J328" t="s">
        <v>35</v>
      </c>
      <c r="K328">
        <v>6</v>
      </c>
      <c r="L328">
        <v>191.3</v>
      </c>
      <c r="M328">
        <v>124.02</v>
      </c>
      <c r="N328">
        <v>5.81</v>
      </c>
      <c r="O328">
        <v>0</v>
      </c>
      <c r="P328">
        <f t="shared" si="45"/>
        <v>1</v>
      </c>
      <c r="Q328" t="str">
        <f t="shared" si="46"/>
        <v>Before 01-15</v>
      </c>
      <c r="R328">
        <f t="shared" si="47"/>
        <v>191.3</v>
      </c>
      <c r="S328">
        <f t="shared" si="48"/>
        <v>1147.8000000000002</v>
      </c>
      <c r="T328">
        <f t="shared" si="49"/>
        <v>403.68000000000018</v>
      </c>
      <c r="U328" s="2">
        <f>Monthly_Fixed_Costs!$I$2</f>
        <v>26.363636363636363</v>
      </c>
      <c r="V328">
        <f t="shared" si="50"/>
        <v>34.86</v>
      </c>
      <c r="W328" s="2">
        <f t="shared" si="51"/>
        <v>342.45636363636379</v>
      </c>
      <c r="X328">
        <f t="shared" si="52"/>
        <v>2</v>
      </c>
      <c r="Y328">
        <f t="shared" si="53"/>
        <v>0</v>
      </c>
    </row>
    <row r="329" spans="1:25" x14ac:dyDescent="0.3">
      <c r="A329" t="s">
        <v>365</v>
      </c>
      <c r="B329" s="1">
        <v>45677</v>
      </c>
      <c r="C329" s="1">
        <v>45680</v>
      </c>
      <c r="D329" s="1">
        <v>45682</v>
      </c>
      <c r="E329" t="s">
        <v>23</v>
      </c>
      <c r="F329" t="s">
        <v>17</v>
      </c>
      <c r="G329" t="s">
        <v>24</v>
      </c>
      <c r="H329" t="s">
        <v>25</v>
      </c>
      <c r="I329" t="s">
        <v>26</v>
      </c>
      <c r="J329" t="s">
        <v>27</v>
      </c>
      <c r="K329">
        <v>3</v>
      </c>
      <c r="L329">
        <v>98.62</v>
      </c>
      <c r="M329">
        <v>52.57</v>
      </c>
      <c r="N329">
        <v>7.95</v>
      </c>
      <c r="O329">
        <v>0</v>
      </c>
      <c r="P329">
        <f t="shared" si="45"/>
        <v>0</v>
      </c>
      <c r="Q329" t="str">
        <f t="shared" si="46"/>
        <v>After 01-15</v>
      </c>
      <c r="R329">
        <f t="shared" si="47"/>
        <v>98.62</v>
      </c>
      <c r="S329">
        <f t="shared" si="48"/>
        <v>295.86</v>
      </c>
      <c r="T329">
        <f t="shared" si="49"/>
        <v>138.15</v>
      </c>
      <c r="U329" s="2">
        <f>Monthly_Fixed_Costs!$I$2</f>
        <v>26.363636363636363</v>
      </c>
      <c r="V329">
        <f t="shared" si="50"/>
        <v>23.85</v>
      </c>
      <c r="W329" s="2">
        <f t="shared" si="51"/>
        <v>87.936363636363637</v>
      </c>
      <c r="X329">
        <f t="shared" si="52"/>
        <v>5</v>
      </c>
      <c r="Y329">
        <f t="shared" si="53"/>
        <v>0</v>
      </c>
    </row>
    <row r="330" spans="1:25" x14ac:dyDescent="0.3">
      <c r="A330" t="s">
        <v>366</v>
      </c>
      <c r="B330" s="1">
        <v>45680</v>
      </c>
      <c r="C330" s="1">
        <v>45683</v>
      </c>
      <c r="D330" s="1">
        <v>45684</v>
      </c>
      <c r="E330" t="s">
        <v>23</v>
      </c>
      <c r="F330" t="s">
        <v>32</v>
      </c>
      <c r="G330" t="s">
        <v>24</v>
      </c>
      <c r="H330" t="s">
        <v>25</v>
      </c>
      <c r="I330" t="s">
        <v>34</v>
      </c>
      <c r="J330" t="s">
        <v>35</v>
      </c>
      <c r="K330">
        <v>16</v>
      </c>
      <c r="L330">
        <v>171.12</v>
      </c>
      <c r="M330">
        <v>73.61</v>
      </c>
      <c r="N330">
        <v>9.69</v>
      </c>
      <c r="O330">
        <v>5</v>
      </c>
      <c r="P330">
        <f t="shared" si="45"/>
        <v>0</v>
      </c>
      <c r="Q330" t="str">
        <f t="shared" si="46"/>
        <v>After 01-15</v>
      </c>
      <c r="R330">
        <f t="shared" si="47"/>
        <v>162.56399999999999</v>
      </c>
      <c r="S330">
        <f t="shared" si="48"/>
        <v>2601.0239999999999</v>
      </c>
      <c r="T330">
        <f t="shared" si="49"/>
        <v>1423.2639999999999</v>
      </c>
      <c r="U330" s="2">
        <f>Monthly_Fixed_Costs!$I$2</f>
        <v>26.363636363636363</v>
      </c>
      <c r="V330">
        <f t="shared" si="50"/>
        <v>155.04</v>
      </c>
      <c r="W330" s="2">
        <f t="shared" si="51"/>
        <v>1241.8603636363634</v>
      </c>
      <c r="X330">
        <f t="shared" si="52"/>
        <v>4</v>
      </c>
      <c r="Y330">
        <f t="shared" si="53"/>
        <v>0</v>
      </c>
    </row>
    <row r="331" spans="1:25" x14ac:dyDescent="0.3">
      <c r="A331" t="s">
        <v>367</v>
      </c>
      <c r="B331" s="1">
        <v>45659</v>
      </c>
      <c r="C331" s="1">
        <v>45661</v>
      </c>
      <c r="D331" s="1">
        <v>45661</v>
      </c>
      <c r="E331" t="s">
        <v>23</v>
      </c>
      <c r="F331" t="s">
        <v>45</v>
      </c>
      <c r="G331" t="s">
        <v>24</v>
      </c>
      <c r="H331" t="s">
        <v>19</v>
      </c>
      <c r="I331" t="s">
        <v>29</v>
      </c>
      <c r="J331" t="s">
        <v>27</v>
      </c>
      <c r="K331">
        <v>5</v>
      </c>
      <c r="L331">
        <v>76.180000000000007</v>
      </c>
      <c r="M331">
        <v>49.41</v>
      </c>
      <c r="N331">
        <v>10.26</v>
      </c>
      <c r="O331">
        <v>10</v>
      </c>
      <c r="P331">
        <f t="shared" si="45"/>
        <v>1</v>
      </c>
      <c r="Q331" t="str">
        <f t="shared" si="46"/>
        <v>Before 01-15</v>
      </c>
      <c r="R331">
        <f t="shared" si="47"/>
        <v>68.562000000000012</v>
      </c>
      <c r="S331">
        <f t="shared" si="48"/>
        <v>342.81000000000006</v>
      </c>
      <c r="T331">
        <f t="shared" si="49"/>
        <v>95.760000000000076</v>
      </c>
      <c r="U331" s="2">
        <f>Monthly_Fixed_Costs!$I$2</f>
        <v>26.363636363636363</v>
      </c>
      <c r="V331">
        <f t="shared" si="50"/>
        <v>51.3</v>
      </c>
      <c r="W331" s="2">
        <f t="shared" si="51"/>
        <v>18.096363636363719</v>
      </c>
      <c r="X331">
        <f t="shared" si="52"/>
        <v>2</v>
      </c>
      <c r="Y331">
        <f t="shared" si="53"/>
        <v>0</v>
      </c>
    </row>
    <row r="332" spans="1:25" x14ac:dyDescent="0.3">
      <c r="A332" t="s">
        <v>368</v>
      </c>
      <c r="B332" s="1">
        <v>45667</v>
      </c>
      <c r="C332" s="1">
        <v>45671</v>
      </c>
      <c r="D332" s="1">
        <v>45670</v>
      </c>
      <c r="E332" t="s">
        <v>16</v>
      </c>
      <c r="F332" t="s">
        <v>45</v>
      </c>
      <c r="G332" t="s">
        <v>18</v>
      </c>
      <c r="H332" t="s">
        <v>33</v>
      </c>
      <c r="I332" t="s">
        <v>29</v>
      </c>
      <c r="J332" t="s">
        <v>27</v>
      </c>
      <c r="K332">
        <v>10</v>
      </c>
      <c r="L332">
        <v>169.01</v>
      </c>
      <c r="M332">
        <v>102.88</v>
      </c>
      <c r="N332">
        <v>5.33</v>
      </c>
      <c r="O332">
        <v>10</v>
      </c>
      <c r="P332">
        <f t="shared" si="45"/>
        <v>1</v>
      </c>
      <c r="Q332" t="str">
        <f t="shared" si="46"/>
        <v>Before 01-15</v>
      </c>
      <c r="R332">
        <f t="shared" si="47"/>
        <v>152.10900000000001</v>
      </c>
      <c r="S332">
        <f t="shared" si="48"/>
        <v>1521.0900000000001</v>
      </c>
      <c r="T332">
        <f t="shared" si="49"/>
        <v>492.29000000000019</v>
      </c>
      <c r="U332" s="2">
        <f>Monthly_Fixed_Costs!$I$2</f>
        <v>26.363636363636363</v>
      </c>
      <c r="V332">
        <f t="shared" si="50"/>
        <v>53.3</v>
      </c>
      <c r="W332" s="2">
        <f t="shared" si="51"/>
        <v>412.62636363636386</v>
      </c>
      <c r="X332">
        <f t="shared" si="52"/>
        <v>3</v>
      </c>
      <c r="Y332">
        <f t="shared" si="53"/>
        <v>0</v>
      </c>
    </row>
    <row r="333" spans="1:25" x14ac:dyDescent="0.3">
      <c r="A333" t="s">
        <v>369</v>
      </c>
      <c r="B333" s="1">
        <v>45684</v>
      </c>
      <c r="C333" s="1">
        <v>45688</v>
      </c>
      <c r="D333" s="1">
        <v>45691</v>
      </c>
      <c r="E333" t="s">
        <v>23</v>
      </c>
      <c r="F333" t="s">
        <v>32</v>
      </c>
      <c r="G333" t="s">
        <v>24</v>
      </c>
      <c r="H333" t="s">
        <v>25</v>
      </c>
      <c r="I333" t="s">
        <v>56</v>
      </c>
      <c r="J333" t="s">
        <v>35</v>
      </c>
      <c r="K333">
        <v>5</v>
      </c>
      <c r="L333">
        <v>101.4</v>
      </c>
      <c r="M333">
        <v>46.15</v>
      </c>
      <c r="N333">
        <v>9.27</v>
      </c>
      <c r="O333">
        <v>15</v>
      </c>
      <c r="P333">
        <f t="shared" si="45"/>
        <v>0</v>
      </c>
      <c r="Q333" t="str">
        <f t="shared" si="46"/>
        <v>After 01-15</v>
      </c>
      <c r="R333">
        <f t="shared" si="47"/>
        <v>86.19</v>
      </c>
      <c r="S333">
        <f t="shared" si="48"/>
        <v>430.95</v>
      </c>
      <c r="T333">
        <f t="shared" si="49"/>
        <v>200.2</v>
      </c>
      <c r="U333" s="2">
        <f>Monthly_Fixed_Costs!$I$2</f>
        <v>26.363636363636363</v>
      </c>
      <c r="V333">
        <f t="shared" si="50"/>
        <v>46.349999999999994</v>
      </c>
      <c r="W333" s="2">
        <f t="shared" si="51"/>
        <v>127.48636363636363</v>
      </c>
      <c r="X333">
        <f t="shared" si="52"/>
        <v>7</v>
      </c>
      <c r="Y333">
        <f t="shared" si="53"/>
        <v>0</v>
      </c>
    </row>
    <row r="334" spans="1:25" x14ac:dyDescent="0.3">
      <c r="A334" t="s">
        <v>370</v>
      </c>
      <c r="B334" s="1">
        <v>45659</v>
      </c>
      <c r="C334" s="1">
        <v>45663</v>
      </c>
      <c r="D334" s="1">
        <v>45662</v>
      </c>
      <c r="E334" t="s">
        <v>23</v>
      </c>
      <c r="F334" t="s">
        <v>32</v>
      </c>
      <c r="G334" t="s">
        <v>24</v>
      </c>
      <c r="H334" t="s">
        <v>37</v>
      </c>
      <c r="I334" t="s">
        <v>47</v>
      </c>
      <c r="J334" t="s">
        <v>35</v>
      </c>
      <c r="K334">
        <v>11</v>
      </c>
      <c r="L334">
        <v>164.6</v>
      </c>
      <c r="M334">
        <v>72.510000000000005</v>
      </c>
      <c r="N334">
        <v>3.84</v>
      </c>
      <c r="O334">
        <v>0</v>
      </c>
      <c r="P334">
        <f t="shared" si="45"/>
        <v>1</v>
      </c>
      <c r="Q334" t="str">
        <f t="shared" si="46"/>
        <v>Before 01-15</v>
      </c>
      <c r="R334">
        <f t="shared" si="47"/>
        <v>164.6</v>
      </c>
      <c r="S334">
        <f t="shared" si="48"/>
        <v>1810.6</v>
      </c>
      <c r="T334">
        <f t="shared" si="49"/>
        <v>1012.9899999999999</v>
      </c>
      <c r="U334" s="2">
        <f>Monthly_Fixed_Costs!$I$2</f>
        <v>26.363636363636363</v>
      </c>
      <c r="V334">
        <f t="shared" si="50"/>
        <v>42.239999999999995</v>
      </c>
      <c r="W334" s="2">
        <f t="shared" si="51"/>
        <v>944.38636363636351</v>
      </c>
      <c r="X334">
        <f t="shared" si="52"/>
        <v>3</v>
      </c>
      <c r="Y334">
        <f t="shared" si="53"/>
        <v>0</v>
      </c>
    </row>
    <row r="335" spans="1:25" x14ac:dyDescent="0.3">
      <c r="A335" t="s">
        <v>371</v>
      </c>
      <c r="B335" s="1">
        <v>45661</v>
      </c>
      <c r="C335" s="1">
        <v>45665</v>
      </c>
      <c r="D335" s="1">
        <v>45665</v>
      </c>
      <c r="E335" t="s">
        <v>23</v>
      </c>
      <c r="F335" t="s">
        <v>41</v>
      </c>
      <c r="G335" t="s">
        <v>18</v>
      </c>
      <c r="H335" t="s">
        <v>19</v>
      </c>
      <c r="I335" t="s">
        <v>29</v>
      </c>
      <c r="J335" t="s">
        <v>27</v>
      </c>
      <c r="K335">
        <v>16</v>
      </c>
      <c r="L335">
        <v>140.99</v>
      </c>
      <c r="M335">
        <v>69.59</v>
      </c>
      <c r="N335">
        <v>6.73</v>
      </c>
      <c r="O335">
        <v>0</v>
      </c>
      <c r="P335">
        <f t="shared" si="45"/>
        <v>1</v>
      </c>
      <c r="Q335" t="str">
        <f t="shared" si="46"/>
        <v>Before 01-15</v>
      </c>
      <c r="R335">
        <f t="shared" si="47"/>
        <v>140.99</v>
      </c>
      <c r="S335">
        <f t="shared" si="48"/>
        <v>2255.84</v>
      </c>
      <c r="T335">
        <f t="shared" si="49"/>
        <v>1142.4000000000001</v>
      </c>
      <c r="U335" s="2">
        <f>Monthly_Fixed_Costs!$I$2</f>
        <v>26.363636363636363</v>
      </c>
      <c r="V335">
        <f t="shared" si="50"/>
        <v>107.68</v>
      </c>
      <c r="W335" s="2">
        <f t="shared" si="51"/>
        <v>1008.3563636363638</v>
      </c>
      <c r="X335">
        <f t="shared" si="52"/>
        <v>4</v>
      </c>
      <c r="Y335">
        <f t="shared" si="53"/>
        <v>0</v>
      </c>
    </row>
    <row r="336" spans="1:25" x14ac:dyDescent="0.3">
      <c r="A336" t="s">
        <v>372</v>
      </c>
      <c r="B336" s="1">
        <v>45685</v>
      </c>
      <c r="C336" s="1">
        <v>45688</v>
      </c>
      <c r="D336" s="1">
        <v>45691</v>
      </c>
      <c r="E336" t="s">
        <v>23</v>
      </c>
      <c r="F336" t="s">
        <v>41</v>
      </c>
      <c r="G336" t="s">
        <v>24</v>
      </c>
      <c r="H336" t="s">
        <v>25</v>
      </c>
      <c r="I336" t="s">
        <v>26</v>
      </c>
      <c r="J336" t="s">
        <v>27</v>
      </c>
      <c r="K336">
        <v>14</v>
      </c>
      <c r="L336">
        <v>72.36</v>
      </c>
      <c r="M336">
        <v>41.62</v>
      </c>
      <c r="N336">
        <v>4.4800000000000004</v>
      </c>
      <c r="O336">
        <v>15</v>
      </c>
      <c r="P336">
        <f t="shared" si="45"/>
        <v>0</v>
      </c>
      <c r="Q336" t="str">
        <f t="shared" si="46"/>
        <v>After 01-15</v>
      </c>
      <c r="R336">
        <f t="shared" si="47"/>
        <v>61.506</v>
      </c>
      <c r="S336">
        <f t="shared" si="48"/>
        <v>861.08400000000006</v>
      </c>
      <c r="T336">
        <f t="shared" si="49"/>
        <v>278.40400000000011</v>
      </c>
      <c r="U336" s="2">
        <f>Monthly_Fixed_Costs!$I$2</f>
        <v>26.363636363636363</v>
      </c>
      <c r="V336">
        <f t="shared" si="50"/>
        <v>62.720000000000006</v>
      </c>
      <c r="W336" s="2">
        <f t="shared" si="51"/>
        <v>189.32036363636374</v>
      </c>
      <c r="X336">
        <f t="shared" si="52"/>
        <v>6</v>
      </c>
      <c r="Y336">
        <f t="shared" si="53"/>
        <v>0</v>
      </c>
    </row>
    <row r="337" spans="1:25" x14ac:dyDescent="0.3">
      <c r="A337" t="s">
        <v>373</v>
      </c>
      <c r="B337" s="1">
        <v>45680</v>
      </c>
      <c r="C337" s="1">
        <v>45682</v>
      </c>
      <c r="D337" s="1">
        <v>45681</v>
      </c>
      <c r="E337" t="s">
        <v>23</v>
      </c>
      <c r="F337" t="s">
        <v>41</v>
      </c>
      <c r="G337" t="s">
        <v>24</v>
      </c>
      <c r="H337" t="s">
        <v>19</v>
      </c>
      <c r="I337" t="s">
        <v>29</v>
      </c>
      <c r="J337" t="s">
        <v>27</v>
      </c>
      <c r="K337">
        <v>17</v>
      </c>
      <c r="L337">
        <v>173.5</v>
      </c>
      <c r="M337">
        <v>86.75</v>
      </c>
      <c r="N337">
        <v>6.73</v>
      </c>
      <c r="O337">
        <v>10</v>
      </c>
      <c r="P337">
        <f t="shared" si="45"/>
        <v>1</v>
      </c>
      <c r="Q337" t="str">
        <f t="shared" si="46"/>
        <v>After 01-15</v>
      </c>
      <c r="R337">
        <f t="shared" si="47"/>
        <v>156.15</v>
      </c>
      <c r="S337">
        <f t="shared" si="48"/>
        <v>2654.55</v>
      </c>
      <c r="T337">
        <f t="shared" si="49"/>
        <v>1179.8000000000002</v>
      </c>
      <c r="U337" s="2">
        <f>Monthly_Fixed_Costs!$I$2</f>
        <v>26.363636363636363</v>
      </c>
      <c r="V337">
        <f t="shared" si="50"/>
        <v>114.41000000000001</v>
      </c>
      <c r="W337" s="2">
        <f t="shared" si="51"/>
        <v>1039.0263636363638</v>
      </c>
      <c r="X337">
        <f t="shared" si="52"/>
        <v>1</v>
      </c>
      <c r="Y337">
        <f t="shared" si="53"/>
        <v>0</v>
      </c>
    </row>
    <row r="338" spans="1:25" x14ac:dyDescent="0.3">
      <c r="A338" t="s">
        <v>374</v>
      </c>
      <c r="B338" s="1">
        <v>45683</v>
      </c>
      <c r="C338" s="1">
        <v>45685</v>
      </c>
      <c r="D338" s="1">
        <v>45687</v>
      </c>
      <c r="E338" t="s">
        <v>16</v>
      </c>
      <c r="F338" t="s">
        <v>41</v>
      </c>
      <c r="G338" t="s">
        <v>24</v>
      </c>
      <c r="H338" t="s">
        <v>37</v>
      </c>
      <c r="I338" t="s">
        <v>26</v>
      </c>
      <c r="J338" t="s">
        <v>27</v>
      </c>
      <c r="K338">
        <v>3</v>
      </c>
      <c r="L338">
        <v>125.35</v>
      </c>
      <c r="M338">
        <v>55.63</v>
      </c>
      <c r="N338">
        <v>9.16</v>
      </c>
      <c r="O338">
        <v>15</v>
      </c>
      <c r="P338">
        <f t="shared" si="45"/>
        <v>0</v>
      </c>
      <c r="Q338" t="str">
        <f t="shared" si="46"/>
        <v>After 01-15</v>
      </c>
      <c r="R338">
        <f t="shared" si="47"/>
        <v>106.5475</v>
      </c>
      <c r="S338">
        <f t="shared" si="48"/>
        <v>319.64249999999998</v>
      </c>
      <c r="T338">
        <f t="shared" si="49"/>
        <v>152.75249999999997</v>
      </c>
      <c r="U338" s="2">
        <f>Monthly_Fixed_Costs!$I$2</f>
        <v>26.363636363636363</v>
      </c>
      <c r="V338">
        <f t="shared" si="50"/>
        <v>27.48</v>
      </c>
      <c r="W338" s="2">
        <f t="shared" si="51"/>
        <v>98.908863636363606</v>
      </c>
      <c r="X338">
        <f t="shared" si="52"/>
        <v>4</v>
      </c>
      <c r="Y338">
        <f t="shared" si="53"/>
        <v>0</v>
      </c>
    </row>
    <row r="339" spans="1:25" x14ac:dyDescent="0.3">
      <c r="A339" t="s">
        <v>375</v>
      </c>
      <c r="B339" s="1">
        <v>45688</v>
      </c>
      <c r="C339" s="1">
        <v>45690</v>
      </c>
      <c r="D339" s="1">
        <v>45690</v>
      </c>
      <c r="E339" t="s">
        <v>23</v>
      </c>
      <c r="F339" t="s">
        <v>45</v>
      </c>
      <c r="G339" t="s">
        <v>18</v>
      </c>
      <c r="H339" t="s">
        <v>25</v>
      </c>
      <c r="I339" t="s">
        <v>20</v>
      </c>
      <c r="J339" t="s">
        <v>21</v>
      </c>
      <c r="K339">
        <v>13</v>
      </c>
      <c r="L339">
        <v>123.77</v>
      </c>
      <c r="M339">
        <v>53.86</v>
      </c>
      <c r="N339">
        <v>9.07</v>
      </c>
      <c r="O339">
        <v>15</v>
      </c>
      <c r="P339">
        <f t="shared" si="45"/>
        <v>1</v>
      </c>
      <c r="Q339" t="str">
        <f t="shared" si="46"/>
        <v>After 01-15</v>
      </c>
      <c r="R339">
        <f t="shared" si="47"/>
        <v>105.2045</v>
      </c>
      <c r="S339">
        <f t="shared" si="48"/>
        <v>1367.6585</v>
      </c>
      <c r="T339">
        <f t="shared" si="49"/>
        <v>667.47850000000005</v>
      </c>
      <c r="U339" s="2">
        <f>Monthly_Fixed_Costs!$I$2</f>
        <v>26.363636363636363</v>
      </c>
      <c r="V339">
        <f t="shared" si="50"/>
        <v>117.91</v>
      </c>
      <c r="W339" s="2">
        <f t="shared" si="51"/>
        <v>523.20486363636371</v>
      </c>
      <c r="X339">
        <f t="shared" si="52"/>
        <v>2</v>
      </c>
      <c r="Y339">
        <f t="shared" si="53"/>
        <v>0</v>
      </c>
    </row>
    <row r="340" spans="1:25" x14ac:dyDescent="0.3">
      <c r="A340" t="s">
        <v>376</v>
      </c>
      <c r="B340" s="1">
        <v>45684</v>
      </c>
      <c r="C340" s="1">
        <v>45686</v>
      </c>
      <c r="D340" s="1">
        <v>45685</v>
      </c>
      <c r="E340" t="s">
        <v>16</v>
      </c>
      <c r="F340" t="s">
        <v>17</v>
      </c>
      <c r="G340" t="s">
        <v>18</v>
      </c>
      <c r="H340" t="s">
        <v>19</v>
      </c>
      <c r="I340" t="s">
        <v>20</v>
      </c>
      <c r="J340" t="s">
        <v>21</v>
      </c>
      <c r="K340">
        <v>16</v>
      </c>
      <c r="L340">
        <v>195.07</v>
      </c>
      <c r="M340">
        <v>119.99</v>
      </c>
      <c r="N340">
        <v>4.5999999999999996</v>
      </c>
      <c r="O340">
        <v>10</v>
      </c>
      <c r="P340">
        <f t="shared" si="45"/>
        <v>1</v>
      </c>
      <c r="Q340" t="str">
        <f t="shared" si="46"/>
        <v>After 01-15</v>
      </c>
      <c r="R340">
        <f t="shared" si="47"/>
        <v>175.56299999999999</v>
      </c>
      <c r="S340">
        <f t="shared" si="48"/>
        <v>2809.0079999999998</v>
      </c>
      <c r="T340">
        <f t="shared" si="49"/>
        <v>889.16799999999989</v>
      </c>
      <c r="U340" s="2">
        <f>Monthly_Fixed_Costs!$I$2</f>
        <v>26.363636363636363</v>
      </c>
      <c r="V340">
        <f t="shared" si="50"/>
        <v>73.599999999999994</v>
      </c>
      <c r="W340" s="2">
        <f t="shared" si="51"/>
        <v>789.2043636363635</v>
      </c>
      <c r="X340">
        <f t="shared" si="52"/>
        <v>1</v>
      </c>
      <c r="Y340">
        <f t="shared" si="53"/>
        <v>0</v>
      </c>
    </row>
    <row r="341" spans="1:25" x14ac:dyDescent="0.3">
      <c r="A341" t="s">
        <v>377</v>
      </c>
      <c r="B341" s="1">
        <v>45686</v>
      </c>
      <c r="C341" s="1">
        <v>45690</v>
      </c>
      <c r="D341" s="1">
        <v>45692</v>
      </c>
      <c r="E341" t="s">
        <v>16</v>
      </c>
      <c r="F341" t="s">
        <v>41</v>
      </c>
      <c r="G341" t="s">
        <v>18</v>
      </c>
      <c r="H341" t="s">
        <v>25</v>
      </c>
      <c r="I341" t="s">
        <v>20</v>
      </c>
      <c r="J341" t="s">
        <v>21</v>
      </c>
      <c r="K341">
        <v>7</v>
      </c>
      <c r="L341">
        <v>31.86</v>
      </c>
      <c r="M341">
        <v>20.25</v>
      </c>
      <c r="N341">
        <v>7.55</v>
      </c>
      <c r="O341">
        <v>15</v>
      </c>
      <c r="P341">
        <f t="shared" si="45"/>
        <v>0</v>
      </c>
      <c r="Q341" t="str">
        <f t="shared" si="46"/>
        <v>After 01-15</v>
      </c>
      <c r="R341">
        <f t="shared" si="47"/>
        <v>27.081</v>
      </c>
      <c r="S341">
        <f t="shared" si="48"/>
        <v>189.56700000000001</v>
      </c>
      <c r="T341">
        <f t="shared" si="49"/>
        <v>47.817000000000007</v>
      </c>
      <c r="U341" s="2">
        <f>Monthly_Fixed_Costs!$I$2</f>
        <v>26.363636363636363</v>
      </c>
      <c r="V341">
        <f t="shared" si="50"/>
        <v>52.85</v>
      </c>
      <c r="W341" s="2">
        <f t="shared" si="51"/>
        <v>-31.396636363636361</v>
      </c>
      <c r="X341">
        <f t="shared" si="52"/>
        <v>6</v>
      </c>
      <c r="Y341">
        <f t="shared" si="53"/>
        <v>1</v>
      </c>
    </row>
    <row r="342" spans="1:25" x14ac:dyDescent="0.3">
      <c r="A342" t="s">
        <v>378</v>
      </c>
      <c r="B342" s="1">
        <v>45664</v>
      </c>
      <c r="C342" s="1">
        <v>45666</v>
      </c>
      <c r="D342" s="1">
        <v>45666</v>
      </c>
      <c r="E342" t="s">
        <v>23</v>
      </c>
      <c r="F342" t="s">
        <v>17</v>
      </c>
      <c r="G342" t="s">
        <v>24</v>
      </c>
      <c r="H342" t="s">
        <v>33</v>
      </c>
      <c r="I342" t="s">
        <v>38</v>
      </c>
      <c r="J342" t="s">
        <v>21</v>
      </c>
      <c r="K342">
        <v>10</v>
      </c>
      <c r="L342">
        <v>199.02</v>
      </c>
      <c r="M342">
        <v>114.86</v>
      </c>
      <c r="N342">
        <v>4.0599999999999996</v>
      </c>
      <c r="O342">
        <v>5</v>
      </c>
      <c r="P342">
        <f t="shared" si="45"/>
        <v>1</v>
      </c>
      <c r="Q342" t="str">
        <f t="shared" si="46"/>
        <v>Before 01-15</v>
      </c>
      <c r="R342">
        <f t="shared" si="47"/>
        <v>189.06899999999999</v>
      </c>
      <c r="S342">
        <f t="shared" si="48"/>
        <v>1890.6899999999998</v>
      </c>
      <c r="T342">
        <f t="shared" si="49"/>
        <v>742.08999999999992</v>
      </c>
      <c r="U342" s="2">
        <f>Monthly_Fixed_Costs!$I$2</f>
        <v>26.363636363636363</v>
      </c>
      <c r="V342">
        <f t="shared" si="50"/>
        <v>40.599999999999994</v>
      </c>
      <c r="W342" s="2">
        <f t="shared" si="51"/>
        <v>675.12636363636352</v>
      </c>
      <c r="X342">
        <f t="shared" si="52"/>
        <v>2</v>
      </c>
      <c r="Y342">
        <f t="shared" si="53"/>
        <v>0</v>
      </c>
    </row>
    <row r="343" spans="1:25" x14ac:dyDescent="0.3">
      <c r="A343" t="s">
        <v>379</v>
      </c>
      <c r="B343" s="1">
        <v>45669</v>
      </c>
      <c r="C343" s="1">
        <v>45673</v>
      </c>
      <c r="D343" s="1">
        <v>45672</v>
      </c>
      <c r="E343" t="s">
        <v>23</v>
      </c>
      <c r="F343" t="s">
        <v>41</v>
      </c>
      <c r="G343" t="s">
        <v>18</v>
      </c>
      <c r="H343" t="s">
        <v>37</v>
      </c>
      <c r="I343" t="s">
        <v>20</v>
      </c>
      <c r="J343" t="s">
        <v>21</v>
      </c>
      <c r="K343">
        <v>7</v>
      </c>
      <c r="L343">
        <v>39.31</v>
      </c>
      <c r="M343">
        <v>23.95</v>
      </c>
      <c r="N343">
        <v>5.98</v>
      </c>
      <c r="O343">
        <v>0</v>
      </c>
      <c r="P343">
        <f t="shared" si="45"/>
        <v>1</v>
      </c>
      <c r="Q343" t="str">
        <f t="shared" si="46"/>
        <v>Before 01-15</v>
      </c>
      <c r="R343">
        <f t="shared" si="47"/>
        <v>39.31</v>
      </c>
      <c r="S343">
        <f t="shared" si="48"/>
        <v>275.17</v>
      </c>
      <c r="T343">
        <f t="shared" si="49"/>
        <v>107.52000000000001</v>
      </c>
      <c r="U343" s="2">
        <f>Monthly_Fixed_Costs!$I$2</f>
        <v>26.363636363636363</v>
      </c>
      <c r="V343">
        <f t="shared" si="50"/>
        <v>41.86</v>
      </c>
      <c r="W343" s="2">
        <f t="shared" si="51"/>
        <v>39.296363636363651</v>
      </c>
      <c r="X343">
        <f t="shared" si="52"/>
        <v>3</v>
      </c>
      <c r="Y343">
        <f t="shared" si="53"/>
        <v>0</v>
      </c>
    </row>
    <row r="344" spans="1:25" x14ac:dyDescent="0.3">
      <c r="A344" t="s">
        <v>380</v>
      </c>
      <c r="B344" s="1">
        <v>45688</v>
      </c>
      <c r="C344" s="1">
        <v>45692</v>
      </c>
      <c r="D344" s="1">
        <v>45693</v>
      </c>
      <c r="E344" t="s">
        <v>16</v>
      </c>
      <c r="F344" t="s">
        <v>45</v>
      </c>
      <c r="G344" t="s">
        <v>18</v>
      </c>
      <c r="H344" t="s">
        <v>37</v>
      </c>
      <c r="I344" t="s">
        <v>38</v>
      </c>
      <c r="J344" t="s">
        <v>21</v>
      </c>
      <c r="K344">
        <v>13</v>
      </c>
      <c r="L344">
        <v>198.1</v>
      </c>
      <c r="M344">
        <v>117.15</v>
      </c>
      <c r="N344">
        <v>7.32</v>
      </c>
      <c r="O344">
        <v>0</v>
      </c>
      <c r="P344">
        <f t="shared" si="45"/>
        <v>0</v>
      </c>
      <c r="Q344" t="str">
        <f t="shared" si="46"/>
        <v>After 01-15</v>
      </c>
      <c r="R344">
        <f t="shared" si="47"/>
        <v>198.1</v>
      </c>
      <c r="S344">
        <f t="shared" si="48"/>
        <v>2575.2999999999997</v>
      </c>
      <c r="T344">
        <f t="shared" si="49"/>
        <v>1052.3499999999997</v>
      </c>
      <c r="U344" s="2">
        <f>Monthly_Fixed_Costs!$I$2</f>
        <v>26.363636363636363</v>
      </c>
      <c r="V344">
        <f t="shared" si="50"/>
        <v>95.16</v>
      </c>
      <c r="W344" s="2">
        <f t="shared" si="51"/>
        <v>930.82636363636334</v>
      </c>
      <c r="X344">
        <f t="shared" si="52"/>
        <v>5</v>
      </c>
      <c r="Y344">
        <f t="shared" si="53"/>
        <v>0</v>
      </c>
    </row>
    <row r="345" spans="1:25" x14ac:dyDescent="0.3">
      <c r="A345" t="s">
        <v>381</v>
      </c>
      <c r="B345" s="1">
        <v>45666</v>
      </c>
      <c r="C345" s="1">
        <v>45668</v>
      </c>
      <c r="D345" s="1">
        <v>45668</v>
      </c>
      <c r="E345" t="s">
        <v>23</v>
      </c>
      <c r="F345" t="s">
        <v>45</v>
      </c>
      <c r="G345" t="s">
        <v>24</v>
      </c>
      <c r="H345" t="s">
        <v>37</v>
      </c>
      <c r="I345" t="s">
        <v>20</v>
      </c>
      <c r="J345" t="s">
        <v>21</v>
      </c>
      <c r="K345">
        <v>11</v>
      </c>
      <c r="L345">
        <v>150.61000000000001</v>
      </c>
      <c r="M345">
        <v>88.9</v>
      </c>
      <c r="N345">
        <v>4.82</v>
      </c>
      <c r="O345">
        <v>15</v>
      </c>
      <c r="P345">
        <f t="shared" si="45"/>
        <v>1</v>
      </c>
      <c r="Q345" t="str">
        <f t="shared" si="46"/>
        <v>Before 01-15</v>
      </c>
      <c r="R345">
        <f t="shared" si="47"/>
        <v>128.01850000000002</v>
      </c>
      <c r="S345">
        <f t="shared" si="48"/>
        <v>1408.2035000000001</v>
      </c>
      <c r="T345">
        <f t="shared" si="49"/>
        <v>430.30349999999999</v>
      </c>
      <c r="U345" s="2">
        <f>Monthly_Fixed_Costs!$I$2</f>
        <v>26.363636363636363</v>
      </c>
      <c r="V345">
        <f t="shared" si="50"/>
        <v>53.02</v>
      </c>
      <c r="W345" s="2">
        <f t="shared" si="51"/>
        <v>350.91986363636363</v>
      </c>
      <c r="X345">
        <f t="shared" si="52"/>
        <v>2</v>
      </c>
      <c r="Y345">
        <f t="shared" si="53"/>
        <v>0</v>
      </c>
    </row>
    <row r="346" spans="1:25" x14ac:dyDescent="0.3">
      <c r="A346" t="s">
        <v>382</v>
      </c>
      <c r="B346" s="1">
        <v>45672</v>
      </c>
      <c r="C346" s="1">
        <v>45676</v>
      </c>
      <c r="D346" s="1">
        <v>45675</v>
      </c>
      <c r="E346" t="s">
        <v>16</v>
      </c>
      <c r="F346" t="s">
        <v>45</v>
      </c>
      <c r="G346" t="s">
        <v>24</v>
      </c>
      <c r="H346" t="s">
        <v>25</v>
      </c>
      <c r="I346" t="s">
        <v>20</v>
      </c>
      <c r="J346" t="s">
        <v>21</v>
      </c>
      <c r="K346">
        <v>1</v>
      </c>
      <c r="L346">
        <v>177.38</v>
      </c>
      <c r="M346">
        <v>97.83</v>
      </c>
      <c r="N346">
        <v>4.9800000000000004</v>
      </c>
      <c r="O346">
        <v>15</v>
      </c>
      <c r="P346">
        <f t="shared" si="45"/>
        <v>1</v>
      </c>
      <c r="Q346" t="str">
        <f t="shared" si="46"/>
        <v>Before 01-15</v>
      </c>
      <c r="R346">
        <f t="shared" si="47"/>
        <v>150.773</v>
      </c>
      <c r="S346">
        <f t="shared" si="48"/>
        <v>150.773</v>
      </c>
      <c r="T346">
        <f t="shared" si="49"/>
        <v>52.942999999999998</v>
      </c>
      <c r="U346" s="2">
        <f>Monthly_Fixed_Costs!$I$2</f>
        <v>26.363636363636363</v>
      </c>
      <c r="V346">
        <f t="shared" si="50"/>
        <v>4.9800000000000004</v>
      </c>
      <c r="W346" s="2">
        <f t="shared" si="51"/>
        <v>21.599363636363634</v>
      </c>
      <c r="X346">
        <f t="shared" si="52"/>
        <v>3</v>
      </c>
      <c r="Y346">
        <f t="shared" si="53"/>
        <v>0</v>
      </c>
    </row>
    <row r="347" spans="1:25" x14ac:dyDescent="0.3">
      <c r="A347" t="s">
        <v>383</v>
      </c>
      <c r="B347" s="1">
        <v>45665</v>
      </c>
      <c r="C347" s="1">
        <v>45668</v>
      </c>
      <c r="D347" s="1">
        <v>45668</v>
      </c>
      <c r="E347" t="s">
        <v>23</v>
      </c>
      <c r="F347" t="s">
        <v>41</v>
      </c>
      <c r="G347" t="s">
        <v>24</v>
      </c>
      <c r="H347" t="s">
        <v>19</v>
      </c>
      <c r="I347" t="s">
        <v>29</v>
      </c>
      <c r="J347" t="s">
        <v>27</v>
      </c>
      <c r="K347">
        <v>2</v>
      </c>
      <c r="L347">
        <v>90.31</v>
      </c>
      <c r="M347">
        <v>39.53</v>
      </c>
      <c r="N347">
        <v>3.39</v>
      </c>
      <c r="O347">
        <v>15</v>
      </c>
      <c r="P347">
        <f t="shared" si="45"/>
        <v>1</v>
      </c>
      <c r="Q347" t="str">
        <f t="shared" si="46"/>
        <v>Before 01-15</v>
      </c>
      <c r="R347">
        <f t="shared" si="47"/>
        <v>76.763499999999993</v>
      </c>
      <c r="S347">
        <f t="shared" si="48"/>
        <v>153.52699999999999</v>
      </c>
      <c r="T347">
        <f t="shared" si="49"/>
        <v>74.466999999999985</v>
      </c>
      <c r="U347" s="2">
        <f>Monthly_Fixed_Costs!$I$2</f>
        <v>26.363636363636363</v>
      </c>
      <c r="V347">
        <f t="shared" si="50"/>
        <v>6.78</v>
      </c>
      <c r="W347" s="2">
        <f t="shared" si="51"/>
        <v>41.323363636363624</v>
      </c>
      <c r="X347">
        <f t="shared" si="52"/>
        <v>3</v>
      </c>
      <c r="Y347">
        <f t="shared" si="53"/>
        <v>0</v>
      </c>
    </row>
    <row r="348" spans="1:25" x14ac:dyDescent="0.3">
      <c r="A348" t="s">
        <v>384</v>
      </c>
      <c r="B348" s="1">
        <v>45676</v>
      </c>
      <c r="C348" s="1">
        <v>45679</v>
      </c>
      <c r="D348" s="1">
        <v>45681</v>
      </c>
      <c r="E348" t="s">
        <v>16</v>
      </c>
      <c r="F348" t="s">
        <v>41</v>
      </c>
      <c r="G348" t="s">
        <v>24</v>
      </c>
      <c r="H348" t="s">
        <v>25</v>
      </c>
      <c r="I348" t="s">
        <v>34</v>
      </c>
      <c r="J348" t="s">
        <v>35</v>
      </c>
      <c r="K348">
        <v>14</v>
      </c>
      <c r="L348">
        <v>149.02000000000001</v>
      </c>
      <c r="M348">
        <v>83.08</v>
      </c>
      <c r="N348">
        <v>3.17</v>
      </c>
      <c r="O348">
        <v>5</v>
      </c>
      <c r="P348">
        <f t="shared" si="45"/>
        <v>0</v>
      </c>
      <c r="Q348" t="str">
        <f t="shared" si="46"/>
        <v>After 01-15</v>
      </c>
      <c r="R348">
        <f t="shared" si="47"/>
        <v>141.56900000000002</v>
      </c>
      <c r="S348">
        <f t="shared" si="48"/>
        <v>1981.9660000000003</v>
      </c>
      <c r="T348">
        <f t="shared" si="49"/>
        <v>818.84600000000046</v>
      </c>
      <c r="U348" s="2">
        <f>Monthly_Fixed_Costs!$I$2</f>
        <v>26.363636363636363</v>
      </c>
      <c r="V348">
        <f t="shared" si="50"/>
        <v>44.379999999999995</v>
      </c>
      <c r="W348" s="2">
        <f t="shared" si="51"/>
        <v>748.10236363636409</v>
      </c>
      <c r="X348">
        <f t="shared" si="52"/>
        <v>5</v>
      </c>
      <c r="Y348">
        <f t="shared" si="53"/>
        <v>0</v>
      </c>
    </row>
    <row r="349" spans="1:25" x14ac:dyDescent="0.3">
      <c r="A349" t="s">
        <v>385</v>
      </c>
      <c r="B349" s="1">
        <v>45675</v>
      </c>
      <c r="C349" s="1">
        <v>45679</v>
      </c>
      <c r="D349" s="1">
        <v>45682</v>
      </c>
      <c r="E349" t="s">
        <v>16</v>
      </c>
      <c r="F349" t="s">
        <v>17</v>
      </c>
      <c r="G349" t="s">
        <v>24</v>
      </c>
      <c r="H349" t="s">
        <v>33</v>
      </c>
      <c r="I349" t="s">
        <v>20</v>
      </c>
      <c r="J349" t="s">
        <v>21</v>
      </c>
      <c r="K349">
        <v>8</v>
      </c>
      <c r="L349">
        <v>128.57</v>
      </c>
      <c r="M349">
        <v>82.29</v>
      </c>
      <c r="N349">
        <v>5.4</v>
      </c>
      <c r="O349">
        <v>10</v>
      </c>
      <c r="P349">
        <f t="shared" si="45"/>
        <v>0</v>
      </c>
      <c r="Q349" t="str">
        <f t="shared" si="46"/>
        <v>After 01-15</v>
      </c>
      <c r="R349">
        <f t="shared" si="47"/>
        <v>115.71299999999999</v>
      </c>
      <c r="S349">
        <f t="shared" si="48"/>
        <v>925.70399999999995</v>
      </c>
      <c r="T349">
        <f t="shared" si="49"/>
        <v>267.3839999999999</v>
      </c>
      <c r="U349" s="2">
        <f>Monthly_Fixed_Costs!$I$2</f>
        <v>26.363636363636363</v>
      </c>
      <c r="V349">
        <f t="shared" si="50"/>
        <v>43.2</v>
      </c>
      <c r="W349" s="2">
        <f t="shared" si="51"/>
        <v>197.82036363636354</v>
      </c>
      <c r="X349">
        <f t="shared" si="52"/>
        <v>7</v>
      </c>
      <c r="Y349">
        <f t="shared" si="53"/>
        <v>0</v>
      </c>
    </row>
    <row r="350" spans="1:25" x14ac:dyDescent="0.3">
      <c r="A350" t="s">
        <v>386</v>
      </c>
      <c r="B350" s="1">
        <v>45669</v>
      </c>
      <c r="C350" s="1">
        <v>45673</v>
      </c>
      <c r="D350" s="1">
        <v>45672</v>
      </c>
      <c r="E350" t="s">
        <v>23</v>
      </c>
      <c r="F350" t="s">
        <v>17</v>
      </c>
      <c r="G350" t="s">
        <v>24</v>
      </c>
      <c r="H350" t="s">
        <v>25</v>
      </c>
      <c r="I350" t="s">
        <v>47</v>
      </c>
      <c r="J350" t="s">
        <v>35</v>
      </c>
      <c r="K350">
        <v>4</v>
      </c>
      <c r="L350">
        <v>136.30000000000001</v>
      </c>
      <c r="M350">
        <v>87.91</v>
      </c>
      <c r="N350">
        <v>11.13</v>
      </c>
      <c r="O350">
        <v>10</v>
      </c>
      <c r="P350">
        <f t="shared" si="45"/>
        <v>1</v>
      </c>
      <c r="Q350" t="str">
        <f t="shared" si="46"/>
        <v>Before 01-15</v>
      </c>
      <c r="R350">
        <f t="shared" si="47"/>
        <v>122.67000000000002</v>
      </c>
      <c r="S350">
        <f t="shared" si="48"/>
        <v>490.68000000000006</v>
      </c>
      <c r="T350">
        <f t="shared" si="49"/>
        <v>139.04000000000008</v>
      </c>
      <c r="U350" s="2">
        <f>Monthly_Fixed_Costs!$I$2</f>
        <v>26.363636363636363</v>
      </c>
      <c r="V350">
        <f t="shared" si="50"/>
        <v>44.52</v>
      </c>
      <c r="W350" s="2">
        <f t="shared" si="51"/>
        <v>68.156363636363707</v>
      </c>
      <c r="X350">
        <f t="shared" si="52"/>
        <v>3</v>
      </c>
      <c r="Y350">
        <f t="shared" si="53"/>
        <v>0</v>
      </c>
    </row>
    <row r="351" spans="1:25" x14ac:dyDescent="0.3">
      <c r="A351" t="s">
        <v>387</v>
      </c>
      <c r="B351" s="1">
        <v>45661</v>
      </c>
      <c r="C351" s="1">
        <v>45663</v>
      </c>
      <c r="D351" s="1">
        <v>45662</v>
      </c>
      <c r="E351" t="s">
        <v>23</v>
      </c>
      <c r="F351" t="s">
        <v>32</v>
      </c>
      <c r="G351" t="s">
        <v>24</v>
      </c>
      <c r="H351" t="s">
        <v>33</v>
      </c>
      <c r="I351" t="s">
        <v>29</v>
      </c>
      <c r="J351" t="s">
        <v>27</v>
      </c>
      <c r="K351">
        <v>10</v>
      </c>
      <c r="L351">
        <v>140.91999999999999</v>
      </c>
      <c r="M351">
        <v>58.82</v>
      </c>
      <c r="N351">
        <v>5.41</v>
      </c>
      <c r="O351">
        <v>10</v>
      </c>
      <c r="P351">
        <f t="shared" si="45"/>
        <v>1</v>
      </c>
      <c r="Q351" t="str">
        <f t="shared" si="46"/>
        <v>Before 01-15</v>
      </c>
      <c r="R351">
        <f t="shared" si="47"/>
        <v>126.82799999999999</v>
      </c>
      <c r="S351">
        <f t="shared" si="48"/>
        <v>1268.28</v>
      </c>
      <c r="T351">
        <f t="shared" si="49"/>
        <v>680.07999999999993</v>
      </c>
      <c r="U351" s="2">
        <f>Monthly_Fixed_Costs!$I$2</f>
        <v>26.363636363636363</v>
      </c>
      <c r="V351">
        <f t="shared" si="50"/>
        <v>54.1</v>
      </c>
      <c r="W351" s="2">
        <f t="shared" si="51"/>
        <v>599.61636363636353</v>
      </c>
      <c r="X351">
        <f t="shared" si="52"/>
        <v>1</v>
      </c>
      <c r="Y351">
        <f t="shared" si="53"/>
        <v>0</v>
      </c>
    </row>
    <row r="352" spans="1:25" x14ac:dyDescent="0.3">
      <c r="A352" t="s">
        <v>388</v>
      </c>
      <c r="B352" s="1">
        <v>45668</v>
      </c>
      <c r="C352" s="1">
        <v>45671</v>
      </c>
      <c r="D352" s="1">
        <v>45671</v>
      </c>
      <c r="E352" t="s">
        <v>16</v>
      </c>
      <c r="F352" t="s">
        <v>41</v>
      </c>
      <c r="G352" t="s">
        <v>18</v>
      </c>
      <c r="H352" t="s">
        <v>37</v>
      </c>
      <c r="I352" t="s">
        <v>20</v>
      </c>
      <c r="J352" t="s">
        <v>21</v>
      </c>
      <c r="K352">
        <v>5</v>
      </c>
      <c r="L352">
        <v>157.97999999999999</v>
      </c>
      <c r="M352">
        <v>81.040000000000006</v>
      </c>
      <c r="N352">
        <v>4.04</v>
      </c>
      <c r="O352">
        <v>0</v>
      </c>
      <c r="P352">
        <f t="shared" si="45"/>
        <v>1</v>
      </c>
      <c r="Q352" t="str">
        <f t="shared" si="46"/>
        <v>Before 01-15</v>
      </c>
      <c r="R352">
        <f t="shared" si="47"/>
        <v>157.97999999999999</v>
      </c>
      <c r="S352">
        <f t="shared" si="48"/>
        <v>789.9</v>
      </c>
      <c r="T352">
        <f t="shared" si="49"/>
        <v>384.69999999999993</v>
      </c>
      <c r="U352" s="2">
        <f>Monthly_Fixed_Costs!$I$2</f>
        <v>26.363636363636363</v>
      </c>
      <c r="V352">
        <f t="shared" si="50"/>
        <v>20.2</v>
      </c>
      <c r="W352" s="2">
        <f t="shared" si="51"/>
        <v>338.13636363636357</v>
      </c>
      <c r="X352">
        <f t="shared" si="52"/>
        <v>3</v>
      </c>
      <c r="Y352">
        <f t="shared" si="53"/>
        <v>0</v>
      </c>
    </row>
    <row r="353" spans="1:25" x14ac:dyDescent="0.3">
      <c r="A353" t="s">
        <v>389</v>
      </c>
      <c r="B353" s="1">
        <v>45672</v>
      </c>
      <c r="C353" s="1">
        <v>45675</v>
      </c>
      <c r="D353" s="1">
        <v>45674</v>
      </c>
      <c r="E353" t="s">
        <v>23</v>
      </c>
      <c r="F353" t="s">
        <v>45</v>
      </c>
      <c r="G353" t="s">
        <v>24</v>
      </c>
      <c r="H353" t="s">
        <v>37</v>
      </c>
      <c r="I353" t="s">
        <v>38</v>
      </c>
      <c r="J353" t="s">
        <v>21</v>
      </c>
      <c r="K353">
        <v>7</v>
      </c>
      <c r="L353">
        <v>91.8</v>
      </c>
      <c r="M353">
        <v>59.5</v>
      </c>
      <c r="N353">
        <v>3.49</v>
      </c>
      <c r="O353">
        <v>15</v>
      </c>
      <c r="P353">
        <f t="shared" si="45"/>
        <v>1</v>
      </c>
      <c r="Q353" t="str">
        <f t="shared" si="46"/>
        <v>Before 01-15</v>
      </c>
      <c r="R353">
        <f t="shared" si="47"/>
        <v>78.03</v>
      </c>
      <c r="S353">
        <f t="shared" si="48"/>
        <v>546.21</v>
      </c>
      <c r="T353">
        <f t="shared" si="49"/>
        <v>129.71000000000004</v>
      </c>
      <c r="U353" s="2">
        <f>Monthly_Fixed_Costs!$I$2</f>
        <v>26.363636363636363</v>
      </c>
      <c r="V353">
        <f t="shared" si="50"/>
        <v>24.43</v>
      </c>
      <c r="W353" s="2">
        <f t="shared" si="51"/>
        <v>78.91636363636367</v>
      </c>
      <c r="X353">
        <f t="shared" si="52"/>
        <v>2</v>
      </c>
      <c r="Y353">
        <f t="shared" si="53"/>
        <v>0</v>
      </c>
    </row>
    <row r="354" spans="1:25" x14ac:dyDescent="0.3">
      <c r="A354" t="s">
        <v>390</v>
      </c>
      <c r="B354" s="1">
        <v>45684</v>
      </c>
      <c r="C354" s="1">
        <v>45687</v>
      </c>
      <c r="D354" s="1">
        <v>45688</v>
      </c>
      <c r="E354" t="s">
        <v>23</v>
      </c>
      <c r="F354" t="s">
        <v>17</v>
      </c>
      <c r="G354" t="s">
        <v>18</v>
      </c>
      <c r="H354" t="s">
        <v>33</v>
      </c>
      <c r="I354" t="s">
        <v>20</v>
      </c>
      <c r="J354" t="s">
        <v>21</v>
      </c>
      <c r="K354">
        <v>14</v>
      </c>
      <c r="L354">
        <v>193.85</v>
      </c>
      <c r="M354">
        <v>92.52</v>
      </c>
      <c r="N354">
        <v>3.37</v>
      </c>
      <c r="O354">
        <v>10</v>
      </c>
      <c r="P354">
        <f t="shared" si="45"/>
        <v>0</v>
      </c>
      <c r="Q354" t="str">
        <f t="shared" si="46"/>
        <v>After 01-15</v>
      </c>
      <c r="R354">
        <f t="shared" si="47"/>
        <v>174.465</v>
      </c>
      <c r="S354">
        <f t="shared" si="48"/>
        <v>2442.5100000000002</v>
      </c>
      <c r="T354">
        <f t="shared" si="49"/>
        <v>1147.2300000000002</v>
      </c>
      <c r="U354" s="2">
        <f>Monthly_Fixed_Costs!$I$2</f>
        <v>26.363636363636363</v>
      </c>
      <c r="V354">
        <f t="shared" si="50"/>
        <v>47.18</v>
      </c>
      <c r="W354" s="2">
        <f t="shared" si="51"/>
        <v>1073.6863636363639</v>
      </c>
      <c r="X354">
        <f t="shared" si="52"/>
        <v>4</v>
      </c>
      <c r="Y354">
        <f t="shared" si="53"/>
        <v>0</v>
      </c>
    </row>
    <row r="355" spans="1:25" x14ac:dyDescent="0.3">
      <c r="A355" t="s">
        <v>391</v>
      </c>
      <c r="B355" s="1">
        <v>45662</v>
      </c>
      <c r="C355" s="1">
        <v>45666</v>
      </c>
      <c r="D355" s="1">
        <v>45666</v>
      </c>
      <c r="E355" t="s">
        <v>16</v>
      </c>
      <c r="F355" t="s">
        <v>45</v>
      </c>
      <c r="G355" t="s">
        <v>24</v>
      </c>
      <c r="H355" t="s">
        <v>37</v>
      </c>
      <c r="I355" t="s">
        <v>47</v>
      </c>
      <c r="J355" t="s">
        <v>35</v>
      </c>
      <c r="K355">
        <v>2</v>
      </c>
      <c r="L355">
        <v>191</v>
      </c>
      <c r="M355">
        <v>90.18</v>
      </c>
      <c r="N355">
        <v>8.77</v>
      </c>
      <c r="O355">
        <v>5</v>
      </c>
      <c r="P355">
        <f t="shared" si="45"/>
        <v>1</v>
      </c>
      <c r="Q355" t="str">
        <f t="shared" si="46"/>
        <v>Before 01-15</v>
      </c>
      <c r="R355">
        <f t="shared" si="47"/>
        <v>181.45</v>
      </c>
      <c r="S355">
        <f t="shared" si="48"/>
        <v>362.9</v>
      </c>
      <c r="T355">
        <f t="shared" si="49"/>
        <v>182.53999999999996</v>
      </c>
      <c r="U355" s="2">
        <f>Monthly_Fixed_Costs!$I$2</f>
        <v>26.363636363636363</v>
      </c>
      <c r="V355">
        <f t="shared" si="50"/>
        <v>17.54</v>
      </c>
      <c r="W355" s="2">
        <f t="shared" si="51"/>
        <v>138.6363636363636</v>
      </c>
      <c r="X355">
        <f t="shared" si="52"/>
        <v>4</v>
      </c>
      <c r="Y355">
        <f t="shared" si="53"/>
        <v>0</v>
      </c>
    </row>
    <row r="356" spans="1:25" x14ac:dyDescent="0.3">
      <c r="A356" t="s">
        <v>392</v>
      </c>
      <c r="B356" s="1">
        <v>45660</v>
      </c>
      <c r="C356" s="1">
        <v>45664</v>
      </c>
      <c r="D356" s="1">
        <v>45663</v>
      </c>
      <c r="E356" t="s">
        <v>16</v>
      </c>
      <c r="F356" t="s">
        <v>17</v>
      </c>
      <c r="G356" t="s">
        <v>24</v>
      </c>
      <c r="H356" t="s">
        <v>19</v>
      </c>
      <c r="I356" t="s">
        <v>47</v>
      </c>
      <c r="J356" t="s">
        <v>35</v>
      </c>
      <c r="K356">
        <v>10</v>
      </c>
      <c r="L356">
        <v>63.05</v>
      </c>
      <c r="M356">
        <v>32.4</v>
      </c>
      <c r="N356">
        <v>7.28</v>
      </c>
      <c r="O356">
        <v>10</v>
      </c>
      <c r="P356">
        <f t="shared" si="45"/>
        <v>1</v>
      </c>
      <c r="Q356" t="str">
        <f t="shared" si="46"/>
        <v>Before 01-15</v>
      </c>
      <c r="R356">
        <f t="shared" si="47"/>
        <v>56.744999999999997</v>
      </c>
      <c r="S356">
        <f t="shared" si="48"/>
        <v>567.44999999999993</v>
      </c>
      <c r="T356">
        <f t="shared" si="49"/>
        <v>243.44999999999993</v>
      </c>
      <c r="U356" s="2">
        <f>Monthly_Fixed_Costs!$I$2</f>
        <v>26.363636363636363</v>
      </c>
      <c r="V356">
        <f t="shared" si="50"/>
        <v>72.8</v>
      </c>
      <c r="W356" s="2">
        <f t="shared" si="51"/>
        <v>144.28636363636357</v>
      </c>
      <c r="X356">
        <f t="shared" si="52"/>
        <v>3</v>
      </c>
      <c r="Y356">
        <f t="shared" si="53"/>
        <v>0</v>
      </c>
    </row>
    <row r="357" spans="1:25" x14ac:dyDescent="0.3">
      <c r="A357" t="s">
        <v>393</v>
      </c>
      <c r="B357" s="1">
        <v>45674</v>
      </c>
      <c r="C357" s="1">
        <v>45678</v>
      </c>
      <c r="D357" s="1">
        <v>45680</v>
      </c>
      <c r="E357" t="s">
        <v>16</v>
      </c>
      <c r="F357" t="s">
        <v>45</v>
      </c>
      <c r="G357" t="s">
        <v>24</v>
      </c>
      <c r="H357" t="s">
        <v>19</v>
      </c>
      <c r="I357" t="s">
        <v>38</v>
      </c>
      <c r="J357" t="s">
        <v>21</v>
      </c>
      <c r="K357">
        <v>16</v>
      </c>
      <c r="L357">
        <v>48.61</v>
      </c>
      <c r="M357">
        <v>23.22</v>
      </c>
      <c r="N357">
        <v>4.07</v>
      </c>
      <c r="O357">
        <v>10</v>
      </c>
      <c r="P357">
        <f t="shared" si="45"/>
        <v>0</v>
      </c>
      <c r="Q357" t="str">
        <f t="shared" si="46"/>
        <v>After 01-15</v>
      </c>
      <c r="R357">
        <f t="shared" si="47"/>
        <v>43.749000000000002</v>
      </c>
      <c r="S357">
        <f t="shared" si="48"/>
        <v>699.98400000000004</v>
      </c>
      <c r="T357">
        <f t="shared" si="49"/>
        <v>328.46400000000006</v>
      </c>
      <c r="U357" s="2">
        <f>Monthly_Fixed_Costs!$I$2</f>
        <v>26.363636363636363</v>
      </c>
      <c r="V357">
        <f t="shared" si="50"/>
        <v>65.12</v>
      </c>
      <c r="W357" s="2">
        <f t="shared" si="51"/>
        <v>236.98036363636368</v>
      </c>
      <c r="X357">
        <f t="shared" si="52"/>
        <v>6</v>
      </c>
      <c r="Y357">
        <f t="shared" si="53"/>
        <v>0</v>
      </c>
    </row>
    <row r="358" spans="1:25" x14ac:dyDescent="0.3">
      <c r="A358" t="s">
        <v>394</v>
      </c>
      <c r="B358" s="1">
        <v>45684</v>
      </c>
      <c r="C358" s="1">
        <v>45688</v>
      </c>
      <c r="D358" s="1">
        <v>45687</v>
      </c>
      <c r="E358" t="s">
        <v>23</v>
      </c>
      <c r="F358" t="s">
        <v>17</v>
      </c>
      <c r="G358" t="s">
        <v>18</v>
      </c>
      <c r="H358" t="s">
        <v>37</v>
      </c>
      <c r="I358" t="s">
        <v>47</v>
      </c>
      <c r="J358" t="s">
        <v>35</v>
      </c>
      <c r="K358">
        <v>3</v>
      </c>
      <c r="L358">
        <v>110.78</v>
      </c>
      <c r="M358">
        <v>60.72</v>
      </c>
      <c r="N358">
        <v>9.6300000000000008</v>
      </c>
      <c r="O358">
        <v>15</v>
      </c>
      <c r="P358">
        <f t="shared" si="45"/>
        <v>1</v>
      </c>
      <c r="Q358" t="str">
        <f t="shared" si="46"/>
        <v>After 01-15</v>
      </c>
      <c r="R358">
        <f t="shared" si="47"/>
        <v>94.162999999999997</v>
      </c>
      <c r="S358">
        <f t="shared" si="48"/>
        <v>282.48899999999998</v>
      </c>
      <c r="T358">
        <f t="shared" si="49"/>
        <v>100.32899999999998</v>
      </c>
      <c r="U358" s="2">
        <f>Monthly_Fixed_Costs!$I$2</f>
        <v>26.363636363636363</v>
      </c>
      <c r="V358">
        <f t="shared" si="50"/>
        <v>28.89</v>
      </c>
      <c r="W358" s="2">
        <f t="shared" si="51"/>
        <v>45.075363636363619</v>
      </c>
      <c r="X358">
        <f t="shared" si="52"/>
        <v>3</v>
      </c>
      <c r="Y358">
        <f t="shared" si="53"/>
        <v>0</v>
      </c>
    </row>
    <row r="359" spans="1:25" x14ac:dyDescent="0.3">
      <c r="A359" t="s">
        <v>395</v>
      </c>
      <c r="B359" s="1">
        <v>45667</v>
      </c>
      <c r="C359" s="1">
        <v>45670</v>
      </c>
      <c r="D359" s="1">
        <v>45670</v>
      </c>
      <c r="E359" t="s">
        <v>16</v>
      </c>
      <c r="F359" t="s">
        <v>45</v>
      </c>
      <c r="G359" t="s">
        <v>24</v>
      </c>
      <c r="H359" t="s">
        <v>25</v>
      </c>
      <c r="I359" t="s">
        <v>74</v>
      </c>
      <c r="J359" t="s">
        <v>27</v>
      </c>
      <c r="K359">
        <v>16</v>
      </c>
      <c r="L359">
        <v>175.81</v>
      </c>
      <c r="M359">
        <v>76.180000000000007</v>
      </c>
      <c r="N359">
        <v>5.65</v>
      </c>
      <c r="O359">
        <v>15</v>
      </c>
      <c r="P359">
        <f t="shared" si="45"/>
        <v>1</v>
      </c>
      <c r="Q359" t="str">
        <f t="shared" si="46"/>
        <v>Before 01-15</v>
      </c>
      <c r="R359">
        <f t="shared" si="47"/>
        <v>149.4385</v>
      </c>
      <c r="S359">
        <f t="shared" si="48"/>
        <v>2391.0160000000001</v>
      </c>
      <c r="T359">
        <f t="shared" si="49"/>
        <v>1172.136</v>
      </c>
      <c r="U359" s="2">
        <f>Monthly_Fixed_Costs!$I$2</f>
        <v>26.363636363636363</v>
      </c>
      <c r="V359">
        <f t="shared" si="50"/>
        <v>90.4</v>
      </c>
      <c r="W359" s="2">
        <f t="shared" si="51"/>
        <v>1055.3723636363636</v>
      </c>
      <c r="X359">
        <f t="shared" si="52"/>
        <v>3</v>
      </c>
      <c r="Y359">
        <f t="shared" si="53"/>
        <v>0</v>
      </c>
    </row>
    <row r="360" spans="1:25" x14ac:dyDescent="0.3">
      <c r="A360" t="s">
        <v>396</v>
      </c>
      <c r="B360" s="1">
        <v>45670</v>
      </c>
      <c r="C360" s="1">
        <v>45673</v>
      </c>
      <c r="D360" s="1">
        <v>45673</v>
      </c>
      <c r="E360" t="s">
        <v>16</v>
      </c>
      <c r="F360" t="s">
        <v>17</v>
      </c>
      <c r="G360" t="s">
        <v>18</v>
      </c>
      <c r="H360" t="s">
        <v>19</v>
      </c>
      <c r="I360" t="s">
        <v>34</v>
      </c>
      <c r="J360" t="s">
        <v>35</v>
      </c>
      <c r="K360">
        <v>9</v>
      </c>
      <c r="L360">
        <v>155.88</v>
      </c>
      <c r="M360">
        <v>64.64</v>
      </c>
      <c r="N360">
        <v>7.64</v>
      </c>
      <c r="O360">
        <v>15</v>
      </c>
      <c r="P360">
        <f t="shared" si="45"/>
        <v>1</v>
      </c>
      <c r="Q360" t="str">
        <f t="shared" si="46"/>
        <v>Before 01-15</v>
      </c>
      <c r="R360">
        <f t="shared" si="47"/>
        <v>132.49799999999999</v>
      </c>
      <c r="S360">
        <f t="shared" si="48"/>
        <v>1192.482</v>
      </c>
      <c r="T360">
        <f t="shared" si="49"/>
        <v>610.72199999999998</v>
      </c>
      <c r="U360" s="2">
        <f>Monthly_Fixed_Costs!$I$2</f>
        <v>26.363636363636363</v>
      </c>
      <c r="V360">
        <f t="shared" si="50"/>
        <v>68.759999999999991</v>
      </c>
      <c r="W360" s="2">
        <f t="shared" si="51"/>
        <v>515.59836363636362</v>
      </c>
      <c r="X360">
        <f t="shared" si="52"/>
        <v>3</v>
      </c>
      <c r="Y360">
        <f t="shared" si="53"/>
        <v>0</v>
      </c>
    </row>
    <row r="361" spans="1:25" x14ac:dyDescent="0.3">
      <c r="A361" t="s">
        <v>397</v>
      </c>
      <c r="B361" s="1">
        <v>45682</v>
      </c>
      <c r="C361" s="1">
        <v>45686</v>
      </c>
      <c r="D361" s="1">
        <v>45686</v>
      </c>
      <c r="E361" t="s">
        <v>23</v>
      </c>
      <c r="F361" t="s">
        <v>41</v>
      </c>
      <c r="G361" t="s">
        <v>24</v>
      </c>
      <c r="H361" t="s">
        <v>19</v>
      </c>
      <c r="I361" t="s">
        <v>34</v>
      </c>
      <c r="J361" t="s">
        <v>35</v>
      </c>
      <c r="K361">
        <v>4</v>
      </c>
      <c r="L361">
        <v>68.930000000000007</v>
      </c>
      <c r="M361">
        <v>36.200000000000003</v>
      </c>
      <c r="N361">
        <v>7.23</v>
      </c>
      <c r="O361">
        <v>0</v>
      </c>
      <c r="P361">
        <f t="shared" si="45"/>
        <v>1</v>
      </c>
      <c r="Q361" t="str">
        <f t="shared" si="46"/>
        <v>After 01-15</v>
      </c>
      <c r="R361">
        <f t="shared" si="47"/>
        <v>68.930000000000007</v>
      </c>
      <c r="S361">
        <f t="shared" si="48"/>
        <v>275.72000000000003</v>
      </c>
      <c r="T361">
        <f t="shared" si="49"/>
        <v>130.92000000000002</v>
      </c>
      <c r="U361" s="2">
        <f>Monthly_Fixed_Costs!$I$2</f>
        <v>26.363636363636363</v>
      </c>
      <c r="V361">
        <f t="shared" si="50"/>
        <v>28.92</v>
      </c>
      <c r="W361" s="2">
        <f t="shared" si="51"/>
        <v>75.636363636363654</v>
      </c>
      <c r="X361">
        <f t="shared" si="52"/>
        <v>4</v>
      </c>
      <c r="Y361">
        <f t="shared" si="53"/>
        <v>0</v>
      </c>
    </row>
    <row r="362" spans="1:25" x14ac:dyDescent="0.3">
      <c r="A362" t="s">
        <v>398</v>
      </c>
      <c r="B362" s="1">
        <v>45688</v>
      </c>
      <c r="C362" s="1">
        <v>45692</v>
      </c>
      <c r="D362" s="1">
        <v>45694</v>
      </c>
      <c r="E362" t="s">
        <v>16</v>
      </c>
      <c r="F362" t="s">
        <v>45</v>
      </c>
      <c r="G362" t="s">
        <v>24</v>
      </c>
      <c r="H362" t="s">
        <v>25</v>
      </c>
      <c r="I362" t="s">
        <v>38</v>
      </c>
      <c r="J362" t="s">
        <v>21</v>
      </c>
      <c r="K362">
        <v>3</v>
      </c>
      <c r="L362">
        <v>158.28</v>
      </c>
      <c r="M362">
        <v>94.55</v>
      </c>
      <c r="N362">
        <v>9.4600000000000009</v>
      </c>
      <c r="O362">
        <v>10</v>
      </c>
      <c r="P362">
        <f t="shared" si="45"/>
        <v>0</v>
      </c>
      <c r="Q362" t="str">
        <f t="shared" si="46"/>
        <v>After 01-15</v>
      </c>
      <c r="R362">
        <f t="shared" si="47"/>
        <v>142.452</v>
      </c>
      <c r="S362">
        <f t="shared" si="48"/>
        <v>427.35599999999999</v>
      </c>
      <c r="T362">
        <f t="shared" si="49"/>
        <v>143.70600000000002</v>
      </c>
      <c r="U362" s="2">
        <f>Monthly_Fixed_Costs!$I$2</f>
        <v>26.363636363636363</v>
      </c>
      <c r="V362">
        <f t="shared" si="50"/>
        <v>28.380000000000003</v>
      </c>
      <c r="W362" s="2">
        <f t="shared" si="51"/>
        <v>88.962363636363648</v>
      </c>
      <c r="X362">
        <f t="shared" si="52"/>
        <v>6</v>
      </c>
      <c r="Y362">
        <f t="shared" si="53"/>
        <v>0</v>
      </c>
    </row>
    <row r="363" spans="1:25" x14ac:dyDescent="0.3">
      <c r="A363" t="s">
        <v>399</v>
      </c>
      <c r="B363" s="1">
        <v>45683</v>
      </c>
      <c r="C363" s="1">
        <v>45686</v>
      </c>
      <c r="D363" s="1">
        <v>45688</v>
      </c>
      <c r="E363" t="s">
        <v>23</v>
      </c>
      <c r="F363" t="s">
        <v>17</v>
      </c>
      <c r="G363" t="s">
        <v>24</v>
      </c>
      <c r="H363" t="s">
        <v>37</v>
      </c>
      <c r="I363" t="s">
        <v>20</v>
      </c>
      <c r="J363" t="s">
        <v>21</v>
      </c>
      <c r="K363">
        <v>1</v>
      </c>
      <c r="L363">
        <v>172.49</v>
      </c>
      <c r="M363">
        <v>98.61</v>
      </c>
      <c r="N363">
        <v>9.98</v>
      </c>
      <c r="O363">
        <v>10</v>
      </c>
      <c r="P363">
        <f t="shared" si="45"/>
        <v>0</v>
      </c>
      <c r="Q363" t="str">
        <f t="shared" si="46"/>
        <v>After 01-15</v>
      </c>
      <c r="R363">
        <f t="shared" si="47"/>
        <v>155.24100000000001</v>
      </c>
      <c r="S363">
        <f t="shared" si="48"/>
        <v>155.24100000000001</v>
      </c>
      <c r="T363">
        <f t="shared" si="49"/>
        <v>56.631000000000014</v>
      </c>
      <c r="U363" s="2">
        <f>Monthly_Fixed_Costs!$I$2</f>
        <v>26.363636363636363</v>
      </c>
      <c r="V363">
        <f t="shared" si="50"/>
        <v>9.98</v>
      </c>
      <c r="W363" s="2">
        <f t="shared" si="51"/>
        <v>20.287363636363651</v>
      </c>
      <c r="X363">
        <f t="shared" si="52"/>
        <v>5</v>
      </c>
      <c r="Y363">
        <f t="shared" si="53"/>
        <v>0</v>
      </c>
    </row>
    <row r="364" spans="1:25" x14ac:dyDescent="0.3">
      <c r="A364" t="s">
        <v>400</v>
      </c>
      <c r="B364" s="1">
        <v>45672</v>
      </c>
      <c r="C364" s="1">
        <v>45676</v>
      </c>
      <c r="D364" s="1">
        <v>45676</v>
      </c>
      <c r="E364" t="s">
        <v>23</v>
      </c>
      <c r="F364" t="s">
        <v>45</v>
      </c>
      <c r="G364" t="s">
        <v>24</v>
      </c>
      <c r="H364" t="s">
        <v>33</v>
      </c>
      <c r="I364" t="s">
        <v>38</v>
      </c>
      <c r="J364" t="s">
        <v>21</v>
      </c>
      <c r="K364">
        <v>5</v>
      </c>
      <c r="L364">
        <v>48.69</v>
      </c>
      <c r="M364">
        <v>27.28</v>
      </c>
      <c r="N364">
        <v>6.72</v>
      </c>
      <c r="O364">
        <v>0</v>
      </c>
      <c r="P364">
        <f t="shared" si="45"/>
        <v>1</v>
      </c>
      <c r="Q364" t="str">
        <f t="shared" si="46"/>
        <v>Before 01-15</v>
      </c>
      <c r="R364">
        <f t="shared" si="47"/>
        <v>48.69</v>
      </c>
      <c r="S364">
        <f t="shared" si="48"/>
        <v>243.45</v>
      </c>
      <c r="T364">
        <f t="shared" si="49"/>
        <v>107.04999999999998</v>
      </c>
      <c r="U364" s="2">
        <f>Monthly_Fixed_Costs!$I$2</f>
        <v>26.363636363636363</v>
      </c>
      <c r="V364">
        <f t="shared" si="50"/>
        <v>33.6</v>
      </c>
      <c r="W364" s="2">
        <f t="shared" si="51"/>
        <v>47.086363636363615</v>
      </c>
      <c r="X364">
        <f t="shared" si="52"/>
        <v>4</v>
      </c>
      <c r="Y364">
        <f t="shared" si="53"/>
        <v>0</v>
      </c>
    </row>
    <row r="365" spans="1:25" x14ac:dyDescent="0.3">
      <c r="A365" t="s">
        <v>401</v>
      </c>
      <c r="B365" s="1">
        <v>45661</v>
      </c>
      <c r="C365" s="1">
        <v>45665</v>
      </c>
      <c r="D365" s="1">
        <v>45664</v>
      </c>
      <c r="E365" t="s">
        <v>23</v>
      </c>
      <c r="F365" t="s">
        <v>32</v>
      </c>
      <c r="G365" t="s">
        <v>18</v>
      </c>
      <c r="H365" t="s">
        <v>25</v>
      </c>
      <c r="I365" t="s">
        <v>74</v>
      </c>
      <c r="J365" t="s">
        <v>27</v>
      </c>
      <c r="K365">
        <v>5</v>
      </c>
      <c r="L365">
        <v>98.01</v>
      </c>
      <c r="M365">
        <v>62.42</v>
      </c>
      <c r="N365">
        <v>5.15</v>
      </c>
      <c r="O365">
        <v>0</v>
      </c>
      <c r="P365">
        <f t="shared" si="45"/>
        <v>1</v>
      </c>
      <c r="Q365" t="str">
        <f t="shared" si="46"/>
        <v>Before 01-15</v>
      </c>
      <c r="R365">
        <f t="shared" si="47"/>
        <v>98.01</v>
      </c>
      <c r="S365">
        <f t="shared" si="48"/>
        <v>490.05</v>
      </c>
      <c r="T365">
        <f t="shared" si="49"/>
        <v>177.95</v>
      </c>
      <c r="U365" s="2">
        <f>Monthly_Fixed_Costs!$I$2</f>
        <v>26.363636363636363</v>
      </c>
      <c r="V365">
        <f t="shared" si="50"/>
        <v>25.75</v>
      </c>
      <c r="W365" s="2">
        <f t="shared" si="51"/>
        <v>125.83636363636363</v>
      </c>
      <c r="X365">
        <f t="shared" si="52"/>
        <v>3</v>
      </c>
      <c r="Y365">
        <f t="shared" si="53"/>
        <v>0</v>
      </c>
    </row>
    <row r="366" spans="1:25" x14ac:dyDescent="0.3">
      <c r="A366" t="s">
        <v>402</v>
      </c>
      <c r="B366" s="1">
        <v>45688</v>
      </c>
      <c r="C366" s="1">
        <v>45691</v>
      </c>
      <c r="D366" s="1">
        <v>45691</v>
      </c>
      <c r="E366" t="s">
        <v>16</v>
      </c>
      <c r="F366" t="s">
        <v>45</v>
      </c>
      <c r="G366" t="s">
        <v>24</v>
      </c>
      <c r="H366" t="s">
        <v>25</v>
      </c>
      <c r="I366" t="s">
        <v>20</v>
      </c>
      <c r="J366" t="s">
        <v>21</v>
      </c>
      <c r="K366">
        <v>12</v>
      </c>
      <c r="L366">
        <v>108.34</v>
      </c>
      <c r="M366">
        <v>51.44</v>
      </c>
      <c r="N366">
        <v>5.09</v>
      </c>
      <c r="O366">
        <v>0</v>
      </c>
      <c r="P366">
        <f t="shared" si="45"/>
        <v>1</v>
      </c>
      <c r="Q366" t="str">
        <f t="shared" si="46"/>
        <v>After 01-15</v>
      </c>
      <c r="R366">
        <f t="shared" si="47"/>
        <v>108.34</v>
      </c>
      <c r="S366">
        <f t="shared" si="48"/>
        <v>1300.08</v>
      </c>
      <c r="T366">
        <f t="shared" si="49"/>
        <v>682.8</v>
      </c>
      <c r="U366" s="2">
        <f>Monthly_Fixed_Costs!$I$2</f>
        <v>26.363636363636363</v>
      </c>
      <c r="V366">
        <f t="shared" si="50"/>
        <v>61.08</v>
      </c>
      <c r="W366" s="2">
        <f t="shared" si="51"/>
        <v>595.35636363636354</v>
      </c>
      <c r="X366">
        <f t="shared" si="52"/>
        <v>3</v>
      </c>
      <c r="Y366">
        <f t="shared" si="53"/>
        <v>0</v>
      </c>
    </row>
    <row r="367" spans="1:25" x14ac:dyDescent="0.3">
      <c r="A367" t="s">
        <v>403</v>
      </c>
      <c r="B367" s="1">
        <v>45671</v>
      </c>
      <c r="C367" s="1">
        <v>45675</v>
      </c>
      <c r="D367" s="1">
        <v>45674</v>
      </c>
      <c r="E367" t="s">
        <v>23</v>
      </c>
      <c r="F367" t="s">
        <v>41</v>
      </c>
      <c r="G367" t="s">
        <v>18</v>
      </c>
      <c r="H367" t="s">
        <v>37</v>
      </c>
      <c r="I367" t="s">
        <v>47</v>
      </c>
      <c r="J367" t="s">
        <v>35</v>
      </c>
      <c r="K367">
        <v>18</v>
      </c>
      <c r="L367">
        <v>199.94</v>
      </c>
      <c r="M367">
        <v>94.62</v>
      </c>
      <c r="N367">
        <v>8.5</v>
      </c>
      <c r="O367">
        <v>10</v>
      </c>
      <c r="P367">
        <f t="shared" si="45"/>
        <v>1</v>
      </c>
      <c r="Q367" t="str">
        <f t="shared" si="46"/>
        <v>Before 01-15</v>
      </c>
      <c r="R367">
        <f t="shared" si="47"/>
        <v>179.946</v>
      </c>
      <c r="S367">
        <f t="shared" si="48"/>
        <v>3239.0279999999998</v>
      </c>
      <c r="T367">
        <f t="shared" si="49"/>
        <v>1535.8679999999997</v>
      </c>
      <c r="U367" s="2">
        <f>Monthly_Fixed_Costs!$I$2</f>
        <v>26.363636363636363</v>
      </c>
      <c r="V367">
        <f t="shared" si="50"/>
        <v>153</v>
      </c>
      <c r="W367" s="2">
        <f t="shared" si="51"/>
        <v>1356.5043636363635</v>
      </c>
      <c r="X367">
        <f t="shared" si="52"/>
        <v>3</v>
      </c>
      <c r="Y367">
        <f t="shared" si="53"/>
        <v>0</v>
      </c>
    </row>
    <row r="368" spans="1:25" x14ac:dyDescent="0.3">
      <c r="A368" t="s">
        <v>404</v>
      </c>
      <c r="B368" s="1">
        <v>45688</v>
      </c>
      <c r="C368" s="1">
        <v>45690</v>
      </c>
      <c r="D368" s="1">
        <v>45693</v>
      </c>
      <c r="E368" t="s">
        <v>16</v>
      </c>
      <c r="F368" t="s">
        <v>41</v>
      </c>
      <c r="G368" t="s">
        <v>18</v>
      </c>
      <c r="H368" t="s">
        <v>33</v>
      </c>
      <c r="I368" t="s">
        <v>34</v>
      </c>
      <c r="J368" t="s">
        <v>35</v>
      </c>
      <c r="K368">
        <v>3</v>
      </c>
      <c r="L368">
        <v>23.98</v>
      </c>
      <c r="M368">
        <v>10.11</v>
      </c>
      <c r="N368">
        <v>9.26</v>
      </c>
      <c r="O368">
        <v>5</v>
      </c>
      <c r="P368">
        <f t="shared" si="45"/>
        <v>0</v>
      </c>
      <c r="Q368" t="str">
        <f t="shared" si="46"/>
        <v>After 01-15</v>
      </c>
      <c r="R368">
        <f t="shared" si="47"/>
        <v>22.780999999999999</v>
      </c>
      <c r="S368">
        <f t="shared" si="48"/>
        <v>68.342999999999989</v>
      </c>
      <c r="T368">
        <f t="shared" si="49"/>
        <v>38.012999999999991</v>
      </c>
      <c r="U368" s="2">
        <f>Monthly_Fixed_Costs!$I$2</f>
        <v>26.363636363636363</v>
      </c>
      <c r="V368">
        <f t="shared" si="50"/>
        <v>27.78</v>
      </c>
      <c r="W368" s="2">
        <f t="shared" si="51"/>
        <v>-16.13063636363637</v>
      </c>
      <c r="X368">
        <f t="shared" si="52"/>
        <v>5</v>
      </c>
      <c r="Y368">
        <f t="shared" si="53"/>
        <v>1</v>
      </c>
    </row>
    <row r="369" spans="1:25" x14ac:dyDescent="0.3">
      <c r="A369" t="s">
        <v>405</v>
      </c>
      <c r="B369" s="1">
        <v>45660</v>
      </c>
      <c r="C369" s="1">
        <v>45664</v>
      </c>
      <c r="D369" s="1">
        <v>45663</v>
      </c>
      <c r="E369" t="s">
        <v>16</v>
      </c>
      <c r="F369" t="s">
        <v>17</v>
      </c>
      <c r="G369" t="s">
        <v>18</v>
      </c>
      <c r="H369" t="s">
        <v>25</v>
      </c>
      <c r="I369" t="s">
        <v>38</v>
      </c>
      <c r="J369" t="s">
        <v>21</v>
      </c>
      <c r="K369">
        <v>5</v>
      </c>
      <c r="L369">
        <v>95.72</v>
      </c>
      <c r="M369">
        <v>47.37</v>
      </c>
      <c r="N369">
        <v>10.54</v>
      </c>
      <c r="O369">
        <v>0</v>
      </c>
      <c r="P369">
        <f t="shared" si="45"/>
        <v>1</v>
      </c>
      <c r="Q369" t="str">
        <f t="shared" si="46"/>
        <v>Before 01-15</v>
      </c>
      <c r="R369">
        <f t="shared" si="47"/>
        <v>95.72</v>
      </c>
      <c r="S369">
        <f t="shared" si="48"/>
        <v>478.6</v>
      </c>
      <c r="T369">
        <f t="shared" si="49"/>
        <v>241.75000000000003</v>
      </c>
      <c r="U369" s="2">
        <f>Monthly_Fixed_Costs!$I$2</f>
        <v>26.363636363636363</v>
      </c>
      <c r="V369">
        <f t="shared" si="50"/>
        <v>52.699999999999996</v>
      </c>
      <c r="W369" s="2">
        <f t="shared" si="51"/>
        <v>162.68636363636367</v>
      </c>
      <c r="X369">
        <f t="shared" si="52"/>
        <v>3</v>
      </c>
      <c r="Y369">
        <f t="shared" si="53"/>
        <v>0</v>
      </c>
    </row>
    <row r="370" spans="1:25" x14ac:dyDescent="0.3">
      <c r="A370" t="s">
        <v>406</v>
      </c>
      <c r="B370" s="1">
        <v>45674</v>
      </c>
      <c r="C370" s="1">
        <v>45676</v>
      </c>
      <c r="D370" s="1">
        <v>45676</v>
      </c>
      <c r="E370" t="s">
        <v>16</v>
      </c>
      <c r="F370" t="s">
        <v>45</v>
      </c>
      <c r="G370" t="s">
        <v>18</v>
      </c>
      <c r="H370" t="s">
        <v>33</v>
      </c>
      <c r="I370" t="s">
        <v>56</v>
      </c>
      <c r="J370" t="s">
        <v>35</v>
      </c>
      <c r="K370">
        <v>1</v>
      </c>
      <c r="L370">
        <v>38.94</v>
      </c>
      <c r="M370">
        <v>22.03</v>
      </c>
      <c r="N370">
        <v>6.66</v>
      </c>
      <c r="O370">
        <v>15</v>
      </c>
      <c r="P370">
        <f t="shared" si="45"/>
        <v>1</v>
      </c>
      <c r="Q370" t="str">
        <f t="shared" si="46"/>
        <v>After 01-15</v>
      </c>
      <c r="R370">
        <f t="shared" si="47"/>
        <v>33.098999999999997</v>
      </c>
      <c r="S370">
        <f t="shared" si="48"/>
        <v>33.098999999999997</v>
      </c>
      <c r="T370">
        <f t="shared" si="49"/>
        <v>11.068999999999996</v>
      </c>
      <c r="U370" s="2">
        <f>Monthly_Fixed_Costs!$I$2</f>
        <v>26.363636363636363</v>
      </c>
      <c r="V370">
        <f t="shared" si="50"/>
        <v>6.66</v>
      </c>
      <c r="W370" s="2">
        <f t="shared" si="51"/>
        <v>-21.954636363636368</v>
      </c>
      <c r="X370">
        <f t="shared" si="52"/>
        <v>2</v>
      </c>
      <c r="Y370">
        <f t="shared" si="53"/>
        <v>1</v>
      </c>
    </row>
    <row r="371" spans="1:25" x14ac:dyDescent="0.3">
      <c r="A371" t="s">
        <v>407</v>
      </c>
      <c r="B371" s="1">
        <v>45664</v>
      </c>
      <c r="C371" s="1">
        <v>45668</v>
      </c>
      <c r="D371" s="1">
        <v>45667</v>
      </c>
      <c r="E371" t="s">
        <v>23</v>
      </c>
      <c r="F371" t="s">
        <v>45</v>
      </c>
      <c r="G371" t="s">
        <v>24</v>
      </c>
      <c r="H371" t="s">
        <v>19</v>
      </c>
      <c r="I371" t="s">
        <v>38</v>
      </c>
      <c r="J371" t="s">
        <v>21</v>
      </c>
      <c r="K371">
        <v>8</v>
      </c>
      <c r="L371">
        <v>76.63</v>
      </c>
      <c r="M371">
        <v>45.44</v>
      </c>
      <c r="N371">
        <v>4.7699999999999996</v>
      </c>
      <c r="O371">
        <v>0</v>
      </c>
      <c r="P371">
        <f t="shared" si="45"/>
        <v>1</v>
      </c>
      <c r="Q371" t="str">
        <f t="shared" si="46"/>
        <v>Before 01-15</v>
      </c>
      <c r="R371">
        <f t="shared" si="47"/>
        <v>76.63</v>
      </c>
      <c r="S371">
        <f t="shared" si="48"/>
        <v>613.04</v>
      </c>
      <c r="T371">
        <f t="shared" si="49"/>
        <v>249.51999999999998</v>
      </c>
      <c r="U371" s="2">
        <f>Monthly_Fixed_Costs!$I$2</f>
        <v>26.363636363636363</v>
      </c>
      <c r="V371">
        <f t="shared" si="50"/>
        <v>38.159999999999997</v>
      </c>
      <c r="W371" s="2">
        <f t="shared" si="51"/>
        <v>184.99636363636364</v>
      </c>
      <c r="X371">
        <f t="shared" si="52"/>
        <v>3</v>
      </c>
      <c r="Y371">
        <f t="shared" si="53"/>
        <v>0</v>
      </c>
    </row>
    <row r="372" spans="1:25" x14ac:dyDescent="0.3">
      <c r="A372" t="s">
        <v>408</v>
      </c>
      <c r="B372" s="1">
        <v>45682</v>
      </c>
      <c r="C372" s="1">
        <v>45686</v>
      </c>
      <c r="D372" s="1">
        <v>45685</v>
      </c>
      <c r="E372" t="s">
        <v>16</v>
      </c>
      <c r="F372" t="s">
        <v>17</v>
      </c>
      <c r="G372" t="s">
        <v>24</v>
      </c>
      <c r="H372" t="s">
        <v>19</v>
      </c>
      <c r="I372" t="s">
        <v>20</v>
      </c>
      <c r="J372" t="s">
        <v>21</v>
      </c>
      <c r="K372">
        <v>5</v>
      </c>
      <c r="L372">
        <v>184.93</v>
      </c>
      <c r="M372">
        <v>116.07</v>
      </c>
      <c r="N372">
        <v>3.63</v>
      </c>
      <c r="O372">
        <v>0</v>
      </c>
      <c r="P372">
        <f t="shared" si="45"/>
        <v>1</v>
      </c>
      <c r="Q372" t="str">
        <f t="shared" si="46"/>
        <v>After 01-15</v>
      </c>
      <c r="R372">
        <f t="shared" si="47"/>
        <v>184.93</v>
      </c>
      <c r="S372">
        <f t="shared" si="48"/>
        <v>924.65000000000009</v>
      </c>
      <c r="T372">
        <f t="shared" si="49"/>
        <v>344.30000000000018</v>
      </c>
      <c r="U372" s="2">
        <f>Monthly_Fixed_Costs!$I$2</f>
        <v>26.363636363636363</v>
      </c>
      <c r="V372">
        <f t="shared" si="50"/>
        <v>18.149999999999999</v>
      </c>
      <c r="W372" s="2">
        <f t="shared" si="51"/>
        <v>299.78636363636383</v>
      </c>
      <c r="X372">
        <f t="shared" si="52"/>
        <v>3</v>
      </c>
      <c r="Y372">
        <f t="shared" si="53"/>
        <v>0</v>
      </c>
    </row>
    <row r="373" spans="1:25" x14ac:dyDescent="0.3">
      <c r="A373" t="s">
        <v>409</v>
      </c>
      <c r="B373" s="1">
        <v>45663</v>
      </c>
      <c r="C373" s="1">
        <v>45665</v>
      </c>
      <c r="D373" s="1">
        <v>45664</v>
      </c>
      <c r="E373" t="s">
        <v>16</v>
      </c>
      <c r="F373" t="s">
        <v>17</v>
      </c>
      <c r="G373" t="s">
        <v>24</v>
      </c>
      <c r="H373" t="s">
        <v>33</v>
      </c>
      <c r="I373" t="s">
        <v>20</v>
      </c>
      <c r="J373" t="s">
        <v>21</v>
      </c>
      <c r="K373">
        <v>7</v>
      </c>
      <c r="L373">
        <v>113.91</v>
      </c>
      <c r="M373">
        <v>68.31</v>
      </c>
      <c r="N373">
        <v>5.1100000000000003</v>
      </c>
      <c r="O373">
        <v>10</v>
      </c>
      <c r="P373">
        <f t="shared" si="45"/>
        <v>1</v>
      </c>
      <c r="Q373" t="str">
        <f t="shared" si="46"/>
        <v>Before 01-15</v>
      </c>
      <c r="R373">
        <f t="shared" si="47"/>
        <v>102.51900000000001</v>
      </c>
      <c r="S373">
        <f t="shared" si="48"/>
        <v>717.63300000000004</v>
      </c>
      <c r="T373">
        <f t="shared" si="49"/>
        <v>239.46300000000002</v>
      </c>
      <c r="U373" s="2">
        <f>Monthly_Fixed_Costs!$I$2</f>
        <v>26.363636363636363</v>
      </c>
      <c r="V373">
        <f t="shared" si="50"/>
        <v>35.770000000000003</v>
      </c>
      <c r="W373" s="2">
        <f t="shared" si="51"/>
        <v>177.32936363636367</v>
      </c>
      <c r="X373">
        <f t="shared" si="52"/>
        <v>1</v>
      </c>
      <c r="Y373">
        <f t="shared" si="53"/>
        <v>0</v>
      </c>
    </row>
    <row r="374" spans="1:25" x14ac:dyDescent="0.3">
      <c r="A374" t="s">
        <v>410</v>
      </c>
      <c r="B374" s="1">
        <v>45665</v>
      </c>
      <c r="C374" s="1">
        <v>45668</v>
      </c>
      <c r="D374" s="1">
        <v>45667</v>
      </c>
      <c r="E374" t="s">
        <v>16</v>
      </c>
      <c r="F374" t="s">
        <v>45</v>
      </c>
      <c r="G374" t="s">
        <v>24</v>
      </c>
      <c r="H374" t="s">
        <v>33</v>
      </c>
      <c r="I374" t="s">
        <v>29</v>
      </c>
      <c r="J374" t="s">
        <v>27</v>
      </c>
      <c r="K374">
        <v>3</v>
      </c>
      <c r="L374">
        <v>105.79</v>
      </c>
      <c r="M374">
        <v>63.27</v>
      </c>
      <c r="N374">
        <v>10.34</v>
      </c>
      <c r="O374">
        <v>10</v>
      </c>
      <c r="P374">
        <f t="shared" si="45"/>
        <v>1</v>
      </c>
      <c r="Q374" t="str">
        <f t="shared" si="46"/>
        <v>Before 01-15</v>
      </c>
      <c r="R374">
        <f t="shared" si="47"/>
        <v>95.211000000000013</v>
      </c>
      <c r="S374">
        <f t="shared" si="48"/>
        <v>285.63300000000004</v>
      </c>
      <c r="T374">
        <f t="shared" si="49"/>
        <v>95.823000000000036</v>
      </c>
      <c r="U374" s="2">
        <f>Monthly_Fixed_Costs!$I$2</f>
        <v>26.363636363636363</v>
      </c>
      <c r="V374">
        <f t="shared" si="50"/>
        <v>31.02</v>
      </c>
      <c r="W374" s="2">
        <f t="shared" si="51"/>
        <v>38.439363636363673</v>
      </c>
      <c r="X374">
        <f t="shared" si="52"/>
        <v>2</v>
      </c>
      <c r="Y374">
        <f t="shared" si="53"/>
        <v>0</v>
      </c>
    </row>
    <row r="375" spans="1:25" x14ac:dyDescent="0.3">
      <c r="A375" t="s">
        <v>411</v>
      </c>
      <c r="B375" s="1">
        <v>45659</v>
      </c>
      <c r="C375" s="1">
        <v>45661</v>
      </c>
      <c r="D375" s="1">
        <v>45661</v>
      </c>
      <c r="E375" t="s">
        <v>16</v>
      </c>
      <c r="F375" t="s">
        <v>32</v>
      </c>
      <c r="G375" t="s">
        <v>18</v>
      </c>
      <c r="H375" t="s">
        <v>19</v>
      </c>
      <c r="I375" t="s">
        <v>47</v>
      </c>
      <c r="J375" t="s">
        <v>35</v>
      </c>
      <c r="K375">
        <v>13</v>
      </c>
      <c r="L375">
        <v>138.61000000000001</v>
      </c>
      <c r="M375">
        <v>89.64</v>
      </c>
      <c r="N375">
        <v>5.83</v>
      </c>
      <c r="O375">
        <v>5</v>
      </c>
      <c r="P375">
        <f t="shared" si="45"/>
        <v>1</v>
      </c>
      <c r="Q375" t="str">
        <f t="shared" si="46"/>
        <v>Before 01-15</v>
      </c>
      <c r="R375">
        <f t="shared" si="47"/>
        <v>131.67950000000002</v>
      </c>
      <c r="S375">
        <f t="shared" si="48"/>
        <v>1711.8335000000002</v>
      </c>
      <c r="T375">
        <f t="shared" si="49"/>
        <v>546.51350000000025</v>
      </c>
      <c r="U375" s="2">
        <f>Monthly_Fixed_Costs!$I$2</f>
        <v>26.363636363636363</v>
      </c>
      <c r="V375">
        <f t="shared" si="50"/>
        <v>75.790000000000006</v>
      </c>
      <c r="W375" s="2">
        <f t="shared" si="51"/>
        <v>444.35986363636391</v>
      </c>
      <c r="X375">
        <f t="shared" si="52"/>
        <v>2</v>
      </c>
      <c r="Y375">
        <f t="shared" si="53"/>
        <v>0</v>
      </c>
    </row>
    <row r="376" spans="1:25" x14ac:dyDescent="0.3">
      <c r="A376" t="s">
        <v>412</v>
      </c>
      <c r="B376" s="1">
        <v>45660</v>
      </c>
      <c r="C376" s="1">
        <v>45664</v>
      </c>
      <c r="D376" s="1">
        <v>45664</v>
      </c>
      <c r="E376" t="s">
        <v>23</v>
      </c>
      <c r="F376" t="s">
        <v>32</v>
      </c>
      <c r="G376" t="s">
        <v>24</v>
      </c>
      <c r="H376" t="s">
        <v>37</v>
      </c>
      <c r="I376" t="s">
        <v>38</v>
      </c>
      <c r="J376" t="s">
        <v>21</v>
      </c>
      <c r="K376">
        <v>1</v>
      </c>
      <c r="L376">
        <v>95.35</v>
      </c>
      <c r="M376">
        <v>38.54</v>
      </c>
      <c r="N376">
        <v>3.04</v>
      </c>
      <c r="O376">
        <v>0</v>
      </c>
      <c r="P376">
        <f t="shared" si="45"/>
        <v>1</v>
      </c>
      <c r="Q376" t="str">
        <f t="shared" si="46"/>
        <v>Before 01-15</v>
      </c>
      <c r="R376">
        <f t="shared" si="47"/>
        <v>95.35</v>
      </c>
      <c r="S376">
        <f t="shared" si="48"/>
        <v>95.35</v>
      </c>
      <c r="T376">
        <f t="shared" si="49"/>
        <v>56.809999999999995</v>
      </c>
      <c r="U376" s="2">
        <f>Monthly_Fixed_Costs!$I$2</f>
        <v>26.363636363636363</v>
      </c>
      <c r="V376">
        <f t="shared" si="50"/>
        <v>3.04</v>
      </c>
      <c r="W376" s="2">
        <f t="shared" si="51"/>
        <v>27.406363636363633</v>
      </c>
      <c r="X376">
        <f t="shared" si="52"/>
        <v>4</v>
      </c>
      <c r="Y376">
        <f t="shared" si="53"/>
        <v>0</v>
      </c>
    </row>
    <row r="377" spans="1:25" x14ac:dyDescent="0.3">
      <c r="A377" t="s">
        <v>413</v>
      </c>
      <c r="B377" s="1">
        <v>45665</v>
      </c>
      <c r="C377" s="1">
        <v>45668</v>
      </c>
      <c r="D377" s="1">
        <v>45667</v>
      </c>
      <c r="E377" t="s">
        <v>23</v>
      </c>
      <c r="F377" t="s">
        <v>17</v>
      </c>
      <c r="G377" t="s">
        <v>24</v>
      </c>
      <c r="H377" t="s">
        <v>37</v>
      </c>
      <c r="I377" t="s">
        <v>26</v>
      </c>
      <c r="J377" t="s">
        <v>27</v>
      </c>
      <c r="K377">
        <v>4</v>
      </c>
      <c r="L377">
        <v>101.08</v>
      </c>
      <c r="M377">
        <v>43.72</v>
      </c>
      <c r="N377">
        <v>10.32</v>
      </c>
      <c r="O377">
        <v>5</v>
      </c>
      <c r="P377">
        <f t="shared" si="45"/>
        <v>1</v>
      </c>
      <c r="Q377" t="str">
        <f t="shared" si="46"/>
        <v>Before 01-15</v>
      </c>
      <c r="R377">
        <f t="shared" si="47"/>
        <v>96.025999999999996</v>
      </c>
      <c r="S377">
        <f t="shared" si="48"/>
        <v>384.10399999999998</v>
      </c>
      <c r="T377">
        <f t="shared" si="49"/>
        <v>209.22399999999999</v>
      </c>
      <c r="U377" s="2">
        <f>Monthly_Fixed_Costs!$I$2</f>
        <v>26.363636363636363</v>
      </c>
      <c r="V377">
        <f t="shared" si="50"/>
        <v>41.28</v>
      </c>
      <c r="W377" s="2">
        <f t="shared" si="51"/>
        <v>141.58036363636364</v>
      </c>
      <c r="X377">
        <f t="shared" si="52"/>
        <v>2</v>
      </c>
      <c r="Y377">
        <f t="shared" si="53"/>
        <v>0</v>
      </c>
    </row>
    <row r="378" spans="1:25" x14ac:dyDescent="0.3">
      <c r="A378" t="s">
        <v>414</v>
      </c>
      <c r="B378" s="1">
        <v>45676</v>
      </c>
      <c r="C378" s="1">
        <v>45679</v>
      </c>
      <c r="D378" s="1">
        <v>45682</v>
      </c>
      <c r="E378" t="s">
        <v>23</v>
      </c>
      <c r="F378" t="s">
        <v>32</v>
      </c>
      <c r="G378" t="s">
        <v>24</v>
      </c>
      <c r="H378" t="s">
        <v>37</v>
      </c>
      <c r="I378" t="s">
        <v>38</v>
      </c>
      <c r="J378" t="s">
        <v>21</v>
      </c>
      <c r="K378">
        <v>11</v>
      </c>
      <c r="L378">
        <v>88.75</v>
      </c>
      <c r="M378">
        <v>38.89</v>
      </c>
      <c r="N378">
        <v>4.66</v>
      </c>
      <c r="O378">
        <v>5</v>
      </c>
      <c r="P378">
        <f t="shared" si="45"/>
        <v>0</v>
      </c>
      <c r="Q378" t="str">
        <f t="shared" si="46"/>
        <v>After 01-15</v>
      </c>
      <c r="R378">
        <f t="shared" si="47"/>
        <v>84.3125</v>
      </c>
      <c r="S378">
        <f t="shared" si="48"/>
        <v>927.4375</v>
      </c>
      <c r="T378">
        <f t="shared" si="49"/>
        <v>499.64749999999998</v>
      </c>
      <c r="U378" s="2">
        <f>Monthly_Fixed_Costs!$I$2</f>
        <v>26.363636363636363</v>
      </c>
      <c r="V378">
        <f t="shared" si="50"/>
        <v>51.260000000000005</v>
      </c>
      <c r="W378" s="2">
        <f t="shared" si="51"/>
        <v>422.02386363636361</v>
      </c>
      <c r="X378">
        <f t="shared" si="52"/>
        <v>6</v>
      </c>
      <c r="Y378">
        <f t="shared" si="53"/>
        <v>0</v>
      </c>
    </row>
    <row r="379" spans="1:25" x14ac:dyDescent="0.3">
      <c r="A379" t="s">
        <v>415</v>
      </c>
      <c r="B379" s="1">
        <v>45664</v>
      </c>
      <c r="C379" s="1">
        <v>45668</v>
      </c>
      <c r="D379" s="1">
        <v>45667</v>
      </c>
      <c r="E379" t="s">
        <v>16</v>
      </c>
      <c r="F379" t="s">
        <v>32</v>
      </c>
      <c r="G379" t="s">
        <v>24</v>
      </c>
      <c r="H379" t="s">
        <v>37</v>
      </c>
      <c r="I379" t="s">
        <v>74</v>
      </c>
      <c r="J379" t="s">
        <v>27</v>
      </c>
      <c r="K379">
        <v>18</v>
      </c>
      <c r="L379">
        <v>124.05</v>
      </c>
      <c r="M379">
        <v>61.51</v>
      </c>
      <c r="N379">
        <v>3.66</v>
      </c>
      <c r="O379">
        <v>15</v>
      </c>
      <c r="P379">
        <f t="shared" si="45"/>
        <v>1</v>
      </c>
      <c r="Q379" t="str">
        <f t="shared" si="46"/>
        <v>Before 01-15</v>
      </c>
      <c r="R379">
        <f t="shared" si="47"/>
        <v>105.4425</v>
      </c>
      <c r="S379">
        <f t="shared" si="48"/>
        <v>1897.9649999999999</v>
      </c>
      <c r="T379">
        <f t="shared" si="49"/>
        <v>790.78499999999985</v>
      </c>
      <c r="U379" s="2">
        <f>Monthly_Fixed_Costs!$I$2</f>
        <v>26.363636363636363</v>
      </c>
      <c r="V379">
        <f t="shared" si="50"/>
        <v>65.88</v>
      </c>
      <c r="W379" s="2">
        <f t="shared" si="51"/>
        <v>698.54136363636349</v>
      </c>
      <c r="X379">
        <f t="shared" si="52"/>
        <v>3</v>
      </c>
      <c r="Y379">
        <f t="shared" si="53"/>
        <v>0</v>
      </c>
    </row>
    <row r="380" spans="1:25" x14ac:dyDescent="0.3">
      <c r="A380" t="s">
        <v>416</v>
      </c>
      <c r="B380" s="1">
        <v>45662</v>
      </c>
      <c r="C380" s="1">
        <v>45666</v>
      </c>
      <c r="D380" s="1">
        <v>45665</v>
      </c>
      <c r="E380" t="s">
        <v>16</v>
      </c>
      <c r="F380" t="s">
        <v>17</v>
      </c>
      <c r="G380" t="s">
        <v>18</v>
      </c>
      <c r="H380" t="s">
        <v>37</v>
      </c>
      <c r="I380" t="s">
        <v>38</v>
      </c>
      <c r="J380" t="s">
        <v>21</v>
      </c>
      <c r="K380">
        <v>1</v>
      </c>
      <c r="L380">
        <v>90.8</v>
      </c>
      <c r="M380">
        <v>50.49</v>
      </c>
      <c r="N380">
        <v>5.75</v>
      </c>
      <c r="O380">
        <v>10</v>
      </c>
      <c r="P380">
        <f t="shared" si="45"/>
        <v>1</v>
      </c>
      <c r="Q380" t="str">
        <f t="shared" si="46"/>
        <v>Before 01-15</v>
      </c>
      <c r="R380">
        <f t="shared" si="47"/>
        <v>81.72</v>
      </c>
      <c r="S380">
        <f t="shared" si="48"/>
        <v>81.72</v>
      </c>
      <c r="T380">
        <f t="shared" si="49"/>
        <v>31.229999999999997</v>
      </c>
      <c r="U380" s="2">
        <f>Monthly_Fixed_Costs!$I$2</f>
        <v>26.363636363636363</v>
      </c>
      <c r="V380">
        <f t="shared" si="50"/>
        <v>5.75</v>
      </c>
      <c r="W380" s="2">
        <f t="shared" si="51"/>
        <v>-0.88363636363636289</v>
      </c>
      <c r="X380">
        <f t="shared" si="52"/>
        <v>3</v>
      </c>
      <c r="Y380">
        <f t="shared" si="53"/>
        <v>1</v>
      </c>
    </row>
    <row r="381" spans="1:25" x14ac:dyDescent="0.3">
      <c r="A381" t="s">
        <v>417</v>
      </c>
      <c r="B381" s="1">
        <v>45688</v>
      </c>
      <c r="C381" s="1">
        <v>45690</v>
      </c>
      <c r="D381" s="1">
        <v>45692</v>
      </c>
      <c r="E381" t="s">
        <v>16</v>
      </c>
      <c r="F381" t="s">
        <v>32</v>
      </c>
      <c r="G381" t="s">
        <v>18</v>
      </c>
      <c r="H381" t="s">
        <v>33</v>
      </c>
      <c r="I381" t="s">
        <v>20</v>
      </c>
      <c r="J381" t="s">
        <v>21</v>
      </c>
      <c r="K381">
        <v>12</v>
      </c>
      <c r="L381">
        <v>34.43</v>
      </c>
      <c r="M381">
        <v>19.989999999999998</v>
      </c>
      <c r="N381">
        <v>5.98</v>
      </c>
      <c r="O381">
        <v>15</v>
      </c>
      <c r="P381">
        <f t="shared" si="45"/>
        <v>0</v>
      </c>
      <c r="Q381" t="str">
        <f t="shared" si="46"/>
        <v>After 01-15</v>
      </c>
      <c r="R381">
        <f t="shared" si="47"/>
        <v>29.265499999999999</v>
      </c>
      <c r="S381">
        <f t="shared" si="48"/>
        <v>351.18599999999998</v>
      </c>
      <c r="T381">
        <f t="shared" si="49"/>
        <v>111.30599999999998</v>
      </c>
      <c r="U381" s="2">
        <f>Monthly_Fixed_Costs!$I$2</f>
        <v>26.363636363636363</v>
      </c>
      <c r="V381">
        <f t="shared" si="50"/>
        <v>71.760000000000005</v>
      </c>
      <c r="W381" s="2">
        <f t="shared" si="51"/>
        <v>13.182363636363618</v>
      </c>
      <c r="X381">
        <f t="shared" si="52"/>
        <v>4</v>
      </c>
      <c r="Y381">
        <f t="shared" si="53"/>
        <v>0</v>
      </c>
    </row>
    <row r="382" spans="1:25" x14ac:dyDescent="0.3">
      <c r="A382" t="s">
        <v>418</v>
      </c>
      <c r="B382" s="1">
        <v>45684</v>
      </c>
      <c r="C382" s="1">
        <v>45687</v>
      </c>
      <c r="D382" s="1">
        <v>45686</v>
      </c>
      <c r="E382" t="s">
        <v>23</v>
      </c>
      <c r="F382" t="s">
        <v>45</v>
      </c>
      <c r="G382" t="s">
        <v>24</v>
      </c>
      <c r="H382" t="s">
        <v>37</v>
      </c>
      <c r="I382" t="s">
        <v>47</v>
      </c>
      <c r="J382" t="s">
        <v>35</v>
      </c>
      <c r="K382">
        <v>13</v>
      </c>
      <c r="L382">
        <v>158.63999999999999</v>
      </c>
      <c r="M382">
        <v>76.08</v>
      </c>
      <c r="N382">
        <v>3.33</v>
      </c>
      <c r="O382">
        <v>5</v>
      </c>
      <c r="P382">
        <f t="shared" si="45"/>
        <v>1</v>
      </c>
      <c r="Q382" t="str">
        <f t="shared" si="46"/>
        <v>After 01-15</v>
      </c>
      <c r="R382">
        <f t="shared" si="47"/>
        <v>150.70799999999997</v>
      </c>
      <c r="S382">
        <f t="shared" si="48"/>
        <v>1959.2039999999997</v>
      </c>
      <c r="T382">
        <f t="shared" si="49"/>
        <v>970.16399999999976</v>
      </c>
      <c r="U382" s="2">
        <f>Monthly_Fixed_Costs!$I$2</f>
        <v>26.363636363636363</v>
      </c>
      <c r="V382">
        <f t="shared" si="50"/>
        <v>43.29</v>
      </c>
      <c r="W382" s="2">
        <f t="shared" si="51"/>
        <v>900.51036363636342</v>
      </c>
      <c r="X382">
        <f t="shared" si="52"/>
        <v>2</v>
      </c>
      <c r="Y382">
        <f t="shared" si="53"/>
        <v>0</v>
      </c>
    </row>
    <row r="383" spans="1:25" x14ac:dyDescent="0.3">
      <c r="A383" t="s">
        <v>419</v>
      </c>
      <c r="B383" s="1">
        <v>45667</v>
      </c>
      <c r="C383" s="1">
        <v>45670</v>
      </c>
      <c r="D383" s="1">
        <v>45670</v>
      </c>
      <c r="E383" t="s">
        <v>16</v>
      </c>
      <c r="F383" t="s">
        <v>17</v>
      </c>
      <c r="G383" t="s">
        <v>18</v>
      </c>
      <c r="H383" t="s">
        <v>19</v>
      </c>
      <c r="I383" t="s">
        <v>47</v>
      </c>
      <c r="J383" t="s">
        <v>35</v>
      </c>
      <c r="K383">
        <v>18</v>
      </c>
      <c r="L383">
        <v>137.19</v>
      </c>
      <c r="M383">
        <v>78.08</v>
      </c>
      <c r="N383">
        <v>3.78</v>
      </c>
      <c r="O383">
        <v>15</v>
      </c>
      <c r="P383">
        <f t="shared" si="45"/>
        <v>1</v>
      </c>
      <c r="Q383" t="str">
        <f t="shared" si="46"/>
        <v>Before 01-15</v>
      </c>
      <c r="R383">
        <f t="shared" si="47"/>
        <v>116.61149999999999</v>
      </c>
      <c r="S383">
        <f t="shared" si="48"/>
        <v>2099.0070000000001</v>
      </c>
      <c r="T383">
        <f t="shared" si="49"/>
        <v>693.56700000000001</v>
      </c>
      <c r="U383" s="2">
        <f>Monthly_Fixed_Costs!$I$2</f>
        <v>26.363636363636363</v>
      </c>
      <c r="V383">
        <f t="shared" si="50"/>
        <v>68.039999999999992</v>
      </c>
      <c r="W383" s="2">
        <f t="shared" si="51"/>
        <v>599.16336363636367</v>
      </c>
      <c r="X383">
        <f t="shared" si="52"/>
        <v>3</v>
      </c>
      <c r="Y383">
        <f t="shared" si="53"/>
        <v>0</v>
      </c>
    </row>
    <row r="384" spans="1:25" x14ac:dyDescent="0.3">
      <c r="A384" t="s">
        <v>420</v>
      </c>
      <c r="B384" s="1">
        <v>45682</v>
      </c>
      <c r="C384" s="1">
        <v>45684</v>
      </c>
      <c r="D384" s="1">
        <v>45683</v>
      </c>
      <c r="E384" t="s">
        <v>16</v>
      </c>
      <c r="F384" t="s">
        <v>32</v>
      </c>
      <c r="G384" t="s">
        <v>24</v>
      </c>
      <c r="H384" t="s">
        <v>33</v>
      </c>
      <c r="I384" t="s">
        <v>74</v>
      </c>
      <c r="J384" t="s">
        <v>27</v>
      </c>
      <c r="K384">
        <v>3</v>
      </c>
      <c r="L384">
        <v>37.4</v>
      </c>
      <c r="M384">
        <v>17.420000000000002</v>
      </c>
      <c r="N384">
        <v>8.9700000000000006</v>
      </c>
      <c r="O384">
        <v>5</v>
      </c>
      <c r="P384">
        <f t="shared" si="45"/>
        <v>1</v>
      </c>
      <c r="Q384" t="str">
        <f t="shared" si="46"/>
        <v>After 01-15</v>
      </c>
      <c r="R384">
        <f t="shared" si="47"/>
        <v>35.529999999999994</v>
      </c>
      <c r="S384">
        <f t="shared" si="48"/>
        <v>106.58999999999997</v>
      </c>
      <c r="T384">
        <f t="shared" si="49"/>
        <v>54.32999999999997</v>
      </c>
      <c r="U384" s="2">
        <f>Monthly_Fixed_Costs!$I$2</f>
        <v>26.363636363636363</v>
      </c>
      <c r="V384">
        <f t="shared" si="50"/>
        <v>26.910000000000004</v>
      </c>
      <c r="W384" s="2">
        <f t="shared" si="51"/>
        <v>1.0563636363635993</v>
      </c>
      <c r="X384">
        <f t="shared" si="52"/>
        <v>1</v>
      </c>
      <c r="Y384">
        <f t="shared" si="53"/>
        <v>1</v>
      </c>
    </row>
    <row r="385" spans="1:25" x14ac:dyDescent="0.3">
      <c r="A385" t="s">
        <v>421</v>
      </c>
      <c r="B385" s="1">
        <v>45664</v>
      </c>
      <c r="C385" s="1">
        <v>45667</v>
      </c>
      <c r="D385" s="1">
        <v>45667</v>
      </c>
      <c r="E385" t="s">
        <v>16</v>
      </c>
      <c r="F385" t="s">
        <v>17</v>
      </c>
      <c r="G385" t="s">
        <v>24</v>
      </c>
      <c r="H385" t="s">
        <v>33</v>
      </c>
      <c r="I385" t="s">
        <v>34</v>
      </c>
      <c r="J385" t="s">
        <v>35</v>
      </c>
      <c r="K385">
        <v>19</v>
      </c>
      <c r="L385">
        <v>84.06</v>
      </c>
      <c r="M385">
        <v>38.86</v>
      </c>
      <c r="N385">
        <v>4.71</v>
      </c>
      <c r="O385">
        <v>0</v>
      </c>
      <c r="P385">
        <f t="shared" si="45"/>
        <v>1</v>
      </c>
      <c r="Q385" t="str">
        <f t="shared" si="46"/>
        <v>Before 01-15</v>
      </c>
      <c r="R385">
        <f t="shared" si="47"/>
        <v>84.06</v>
      </c>
      <c r="S385">
        <f t="shared" si="48"/>
        <v>1597.14</v>
      </c>
      <c r="T385">
        <f t="shared" si="49"/>
        <v>858.80000000000007</v>
      </c>
      <c r="U385" s="2">
        <f>Monthly_Fixed_Costs!$I$2</f>
        <v>26.363636363636363</v>
      </c>
      <c r="V385">
        <f t="shared" si="50"/>
        <v>89.49</v>
      </c>
      <c r="W385" s="2">
        <f t="shared" si="51"/>
        <v>742.94636363636369</v>
      </c>
      <c r="X385">
        <f t="shared" si="52"/>
        <v>3</v>
      </c>
      <c r="Y385">
        <f t="shared" si="53"/>
        <v>0</v>
      </c>
    </row>
    <row r="386" spans="1:25" x14ac:dyDescent="0.3">
      <c r="A386" t="s">
        <v>422</v>
      </c>
      <c r="B386" s="1">
        <v>45660</v>
      </c>
      <c r="C386" s="1">
        <v>45662</v>
      </c>
      <c r="D386" s="1">
        <v>45662</v>
      </c>
      <c r="E386" t="s">
        <v>16</v>
      </c>
      <c r="F386" t="s">
        <v>45</v>
      </c>
      <c r="G386" t="s">
        <v>18</v>
      </c>
      <c r="H386" t="s">
        <v>25</v>
      </c>
      <c r="I386" t="s">
        <v>47</v>
      </c>
      <c r="J386" t="s">
        <v>35</v>
      </c>
      <c r="K386">
        <v>13</v>
      </c>
      <c r="L386">
        <v>189.01</v>
      </c>
      <c r="M386">
        <v>107.54</v>
      </c>
      <c r="N386">
        <v>4.18</v>
      </c>
      <c r="O386">
        <v>0</v>
      </c>
      <c r="P386">
        <f t="shared" si="45"/>
        <v>1</v>
      </c>
      <c r="Q386" t="str">
        <f t="shared" si="46"/>
        <v>Before 01-15</v>
      </c>
      <c r="R386">
        <f t="shared" si="47"/>
        <v>189.01</v>
      </c>
      <c r="S386">
        <f t="shared" si="48"/>
        <v>2457.13</v>
      </c>
      <c r="T386">
        <f t="shared" si="49"/>
        <v>1059.1100000000001</v>
      </c>
      <c r="U386" s="2">
        <f>Monthly_Fixed_Costs!$I$2</f>
        <v>26.363636363636363</v>
      </c>
      <c r="V386">
        <f t="shared" si="50"/>
        <v>54.339999999999996</v>
      </c>
      <c r="W386" s="2">
        <f t="shared" si="51"/>
        <v>978.40636363636372</v>
      </c>
      <c r="X386">
        <f t="shared" si="52"/>
        <v>2</v>
      </c>
      <c r="Y386">
        <f t="shared" si="53"/>
        <v>0</v>
      </c>
    </row>
    <row r="387" spans="1:25" x14ac:dyDescent="0.3">
      <c r="A387" t="s">
        <v>423</v>
      </c>
      <c r="B387" s="1">
        <v>45659</v>
      </c>
      <c r="C387" s="1">
        <v>45663</v>
      </c>
      <c r="D387" s="1">
        <v>45663</v>
      </c>
      <c r="E387" t="s">
        <v>23</v>
      </c>
      <c r="F387" t="s">
        <v>41</v>
      </c>
      <c r="G387" t="s">
        <v>24</v>
      </c>
      <c r="H387" t="s">
        <v>37</v>
      </c>
      <c r="I387" t="s">
        <v>20</v>
      </c>
      <c r="J387" t="s">
        <v>21</v>
      </c>
      <c r="K387">
        <v>1</v>
      </c>
      <c r="L387">
        <v>133.44</v>
      </c>
      <c r="M387">
        <v>73.06</v>
      </c>
      <c r="N387">
        <v>8.19</v>
      </c>
      <c r="O387">
        <v>15</v>
      </c>
      <c r="P387">
        <f t="shared" ref="P387:P450" si="54">IF(D387-C387 &lt;= 0,1,0)</f>
        <v>1</v>
      </c>
      <c r="Q387" t="str">
        <f t="shared" ref="Q387:Q450" si="55">IF(B387&lt;=DATE(2025,1,15),"Before 01-15","After 01-15")</f>
        <v>Before 01-15</v>
      </c>
      <c r="R387">
        <f t="shared" ref="R387:R450" si="56">L387*(1-(0.01*O387))</f>
        <v>113.42399999999999</v>
      </c>
      <c r="S387">
        <f t="shared" ref="S387:S450" si="57">R387*K387</f>
        <v>113.42399999999999</v>
      </c>
      <c r="T387">
        <f t="shared" ref="T387:T450" si="58">S387-(M387*K387)</f>
        <v>40.36399999999999</v>
      </c>
      <c r="U387" s="2">
        <f>Monthly_Fixed_Costs!$I$2</f>
        <v>26.363636363636363</v>
      </c>
      <c r="V387">
        <f t="shared" ref="V387:V450" si="59">N387*K387</f>
        <v>8.19</v>
      </c>
      <c r="W387" s="2">
        <f t="shared" ref="W387:W450" si="60">T387-(U387+V387)</f>
        <v>5.8103636363636255</v>
      </c>
      <c r="X387">
        <f t="shared" ref="X387:X450" si="61">D387-B387</f>
        <v>4</v>
      </c>
      <c r="Y387">
        <f t="shared" ref="Y387:Y450" si="62">IF(W387&lt;10,1,0)</f>
        <v>1</v>
      </c>
    </row>
    <row r="388" spans="1:25" x14ac:dyDescent="0.3">
      <c r="A388" t="s">
        <v>424</v>
      </c>
      <c r="B388" s="1">
        <v>45675</v>
      </c>
      <c r="C388" s="1">
        <v>45679</v>
      </c>
      <c r="D388" s="1">
        <v>45678</v>
      </c>
      <c r="E388" t="s">
        <v>23</v>
      </c>
      <c r="F388" t="s">
        <v>45</v>
      </c>
      <c r="G388" t="s">
        <v>24</v>
      </c>
      <c r="H388" t="s">
        <v>37</v>
      </c>
      <c r="I388" t="s">
        <v>56</v>
      </c>
      <c r="J388" t="s">
        <v>35</v>
      </c>
      <c r="K388">
        <v>12</v>
      </c>
      <c r="L388">
        <v>113.88</v>
      </c>
      <c r="M388">
        <v>52.43</v>
      </c>
      <c r="N388">
        <v>11.69</v>
      </c>
      <c r="O388">
        <v>10</v>
      </c>
      <c r="P388">
        <f t="shared" si="54"/>
        <v>1</v>
      </c>
      <c r="Q388" t="str">
        <f t="shared" si="55"/>
        <v>After 01-15</v>
      </c>
      <c r="R388">
        <f t="shared" si="56"/>
        <v>102.492</v>
      </c>
      <c r="S388">
        <f t="shared" si="57"/>
        <v>1229.904</v>
      </c>
      <c r="T388">
        <f t="shared" si="58"/>
        <v>600.74400000000003</v>
      </c>
      <c r="U388" s="2">
        <f>Monthly_Fixed_Costs!$I$2</f>
        <v>26.363636363636363</v>
      </c>
      <c r="V388">
        <f t="shared" si="59"/>
        <v>140.28</v>
      </c>
      <c r="W388" s="2">
        <f t="shared" si="60"/>
        <v>434.10036363636368</v>
      </c>
      <c r="X388">
        <f t="shared" si="61"/>
        <v>3</v>
      </c>
      <c r="Y388">
        <f t="shared" si="62"/>
        <v>0</v>
      </c>
    </row>
    <row r="389" spans="1:25" x14ac:dyDescent="0.3">
      <c r="A389" t="s">
        <v>425</v>
      </c>
      <c r="B389" s="1">
        <v>45677</v>
      </c>
      <c r="C389" s="1">
        <v>45680</v>
      </c>
      <c r="D389" s="1">
        <v>45679</v>
      </c>
      <c r="E389" t="s">
        <v>23</v>
      </c>
      <c r="F389" t="s">
        <v>32</v>
      </c>
      <c r="G389" t="s">
        <v>18</v>
      </c>
      <c r="H389" t="s">
        <v>19</v>
      </c>
      <c r="I389" t="s">
        <v>56</v>
      </c>
      <c r="J389" t="s">
        <v>35</v>
      </c>
      <c r="K389">
        <v>17</v>
      </c>
      <c r="L389">
        <v>146.63</v>
      </c>
      <c r="M389">
        <v>91.48</v>
      </c>
      <c r="N389">
        <v>9.35</v>
      </c>
      <c r="O389">
        <v>10</v>
      </c>
      <c r="P389">
        <f t="shared" si="54"/>
        <v>1</v>
      </c>
      <c r="Q389" t="str">
        <f t="shared" si="55"/>
        <v>After 01-15</v>
      </c>
      <c r="R389">
        <f t="shared" si="56"/>
        <v>131.96700000000001</v>
      </c>
      <c r="S389">
        <f t="shared" si="57"/>
        <v>2243.4390000000003</v>
      </c>
      <c r="T389">
        <f t="shared" si="58"/>
        <v>688.27900000000022</v>
      </c>
      <c r="U389" s="2">
        <f>Monthly_Fixed_Costs!$I$2</f>
        <v>26.363636363636363</v>
      </c>
      <c r="V389">
        <f t="shared" si="59"/>
        <v>158.94999999999999</v>
      </c>
      <c r="W389" s="2">
        <f t="shared" si="60"/>
        <v>502.96536363636386</v>
      </c>
      <c r="X389">
        <f t="shared" si="61"/>
        <v>2</v>
      </c>
      <c r="Y389">
        <f t="shared" si="62"/>
        <v>0</v>
      </c>
    </row>
    <row r="390" spans="1:25" x14ac:dyDescent="0.3">
      <c r="A390" t="s">
        <v>426</v>
      </c>
      <c r="B390" s="1">
        <v>45684</v>
      </c>
      <c r="C390" s="1">
        <v>45686</v>
      </c>
      <c r="D390" s="1">
        <v>45685</v>
      </c>
      <c r="E390" t="s">
        <v>23</v>
      </c>
      <c r="F390" t="s">
        <v>32</v>
      </c>
      <c r="G390" t="s">
        <v>24</v>
      </c>
      <c r="H390" t="s">
        <v>19</v>
      </c>
      <c r="I390" t="s">
        <v>20</v>
      </c>
      <c r="J390" t="s">
        <v>21</v>
      </c>
      <c r="K390">
        <v>10</v>
      </c>
      <c r="L390">
        <v>70.8</v>
      </c>
      <c r="M390">
        <v>30.34</v>
      </c>
      <c r="N390">
        <v>9.7200000000000006</v>
      </c>
      <c r="O390">
        <v>0</v>
      </c>
      <c r="P390">
        <f t="shared" si="54"/>
        <v>1</v>
      </c>
      <c r="Q390" t="str">
        <f t="shared" si="55"/>
        <v>After 01-15</v>
      </c>
      <c r="R390">
        <f t="shared" si="56"/>
        <v>70.8</v>
      </c>
      <c r="S390">
        <f t="shared" si="57"/>
        <v>708</v>
      </c>
      <c r="T390">
        <f t="shared" si="58"/>
        <v>404.6</v>
      </c>
      <c r="U390" s="2">
        <f>Monthly_Fixed_Costs!$I$2</f>
        <v>26.363636363636363</v>
      </c>
      <c r="V390">
        <f t="shared" si="59"/>
        <v>97.2</v>
      </c>
      <c r="W390" s="2">
        <f t="shared" si="60"/>
        <v>281.03636363636366</v>
      </c>
      <c r="X390">
        <f t="shared" si="61"/>
        <v>1</v>
      </c>
      <c r="Y390">
        <f t="shared" si="62"/>
        <v>0</v>
      </c>
    </row>
    <row r="391" spans="1:25" x14ac:dyDescent="0.3">
      <c r="A391" t="s">
        <v>427</v>
      </c>
      <c r="B391" s="1">
        <v>45675</v>
      </c>
      <c r="C391" s="1">
        <v>45677</v>
      </c>
      <c r="D391" s="1">
        <v>45677</v>
      </c>
      <c r="E391" t="s">
        <v>23</v>
      </c>
      <c r="F391" t="s">
        <v>17</v>
      </c>
      <c r="G391" t="s">
        <v>18</v>
      </c>
      <c r="H391" t="s">
        <v>19</v>
      </c>
      <c r="I391" t="s">
        <v>56</v>
      </c>
      <c r="J391" t="s">
        <v>35</v>
      </c>
      <c r="K391">
        <v>3</v>
      </c>
      <c r="L391">
        <v>120.84</v>
      </c>
      <c r="M391">
        <v>67.510000000000005</v>
      </c>
      <c r="N391">
        <v>9.1300000000000008</v>
      </c>
      <c r="O391">
        <v>0</v>
      </c>
      <c r="P391">
        <f t="shared" si="54"/>
        <v>1</v>
      </c>
      <c r="Q391" t="str">
        <f t="shared" si="55"/>
        <v>After 01-15</v>
      </c>
      <c r="R391">
        <f t="shared" si="56"/>
        <v>120.84</v>
      </c>
      <c r="S391">
        <f t="shared" si="57"/>
        <v>362.52</v>
      </c>
      <c r="T391">
        <f t="shared" si="58"/>
        <v>159.98999999999995</v>
      </c>
      <c r="U391" s="2">
        <f>Monthly_Fixed_Costs!$I$2</f>
        <v>26.363636363636363</v>
      </c>
      <c r="V391">
        <f t="shared" si="59"/>
        <v>27.39</v>
      </c>
      <c r="W391" s="2">
        <f t="shared" si="60"/>
        <v>106.23636363636359</v>
      </c>
      <c r="X391">
        <f t="shared" si="61"/>
        <v>2</v>
      </c>
      <c r="Y391">
        <f t="shared" si="62"/>
        <v>0</v>
      </c>
    </row>
    <row r="392" spans="1:25" x14ac:dyDescent="0.3">
      <c r="A392" t="s">
        <v>428</v>
      </c>
      <c r="B392" s="1">
        <v>45680</v>
      </c>
      <c r="C392" s="1">
        <v>45684</v>
      </c>
      <c r="D392" s="1">
        <v>45684</v>
      </c>
      <c r="E392" t="s">
        <v>16</v>
      </c>
      <c r="F392" t="s">
        <v>45</v>
      </c>
      <c r="G392" t="s">
        <v>18</v>
      </c>
      <c r="H392" t="s">
        <v>25</v>
      </c>
      <c r="I392" t="s">
        <v>38</v>
      </c>
      <c r="J392" t="s">
        <v>21</v>
      </c>
      <c r="K392">
        <v>19</v>
      </c>
      <c r="L392">
        <v>175.99</v>
      </c>
      <c r="M392">
        <v>72.040000000000006</v>
      </c>
      <c r="N392">
        <v>5.68</v>
      </c>
      <c r="O392">
        <v>15</v>
      </c>
      <c r="P392">
        <f t="shared" si="54"/>
        <v>1</v>
      </c>
      <c r="Q392" t="str">
        <f t="shared" si="55"/>
        <v>After 01-15</v>
      </c>
      <c r="R392">
        <f t="shared" si="56"/>
        <v>149.5915</v>
      </c>
      <c r="S392">
        <f t="shared" si="57"/>
        <v>2842.2384999999999</v>
      </c>
      <c r="T392">
        <f t="shared" si="58"/>
        <v>1473.4784999999997</v>
      </c>
      <c r="U392" s="2">
        <f>Monthly_Fixed_Costs!$I$2</f>
        <v>26.363636363636363</v>
      </c>
      <c r="V392">
        <f t="shared" si="59"/>
        <v>107.91999999999999</v>
      </c>
      <c r="W392" s="2">
        <f t="shared" si="60"/>
        <v>1339.1948636363634</v>
      </c>
      <c r="X392">
        <f t="shared" si="61"/>
        <v>4</v>
      </c>
      <c r="Y392">
        <f t="shared" si="62"/>
        <v>0</v>
      </c>
    </row>
    <row r="393" spans="1:25" x14ac:dyDescent="0.3">
      <c r="A393" t="s">
        <v>429</v>
      </c>
      <c r="B393" s="1">
        <v>45675</v>
      </c>
      <c r="C393" s="1">
        <v>45678</v>
      </c>
      <c r="D393" s="1">
        <v>45678</v>
      </c>
      <c r="E393" t="s">
        <v>16</v>
      </c>
      <c r="F393" t="s">
        <v>45</v>
      </c>
      <c r="G393" t="s">
        <v>24</v>
      </c>
      <c r="H393" t="s">
        <v>19</v>
      </c>
      <c r="I393" t="s">
        <v>20</v>
      </c>
      <c r="J393" t="s">
        <v>21</v>
      </c>
      <c r="K393">
        <v>8</v>
      </c>
      <c r="L393">
        <v>121.56</v>
      </c>
      <c r="M393">
        <v>77.09</v>
      </c>
      <c r="N393">
        <v>4.7300000000000004</v>
      </c>
      <c r="O393">
        <v>5</v>
      </c>
      <c r="P393">
        <f t="shared" si="54"/>
        <v>1</v>
      </c>
      <c r="Q393" t="str">
        <f t="shared" si="55"/>
        <v>After 01-15</v>
      </c>
      <c r="R393">
        <f t="shared" si="56"/>
        <v>115.482</v>
      </c>
      <c r="S393">
        <f t="shared" si="57"/>
        <v>923.85599999999999</v>
      </c>
      <c r="T393">
        <f t="shared" si="58"/>
        <v>307.13599999999997</v>
      </c>
      <c r="U393" s="2">
        <f>Monthly_Fixed_Costs!$I$2</f>
        <v>26.363636363636363</v>
      </c>
      <c r="V393">
        <f t="shared" si="59"/>
        <v>37.840000000000003</v>
      </c>
      <c r="W393" s="2">
        <f t="shared" si="60"/>
        <v>242.93236363636362</v>
      </c>
      <c r="X393">
        <f t="shared" si="61"/>
        <v>3</v>
      </c>
      <c r="Y393">
        <f t="shared" si="62"/>
        <v>0</v>
      </c>
    </row>
    <row r="394" spans="1:25" x14ac:dyDescent="0.3">
      <c r="A394" t="s">
        <v>430</v>
      </c>
      <c r="B394" s="1">
        <v>45667</v>
      </c>
      <c r="C394" s="1">
        <v>45670</v>
      </c>
      <c r="D394" s="1">
        <v>45670</v>
      </c>
      <c r="E394" t="s">
        <v>23</v>
      </c>
      <c r="F394" t="s">
        <v>17</v>
      </c>
      <c r="G394" t="s">
        <v>24</v>
      </c>
      <c r="H394" t="s">
        <v>25</v>
      </c>
      <c r="I394" t="s">
        <v>26</v>
      </c>
      <c r="J394" t="s">
        <v>27</v>
      </c>
      <c r="K394">
        <v>15</v>
      </c>
      <c r="L394">
        <v>199.45</v>
      </c>
      <c r="M394">
        <v>82.58</v>
      </c>
      <c r="N394">
        <v>10.69</v>
      </c>
      <c r="O394">
        <v>10</v>
      </c>
      <c r="P394">
        <f t="shared" si="54"/>
        <v>1</v>
      </c>
      <c r="Q394" t="str">
        <f t="shared" si="55"/>
        <v>Before 01-15</v>
      </c>
      <c r="R394">
        <f t="shared" si="56"/>
        <v>179.505</v>
      </c>
      <c r="S394">
        <f t="shared" si="57"/>
        <v>2692.5749999999998</v>
      </c>
      <c r="T394">
        <f t="shared" si="58"/>
        <v>1453.8749999999998</v>
      </c>
      <c r="U394" s="2">
        <f>Monthly_Fixed_Costs!$I$2</f>
        <v>26.363636363636363</v>
      </c>
      <c r="V394">
        <f t="shared" si="59"/>
        <v>160.35</v>
      </c>
      <c r="W394" s="2">
        <f t="shared" si="60"/>
        <v>1267.1613636363634</v>
      </c>
      <c r="X394">
        <f t="shared" si="61"/>
        <v>3</v>
      </c>
      <c r="Y394">
        <f t="shared" si="62"/>
        <v>0</v>
      </c>
    </row>
    <row r="395" spans="1:25" x14ac:dyDescent="0.3">
      <c r="A395" t="s">
        <v>431</v>
      </c>
      <c r="B395" s="1">
        <v>45663</v>
      </c>
      <c r="C395" s="1">
        <v>45665</v>
      </c>
      <c r="D395" s="1">
        <v>45664</v>
      </c>
      <c r="E395" t="s">
        <v>16</v>
      </c>
      <c r="F395" t="s">
        <v>41</v>
      </c>
      <c r="G395" t="s">
        <v>18</v>
      </c>
      <c r="H395" t="s">
        <v>25</v>
      </c>
      <c r="I395" t="s">
        <v>74</v>
      </c>
      <c r="J395" t="s">
        <v>27</v>
      </c>
      <c r="K395">
        <v>13</v>
      </c>
      <c r="L395">
        <v>129.66</v>
      </c>
      <c r="M395">
        <v>80.31</v>
      </c>
      <c r="N395">
        <v>7.05</v>
      </c>
      <c r="O395">
        <v>5</v>
      </c>
      <c r="P395">
        <f t="shared" si="54"/>
        <v>1</v>
      </c>
      <c r="Q395" t="str">
        <f t="shared" si="55"/>
        <v>Before 01-15</v>
      </c>
      <c r="R395">
        <f t="shared" si="56"/>
        <v>123.17699999999999</v>
      </c>
      <c r="S395">
        <f t="shared" si="57"/>
        <v>1601.3009999999999</v>
      </c>
      <c r="T395">
        <f t="shared" si="58"/>
        <v>557.27099999999996</v>
      </c>
      <c r="U395" s="2">
        <f>Monthly_Fixed_Costs!$I$2</f>
        <v>26.363636363636363</v>
      </c>
      <c r="V395">
        <f t="shared" si="59"/>
        <v>91.649999999999991</v>
      </c>
      <c r="W395" s="2">
        <f t="shared" si="60"/>
        <v>439.25736363636361</v>
      </c>
      <c r="X395">
        <f t="shared" si="61"/>
        <v>1</v>
      </c>
      <c r="Y395">
        <f t="shared" si="62"/>
        <v>0</v>
      </c>
    </row>
    <row r="396" spans="1:25" x14ac:dyDescent="0.3">
      <c r="A396" t="s">
        <v>432</v>
      </c>
      <c r="B396" s="1">
        <v>45673</v>
      </c>
      <c r="C396" s="1">
        <v>45677</v>
      </c>
      <c r="D396" s="1">
        <v>45676</v>
      </c>
      <c r="E396" t="s">
        <v>16</v>
      </c>
      <c r="F396" t="s">
        <v>45</v>
      </c>
      <c r="G396" t="s">
        <v>24</v>
      </c>
      <c r="H396" t="s">
        <v>33</v>
      </c>
      <c r="I396" t="s">
        <v>38</v>
      </c>
      <c r="J396" t="s">
        <v>21</v>
      </c>
      <c r="K396">
        <v>8</v>
      </c>
      <c r="L396">
        <v>80.11</v>
      </c>
      <c r="M396">
        <v>49.92</v>
      </c>
      <c r="N396">
        <v>8.77</v>
      </c>
      <c r="O396">
        <v>5</v>
      </c>
      <c r="P396">
        <f t="shared" si="54"/>
        <v>1</v>
      </c>
      <c r="Q396" t="str">
        <f t="shared" si="55"/>
        <v>After 01-15</v>
      </c>
      <c r="R396">
        <f t="shared" si="56"/>
        <v>76.104500000000002</v>
      </c>
      <c r="S396">
        <f t="shared" si="57"/>
        <v>608.83600000000001</v>
      </c>
      <c r="T396">
        <f t="shared" si="58"/>
        <v>209.476</v>
      </c>
      <c r="U396" s="2">
        <f>Monthly_Fixed_Costs!$I$2</f>
        <v>26.363636363636363</v>
      </c>
      <c r="V396">
        <f t="shared" si="59"/>
        <v>70.16</v>
      </c>
      <c r="W396" s="2">
        <f t="shared" si="60"/>
        <v>112.95236363636364</v>
      </c>
      <c r="X396">
        <f t="shared" si="61"/>
        <v>3</v>
      </c>
      <c r="Y396">
        <f t="shared" si="62"/>
        <v>0</v>
      </c>
    </row>
    <row r="397" spans="1:25" x14ac:dyDescent="0.3">
      <c r="A397" t="s">
        <v>433</v>
      </c>
      <c r="B397" s="1">
        <v>45669</v>
      </c>
      <c r="C397" s="1">
        <v>45672</v>
      </c>
      <c r="D397" s="1">
        <v>45671</v>
      </c>
      <c r="E397" t="s">
        <v>16</v>
      </c>
      <c r="F397" t="s">
        <v>32</v>
      </c>
      <c r="G397" t="s">
        <v>24</v>
      </c>
      <c r="H397" t="s">
        <v>33</v>
      </c>
      <c r="I397" t="s">
        <v>38</v>
      </c>
      <c r="J397" t="s">
        <v>21</v>
      </c>
      <c r="K397">
        <v>3</v>
      </c>
      <c r="L397">
        <v>51.72</v>
      </c>
      <c r="M397">
        <v>28.55</v>
      </c>
      <c r="N397">
        <v>3.84</v>
      </c>
      <c r="O397">
        <v>5</v>
      </c>
      <c r="P397">
        <f t="shared" si="54"/>
        <v>1</v>
      </c>
      <c r="Q397" t="str">
        <f t="shared" si="55"/>
        <v>Before 01-15</v>
      </c>
      <c r="R397">
        <f t="shared" si="56"/>
        <v>49.133999999999993</v>
      </c>
      <c r="S397">
        <f t="shared" si="57"/>
        <v>147.40199999999999</v>
      </c>
      <c r="T397">
        <f t="shared" si="58"/>
        <v>61.751999999999981</v>
      </c>
      <c r="U397" s="2">
        <f>Monthly_Fixed_Costs!$I$2</f>
        <v>26.363636363636363</v>
      </c>
      <c r="V397">
        <f t="shared" si="59"/>
        <v>11.52</v>
      </c>
      <c r="W397" s="2">
        <f t="shared" si="60"/>
        <v>23.868363636363618</v>
      </c>
      <c r="X397">
        <f t="shared" si="61"/>
        <v>2</v>
      </c>
      <c r="Y397">
        <f t="shared" si="62"/>
        <v>0</v>
      </c>
    </row>
    <row r="398" spans="1:25" x14ac:dyDescent="0.3">
      <c r="A398" t="s">
        <v>434</v>
      </c>
      <c r="B398" s="1">
        <v>45668</v>
      </c>
      <c r="C398" s="1">
        <v>45670</v>
      </c>
      <c r="D398" s="1">
        <v>45670</v>
      </c>
      <c r="E398" t="s">
        <v>16</v>
      </c>
      <c r="F398" t="s">
        <v>17</v>
      </c>
      <c r="G398" t="s">
        <v>24</v>
      </c>
      <c r="H398" t="s">
        <v>37</v>
      </c>
      <c r="I398" t="s">
        <v>34</v>
      </c>
      <c r="J398" t="s">
        <v>35</v>
      </c>
      <c r="K398">
        <v>20</v>
      </c>
      <c r="L398">
        <v>81.31</v>
      </c>
      <c r="M398">
        <v>48.26</v>
      </c>
      <c r="N398">
        <v>8.92</v>
      </c>
      <c r="O398">
        <v>10</v>
      </c>
      <c r="P398">
        <f t="shared" si="54"/>
        <v>1</v>
      </c>
      <c r="Q398" t="str">
        <f t="shared" si="55"/>
        <v>Before 01-15</v>
      </c>
      <c r="R398">
        <f t="shared" si="56"/>
        <v>73.179000000000002</v>
      </c>
      <c r="S398">
        <f t="shared" si="57"/>
        <v>1463.58</v>
      </c>
      <c r="T398">
        <f t="shared" si="58"/>
        <v>498.38</v>
      </c>
      <c r="U398" s="2">
        <f>Monthly_Fixed_Costs!$I$2</f>
        <v>26.363636363636363</v>
      </c>
      <c r="V398">
        <f t="shared" si="59"/>
        <v>178.4</v>
      </c>
      <c r="W398" s="2">
        <f t="shared" si="60"/>
        <v>293.61636363636364</v>
      </c>
      <c r="X398">
        <f t="shared" si="61"/>
        <v>2</v>
      </c>
      <c r="Y398">
        <f t="shared" si="62"/>
        <v>0</v>
      </c>
    </row>
    <row r="399" spans="1:25" x14ac:dyDescent="0.3">
      <c r="A399" t="s">
        <v>435</v>
      </c>
      <c r="B399" s="1">
        <v>45677</v>
      </c>
      <c r="C399" s="1">
        <v>45680</v>
      </c>
      <c r="D399" s="1">
        <v>45680</v>
      </c>
      <c r="E399" t="s">
        <v>23</v>
      </c>
      <c r="F399" t="s">
        <v>45</v>
      </c>
      <c r="G399" t="s">
        <v>24</v>
      </c>
      <c r="H399" t="s">
        <v>25</v>
      </c>
      <c r="I399" t="s">
        <v>56</v>
      </c>
      <c r="J399" t="s">
        <v>35</v>
      </c>
      <c r="K399">
        <v>4</v>
      </c>
      <c r="L399">
        <v>92.15</v>
      </c>
      <c r="M399">
        <v>45.69</v>
      </c>
      <c r="N399">
        <v>5.4</v>
      </c>
      <c r="O399">
        <v>5</v>
      </c>
      <c r="P399">
        <f t="shared" si="54"/>
        <v>1</v>
      </c>
      <c r="Q399" t="str">
        <f t="shared" si="55"/>
        <v>After 01-15</v>
      </c>
      <c r="R399">
        <f t="shared" si="56"/>
        <v>87.542500000000004</v>
      </c>
      <c r="S399">
        <f t="shared" si="57"/>
        <v>350.17</v>
      </c>
      <c r="T399">
        <f t="shared" si="58"/>
        <v>167.41000000000003</v>
      </c>
      <c r="U399" s="2">
        <f>Monthly_Fixed_Costs!$I$2</f>
        <v>26.363636363636363</v>
      </c>
      <c r="V399">
        <f t="shared" si="59"/>
        <v>21.6</v>
      </c>
      <c r="W399" s="2">
        <f t="shared" si="60"/>
        <v>119.44636363636366</v>
      </c>
      <c r="X399">
        <f t="shared" si="61"/>
        <v>3</v>
      </c>
      <c r="Y399">
        <f t="shared" si="62"/>
        <v>0</v>
      </c>
    </row>
    <row r="400" spans="1:25" x14ac:dyDescent="0.3">
      <c r="A400" t="s">
        <v>436</v>
      </c>
      <c r="B400" s="1">
        <v>45665</v>
      </c>
      <c r="C400" s="1">
        <v>45668</v>
      </c>
      <c r="D400" s="1">
        <v>45667</v>
      </c>
      <c r="E400" t="s">
        <v>16</v>
      </c>
      <c r="F400" t="s">
        <v>45</v>
      </c>
      <c r="G400" t="s">
        <v>18</v>
      </c>
      <c r="H400" t="s">
        <v>25</v>
      </c>
      <c r="I400" t="s">
        <v>29</v>
      </c>
      <c r="J400" t="s">
        <v>27</v>
      </c>
      <c r="K400">
        <v>3</v>
      </c>
      <c r="L400">
        <v>124</v>
      </c>
      <c r="M400">
        <v>55.18</v>
      </c>
      <c r="N400">
        <v>4.9000000000000004</v>
      </c>
      <c r="O400">
        <v>0</v>
      </c>
      <c r="P400">
        <f t="shared" si="54"/>
        <v>1</v>
      </c>
      <c r="Q400" t="str">
        <f t="shared" si="55"/>
        <v>Before 01-15</v>
      </c>
      <c r="R400">
        <f t="shared" si="56"/>
        <v>124</v>
      </c>
      <c r="S400">
        <f t="shared" si="57"/>
        <v>372</v>
      </c>
      <c r="T400">
        <f t="shared" si="58"/>
        <v>206.46</v>
      </c>
      <c r="U400" s="2">
        <f>Monthly_Fixed_Costs!$I$2</f>
        <v>26.363636363636363</v>
      </c>
      <c r="V400">
        <f t="shared" si="59"/>
        <v>14.700000000000001</v>
      </c>
      <c r="W400" s="2">
        <f t="shared" si="60"/>
        <v>165.39636363636365</v>
      </c>
      <c r="X400">
        <f t="shared" si="61"/>
        <v>2</v>
      </c>
      <c r="Y400">
        <f t="shared" si="62"/>
        <v>0</v>
      </c>
    </row>
    <row r="401" spans="1:25" x14ac:dyDescent="0.3">
      <c r="A401" t="s">
        <v>437</v>
      </c>
      <c r="B401" s="1">
        <v>45666</v>
      </c>
      <c r="C401" s="1">
        <v>45670</v>
      </c>
      <c r="D401" s="1">
        <v>45669</v>
      </c>
      <c r="E401" t="s">
        <v>23</v>
      </c>
      <c r="F401" t="s">
        <v>41</v>
      </c>
      <c r="G401" t="s">
        <v>18</v>
      </c>
      <c r="H401" t="s">
        <v>25</v>
      </c>
      <c r="I401" t="s">
        <v>56</v>
      </c>
      <c r="J401" t="s">
        <v>35</v>
      </c>
      <c r="K401">
        <v>12</v>
      </c>
      <c r="L401">
        <v>130.13999999999999</v>
      </c>
      <c r="M401">
        <v>52.79</v>
      </c>
      <c r="N401">
        <v>3.23</v>
      </c>
      <c r="O401">
        <v>0</v>
      </c>
      <c r="P401">
        <f t="shared" si="54"/>
        <v>1</v>
      </c>
      <c r="Q401" t="str">
        <f t="shared" si="55"/>
        <v>Before 01-15</v>
      </c>
      <c r="R401">
        <f t="shared" si="56"/>
        <v>130.13999999999999</v>
      </c>
      <c r="S401">
        <f t="shared" si="57"/>
        <v>1561.6799999999998</v>
      </c>
      <c r="T401">
        <f t="shared" si="58"/>
        <v>928.19999999999982</v>
      </c>
      <c r="U401" s="2">
        <f>Monthly_Fixed_Costs!$I$2</f>
        <v>26.363636363636363</v>
      </c>
      <c r="V401">
        <f t="shared" si="59"/>
        <v>38.76</v>
      </c>
      <c r="W401" s="2">
        <f t="shared" si="60"/>
        <v>863.07636363636345</v>
      </c>
      <c r="X401">
        <f t="shared" si="61"/>
        <v>3</v>
      </c>
      <c r="Y401">
        <f t="shared" si="62"/>
        <v>0</v>
      </c>
    </row>
    <row r="402" spans="1:25" x14ac:dyDescent="0.3">
      <c r="A402" t="s">
        <v>438</v>
      </c>
      <c r="B402" s="1">
        <v>45669</v>
      </c>
      <c r="C402" s="1">
        <v>45673</v>
      </c>
      <c r="D402" s="1">
        <v>45673</v>
      </c>
      <c r="E402" t="s">
        <v>23</v>
      </c>
      <c r="F402" t="s">
        <v>17</v>
      </c>
      <c r="G402" t="s">
        <v>18</v>
      </c>
      <c r="H402" t="s">
        <v>25</v>
      </c>
      <c r="I402" t="s">
        <v>74</v>
      </c>
      <c r="J402" t="s">
        <v>27</v>
      </c>
      <c r="K402">
        <v>9</v>
      </c>
      <c r="L402">
        <v>171.73</v>
      </c>
      <c r="M402">
        <v>72.83</v>
      </c>
      <c r="N402">
        <v>8</v>
      </c>
      <c r="O402">
        <v>0</v>
      </c>
      <c r="P402">
        <f t="shared" si="54"/>
        <v>1</v>
      </c>
      <c r="Q402" t="str">
        <f t="shared" si="55"/>
        <v>Before 01-15</v>
      </c>
      <c r="R402">
        <f t="shared" si="56"/>
        <v>171.73</v>
      </c>
      <c r="S402">
        <f t="shared" si="57"/>
        <v>1545.57</v>
      </c>
      <c r="T402">
        <f t="shared" si="58"/>
        <v>890.09999999999991</v>
      </c>
      <c r="U402" s="2">
        <f>Monthly_Fixed_Costs!$I$2</f>
        <v>26.363636363636363</v>
      </c>
      <c r="V402">
        <f t="shared" si="59"/>
        <v>72</v>
      </c>
      <c r="W402" s="2">
        <f t="shared" si="60"/>
        <v>791.73636363636354</v>
      </c>
      <c r="X402">
        <f t="shared" si="61"/>
        <v>4</v>
      </c>
      <c r="Y402">
        <f t="shared" si="62"/>
        <v>0</v>
      </c>
    </row>
    <row r="403" spans="1:25" x14ac:dyDescent="0.3">
      <c r="A403" t="s">
        <v>439</v>
      </c>
      <c r="B403" s="1">
        <v>45674</v>
      </c>
      <c r="C403" s="1">
        <v>45677</v>
      </c>
      <c r="D403" s="1">
        <v>45677</v>
      </c>
      <c r="E403" t="s">
        <v>16</v>
      </c>
      <c r="F403" t="s">
        <v>41</v>
      </c>
      <c r="G403" t="s">
        <v>18</v>
      </c>
      <c r="H403" t="s">
        <v>37</v>
      </c>
      <c r="I403" t="s">
        <v>34</v>
      </c>
      <c r="J403" t="s">
        <v>35</v>
      </c>
      <c r="K403">
        <v>12</v>
      </c>
      <c r="L403">
        <v>167.12</v>
      </c>
      <c r="M403">
        <v>81.64</v>
      </c>
      <c r="N403">
        <v>9.19</v>
      </c>
      <c r="O403">
        <v>5</v>
      </c>
      <c r="P403">
        <f t="shared" si="54"/>
        <v>1</v>
      </c>
      <c r="Q403" t="str">
        <f t="shared" si="55"/>
        <v>After 01-15</v>
      </c>
      <c r="R403">
        <f t="shared" si="56"/>
        <v>158.76400000000001</v>
      </c>
      <c r="S403">
        <f t="shared" si="57"/>
        <v>1905.1680000000001</v>
      </c>
      <c r="T403">
        <f t="shared" si="58"/>
        <v>925.48800000000006</v>
      </c>
      <c r="U403" s="2">
        <f>Monthly_Fixed_Costs!$I$2</f>
        <v>26.363636363636363</v>
      </c>
      <c r="V403">
        <f t="shared" si="59"/>
        <v>110.28</v>
      </c>
      <c r="W403" s="2">
        <f t="shared" si="60"/>
        <v>788.84436363636371</v>
      </c>
      <c r="X403">
        <f t="shared" si="61"/>
        <v>3</v>
      </c>
      <c r="Y403">
        <f t="shared" si="62"/>
        <v>0</v>
      </c>
    </row>
    <row r="404" spans="1:25" x14ac:dyDescent="0.3">
      <c r="A404" t="s">
        <v>440</v>
      </c>
      <c r="B404" s="1">
        <v>45681</v>
      </c>
      <c r="C404" s="1">
        <v>45683</v>
      </c>
      <c r="D404" s="1">
        <v>45683</v>
      </c>
      <c r="E404" t="s">
        <v>16</v>
      </c>
      <c r="F404" t="s">
        <v>41</v>
      </c>
      <c r="G404" t="s">
        <v>24</v>
      </c>
      <c r="H404" t="s">
        <v>33</v>
      </c>
      <c r="I404" t="s">
        <v>20</v>
      </c>
      <c r="J404" t="s">
        <v>21</v>
      </c>
      <c r="K404">
        <v>17</v>
      </c>
      <c r="L404">
        <v>169.05</v>
      </c>
      <c r="M404">
        <v>78.22</v>
      </c>
      <c r="N404">
        <v>3.28</v>
      </c>
      <c r="O404">
        <v>5</v>
      </c>
      <c r="P404">
        <f t="shared" si="54"/>
        <v>1</v>
      </c>
      <c r="Q404" t="str">
        <f t="shared" si="55"/>
        <v>After 01-15</v>
      </c>
      <c r="R404">
        <f t="shared" si="56"/>
        <v>160.5975</v>
      </c>
      <c r="S404">
        <f t="shared" si="57"/>
        <v>2730.1574999999998</v>
      </c>
      <c r="T404">
        <f t="shared" si="58"/>
        <v>1400.4174999999998</v>
      </c>
      <c r="U404" s="2">
        <f>Monthly_Fixed_Costs!$I$2</f>
        <v>26.363636363636363</v>
      </c>
      <c r="V404">
        <f t="shared" si="59"/>
        <v>55.76</v>
      </c>
      <c r="W404" s="2">
        <f t="shared" si="60"/>
        <v>1318.2938636363633</v>
      </c>
      <c r="X404">
        <f t="shared" si="61"/>
        <v>2</v>
      </c>
      <c r="Y404">
        <f t="shared" si="62"/>
        <v>0</v>
      </c>
    </row>
    <row r="405" spans="1:25" x14ac:dyDescent="0.3">
      <c r="A405" t="s">
        <v>441</v>
      </c>
      <c r="B405" s="1">
        <v>45684</v>
      </c>
      <c r="C405" s="1">
        <v>45688</v>
      </c>
      <c r="D405" s="1">
        <v>45690</v>
      </c>
      <c r="E405" t="s">
        <v>23</v>
      </c>
      <c r="F405" t="s">
        <v>32</v>
      </c>
      <c r="G405" t="s">
        <v>18</v>
      </c>
      <c r="H405" t="s">
        <v>33</v>
      </c>
      <c r="I405" t="s">
        <v>20</v>
      </c>
      <c r="J405" t="s">
        <v>21</v>
      </c>
      <c r="K405">
        <v>1</v>
      </c>
      <c r="L405">
        <v>169.49</v>
      </c>
      <c r="M405">
        <v>82.8</v>
      </c>
      <c r="N405">
        <v>7.98</v>
      </c>
      <c r="O405">
        <v>0</v>
      </c>
      <c r="P405">
        <f t="shared" si="54"/>
        <v>0</v>
      </c>
      <c r="Q405" t="str">
        <f t="shared" si="55"/>
        <v>After 01-15</v>
      </c>
      <c r="R405">
        <f t="shared" si="56"/>
        <v>169.49</v>
      </c>
      <c r="S405">
        <f t="shared" si="57"/>
        <v>169.49</v>
      </c>
      <c r="T405">
        <f t="shared" si="58"/>
        <v>86.690000000000012</v>
      </c>
      <c r="U405" s="2">
        <f>Monthly_Fixed_Costs!$I$2</f>
        <v>26.363636363636363</v>
      </c>
      <c r="V405">
        <f t="shared" si="59"/>
        <v>7.98</v>
      </c>
      <c r="W405" s="2">
        <f t="shared" si="60"/>
        <v>52.346363636363648</v>
      </c>
      <c r="X405">
        <f t="shared" si="61"/>
        <v>6</v>
      </c>
      <c r="Y405">
        <f t="shared" si="62"/>
        <v>0</v>
      </c>
    </row>
    <row r="406" spans="1:25" x14ac:dyDescent="0.3">
      <c r="A406" t="s">
        <v>442</v>
      </c>
      <c r="B406" s="1">
        <v>45667</v>
      </c>
      <c r="C406" s="1">
        <v>45669</v>
      </c>
      <c r="D406" s="1">
        <v>45669</v>
      </c>
      <c r="E406" t="s">
        <v>16</v>
      </c>
      <c r="F406" t="s">
        <v>45</v>
      </c>
      <c r="G406" t="s">
        <v>18</v>
      </c>
      <c r="H406" t="s">
        <v>37</v>
      </c>
      <c r="I406" t="s">
        <v>56</v>
      </c>
      <c r="J406" t="s">
        <v>35</v>
      </c>
      <c r="K406">
        <v>6</v>
      </c>
      <c r="L406">
        <v>59.02</v>
      </c>
      <c r="M406">
        <v>24.97</v>
      </c>
      <c r="N406">
        <v>4.34</v>
      </c>
      <c r="O406">
        <v>5</v>
      </c>
      <c r="P406">
        <f t="shared" si="54"/>
        <v>1</v>
      </c>
      <c r="Q406" t="str">
        <f t="shared" si="55"/>
        <v>Before 01-15</v>
      </c>
      <c r="R406">
        <f t="shared" si="56"/>
        <v>56.069000000000003</v>
      </c>
      <c r="S406">
        <f t="shared" si="57"/>
        <v>336.41399999999999</v>
      </c>
      <c r="T406">
        <f t="shared" si="58"/>
        <v>186.59399999999999</v>
      </c>
      <c r="U406" s="2">
        <f>Monthly_Fixed_Costs!$I$2</f>
        <v>26.363636363636363</v>
      </c>
      <c r="V406">
        <f t="shared" si="59"/>
        <v>26.04</v>
      </c>
      <c r="W406" s="2">
        <f t="shared" si="60"/>
        <v>134.19036363636363</v>
      </c>
      <c r="X406">
        <f t="shared" si="61"/>
        <v>2</v>
      </c>
      <c r="Y406">
        <f t="shared" si="62"/>
        <v>0</v>
      </c>
    </row>
    <row r="407" spans="1:25" x14ac:dyDescent="0.3">
      <c r="A407" t="s">
        <v>443</v>
      </c>
      <c r="B407" s="1">
        <v>45663</v>
      </c>
      <c r="C407" s="1">
        <v>45667</v>
      </c>
      <c r="D407" s="1">
        <v>45667</v>
      </c>
      <c r="E407" t="s">
        <v>23</v>
      </c>
      <c r="F407" t="s">
        <v>17</v>
      </c>
      <c r="G407" t="s">
        <v>18</v>
      </c>
      <c r="H407" t="s">
        <v>33</v>
      </c>
      <c r="I407" t="s">
        <v>47</v>
      </c>
      <c r="J407" t="s">
        <v>35</v>
      </c>
      <c r="K407">
        <v>10</v>
      </c>
      <c r="L407">
        <v>136.38</v>
      </c>
      <c r="M407">
        <v>55.64</v>
      </c>
      <c r="N407">
        <v>3.57</v>
      </c>
      <c r="O407">
        <v>5</v>
      </c>
      <c r="P407">
        <f t="shared" si="54"/>
        <v>1</v>
      </c>
      <c r="Q407" t="str">
        <f t="shared" si="55"/>
        <v>Before 01-15</v>
      </c>
      <c r="R407">
        <f t="shared" si="56"/>
        <v>129.56099999999998</v>
      </c>
      <c r="S407">
        <f t="shared" si="57"/>
        <v>1295.6099999999997</v>
      </c>
      <c r="T407">
        <f t="shared" si="58"/>
        <v>739.2099999999997</v>
      </c>
      <c r="U407" s="2">
        <f>Monthly_Fixed_Costs!$I$2</f>
        <v>26.363636363636363</v>
      </c>
      <c r="V407">
        <f t="shared" si="59"/>
        <v>35.699999999999996</v>
      </c>
      <c r="W407" s="2">
        <f t="shared" si="60"/>
        <v>677.14636363636328</v>
      </c>
      <c r="X407">
        <f t="shared" si="61"/>
        <v>4</v>
      </c>
      <c r="Y407">
        <f t="shared" si="62"/>
        <v>0</v>
      </c>
    </row>
    <row r="408" spans="1:25" x14ac:dyDescent="0.3">
      <c r="A408" t="s">
        <v>444</v>
      </c>
      <c r="B408" s="1">
        <v>45660</v>
      </c>
      <c r="C408" s="1">
        <v>45662</v>
      </c>
      <c r="D408" s="1">
        <v>45662</v>
      </c>
      <c r="E408" t="s">
        <v>16</v>
      </c>
      <c r="F408" t="s">
        <v>45</v>
      </c>
      <c r="G408" t="s">
        <v>24</v>
      </c>
      <c r="H408" t="s">
        <v>37</v>
      </c>
      <c r="I408" t="s">
        <v>29</v>
      </c>
      <c r="J408" t="s">
        <v>27</v>
      </c>
      <c r="K408">
        <v>20</v>
      </c>
      <c r="L408">
        <v>184.01</v>
      </c>
      <c r="M408">
        <v>95.44</v>
      </c>
      <c r="N408">
        <v>9.82</v>
      </c>
      <c r="O408">
        <v>5</v>
      </c>
      <c r="P408">
        <f t="shared" si="54"/>
        <v>1</v>
      </c>
      <c r="Q408" t="str">
        <f t="shared" si="55"/>
        <v>Before 01-15</v>
      </c>
      <c r="R408">
        <f t="shared" si="56"/>
        <v>174.80949999999999</v>
      </c>
      <c r="S408">
        <f t="shared" si="57"/>
        <v>3496.1899999999996</v>
      </c>
      <c r="T408">
        <f t="shared" si="58"/>
        <v>1587.3899999999996</v>
      </c>
      <c r="U408" s="2">
        <f>Monthly_Fixed_Costs!$I$2</f>
        <v>26.363636363636363</v>
      </c>
      <c r="V408">
        <f t="shared" si="59"/>
        <v>196.4</v>
      </c>
      <c r="W408" s="2">
        <f t="shared" si="60"/>
        <v>1364.6263636363633</v>
      </c>
      <c r="X408">
        <f t="shared" si="61"/>
        <v>2</v>
      </c>
      <c r="Y408">
        <f t="shared" si="62"/>
        <v>0</v>
      </c>
    </row>
    <row r="409" spans="1:25" x14ac:dyDescent="0.3">
      <c r="A409" t="s">
        <v>445</v>
      </c>
      <c r="B409" s="1">
        <v>45672</v>
      </c>
      <c r="C409" s="1">
        <v>45676</v>
      </c>
      <c r="D409" s="1">
        <v>45675</v>
      </c>
      <c r="E409" t="s">
        <v>16</v>
      </c>
      <c r="F409" t="s">
        <v>41</v>
      </c>
      <c r="G409" t="s">
        <v>24</v>
      </c>
      <c r="H409" t="s">
        <v>19</v>
      </c>
      <c r="I409" t="s">
        <v>74</v>
      </c>
      <c r="J409" t="s">
        <v>27</v>
      </c>
      <c r="K409">
        <v>16</v>
      </c>
      <c r="L409">
        <v>23.11</v>
      </c>
      <c r="M409">
        <v>14.54</v>
      </c>
      <c r="N409">
        <v>3.59</v>
      </c>
      <c r="O409">
        <v>15</v>
      </c>
      <c r="P409">
        <f t="shared" si="54"/>
        <v>1</v>
      </c>
      <c r="Q409" t="str">
        <f t="shared" si="55"/>
        <v>Before 01-15</v>
      </c>
      <c r="R409">
        <f t="shared" si="56"/>
        <v>19.6435</v>
      </c>
      <c r="S409">
        <f t="shared" si="57"/>
        <v>314.29599999999999</v>
      </c>
      <c r="T409">
        <f t="shared" si="58"/>
        <v>81.656000000000006</v>
      </c>
      <c r="U409" s="2">
        <f>Monthly_Fixed_Costs!$I$2</f>
        <v>26.363636363636363</v>
      </c>
      <c r="V409">
        <f t="shared" si="59"/>
        <v>57.44</v>
      </c>
      <c r="W409" s="2">
        <f t="shared" si="60"/>
        <v>-2.1476363636363516</v>
      </c>
      <c r="X409">
        <f t="shared" si="61"/>
        <v>3</v>
      </c>
      <c r="Y409">
        <f t="shared" si="62"/>
        <v>1</v>
      </c>
    </row>
    <row r="410" spans="1:25" x14ac:dyDescent="0.3">
      <c r="A410" t="s">
        <v>446</v>
      </c>
      <c r="B410" s="1">
        <v>45666</v>
      </c>
      <c r="C410" s="1">
        <v>45670</v>
      </c>
      <c r="D410" s="1">
        <v>45670</v>
      </c>
      <c r="E410" t="s">
        <v>23</v>
      </c>
      <c r="F410" t="s">
        <v>32</v>
      </c>
      <c r="G410" t="s">
        <v>18</v>
      </c>
      <c r="H410" t="s">
        <v>37</v>
      </c>
      <c r="I410" t="s">
        <v>38</v>
      </c>
      <c r="J410" t="s">
        <v>21</v>
      </c>
      <c r="K410">
        <v>17</v>
      </c>
      <c r="L410">
        <v>191.7</v>
      </c>
      <c r="M410">
        <v>89.13</v>
      </c>
      <c r="N410">
        <v>4.59</v>
      </c>
      <c r="O410">
        <v>10</v>
      </c>
      <c r="P410">
        <f t="shared" si="54"/>
        <v>1</v>
      </c>
      <c r="Q410" t="str">
        <f t="shared" si="55"/>
        <v>Before 01-15</v>
      </c>
      <c r="R410">
        <f t="shared" si="56"/>
        <v>172.53</v>
      </c>
      <c r="S410">
        <f t="shared" si="57"/>
        <v>2933.01</v>
      </c>
      <c r="T410">
        <f t="shared" si="58"/>
        <v>1417.8000000000002</v>
      </c>
      <c r="U410" s="2">
        <f>Monthly_Fixed_Costs!$I$2</f>
        <v>26.363636363636363</v>
      </c>
      <c r="V410">
        <f t="shared" si="59"/>
        <v>78.03</v>
      </c>
      <c r="W410" s="2">
        <f t="shared" si="60"/>
        <v>1313.4063636363637</v>
      </c>
      <c r="X410">
        <f t="shared" si="61"/>
        <v>4</v>
      </c>
      <c r="Y410">
        <f t="shared" si="62"/>
        <v>0</v>
      </c>
    </row>
    <row r="411" spans="1:25" x14ac:dyDescent="0.3">
      <c r="A411" t="s">
        <v>447</v>
      </c>
      <c r="B411" s="1">
        <v>45684</v>
      </c>
      <c r="C411" s="1">
        <v>45687</v>
      </c>
      <c r="D411" s="1">
        <v>45687</v>
      </c>
      <c r="E411" t="s">
        <v>16</v>
      </c>
      <c r="F411" t="s">
        <v>17</v>
      </c>
      <c r="G411" t="s">
        <v>18</v>
      </c>
      <c r="H411" t="s">
        <v>25</v>
      </c>
      <c r="I411" t="s">
        <v>38</v>
      </c>
      <c r="J411" t="s">
        <v>21</v>
      </c>
      <c r="K411">
        <v>20</v>
      </c>
      <c r="L411">
        <v>145.63</v>
      </c>
      <c r="M411">
        <v>90.51</v>
      </c>
      <c r="N411">
        <v>8.82</v>
      </c>
      <c r="O411">
        <v>15</v>
      </c>
      <c r="P411">
        <f t="shared" si="54"/>
        <v>1</v>
      </c>
      <c r="Q411" t="str">
        <f t="shared" si="55"/>
        <v>After 01-15</v>
      </c>
      <c r="R411">
        <f t="shared" si="56"/>
        <v>123.7855</v>
      </c>
      <c r="S411">
        <f t="shared" si="57"/>
        <v>2475.71</v>
      </c>
      <c r="T411">
        <f t="shared" si="58"/>
        <v>665.51</v>
      </c>
      <c r="U411" s="2">
        <f>Monthly_Fixed_Costs!$I$2</f>
        <v>26.363636363636363</v>
      </c>
      <c r="V411">
        <f t="shared" si="59"/>
        <v>176.4</v>
      </c>
      <c r="W411" s="2">
        <f t="shared" si="60"/>
        <v>462.74636363636364</v>
      </c>
      <c r="X411">
        <f t="shared" si="61"/>
        <v>3</v>
      </c>
      <c r="Y411">
        <f t="shared" si="62"/>
        <v>0</v>
      </c>
    </row>
    <row r="412" spans="1:25" x14ac:dyDescent="0.3">
      <c r="A412" t="s">
        <v>448</v>
      </c>
      <c r="B412" s="1">
        <v>45659</v>
      </c>
      <c r="C412" s="1">
        <v>45661</v>
      </c>
      <c r="D412" s="1">
        <v>45660</v>
      </c>
      <c r="E412" t="s">
        <v>23</v>
      </c>
      <c r="F412" t="s">
        <v>32</v>
      </c>
      <c r="G412" t="s">
        <v>24</v>
      </c>
      <c r="H412" t="s">
        <v>37</v>
      </c>
      <c r="I412" t="s">
        <v>34</v>
      </c>
      <c r="J412" t="s">
        <v>35</v>
      </c>
      <c r="K412">
        <v>4</v>
      </c>
      <c r="L412">
        <v>199.46</v>
      </c>
      <c r="M412">
        <v>107.35</v>
      </c>
      <c r="N412">
        <v>8.1999999999999993</v>
      </c>
      <c r="O412">
        <v>0</v>
      </c>
      <c r="P412">
        <f t="shared" si="54"/>
        <v>1</v>
      </c>
      <c r="Q412" t="str">
        <f t="shared" si="55"/>
        <v>Before 01-15</v>
      </c>
      <c r="R412">
        <f t="shared" si="56"/>
        <v>199.46</v>
      </c>
      <c r="S412">
        <f t="shared" si="57"/>
        <v>797.84</v>
      </c>
      <c r="T412">
        <f t="shared" si="58"/>
        <v>368.44000000000005</v>
      </c>
      <c r="U412" s="2">
        <f>Monthly_Fixed_Costs!$I$2</f>
        <v>26.363636363636363</v>
      </c>
      <c r="V412">
        <f t="shared" si="59"/>
        <v>32.799999999999997</v>
      </c>
      <c r="W412" s="2">
        <f t="shared" si="60"/>
        <v>309.27636363636373</v>
      </c>
      <c r="X412">
        <f t="shared" si="61"/>
        <v>1</v>
      </c>
      <c r="Y412">
        <f t="shared" si="62"/>
        <v>0</v>
      </c>
    </row>
    <row r="413" spans="1:25" x14ac:dyDescent="0.3">
      <c r="A413" t="s">
        <v>449</v>
      </c>
      <c r="B413" s="1">
        <v>45685</v>
      </c>
      <c r="C413" s="1">
        <v>45688</v>
      </c>
      <c r="D413" s="1">
        <v>45691</v>
      </c>
      <c r="E413" t="s">
        <v>16</v>
      </c>
      <c r="F413" t="s">
        <v>17</v>
      </c>
      <c r="G413" t="s">
        <v>18</v>
      </c>
      <c r="H413" t="s">
        <v>19</v>
      </c>
      <c r="I413" t="s">
        <v>38</v>
      </c>
      <c r="J413" t="s">
        <v>21</v>
      </c>
      <c r="K413">
        <v>4</v>
      </c>
      <c r="L413">
        <v>128.02000000000001</v>
      </c>
      <c r="M413">
        <v>78.739999999999995</v>
      </c>
      <c r="N413">
        <v>4.68</v>
      </c>
      <c r="O413">
        <v>15</v>
      </c>
      <c r="P413">
        <f t="shared" si="54"/>
        <v>0</v>
      </c>
      <c r="Q413" t="str">
        <f t="shared" si="55"/>
        <v>After 01-15</v>
      </c>
      <c r="R413">
        <f t="shared" si="56"/>
        <v>108.81700000000001</v>
      </c>
      <c r="S413">
        <f t="shared" si="57"/>
        <v>435.26800000000003</v>
      </c>
      <c r="T413">
        <f t="shared" si="58"/>
        <v>120.30800000000005</v>
      </c>
      <c r="U413" s="2">
        <f>Monthly_Fixed_Costs!$I$2</f>
        <v>26.363636363636363</v>
      </c>
      <c r="V413">
        <f t="shared" si="59"/>
        <v>18.72</v>
      </c>
      <c r="W413" s="2">
        <f t="shared" si="60"/>
        <v>75.224363636363691</v>
      </c>
      <c r="X413">
        <f t="shared" si="61"/>
        <v>6</v>
      </c>
      <c r="Y413">
        <f t="shared" si="62"/>
        <v>0</v>
      </c>
    </row>
    <row r="414" spans="1:25" x14ac:dyDescent="0.3">
      <c r="A414" t="s">
        <v>450</v>
      </c>
      <c r="B414" s="1">
        <v>45673</v>
      </c>
      <c r="C414" s="1">
        <v>45676</v>
      </c>
      <c r="D414" s="1">
        <v>45679</v>
      </c>
      <c r="E414" t="s">
        <v>16</v>
      </c>
      <c r="F414" t="s">
        <v>32</v>
      </c>
      <c r="G414" t="s">
        <v>24</v>
      </c>
      <c r="H414" t="s">
        <v>25</v>
      </c>
      <c r="I414" t="s">
        <v>74</v>
      </c>
      <c r="J414" t="s">
        <v>27</v>
      </c>
      <c r="K414">
        <v>13</v>
      </c>
      <c r="L414">
        <v>153.72999999999999</v>
      </c>
      <c r="M414">
        <v>71.569999999999993</v>
      </c>
      <c r="N414">
        <v>8.5</v>
      </c>
      <c r="O414">
        <v>5</v>
      </c>
      <c r="P414">
        <f t="shared" si="54"/>
        <v>0</v>
      </c>
      <c r="Q414" t="str">
        <f t="shared" si="55"/>
        <v>After 01-15</v>
      </c>
      <c r="R414">
        <f t="shared" si="56"/>
        <v>146.04349999999999</v>
      </c>
      <c r="S414">
        <f t="shared" si="57"/>
        <v>1898.5654999999999</v>
      </c>
      <c r="T414">
        <f t="shared" si="58"/>
        <v>968.15550000000007</v>
      </c>
      <c r="U414" s="2">
        <f>Monthly_Fixed_Costs!$I$2</f>
        <v>26.363636363636363</v>
      </c>
      <c r="V414">
        <f t="shared" si="59"/>
        <v>110.5</v>
      </c>
      <c r="W414" s="2">
        <f t="shared" si="60"/>
        <v>831.2918636363637</v>
      </c>
      <c r="X414">
        <f t="shared" si="61"/>
        <v>6</v>
      </c>
      <c r="Y414">
        <f t="shared" si="62"/>
        <v>0</v>
      </c>
    </row>
    <row r="415" spans="1:25" x14ac:dyDescent="0.3">
      <c r="A415" t="s">
        <v>451</v>
      </c>
      <c r="B415" s="1">
        <v>45681</v>
      </c>
      <c r="C415" s="1">
        <v>45683</v>
      </c>
      <c r="D415" s="1">
        <v>45682</v>
      </c>
      <c r="E415" t="s">
        <v>16</v>
      </c>
      <c r="F415" t="s">
        <v>17</v>
      </c>
      <c r="G415" t="s">
        <v>18</v>
      </c>
      <c r="H415" t="s">
        <v>33</v>
      </c>
      <c r="I415" t="s">
        <v>20</v>
      </c>
      <c r="J415" t="s">
        <v>21</v>
      </c>
      <c r="K415">
        <v>9</v>
      </c>
      <c r="L415">
        <v>63.93</v>
      </c>
      <c r="M415">
        <v>31.78</v>
      </c>
      <c r="N415">
        <v>11.92</v>
      </c>
      <c r="O415">
        <v>5</v>
      </c>
      <c r="P415">
        <f t="shared" si="54"/>
        <v>1</v>
      </c>
      <c r="Q415" t="str">
        <f t="shared" si="55"/>
        <v>After 01-15</v>
      </c>
      <c r="R415">
        <f t="shared" si="56"/>
        <v>60.733499999999999</v>
      </c>
      <c r="S415">
        <f t="shared" si="57"/>
        <v>546.60149999999999</v>
      </c>
      <c r="T415">
        <f t="shared" si="58"/>
        <v>260.58150000000001</v>
      </c>
      <c r="U415" s="2">
        <f>Monthly_Fixed_Costs!$I$2</f>
        <v>26.363636363636363</v>
      </c>
      <c r="V415">
        <f t="shared" si="59"/>
        <v>107.28</v>
      </c>
      <c r="W415" s="2">
        <f t="shared" si="60"/>
        <v>126.93786363636363</v>
      </c>
      <c r="X415">
        <f t="shared" si="61"/>
        <v>1</v>
      </c>
      <c r="Y415">
        <f t="shared" si="62"/>
        <v>0</v>
      </c>
    </row>
    <row r="416" spans="1:25" x14ac:dyDescent="0.3">
      <c r="A416" t="s">
        <v>452</v>
      </c>
      <c r="B416" s="1">
        <v>45687</v>
      </c>
      <c r="C416" s="1">
        <v>45689</v>
      </c>
      <c r="D416" s="1">
        <v>45688</v>
      </c>
      <c r="E416" t="s">
        <v>23</v>
      </c>
      <c r="F416" t="s">
        <v>32</v>
      </c>
      <c r="G416" t="s">
        <v>18</v>
      </c>
      <c r="H416" t="s">
        <v>37</v>
      </c>
      <c r="I416" t="s">
        <v>74</v>
      </c>
      <c r="J416" t="s">
        <v>27</v>
      </c>
      <c r="K416">
        <v>12</v>
      </c>
      <c r="L416">
        <v>117.61</v>
      </c>
      <c r="M416">
        <v>69.989999999999995</v>
      </c>
      <c r="N416">
        <v>8.3000000000000007</v>
      </c>
      <c r="O416">
        <v>0</v>
      </c>
      <c r="P416">
        <f t="shared" si="54"/>
        <v>1</v>
      </c>
      <c r="Q416" t="str">
        <f t="shared" si="55"/>
        <v>After 01-15</v>
      </c>
      <c r="R416">
        <f t="shared" si="56"/>
        <v>117.61</v>
      </c>
      <c r="S416">
        <f t="shared" si="57"/>
        <v>1411.32</v>
      </c>
      <c r="T416">
        <f t="shared" si="58"/>
        <v>571.44000000000005</v>
      </c>
      <c r="U416" s="2">
        <f>Monthly_Fixed_Costs!$I$2</f>
        <v>26.363636363636363</v>
      </c>
      <c r="V416">
        <f t="shared" si="59"/>
        <v>99.600000000000009</v>
      </c>
      <c r="W416" s="2">
        <f t="shared" si="60"/>
        <v>445.47636363636366</v>
      </c>
      <c r="X416">
        <f t="shared" si="61"/>
        <v>1</v>
      </c>
      <c r="Y416">
        <f t="shared" si="62"/>
        <v>0</v>
      </c>
    </row>
    <row r="417" spans="1:25" x14ac:dyDescent="0.3">
      <c r="A417" t="s">
        <v>453</v>
      </c>
      <c r="B417" s="1">
        <v>45660</v>
      </c>
      <c r="C417" s="1">
        <v>45662</v>
      </c>
      <c r="D417" s="1">
        <v>45661</v>
      </c>
      <c r="E417" t="s">
        <v>16</v>
      </c>
      <c r="F417" t="s">
        <v>45</v>
      </c>
      <c r="G417" t="s">
        <v>18</v>
      </c>
      <c r="H417" t="s">
        <v>37</v>
      </c>
      <c r="I417" t="s">
        <v>56</v>
      </c>
      <c r="J417" t="s">
        <v>35</v>
      </c>
      <c r="K417">
        <v>15</v>
      </c>
      <c r="L417">
        <v>48.88</v>
      </c>
      <c r="M417">
        <v>21.37</v>
      </c>
      <c r="N417">
        <v>3.08</v>
      </c>
      <c r="O417">
        <v>0</v>
      </c>
      <c r="P417">
        <f t="shared" si="54"/>
        <v>1</v>
      </c>
      <c r="Q417" t="str">
        <f t="shared" si="55"/>
        <v>Before 01-15</v>
      </c>
      <c r="R417">
        <f t="shared" si="56"/>
        <v>48.88</v>
      </c>
      <c r="S417">
        <f t="shared" si="57"/>
        <v>733.2</v>
      </c>
      <c r="T417">
        <f t="shared" si="58"/>
        <v>412.65000000000003</v>
      </c>
      <c r="U417" s="2">
        <f>Monthly_Fixed_Costs!$I$2</f>
        <v>26.363636363636363</v>
      </c>
      <c r="V417">
        <f t="shared" si="59"/>
        <v>46.2</v>
      </c>
      <c r="W417" s="2">
        <f t="shared" si="60"/>
        <v>340.08636363636367</v>
      </c>
      <c r="X417">
        <f t="shared" si="61"/>
        <v>1</v>
      </c>
      <c r="Y417">
        <f t="shared" si="62"/>
        <v>0</v>
      </c>
    </row>
    <row r="418" spans="1:25" x14ac:dyDescent="0.3">
      <c r="A418" t="s">
        <v>454</v>
      </c>
      <c r="B418" s="1">
        <v>45665</v>
      </c>
      <c r="C418" s="1">
        <v>45667</v>
      </c>
      <c r="D418" s="1">
        <v>45666</v>
      </c>
      <c r="E418" t="s">
        <v>23</v>
      </c>
      <c r="F418" t="s">
        <v>32</v>
      </c>
      <c r="G418" t="s">
        <v>18</v>
      </c>
      <c r="H418" t="s">
        <v>25</v>
      </c>
      <c r="I418" t="s">
        <v>26</v>
      </c>
      <c r="J418" t="s">
        <v>27</v>
      </c>
      <c r="K418">
        <v>3</v>
      </c>
      <c r="L418">
        <v>170.14</v>
      </c>
      <c r="M418">
        <v>76.72</v>
      </c>
      <c r="N418">
        <v>9.83</v>
      </c>
      <c r="O418">
        <v>0</v>
      </c>
      <c r="P418">
        <f t="shared" si="54"/>
        <v>1</v>
      </c>
      <c r="Q418" t="str">
        <f t="shared" si="55"/>
        <v>Before 01-15</v>
      </c>
      <c r="R418">
        <f t="shared" si="56"/>
        <v>170.14</v>
      </c>
      <c r="S418">
        <f t="shared" si="57"/>
        <v>510.41999999999996</v>
      </c>
      <c r="T418">
        <f t="shared" si="58"/>
        <v>280.26</v>
      </c>
      <c r="U418" s="2">
        <f>Monthly_Fixed_Costs!$I$2</f>
        <v>26.363636363636363</v>
      </c>
      <c r="V418">
        <f t="shared" si="59"/>
        <v>29.490000000000002</v>
      </c>
      <c r="W418" s="2">
        <f t="shared" si="60"/>
        <v>224.40636363636361</v>
      </c>
      <c r="X418">
        <f t="shared" si="61"/>
        <v>1</v>
      </c>
      <c r="Y418">
        <f t="shared" si="62"/>
        <v>0</v>
      </c>
    </row>
    <row r="419" spans="1:25" x14ac:dyDescent="0.3">
      <c r="A419" t="s">
        <v>455</v>
      </c>
      <c r="B419" s="1">
        <v>45678</v>
      </c>
      <c r="C419" s="1">
        <v>45681</v>
      </c>
      <c r="D419" s="1">
        <v>45681</v>
      </c>
      <c r="E419" t="s">
        <v>16</v>
      </c>
      <c r="F419" t="s">
        <v>17</v>
      </c>
      <c r="G419" t="s">
        <v>18</v>
      </c>
      <c r="H419" t="s">
        <v>25</v>
      </c>
      <c r="I419" t="s">
        <v>29</v>
      </c>
      <c r="J419" t="s">
        <v>27</v>
      </c>
      <c r="K419">
        <v>16</v>
      </c>
      <c r="L419">
        <v>85.98</v>
      </c>
      <c r="M419">
        <v>43.52</v>
      </c>
      <c r="N419">
        <v>9.06</v>
      </c>
      <c r="O419">
        <v>5</v>
      </c>
      <c r="P419">
        <f t="shared" si="54"/>
        <v>1</v>
      </c>
      <c r="Q419" t="str">
        <f t="shared" si="55"/>
        <v>After 01-15</v>
      </c>
      <c r="R419">
        <f t="shared" si="56"/>
        <v>81.680999999999997</v>
      </c>
      <c r="S419">
        <f t="shared" si="57"/>
        <v>1306.896</v>
      </c>
      <c r="T419">
        <f t="shared" si="58"/>
        <v>610.57599999999991</v>
      </c>
      <c r="U419" s="2">
        <f>Monthly_Fixed_Costs!$I$2</f>
        <v>26.363636363636363</v>
      </c>
      <c r="V419">
        <f t="shared" si="59"/>
        <v>144.96</v>
      </c>
      <c r="W419" s="2">
        <f t="shared" si="60"/>
        <v>439.2523636363635</v>
      </c>
      <c r="X419">
        <f t="shared" si="61"/>
        <v>3</v>
      </c>
      <c r="Y419">
        <f t="shared" si="62"/>
        <v>0</v>
      </c>
    </row>
    <row r="420" spans="1:25" x14ac:dyDescent="0.3">
      <c r="A420" t="s">
        <v>456</v>
      </c>
      <c r="B420" s="1">
        <v>45674</v>
      </c>
      <c r="C420" s="1">
        <v>45676</v>
      </c>
      <c r="D420" s="1">
        <v>45676</v>
      </c>
      <c r="E420" t="s">
        <v>16</v>
      </c>
      <c r="F420" t="s">
        <v>17</v>
      </c>
      <c r="G420" t="s">
        <v>18</v>
      </c>
      <c r="H420" t="s">
        <v>19</v>
      </c>
      <c r="I420" t="s">
        <v>74</v>
      </c>
      <c r="J420" t="s">
        <v>27</v>
      </c>
      <c r="K420">
        <v>4</v>
      </c>
      <c r="L420">
        <v>20.25</v>
      </c>
      <c r="M420">
        <v>8.6999999999999993</v>
      </c>
      <c r="N420">
        <v>11.78</v>
      </c>
      <c r="O420">
        <v>0</v>
      </c>
      <c r="P420">
        <f t="shared" si="54"/>
        <v>1</v>
      </c>
      <c r="Q420" t="str">
        <f t="shared" si="55"/>
        <v>After 01-15</v>
      </c>
      <c r="R420">
        <f t="shared" si="56"/>
        <v>20.25</v>
      </c>
      <c r="S420">
        <f t="shared" si="57"/>
        <v>81</v>
      </c>
      <c r="T420">
        <f t="shared" si="58"/>
        <v>46.2</v>
      </c>
      <c r="U420" s="2">
        <f>Monthly_Fixed_Costs!$I$2</f>
        <v>26.363636363636363</v>
      </c>
      <c r="V420">
        <f t="shared" si="59"/>
        <v>47.12</v>
      </c>
      <c r="W420" s="2">
        <f t="shared" si="60"/>
        <v>-27.283636363636361</v>
      </c>
      <c r="X420">
        <f t="shared" si="61"/>
        <v>2</v>
      </c>
      <c r="Y420">
        <f t="shared" si="62"/>
        <v>1</v>
      </c>
    </row>
    <row r="421" spans="1:25" x14ac:dyDescent="0.3">
      <c r="A421" t="s">
        <v>457</v>
      </c>
      <c r="B421" s="1">
        <v>45666</v>
      </c>
      <c r="C421" s="1">
        <v>45670</v>
      </c>
      <c r="D421" s="1">
        <v>45669</v>
      </c>
      <c r="E421" t="s">
        <v>16</v>
      </c>
      <c r="F421" t="s">
        <v>41</v>
      </c>
      <c r="G421" t="s">
        <v>18</v>
      </c>
      <c r="H421" t="s">
        <v>37</v>
      </c>
      <c r="I421" t="s">
        <v>34</v>
      </c>
      <c r="J421" t="s">
        <v>35</v>
      </c>
      <c r="K421">
        <v>11</v>
      </c>
      <c r="L421">
        <v>88.31</v>
      </c>
      <c r="M421">
        <v>42.17</v>
      </c>
      <c r="N421">
        <v>11.41</v>
      </c>
      <c r="O421">
        <v>0</v>
      </c>
      <c r="P421">
        <f t="shared" si="54"/>
        <v>1</v>
      </c>
      <c r="Q421" t="str">
        <f t="shared" si="55"/>
        <v>Before 01-15</v>
      </c>
      <c r="R421">
        <f t="shared" si="56"/>
        <v>88.31</v>
      </c>
      <c r="S421">
        <f t="shared" si="57"/>
        <v>971.41000000000008</v>
      </c>
      <c r="T421">
        <f t="shared" si="58"/>
        <v>507.54000000000008</v>
      </c>
      <c r="U421" s="2">
        <f>Monthly_Fixed_Costs!$I$2</f>
        <v>26.363636363636363</v>
      </c>
      <c r="V421">
        <f t="shared" si="59"/>
        <v>125.51</v>
      </c>
      <c r="W421" s="2">
        <f t="shared" si="60"/>
        <v>355.66636363636371</v>
      </c>
      <c r="X421">
        <f t="shared" si="61"/>
        <v>3</v>
      </c>
      <c r="Y421">
        <f t="shared" si="62"/>
        <v>0</v>
      </c>
    </row>
    <row r="422" spans="1:25" x14ac:dyDescent="0.3">
      <c r="A422" t="s">
        <v>458</v>
      </c>
      <c r="B422" s="1">
        <v>45669</v>
      </c>
      <c r="C422" s="1">
        <v>45671</v>
      </c>
      <c r="D422" s="1">
        <v>45671</v>
      </c>
      <c r="E422" t="s">
        <v>16</v>
      </c>
      <c r="F422" t="s">
        <v>17</v>
      </c>
      <c r="G422" t="s">
        <v>24</v>
      </c>
      <c r="H422" t="s">
        <v>33</v>
      </c>
      <c r="I422" t="s">
        <v>38</v>
      </c>
      <c r="J422" t="s">
        <v>21</v>
      </c>
      <c r="K422">
        <v>12</v>
      </c>
      <c r="L422">
        <v>146.94</v>
      </c>
      <c r="M422">
        <v>64.510000000000005</v>
      </c>
      <c r="N422">
        <v>5.33</v>
      </c>
      <c r="O422">
        <v>0</v>
      </c>
      <c r="P422">
        <f t="shared" si="54"/>
        <v>1</v>
      </c>
      <c r="Q422" t="str">
        <f t="shared" si="55"/>
        <v>Before 01-15</v>
      </c>
      <c r="R422">
        <f t="shared" si="56"/>
        <v>146.94</v>
      </c>
      <c r="S422">
        <f t="shared" si="57"/>
        <v>1763.28</v>
      </c>
      <c r="T422">
        <f t="shared" si="58"/>
        <v>989.15999999999985</v>
      </c>
      <c r="U422" s="2">
        <f>Monthly_Fixed_Costs!$I$2</f>
        <v>26.363636363636363</v>
      </c>
      <c r="V422">
        <f t="shared" si="59"/>
        <v>63.96</v>
      </c>
      <c r="W422" s="2">
        <f t="shared" si="60"/>
        <v>898.83636363636344</v>
      </c>
      <c r="X422">
        <f t="shared" si="61"/>
        <v>2</v>
      </c>
      <c r="Y422">
        <f t="shared" si="62"/>
        <v>0</v>
      </c>
    </row>
    <row r="423" spans="1:25" x14ac:dyDescent="0.3">
      <c r="A423" t="s">
        <v>459</v>
      </c>
      <c r="B423" s="1">
        <v>45659</v>
      </c>
      <c r="C423" s="1">
        <v>45662</v>
      </c>
      <c r="D423" s="1">
        <v>45662</v>
      </c>
      <c r="E423" t="s">
        <v>23</v>
      </c>
      <c r="F423" t="s">
        <v>32</v>
      </c>
      <c r="G423" t="s">
        <v>24</v>
      </c>
      <c r="H423" t="s">
        <v>33</v>
      </c>
      <c r="I423" t="s">
        <v>26</v>
      </c>
      <c r="J423" t="s">
        <v>27</v>
      </c>
      <c r="K423">
        <v>14</v>
      </c>
      <c r="L423">
        <v>103.24</v>
      </c>
      <c r="M423">
        <v>47.86</v>
      </c>
      <c r="N423">
        <v>8.73</v>
      </c>
      <c r="O423">
        <v>10</v>
      </c>
      <c r="P423">
        <f t="shared" si="54"/>
        <v>1</v>
      </c>
      <c r="Q423" t="str">
        <f t="shared" si="55"/>
        <v>Before 01-15</v>
      </c>
      <c r="R423">
        <f t="shared" si="56"/>
        <v>92.915999999999997</v>
      </c>
      <c r="S423">
        <f t="shared" si="57"/>
        <v>1300.8240000000001</v>
      </c>
      <c r="T423">
        <f t="shared" si="58"/>
        <v>630.78400000000011</v>
      </c>
      <c r="U423" s="2">
        <f>Monthly_Fixed_Costs!$I$2</f>
        <v>26.363636363636363</v>
      </c>
      <c r="V423">
        <f t="shared" si="59"/>
        <v>122.22</v>
      </c>
      <c r="W423" s="2">
        <f t="shared" si="60"/>
        <v>482.2003636363637</v>
      </c>
      <c r="X423">
        <f t="shared" si="61"/>
        <v>3</v>
      </c>
      <c r="Y423">
        <f t="shared" si="62"/>
        <v>0</v>
      </c>
    </row>
    <row r="424" spans="1:25" x14ac:dyDescent="0.3">
      <c r="A424" t="s">
        <v>460</v>
      </c>
      <c r="B424" s="1">
        <v>45674</v>
      </c>
      <c r="C424" s="1">
        <v>45678</v>
      </c>
      <c r="D424" s="1">
        <v>45680</v>
      </c>
      <c r="E424" t="s">
        <v>23</v>
      </c>
      <c r="F424" t="s">
        <v>32</v>
      </c>
      <c r="G424" t="s">
        <v>18</v>
      </c>
      <c r="H424" t="s">
        <v>25</v>
      </c>
      <c r="I424" t="s">
        <v>26</v>
      </c>
      <c r="J424" t="s">
        <v>27</v>
      </c>
      <c r="K424">
        <v>18</v>
      </c>
      <c r="L424">
        <v>132.82</v>
      </c>
      <c r="M424">
        <v>75.94</v>
      </c>
      <c r="N424">
        <v>10.050000000000001</v>
      </c>
      <c r="O424">
        <v>0</v>
      </c>
      <c r="P424">
        <f t="shared" si="54"/>
        <v>0</v>
      </c>
      <c r="Q424" t="str">
        <f t="shared" si="55"/>
        <v>After 01-15</v>
      </c>
      <c r="R424">
        <f t="shared" si="56"/>
        <v>132.82</v>
      </c>
      <c r="S424">
        <f t="shared" si="57"/>
        <v>2390.7599999999998</v>
      </c>
      <c r="T424">
        <f t="shared" si="58"/>
        <v>1023.8399999999997</v>
      </c>
      <c r="U424" s="2">
        <f>Monthly_Fixed_Costs!$I$2</f>
        <v>26.363636363636363</v>
      </c>
      <c r="V424">
        <f t="shared" si="59"/>
        <v>180.9</v>
      </c>
      <c r="W424" s="2">
        <f t="shared" si="60"/>
        <v>816.57636363636334</v>
      </c>
      <c r="X424">
        <f t="shared" si="61"/>
        <v>6</v>
      </c>
      <c r="Y424">
        <f t="shared" si="62"/>
        <v>0</v>
      </c>
    </row>
    <row r="425" spans="1:25" x14ac:dyDescent="0.3">
      <c r="A425" t="s">
        <v>461</v>
      </c>
      <c r="B425" s="1">
        <v>45688</v>
      </c>
      <c r="C425" s="1">
        <v>45691</v>
      </c>
      <c r="D425" s="1">
        <v>45690</v>
      </c>
      <c r="E425" t="s">
        <v>23</v>
      </c>
      <c r="F425" t="s">
        <v>17</v>
      </c>
      <c r="G425" t="s">
        <v>24</v>
      </c>
      <c r="H425" t="s">
        <v>19</v>
      </c>
      <c r="I425" t="s">
        <v>38</v>
      </c>
      <c r="J425" t="s">
        <v>21</v>
      </c>
      <c r="K425">
        <v>7</v>
      </c>
      <c r="L425">
        <v>167.97</v>
      </c>
      <c r="M425">
        <v>85.51</v>
      </c>
      <c r="N425">
        <v>11.19</v>
      </c>
      <c r="O425">
        <v>10</v>
      </c>
      <c r="P425">
        <f t="shared" si="54"/>
        <v>1</v>
      </c>
      <c r="Q425" t="str">
        <f t="shared" si="55"/>
        <v>After 01-15</v>
      </c>
      <c r="R425">
        <f t="shared" si="56"/>
        <v>151.173</v>
      </c>
      <c r="S425">
        <f t="shared" si="57"/>
        <v>1058.211</v>
      </c>
      <c r="T425">
        <f t="shared" si="58"/>
        <v>459.64099999999996</v>
      </c>
      <c r="U425" s="2">
        <f>Monthly_Fixed_Costs!$I$2</f>
        <v>26.363636363636363</v>
      </c>
      <c r="V425">
        <f t="shared" si="59"/>
        <v>78.33</v>
      </c>
      <c r="W425" s="2">
        <f t="shared" si="60"/>
        <v>354.9473636363636</v>
      </c>
      <c r="X425">
        <f t="shared" si="61"/>
        <v>2</v>
      </c>
      <c r="Y425">
        <f t="shared" si="62"/>
        <v>0</v>
      </c>
    </row>
    <row r="426" spans="1:25" x14ac:dyDescent="0.3">
      <c r="A426" t="s">
        <v>462</v>
      </c>
      <c r="B426" s="1">
        <v>45679</v>
      </c>
      <c r="C426" s="1">
        <v>45683</v>
      </c>
      <c r="D426" s="1">
        <v>45686</v>
      </c>
      <c r="E426" t="s">
        <v>23</v>
      </c>
      <c r="F426" t="s">
        <v>17</v>
      </c>
      <c r="G426" t="s">
        <v>24</v>
      </c>
      <c r="H426" t="s">
        <v>19</v>
      </c>
      <c r="I426" t="s">
        <v>74</v>
      </c>
      <c r="J426" t="s">
        <v>27</v>
      </c>
      <c r="K426">
        <v>4</v>
      </c>
      <c r="L426">
        <v>183.94</v>
      </c>
      <c r="M426">
        <v>85.21</v>
      </c>
      <c r="N426">
        <v>9.06</v>
      </c>
      <c r="O426">
        <v>10</v>
      </c>
      <c r="P426">
        <f t="shared" si="54"/>
        <v>0</v>
      </c>
      <c r="Q426" t="str">
        <f t="shared" si="55"/>
        <v>After 01-15</v>
      </c>
      <c r="R426">
        <f t="shared" si="56"/>
        <v>165.54599999999999</v>
      </c>
      <c r="S426">
        <f t="shared" si="57"/>
        <v>662.18399999999997</v>
      </c>
      <c r="T426">
        <f t="shared" si="58"/>
        <v>321.34399999999999</v>
      </c>
      <c r="U426" s="2">
        <f>Monthly_Fixed_Costs!$I$2</f>
        <v>26.363636363636363</v>
      </c>
      <c r="V426">
        <f t="shared" si="59"/>
        <v>36.24</v>
      </c>
      <c r="W426" s="2">
        <f t="shared" si="60"/>
        <v>258.74036363636361</v>
      </c>
      <c r="X426">
        <f t="shared" si="61"/>
        <v>7</v>
      </c>
      <c r="Y426">
        <f t="shared" si="62"/>
        <v>0</v>
      </c>
    </row>
    <row r="427" spans="1:25" x14ac:dyDescent="0.3">
      <c r="A427" t="s">
        <v>463</v>
      </c>
      <c r="B427" s="1">
        <v>45679</v>
      </c>
      <c r="C427" s="1">
        <v>45681</v>
      </c>
      <c r="D427" s="1">
        <v>45681</v>
      </c>
      <c r="E427" t="s">
        <v>16</v>
      </c>
      <c r="F427" t="s">
        <v>41</v>
      </c>
      <c r="G427" t="s">
        <v>24</v>
      </c>
      <c r="H427" t="s">
        <v>25</v>
      </c>
      <c r="I427" t="s">
        <v>29</v>
      </c>
      <c r="J427" t="s">
        <v>27</v>
      </c>
      <c r="K427">
        <v>10</v>
      </c>
      <c r="L427">
        <v>147.86000000000001</v>
      </c>
      <c r="M427">
        <v>84.88</v>
      </c>
      <c r="N427">
        <v>3.15</v>
      </c>
      <c r="O427">
        <v>15</v>
      </c>
      <c r="P427">
        <f t="shared" si="54"/>
        <v>1</v>
      </c>
      <c r="Q427" t="str">
        <f t="shared" si="55"/>
        <v>After 01-15</v>
      </c>
      <c r="R427">
        <f t="shared" si="56"/>
        <v>125.68100000000001</v>
      </c>
      <c r="S427">
        <f t="shared" si="57"/>
        <v>1256.8100000000002</v>
      </c>
      <c r="T427">
        <f t="shared" si="58"/>
        <v>408.01000000000022</v>
      </c>
      <c r="U427" s="2">
        <f>Monthly_Fixed_Costs!$I$2</f>
        <v>26.363636363636363</v>
      </c>
      <c r="V427">
        <f t="shared" si="59"/>
        <v>31.5</v>
      </c>
      <c r="W427" s="2">
        <f t="shared" si="60"/>
        <v>350.14636363636384</v>
      </c>
      <c r="X427">
        <f t="shared" si="61"/>
        <v>2</v>
      </c>
      <c r="Y427">
        <f t="shared" si="62"/>
        <v>0</v>
      </c>
    </row>
    <row r="428" spans="1:25" x14ac:dyDescent="0.3">
      <c r="A428" t="s">
        <v>464</v>
      </c>
      <c r="B428" s="1">
        <v>45687</v>
      </c>
      <c r="C428" s="1">
        <v>45690</v>
      </c>
      <c r="D428" s="1">
        <v>45691</v>
      </c>
      <c r="E428" t="s">
        <v>23</v>
      </c>
      <c r="F428" t="s">
        <v>45</v>
      </c>
      <c r="G428" t="s">
        <v>24</v>
      </c>
      <c r="H428" t="s">
        <v>25</v>
      </c>
      <c r="I428" t="s">
        <v>47</v>
      </c>
      <c r="J428" t="s">
        <v>35</v>
      </c>
      <c r="K428">
        <v>11</v>
      </c>
      <c r="L428">
        <v>42.76</v>
      </c>
      <c r="M428">
        <v>26.52</v>
      </c>
      <c r="N428">
        <v>9.35</v>
      </c>
      <c r="O428">
        <v>0</v>
      </c>
      <c r="P428">
        <f t="shared" si="54"/>
        <v>0</v>
      </c>
      <c r="Q428" t="str">
        <f t="shared" si="55"/>
        <v>After 01-15</v>
      </c>
      <c r="R428">
        <f t="shared" si="56"/>
        <v>42.76</v>
      </c>
      <c r="S428">
        <f t="shared" si="57"/>
        <v>470.35999999999996</v>
      </c>
      <c r="T428">
        <f t="shared" si="58"/>
        <v>178.64</v>
      </c>
      <c r="U428" s="2">
        <f>Monthly_Fixed_Costs!$I$2</f>
        <v>26.363636363636363</v>
      </c>
      <c r="V428">
        <f t="shared" si="59"/>
        <v>102.85</v>
      </c>
      <c r="W428" s="2">
        <f t="shared" si="60"/>
        <v>49.426363636363618</v>
      </c>
      <c r="X428">
        <f t="shared" si="61"/>
        <v>4</v>
      </c>
      <c r="Y428">
        <f t="shared" si="62"/>
        <v>0</v>
      </c>
    </row>
    <row r="429" spans="1:25" x14ac:dyDescent="0.3">
      <c r="A429" t="s">
        <v>465</v>
      </c>
      <c r="B429" s="1">
        <v>45667</v>
      </c>
      <c r="C429" s="1">
        <v>45669</v>
      </c>
      <c r="D429" s="1">
        <v>45668</v>
      </c>
      <c r="E429" t="s">
        <v>23</v>
      </c>
      <c r="F429" t="s">
        <v>17</v>
      </c>
      <c r="G429" t="s">
        <v>24</v>
      </c>
      <c r="H429" t="s">
        <v>19</v>
      </c>
      <c r="I429" t="s">
        <v>29</v>
      </c>
      <c r="J429" t="s">
        <v>27</v>
      </c>
      <c r="K429">
        <v>18</v>
      </c>
      <c r="L429">
        <v>124.75</v>
      </c>
      <c r="M429">
        <v>79.349999999999994</v>
      </c>
      <c r="N429">
        <v>8.44</v>
      </c>
      <c r="O429">
        <v>10</v>
      </c>
      <c r="P429">
        <f t="shared" si="54"/>
        <v>1</v>
      </c>
      <c r="Q429" t="str">
        <f t="shared" si="55"/>
        <v>Before 01-15</v>
      </c>
      <c r="R429">
        <f t="shared" si="56"/>
        <v>112.27500000000001</v>
      </c>
      <c r="S429">
        <f t="shared" si="57"/>
        <v>2020.95</v>
      </c>
      <c r="T429">
        <f t="shared" si="58"/>
        <v>592.65000000000009</v>
      </c>
      <c r="U429" s="2">
        <f>Monthly_Fixed_Costs!$I$2</f>
        <v>26.363636363636363</v>
      </c>
      <c r="V429">
        <f t="shared" si="59"/>
        <v>151.91999999999999</v>
      </c>
      <c r="W429" s="2">
        <f t="shared" si="60"/>
        <v>414.36636363636376</v>
      </c>
      <c r="X429">
        <f t="shared" si="61"/>
        <v>1</v>
      </c>
      <c r="Y429">
        <f t="shared" si="62"/>
        <v>0</v>
      </c>
    </row>
    <row r="430" spans="1:25" x14ac:dyDescent="0.3">
      <c r="A430" t="s">
        <v>466</v>
      </c>
      <c r="B430" s="1">
        <v>45661</v>
      </c>
      <c r="C430" s="1">
        <v>45663</v>
      </c>
      <c r="D430" s="1">
        <v>45662</v>
      </c>
      <c r="E430" t="s">
        <v>16</v>
      </c>
      <c r="F430" t="s">
        <v>41</v>
      </c>
      <c r="G430" t="s">
        <v>18</v>
      </c>
      <c r="H430" t="s">
        <v>33</v>
      </c>
      <c r="I430" t="s">
        <v>20</v>
      </c>
      <c r="J430" t="s">
        <v>21</v>
      </c>
      <c r="K430">
        <v>5</v>
      </c>
      <c r="L430">
        <v>137.69</v>
      </c>
      <c r="M430">
        <v>64.23</v>
      </c>
      <c r="N430">
        <v>9.49</v>
      </c>
      <c r="O430">
        <v>15</v>
      </c>
      <c r="P430">
        <f t="shared" si="54"/>
        <v>1</v>
      </c>
      <c r="Q430" t="str">
        <f t="shared" si="55"/>
        <v>Before 01-15</v>
      </c>
      <c r="R430">
        <f t="shared" si="56"/>
        <v>117.03649999999999</v>
      </c>
      <c r="S430">
        <f t="shared" si="57"/>
        <v>585.18249999999989</v>
      </c>
      <c r="T430">
        <f t="shared" si="58"/>
        <v>264.03249999999986</v>
      </c>
      <c r="U430" s="2">
        <f>Monthly_Fixed_Costs!$I$2</f>
        <v>26.363636363636363</v>
      </c>
      <c r="V430">
        <f t="shared" si="59"/>
        <v>47.45</v>
      </c>
      <c r="W430" s="2">
        <f t="shared" si="60"/>
        <v>190.21886363636349</v>
      </c>
      <c r="X430">
        <f t="shared" si="61"/>
        <v>1</v>
      </c>
      <c r="Y430">
        <f t="shared" si="62"/>
        <v>0</v>
      </c>
    </row>
    <row r="431" spans="1:25" x14ac:dyDescent="0.3">
      <c r="A431" t="s">
        <v>467</v>
      </c>
      <c r="B431" s="1">
        <v>45668</v>
      </c>
      <c r="C431" s="1">
        <v>45672</v>
      </c>
      <c r="D431" s="1">
        <v>45672</v>
      </c>
      <c r="E431" t="s">
        <v>23</v>
      </c>
      <c r="F431" t="s">
        <v>32</v>
      </c>
      <c r="G431" t="s">
        <v>18</v>
      </c>
      <c r="H431" t="s">
        <v>19</v>
      </c>
      <c r="I431" t="s">
        <v>56</v>
      </c>
      <c r="J431" t="s">
        <v>35</v>
      </c>
      <c r="K431">
        <v>13</v>
      </c>
      <c r="L431">
        <v>168.56</v>
      </c>
      <c r="M431">
        <v>91.89</v>
      </c>
      <c r="N431">
        <v>9.31</v>
      </c>
      <c r="O431">
        <v>0</v>
      </c>
      <c r="P431">
        <f t="shared" si="54"/>
        <v>1</v>
      </c>
      <c r="Q431" t="str">
        <f t="shared" si="55"/>
        <v>Before 01-15</v>
      </c>
      <c r="R431">
        <f t="shared" si="56"/>
        <v>168.56</v>
      </c>
      <c r="S431">
        <f t="shared" si="57"/>
        <v>2191.2800000000002</v>
      </c>
      <c r="T431">
        <f t="shared" si="58"/>
        <v>996.71000000000026</v>
      </c>
      <c r="U431" s="2">
        <f>Monthly_Fixed_Costs!$I$2</f>
        <v>26.363636363636363</v>
      </c>
      <c r="V431">
        <f t="shared" si="59"/>
        <v>121.03</v>
      </c>
      <c r="W431" s="2">
        <f t="shared" si="60"/>
        <v>849.31636363636392</v>
      </c>
      <c r="X431">
        <f t="shared" si="61"/>
        <v>4</v>
      </c>
      <c r="Y431">
        <f t="shared" si="62"/>
        <v>0</v>
      </c>
    </row>
    <row r="432" spans="1:25" x14ac:dyDescent="0.3">
      <c r="A432" t="s">
        <v>468</v>
      </c>
      <c r="B432" s="1">
        <v>45688</v>
      </c>
      <c r="C432" s="1">
        <v>45691</v>
      </c>
      <c r="D432" s="1">
        <v>45690</v>
      </c>
      <c r="E432" t="s">
        <v>23</v>
      </c>
      <c r="F432" t="s">
        <v>32</v>
      </c>
      <c r="G432" t="s">
        <v>24</v>
      </c>
      <c r="H432" t="s">
        <v>33</v>
      </c>
      <c r="I432" t="s">
        <v>20</v>
      </c>
      <c r="J432" t="s">
        <v>21</v>
      </c>
      <c r="K432">
        <v>7</v>
      </c>
      <c r="L432">
        <v>195.89</v>
      </c>
      <c r="M432">
        <v>97.02</v>
      </c>
      <c r="N432">
        <v>8.5500000000000007</v>
      </c>
      <c r="O432">
        <v>10</v>
      </c>
      <c r="P432">
        <f t="shared" si="54"/>
        <v>1</v>
      </c>
      <c r="Q432" t="str">
        <f t="shared" si="55"/>
        <v>After 01-15</v>
      </c>
      <c r="R432">
        <f t="shared" si="56"/>
        <v>176.30099999999999</v>
      </c>
      <c r="S432">
        <f t="shared" si="57"/>
        <v>1234.107</v>
      </c>
      <c r="T432">
        <f t="shared" si="58"/>
        <v>554.96699999999998</v>
      </c>
      <c r="U432" s="2">
        <f>Monthly_Fixed_Costs!$I$2</f>
        <v>26.363636363636363</v>
      </c>
      <c r="V432">
        <f t="shared" si="59"/>
        <v>59.850000000000009</v>
      </c>
      <c r="W432" s="2">
        <f t="shared" si="60"/>
        <v>468.75336363636359</v>
      </c>
      <c r="X432">
        <f t="shared" si="61"/>
        <v>2</v>
      </c>
      <c r="Y432">
        <f t="shared" si="62"/>
        <v>0</v>
      </c>
    </row>
    <row r="433" spans="1:25" x14ac:dyDescent="0.3">
      <c r="A433" t="s">
        <v>469</v>
      </c>
      <c r="B433" s="1">
        <v>45660</v>
      </c>
      <c r="C433" s="1">
        <v>45664</v>
      </c>
      <c r="D433" s="1">
        <v>45663</v>
      </c>
      <c r="E433" t="s">
        <v>16</v>
      </c>
      <c r="F433" t="s">
        <v>45</v>
      </c>
      <c r="G433" t="s">
        <v>18</v>
      </c>
      <c r="H433" t="s">
        <v>37</v>
      </c>
      <c r="I433" t="s">
        <v>29</v>
      </c>
      <c r="J433" t="s">
        <v>27</v>
      </c>
      <c r="K433">
        <v>20</v>
      </c>
      <c r="L433">
        <v>121.68</v>
      </c>
      <c r="M433">
        <v>52.76</v>
      </c>
      <c r="N433">
        <v>9.0299999999999994</v>
      </c>
      <c r="O433">
        <v>5</v>
      </c>
      <c r="P433">
        <f t="shared" si="54"/>
        <v>1</v>
      </c>
      <c r="Q433" t="str">
        <f t="shared" si="55"/>
        <v>Before 01-15</v>
      </c>
      <c r="R433">
        <f t="shared" si="56"/>
        <v>115.596</v>
      </c>
      <c r="S433">
        <f t="shared" si="57"/>
        <v>2311.92</v>
      </c>
      <c r="T433">
        <f t="shared" si="58"/>
        <v>1256.72</v>
      </c>
      <c r="U433" s="2">
        <f>Monthly_Fixed_Costs!$I$2</f>
        <v>26.363636363636363</v>
      </c>
      <c r="V433">
        <f t="shared" si="59"/>
        <v>180.6</v>
      </c>
      <c r="W433" s="2">
        <f t="shared" si="60"/>
        <v>1049.7563636363636</v>
      </c>
      <c r="X433">
        <f t="shared" si="61"/>
        <v>3</v>
      </c>
      <c r="Y433">
        <f t="shared" si="62"/>
        <v>0</v>
      </c>
    </row>
    <row r="434" spans="1:25" x14ac:dyDescent="0.3">
      <c r="A434" t="s">
        <v>470</v>
      </c>
      <c r="B434" s="1">
        <v>45659</v>
      </c>
      <c r="C434" s="1">
        <v>45662</v>
      </c>
      <c r="D434" s="1">
        <v>45662</v>
      </c>
      <c r="E434" t="s">
        <v>16</v>
      </c>
      <c r="F434" t="s">
        <v>17</v>
      </c>
      <c r="G434" t="s">
        <v>24</v>
      </c>
      <c r="H434" t="s">
        <v>33</v>
      </c>
      <c r="I434" t="s">
        <v>38</v>
      </c>
      <c r="J434" t="s">
        <v>21</v>
      </c>
      <c r="K434">
        <v>18</v>
      </c>
      <c r="L434">
        <v>177.05</v>
      </c>
      <c r="M434">
        <v>99.79</v>
      </c>
      <c r="N434">
        <v>5.91</v>
      </c>
      <c r="O434">
        <v>5</v>
      </c>
      <c r="P434">
        <f t="shared" si="54"/>
        <v>1</v>
      </c>
      <c r="Q434" t="str">
        <f t="shared" si="55"/>
        <v>Before 01-15</v>
      </c>
      <c r="R434">
        <f t="shared" si="56"/>
        <v>168.19749999999999</v>
      </c>
      <c r="S434">
        <f t="shared" si="57"/>
        <v>3027.5549999999998</v>
      </c>
      <c r="T434">
        <f t="shared" si="58"/>
        <v>1231.3349999999998</v>
      </c>
      <c r="U434" s="2">
        <f>Monthly_Fixed_Costs!$I$2</f>
        <v>26.363636363636363</v>
      </c>
      <c r="V434">
        <f t="shared" si="59"/>
        <v>106.38</v>
      </c>
      <c r="W434" s="2">
        <f t="shared" si="60"/>
        <v>1098.5913636363634</v>
      </c>
      <c r="X434">
        <f t="shared" si="61"/>
        <v>3</v>
      </c>
      <c r="Y434">
        <f t="shared" si="62"/>
        <v>0</v>
      </c>
    </row>
    <row r="435" spans="1:25" x14ac:dyDescent="0.3">
      <c r="A435" t="s">
        <v>471</v>
      </c>
      <c r="B435" s="1">
        <v>45658</v>
      </c>
      <c r="C435" s="1">
        <v>45662</v>
      </c>
      <c r="D435" s="1">
        <v>45662</v>
      </c>
      <c r="E435" t="s">
        <v>23</v>
      </c>
      <c r="F435" t="s">
        <v>32</v>
      </c>
      <c r="G435" t="s">
        <v>18</v>
      </c>
      <c r="H435" t="s">
        <v>37</v>
      </c>
      <c r="I435" t="s">
        <v>56</v>
      </c>
      <c r="J435" t="s">
        <v>35</v>
      </c>
      <c r="K435">
        <v>1</v>
      </c>
      <c r="L435">
        <v>185.06</v>
      </c>
      <c r="M435">
        <v>116.2</v>
      </c>
      <c r="N435">
        <v>7.42</v>
      </c>
      <c r="O435">
        <v>0</v>
      </c>
      <c r="P435">
        <f t="shared" si="54"/>
        <v>1</v>
      </c>
      <c r="Q435" t="str">
        <f t="shared" si="55"/>
        <v>Before 01-15</v>
      </c>
      <c r="R435">
        <f t="shared" si="56"/>
        <v>185.06</v>
      </c>
      <c r="S435">
        <f t="shared" si="57"/>
        <v>185.06</v>
      </c>
      <c r="T435">
        <f t="shared" si="58"/>
        <v>68.86</v>
      </c>
      <c r="U435" s="2">
        <f>Monthly_Fixed_Costs!$I$2</f>
        <v>26.363636363636363</v>
      </c>
      <c r="V435">
        <f t="shared" si="59"/>
        <v>7.42</v>
      </c>
      <c r="W435" s="2">
        <f t="shared" si="60"/>
        <v>35.076363636363638</v>
      </c>
      <c r="X435">
        <f t="shared" si="61"/>
        <v>4</v>
      </c>
      <c r="Y435">
        <f t="shared" si="62"/>
        <v>0</v>
      </c>
    </row>
    <row r="436" spans="1:25" x14ac:dyDescent="0.3">
      <c r="A436" t="s">
        <v>472</v>
      </c>
      <c r="B436" s="1">
        <v>45687</v>
      </c>
      <c r="C436" s="1">
        <v>45691</v>
      </c>
      <c r="D436" s="1">
        <v>45691</v>
      </c>
      <c r="E436" t="s">
        <v>16</v>
      </c>
      <c r="F436" t="s">
        <v>17</v>
      </c>
      <c r="G436" t="s">
        <v>24</v>
      </c>
      <c r="H436" t="s">
        <v>19</v>
      </c>
      <c r="I436" t="s">
        <v>29</v>
      </c>
      <c r="J436" t="s">
        <v>27</v>
      </c>
      <c r="K436">
        <v>10</v>
      </c>
      <c r="L436">
        <v>139.69</v>
      </c>
      <c r="M436">
        <v>76.92</v>
      </c>
      <c r="N436">
        <v>8.89</v>
      </c>
      <c r="O436">
        <v>10</v>
      </c>
      <c r="P436">
        <f t="shared" si="54"/>
        <v>1</v>
      </c>
      <c r="Q436" t="str">
        <f t="shared" si="55"/>
        <v>After 01-15</v>
      </c>
      <c r="R436">
        <f t="shared" si="56"/>
        <v>125.721</v>
      </c>
      <c r="S436">
        <f t="shared" si="57"/>
        <v>1257.21</v>
      </c>
      <c r="T436">
        <f t="shared" si="58"/>
        <v>488.01</v>
      </c>
      <c r="U436" s="2">
        <f>Monthly_Fixed_Costs!$I$2</f>
        <v>26.363636363636363</v>
      </c>
      <c r="V436">
        <f t="shared" si="59"/>
        <v>88.9</v>
      </c>
      <c r="W436" s="2">
        <f t="shared" si="60"/>
        <v>372.74636363636364</v>
      </c>
      <c r="X436">
        <f t="shared" si="61"/>
        <v>4</v>
      </c>
      <c r="Y436">
        <f t="shared" si="62"/>
        <v>0</v>
      </c>
    </row>
    <row r="437" spans="1:25" x14ac:dyDescent="0.3">
      <c r="A437" t="s">
        <v>473</v>
      </c>
      <c r="B437" s="1">
        <v>45666</v>
      </c>
      <c r="C437" s="1">
        <v>45670</v>
      </c>
      <c r="D437" s="1">
        <v>45670</v>
      </c>
      <c r="E437" t="s">
        <v>23</v>
      </c>
      <c r="F437" t="s">
        <v>45</v>
      </c>
      <c r="G437" t="s">
        <v>18</v>
      </c>
      <c r="H437" t="s">
        <v>37</v>
      </c>
      <c r="I437" t="s">
        <v>47</v>
      </c>
      <c r="J437" t="s">
        <v>35</v>
      </c>
      <c r="K437">
        <v>9</v>
      </c>
      <c r="L437">
        <v>131.59</v>
      </c>
      <c r="M437">
        <v>63.51</v>
      </c>
      <c r="N437">
        <v>11.84</v>
      </c>
      <c r="O437">
        <v>10</v>
      </c>
      <c r="P437">
        <f t="shared" si="54"/>
        <v>1</v>
      </c>
      <c r="Q437" t="str">
        <f t="shared" si="55"/>
        <v>Before 01-15</v>
      </c>
      <c r="R437">
        <f t="shared" si="56"/>
        <v>118.43100000000001</v>
      </c>
      <c r="S437">
        <f t="shared" si="57"/>
        <v>1065.8790000000001</v>
      </c>
      <c r="T437">
        <f t="shared" si="58"/>
        <v>494.2890000000001</v>
      </c>
      <c r="U437" s="2">
        <f>Monthly_Fixed_Costs!$I$2</f>
        <v>26.363636363636363</v>
      </c>
      <c r="V437">
        <f t="shared" si="59"/>
        <v>106.56</v>
      </c>
      <c r="W437" s="2">
        <f t="shared" si="60"/>
        <v>361.36536363636372</v>
      </c>
      <c r="X437">
        <f t="shared" si="61"/>
        <v>4</v>
      </c>
      <c r="Y437">
        <f t="shared" si="62"/>
        <v>0</v>
      </c>
    </row>
    <row r="438" spans="1:25" x14ac:dyDescent="0.3">
      <c r="A438" t="s">
        <v>474</v>
      </c>
      <c r="B438" s="1">
        <v>45674</v>
      </c>
      <c r="C438" s="1">
        <v>45678</v>
      </c>
      <c r="D438" s="1">
        <v>45681</v>
      </c>
      <c r="E438" t="s">
        <v>23</v>
      </c>
      <c r="F438" t="s">
        <v>41</v>
      </c>
      <c r="G438" t="s">
        <v>24</v>
      </c>
      <c r="H438" t="s">
        <v>25</v>
      </c>
      <c r="I438" t="s">
        <v>20</v>
      </c>
      <c r="J438" t="s">
        <v>21</v>
      </c>
      <c r="K438">
        <v>20</v>
      </c>
      <c r="L438">
        <v>95.24</v>
      </c>
      <c r="M438">
        <v>45.99</v>
      </c>
      <c r="N438">
        <v>5.15</v>
      </c>
      <c r="O438">
        <v>0</v>
      </c>
      <c r="P438">
        <f t="shared" si="54"/>
        <v>0</v>
      </c>
      <c r="Q438" t="str">
        <f t="shared" si="55"/>
        <v>After 01-15</v>
      </c>
      <c r="R438">
        <f t="shared" si="56"/>
        <v>95.24</v>
      </c>
      <c r="S438">
        <f t="shared" si="57"/>
        <v>1904.8</v>
      </c>
      <c r="T438">
        <f t="shared" si="58"/>
        <v>984.99999999999989</v>
      </c>
      <c r="U438" s="2">
        <f>Monthly_Fixed_Costs!$I$2</f>
        <v>26.363636363636363</v>
      </c>
      <c r="V438">
        <f t="shared" si="59"/>
        <v>103</v>
      </c>
      <c r="W438" s="2">
        <f t="shared" si="60"/>
        <v>855.63636363636351</v>
      </c>
      <c r="X438">
        <f t="shared" si="61"/>
        <v>7</v>
      </c>
      <c r="Y438">
        <f t="shared" si="62"/>
        <v>0</v>
      </c>
    </row>
    <row r="439" spans="1:25" x14ac:dyDescent="0.3">
      <c r="A439" t="s">
        <v>475</v>
      </c>
      <c r="B439" s="1">
        <v>45662</v>
      </c>
      <c r="C439" s="1">
        <v>45665</v>
      </c>
      <c r="D439" s="1">
        <v>45664</v>
      </c>
      <c r="E439" t="s">
        <v>23</v>
      </c>
      <c r="F439" t="s">
        <v>32</v>
      </c>
      <c r="G439" t="s">
        <v>18</v>
      </c>
      <c r="H439" t="s">
        <v>37</v>
      </c>
      <c r="I439" t="s">
        <v>34</v>
      </c>
      <c r="J439" t="s">
        <v>35</v>
      </c>
      <c r="K439">
        <v>11</v>
      </c>
      <c r="L439">
        <v>155.19</v>
      </c>
      <c r="M439">
        <v>87.14</v>
      </c>
      <c r="N439">
        <v>7.53</v>
      </c>
      <c r="O439">
        <v>5</v>
      </c>
      <c r="P439">
        <f t="shared" si="54"/>
        <v>1</v>
      </c>
      <c r="Q439" t="str">
        <f t="shared" si="55"/>
        <v>Before 01-15</v>
      </c>
      <c r="R439">
        <f t="shared" si="56"/>
        <v>147.43049999999999</v>
      </c>
      <c r="S439">
        <f t="shared" si="57"/>
        <v>1621.7355</v>
      </c>
      <c r="T439">
        <f t="shared" si="58"/>
        <v>663.19550000000004</v>
      </c>
      <c r="U439" s="2">
        <f>Monthly_Fixed_Costs!$I$2</f>
        <v>26.363636363636363</v>
      </c>
      <c r="V439">
        <f t="shared" si="59"/>
        <v>82.83</v>
      </c>
      <c r="W439" s="2">
        <f t="shared" si="60"/>
        <v>554.00186363636362</v>
      </c>
      <c r="X439">
        <f t="shared" si="61"/>
        <v>2</v>
      </c>
      <c r="Y439">
        <f t="shared" si="62"/>
        <v>0</v>
      </c>
    </row>
    <row r="440" spans="1:25" x14ac:dyDescent="0.3">
      <c r="A440" t="s">
        <v>476</v>
      </c>
      <c r="B440" s="1">
        <v>45669</v>
      </c>
      <c r="C440" s="1">
        <v>45671</v>
      </c>
      <c r="D440" s="1">
        <v>45670</v>
      </c>
      <c r="E440" t="s">
        <v>16</v>
      </c>
      <c r="F440" t="s">
        <v>32</v>
      </c>
      <c r="G440" t="s">
        <v>18</v>
      </c>
      <c r="H440" t="s">
        <v>33</v>
      </c>
      <c r="I440" t="s">
        <v>20</v>
      </c>
      <c r="J440" t="s">
        <v>21</v>
      </c>
      <c r="K440">
        <v>4</v>
      </c>
      <c r="L440">
        <v>33.729999999999997</v>
      </c>
      <c r="M440">
        <v>18.18</v>
      </c>
      <c r="N440">
        <v>8.15</v>
      </c>
      <c r="O440">
        <v>0</v>
      </c>
      <c r="P440">
        <f t="shared" si="54"/>
        <v>1</v>
      </c>
      <c r="Q440" t="str">
        <f t="shared" si="55"/>
        <v>Before 01-15</v>
      </c>
      <c r="R440">
        <f t="shared" si="56"/>
        <v>33.729999999999997</v>
      </c>
      <c r="S440">
        <f t="shared" si="57"/>
        <v>134.91999999999999</v>
      </c>
      <c r="T440">
        <f t="shared" si="58"/>
        <v>62.199999999999989</v>
      </c>
      <c r="U440" s="2">
        <f>Monthly_Fixed_Costs!$I$2</f>
        <v>26.363636363636363</v>
      </c>
      <c r="V440">
        <f t="shared" si="59"/>
        <v>32.6</v>
      </c>
      <c r="W440" s="2">
        <f t="shared" si="60"/>
        <v>3.2363636363636203</v>
      </c>
      <c r="X440">
        <f t="shared" si="61"/>
        <v>1</v>
      </c>
      <c r="Y440">
        <f t="shared" si="62"/>
        <v>1</v>
      </c>
    </row>
    <row r="441" spans="1:25" x14ac:dyDescent="0.3">
      <c r="A441" t="s">
        <v>477</v>
      </c>
      <c r="B441" s="1">
        <v>45676</v>
      </c>
      <c r="C441" s="1">
        <v>45679</v>
      </c>
      <c r="D441" s="1">
        <v>45682</v>
      </c>
      <c r="E441" t="s">
        <v>23</v>
      </c>
      <c r="F441" t="s">
        <v>41</v>
      </c>
      <c r="G441" t="s">
        <v>18</v>
      </c>
      <c r="H441" t="s">
        <v>25</v>
      </c>
      <c r="I441" t="s">
        <v>38</v>
      </c>
      <c r="J441" t="s">
        <v>21</v>
      </c>
      <c r="K441">
        <v>14</v>
      </c>
      <c r="L441">
        <v>195.3</v>
      </c>
      <c r="M441">
        <v>113.06</v>
      </c>
      <c r="N441">
        <v>3.15</v>
      </c>
      <c r="O441">
        <v>5</v>
      </c>
      <c r="P441">
        <f t="shared" si="54"/>
        <v>0</v>
      </c>
      <c r="Q441" t="str">
        <f t="shared" si="55"/>
        <v>After 01-15</v>
      </c>
      <c r="R441">
        <f t="shared" si="56"/>
        <v>185.535</v>
      </c>
      <c r="S441">
        <f t="shared" si="57"/>
        <v>2597.4899999999998</v>
      </c>
      <c r="T441">
        <f t="shared" si="58"/>
        <v>1014.6499999999996</v>
      </c>
      <c r="U441" s="2">
        <f>Monthly_Fixed_Costs!$I$2</f>
        <v>26.363636363636363</v>
      </c>
      <c r="V441">
        <f t="shared" si="59"/>
        <v>44.1</v>
      </c>
      <c r="W441" s="2">
        <f t="shared" si="60"/>
        <v>944.18636363636324</v>
      </c>
      <c r="X441">
        <f t="shared" si="61"/>
        <v>6</v>
      </c>
      <c r="Y441">
        <f t="shared" si="62"/>
        <v>0</v>
      </c>
    </row>
    <row r="442" spans="1:25" x14ac:dyDescent="0.3">
      <c r="A442" t="s">
        <v>478</v>
      </c>
      <c r="B442" s="1">
        <v>45680</v>
      </c>
      <c r="C442" s="1">
        <v>45684</v>
      </c>
      <c r="D442" s="1">
        <v>45683</v>
      </c>
      <c r="E442" t="s">
        <v>16</v>
      </c>
      <c r="F442" t="s">
        <v>17</v>
      </c>
      <c r="G442" t="s">
        <v>24</v>
      </c>
      <c r="H442" t="s">
        <v>33</v>
      </c>
      <c r="I442" t="s">
        <v>38</v>
      </c>
      <c r="J442" t="s">
        <v>21</v>
      </c>
      <c r="K442">
        <v>20</v>
      </c>
      <c r="L442">
        <v>69.28</v>
      </c>
      <c r="M442">
        <v>36.85</v>
      </c>
      <c r="N442">
        <v>9.27</v>
      </c>
      <c r="O442">
        <v>15</v>
      </c>
      <c r="P442">
        <f t="shared" si="54"/>
        <v>1</v>
      </c>
      <c r="Q442" t="str">
        <f t="shared" si="55"/>
        <v>After 01-15</v>
      </c>
      <c r="R442">
        <f t="shared" si="56"/>
        <v>58.887999999999998</v>
      </c>
      <c r="S442">
        <f t="shared" si="57"/>
        <v>1177.76</v>
      </c>
      <c r="T442">
        <f t="shared" si="58"/>
        <v>440.76</v>
      </c>
      <c r="U442" s="2">
        <f>Monthly_Fixed_Costs!$I$2</f>
        <v>26.363636363636363</v>
      </c>
      <c r="V442">
        <f t="shared" si="59"/>
        <v>185.39999999999998</v>
      </c>
      <c r="W442" s="2">
        <f t="shared" si="60"/>
        <v>228.99636363636364</v>
      </c>
      <c r="X442">
        <f t="shared" si="61"/>
        <v>3</v>
      </c>
      <c r="Y442">
        <f t="shared" si="62"/>
        <v>0</v>
      </c>
    </row>
    <row r="443" spans="1:25" x14ac:dyDescent="0.3">
      <c r="A443" t="s">
        <v>479</v>
      </c>
      <c r="B443" s="1">
        <v>45678</v>
      </c>
      <c r="C443" s="1">
        <v>45681</v>
      </c>
      <c r="D443" s="1">
        <v>45680</v>
      </c>
      <c r="E443" t="s">
        <v>16</v>
      </c>
      <c r="F443" t="s">
        <v>41</v>
      </c>
      <c r="G443" t="s">
        <v>24</v>
      </c>
      <c r="H443" t="s">
        <v>33</v>
      </c>
      <c r="I443" t="s">
        <v>38</v>
      </c>
      <c r="J443" t="s">
        <v>21</v>
      </c>
      <c r="K443">
        <v>14</v>
      </c>
      <c r="L443">
        <v>150.6</v>
      </c>
      <c r="M443">
        <v>74.31</v>
      </c>
      <c r="N443">
        <v>10.4</v>
      </c>
      <c r="O443">
        <v>0</v>
      </c>
      <c r="P443">
        <f t="shared" si="54"/>
        <v>1</v>
      </c>
      <c r="Q443" t="str">
        <f t="shared" si="55"/>
        <v>After 01-15</v>
      </c>
      <c r="R443">
        <f t="shared" si="56"/>
        <v>150.6</v>
      </c>
      <c r="S443">
        <f t="shared" si="57"/>
        <v>2108.4</v>
      </c>
      <c r="T443">
        <f t="shared" si="58"/>
        <v>1068.06</v>
      </c>
      <c r="U443" s="2">
        <f>Monthly_Fixed_Costs!$I$2</f>
        <v>26.363636363636363</v>
      </c>
      <c r="V443">
        <f t="shared" si="59"/>
        <v>145.6</v>
      </c>
      <c r="W443" s="2">
        <f t="shared" si="60"/>
        <v>896.09636363636355</v>
      </c>
      <c r="X443">
        <f t="shared" si="61"/>
        <v>2</v>
      </c>
      <c r="Y443">
        <f t="shared" si="62"/>
        <v>0</v>
      </c>
    </row>
    <row r="444" spans="1:25" x14ac:dyDescent="0.3">
      <c r="A444" t="s">
        <v>480</v>
      </c>
      <c r="B444" s="1">
        <v>45660</v>
      </c>
      <c r="C444" s="1">
        <v>45663</v>
      </c>
      <c r="D444" s="1">
        <v>45662</v>
      </c>
      <c r="E444" t="s">
        <v>16</v>
      </c>
      <c r="F444" t="s">
        <v>41</v>
      </c>
      <c r="G444" t="s">
        <v>24</v>
      </c>
      <c r="H444" t="s">
        <v>37</v>
      </c>
      <c r="I444" t="s">
        <v>20</v>
      </c>
      <c r="J444" t="s">
        <v>21</v>
      </c>
      <c r="K444">
        <v>3</v>
      </c>
      <c r="L444">
        <v>148.72999999999999</v>
      </c>
      <c r="M444">
        <v>93.7</v>
      </c>
      <c r="N444">
        <v>9.4499999999999993</v>
      </c>
      <c r="O444">
        <v>10</v>
      </c>
      <c r="P444">
        <f t="shared" si="54"/>
        <v>1</v>
      </c>
      <c r="Q444" t="str">
        <f t="shared" si="55"/>
        <v>Before 01-15</v>
      </c>
      <c r="R444">
        <f t="shared" si="56"/>
        <v>133.857</v>
      </c>
      <c r="S444">
        <f t="shared" si="57"/>
        <v>401.57100000000003</v>
      </c>
      <c r="T444">
        <f t="shared" si="58"/>
        <v>120.471</v>
      </c>
      <c r="U444" s="2">
        <f>Monthly_Fixed_Costs!$I$2</f>
        <v>26.363636363636363</v>
      </c>
      <c r="V444">
        <f t="shared" si="59"/>
        <v>28.349999999999998</v>
      </c>
      <c r="W444" s="2">
        <f t="shared" si="60"/>
        <v>65.757363636363635</v>
      </c>
      <c r="X444">
        <f t="shared" si="61"/>
        <v>2</v>
      </c>
      <c r="Y444">
        <f t="shared" si="62"/>
        <v>0</v>
      </c>
    </row>
    <row r="445" spans="1:25" x14ac:dyDescent="0.3">
      <c r="A445" t="s">
        <v>481</v>
      </c>
      <c r="B445" s="1">
        <v>45684</v>
      </c>
      <c r="C445" s="1">
        <v>45687</v>
      </c>
      <c r="D445" s="1">
        <v>45688</v>
      </c>
      <c r="E445" t="s">
        <v>16</v>
      </c>
      <c r="F445" t="s">
        <v>41</v>
      </c>
      <c r="G445" t="s">
        <v>18</v>
      </c>
      <c r="H445" t="s">
        <v>25</v>
      </c>
      <c r="I445" t="s">
        <v>20</v>
      </c>
      <c r="J445" t="s">
        <v>21</v>
      </c>
      <c r="K445">
        <v>20</v>
      </c>
      <c r="L445">
        <v>96.41</v>
      </c>
      <c r="M445">
        <v>58.37</v>
      </c>
      <c r="N445">
        <v>3.91</v>
      </c>
      <c r="O445">
        <v>5</v>
      </c>
      <c r="P445">
        <f t="shared" si="54"/>
        <v>0</v>
      </c>
      <c r="Q445" t="str">
        <f t="shared" si="55"/>
        <v>After 01-15</v>
      </c>
      <c r="R445">
        <f t="shared" si="56"/>
        <v>91.589499999999987</v>
      </c>
      <c r="S445">
        <f t="shared" si="57"/>
        <v>1831.7899999999997</v>
      </c>
      <c r="T445">
        <f t="shared" si="58"/>
        <v>664.38999999999987</v>
      </c>
      <c r="U445" s="2">
        <f>Monthly_Fixed_Costs!$I$2</f>
        <v>26.363636363636363</v>
      </c>
      <c r="V445">
        <f t="shared" si="59"/>
        <v>78.2</v>
      </c>
      <c r="W445" s="2">
        <f t="shared" si="60"/>
        <v>559.82636363636357</v>
      </c>
      <c r="X445">
        <f t="shared" si="61"/>
        <v>4</v>
      </c>
      <c r="Y445">
        <f t="shared" si="62"/>
        <v>0</v>
      </c>
    </row>
    <row r="446" spans="1:25" x14ac:dyDescent="0.3">
      <c r="A446" t="s">
        <v>482</v>
      </c>
      <c r="B446" s="1">
        <v>45685</v>
      </c>
      <c r="C446" s="1">
        <v>45687</v>
      </c>
      <c r="D446" s="1">
        <v>45688</v>
      </c>
      <c r="E446" t="s">
        <v>23</v>
      </c>
      <c r="F446" t="s">
        <v>32</v>
      </c>
      <c r="G446" t="s">
        <v>24</v>
      </c>
      <c r="H446" t="s">
        <v>19</v>
      </c>
      <c r="I446" t="s">
        <v>20</v>
      </c>
      <c r="J446" t="s">
        <v>21</v>
      </c>
      <c r="K446">
        <v>11</v>
      </c>
      <c r="L446">
        <v>122.86</v>
      </c>
      <c r="M446">
        <v>67.2</v>
      </c>
      <c r="N446">
        <v>3.27</v>
      </c>
      <c r="O446">
        <v>15</v>
      </c>
      <c r="P446">
        <f t="shared" si="54"/>
        <v>0</v>
      </c>
      <c r="Q446" t="str">
        <f t="shared" si="55"/>
        <v>After 01-15</v>
      </c>
      <c r="R446">
        <f t="shared" si="56"/>
        <v>104.431</v>
      </c>
      <c r="S446">
        <f t="shared" si="57"/>
        <v>1148.741</v>
      </c>
      <c r="T446">
        <f t="shared" si="58"/>
        <v>409.54099999999994</v>
      </c>
      <c r="U446" s="2">
        <f>Monthly_Fixed_Costs!$I$2</f>
        <v>26.363636363636363</v>
      </c>
      <c r="V446">
        <f t="shared" si="59"/>
        <v>35.97</v>
      </c>
      <c r="W446" s="2">
        <f t="shared" si="60"/>
        <v>347.2073636363636</v>
      </c>
      <c r="X446">
        <f t="shared" si="61"/>
        <v>3</v>
      </c>
      <c r="Y446">
        <f t="shared" si="62"/>
        <v>0</v>
      </c>
    </row>
    <row r="447" spans="1:25" x14ac:dyDescent="0.3">
      <c r="A447" t="s">
        <v>483</v>
      </c>
      <c r="B447" s="1">
        <v>45682</v>
      </c>
      <c r="C447" s="1">
        <v>45686</v>
      </c>
      <c r="D447" s="1">
        <v>45688</v>
      </c>
      <c r="E447" t="s">
        <v>16</v>
      </c>
      <c r="F447" t="s">
        <v>41</v>
      </c>
      <c r="G447" t="s">
        <v>24</v>
      </c>
      <c r="H447" t="s">
        <v>19</v>
      </c>
      <c r="I447" t="s">
        <v>26</v>
      </c>
      <c r="J447" t="s">
        <v>27</v>
      </c>
      <c r="K447">
        <v>11</v>
      </c>
      <c r="L447">
        <v>50.12</v>
      </c>
      <c r="M447">
        <v>30.94</v>
      </c>
      <c r="N447">
        <v>4.88</v>
      </c>
      <c r="O447">
        <v>0</v>
      </c>
      <c r="P447">
        <f t="shared" si="54"/>
        <v>0</v>
      </c>
      <c r="Q447" t="str">
        <f t="shared" si="55"/>
        <v>After 01-15</v>
      </c>
      <c r="R447">
        <f t="shared" si="56"/>
        <v>50.12</v>
      </c>
      <c r="S447">
        <f t="shared" si="57"/>
        <v>551.31999999999994</v>
      </c>
      <c r="T447">
        <f t="shared" si="58"/>
        <v>210.9799999999999</v>
      </c>
      <c r="U447" s="2">
        <f>Monthly_Fixed_Costs!$I$2</f>
        <v>26.363636363636363</v>
      </c>
      <c r="V447">
        <f t="shared" si="59"/>
        <v>53.68</v>
      </c>
      <c r="W447" s="2">
        <f t="shared" si="60"/>
        <v>130.93636363636352</v>
      </c>
      <c r="X447">
        <f t="shared" si="61"/>
        <v>6</v>
      </c>
      <c r="Y447">
        <f t="shared" si="62"/>
        <v>0</v>
      </c>
    </row>
    <row r="448" spans="1:25" x14ac:dyDescent="0.3">
      <c r="A448" t="s">
        <v>484</v>
      </c>
      <c r="B448" s="1">
        <v>45660</v>
      </c>
      <c r="C448" s="1">
        <v>45664</v>
      </c>
      <c r="D448" s="1">
        <v>45664</v>
      </c>
      <c r="E448" t="s">
        <v>23</v>
      </c>
      <c r="F448" t="s">
        <v>32</v>
      </c>
      <c r="G448" t="s">
        <v>24</v>
      </c>
      <c r="H448" t="s">
        <v>33</v>
      </c>
      <c r="I448" t="s">
        <v>20</v>
      </c>
      <c r="J448" t="s">
        <v>21</v>
      </c>
      <c r="K448">
        <v>11</v>
      </c>
      <c r="L448">
        <v>186.73</v>
      </c>
      <c r="M448">
        <v>110.67</v>
      </c>
      <c r="N448">
        <v>7.63</v>
      </c>
      <c r="O448">
        <v>10</v>
      </c>
      <c r="P448">
        <f t="shared" si="54"/>
        <v>1</v>
      </c>
      <c r="Q448" t="str">
        <f t="shared" si="55"/>
        <v>Before 01-15</v>
      </c>
      <c r="R448">
        <f t="shared" si="56"/>
        <v>168.05699999999999</v>
      </c>
      <c r="S448">
        <f t="shared" si="57"/>
        <v>1848.627</v>
      </c>
      <c r="T448">
        <f t="shared" si="58"/>
        <v>631.25699999999983</v>
      </c>
      <c r="U448" s="2">
        <f>Monthly_Fixed_Costs!$I$2</f>
        <v>26.363636363636363</v>
      </c>
      <c r="V448">
        <f t="shared" si="59"/>
        <v>83.929999999999993</v>
      </c>
      <c r="W448" s="2">
        <f t="shared" si="60"/>
        <v>520.96336363636351</v>
      </c>
      <c r="X448">
        <f t="shared" si="61"/>
        <v>4</v>
      </c>
      <c r="Y448">
        <f t="shared" si="62"/>
        <v>0</v>
      </c>
    </row>
    <row r="449" spans="1:25" x14ac:dyDescent="0.3">
      <c r="A449" t="s">
        <v>485</v>
      </c>
      <c r="B449" s="1">
        <v>45673</v>
      </c>
      <c r="C449" s="1">
        <v>45676</v>
      </c>
      <c r="D449" s="1">
        <v>45675</v>
      </c>
      <c r="E449" t="s">
        <v>16</v>
      </c>
      <c r="F449" t="s">
        <v>45</v>
      </c>
      <c r="G449" t="s">
        <v>24</v>
      </c>
      <c r="H449" t="s">
        <v>25</v>
      </c>
      <c r="I449" t="s">
        <v>34</v>
      </c>
      <c r="J449" t="s">
        <v>35</v>
      </c>
      <c r="K449">
        <v>9</v>
      </c>
      <c r="L449">
        <v>197.34</v>
      </c>
      <c r="M449">
        <v>83.95</v>
      </c>
      <c r="N449">
        <v>4.13</v>
      </c>
      <c r="O449">
        <v>0</v>
      </c>
      <c r="P449">
        <f t="shared" si="54"/>
        <v>1</v>
      </c>
      <c r="Q449" t="str">
        <f t="shared" si="55"/>
        <v>After 01-15</v>
      </c>
      <c r="R449">
        <f t="shared" si="56"/>
        <v>197.34</v>
      </c>
      <c r="S449">
        <f t="shared" si="57"/>
        <v>1776.06</v>
      </c>
      <c r="T449">
        <f t="shared" si="58"/>
        <v>1020.5099999999999</v>
      </c>
      <c r="U449" s="2">
        <f>Monthly_Fixed_Costs!$I$2</f>
        <v>26.363636363636363</v>
      </c>
      <c r="V449">
        <f t="shared" si="59"/>
        <v>37.17</v>
      </c>
      <c r="W449" s="2">
        <f t="shared" si="60"/>
        <v>956.97636363636354</v>
      </c>
      <c r="X449">
        <f t="shared" si="61"/>
        <v>2</v>
      </c>
      <c r="Y449">
        <f t="shared" si="62"/>
        <v>0</v>
      </c>
    </row>
    <row r="450" spans="1:25" x14ac:dyDescent="0.3">
      <c r="A450" t="s">
        <v>486</v>
      </c>
      <c r="B450" s="1">
        <v>45671</v>
      </c>
      <c r="C450" s="1">
        <v>45675</v>
      </c>
      <c r="D450" s="1">
        <v>45675</v>
      </c>
      <c r="E450" t="s">
        <v>23</v>
      </c>
      <c r="F450" t="s">
        <v>45</v>
      </c>
      <c r="G450" t="s">
        <v>24</v>
      </c>
      <c r="H450" t="s">
        <v>19</v>
      </c>
      <c r="I450" t="s">
        <v>20</v>
      </c>
      <c r="J450" t="s">
        <v>21</v>
      </c>
      <c r="K450">
        <v>5</v>
      </c>
      <c r="L450">
        <v>128.58000000000001</v>
      </c>
      <c r="M450">
        <v>81.53</v>
      </c>
      <c r="N450">
        <v>5.39</v>
      </c>
      <c r="O450">
        <v>0</v>
      </c>
      <c r="P450">
        <f t="shared" si="54"/>
        <v>1</v>
      </c>
      <c r="Q450" t="str">
        <f t="shared" si="55"/>
        <v>Before 01-15</v>
      </c>
      <c r="R450">
        <f t="shared" si="56"/>
        <v>128.58000000000001</v>
      </c>
      <c r="S450">
        <f t="shared" si="57"/>
        <v>642.90000000000009</v>
      </c>
      <c r="T450">
        <f t="shared" si="58"/>
        <v>235.25000000000011</v>
      </c>
      <c r="U450" s="2">
        <f>Monthly_Fixed_Costs!$I$2</f>
        <v>26.363636363636363</v>
      </c>
      <c r="V450">
        <f t="shared" si="59"/>
        <v>26.95</v>
      </c>
      <c r="W450" s="2">
        <f t="shared" si="60"/>
        <v>181.93636363636375</v>
      </c>
      <c r="X450">
        <f t="shared" si="61"/>
        <v>4</v>
      </c>
      <c r="Y450">
        <f t="shared" si="62"/>
        <v>0</v>
      </c>
    </row>
    <row r="451" spans="1:25" x14ac:dyDescent="0.3">
      <c r="A451" t="s">
        <v>487</v>
      </c>
      <c r="B451" s="1">
        <v>45676</v>
      </c>
      <c r="C451" s="1">
        <v>45680</v>
      </c>
      <c r="D451" s="1">
        <v>45682</v>
      </c>
      <c r="E451" t="s">
        <v>16</v>
      </c>
      <c r="F451" t="s">
        <v>45</v>
      </c>
      <c r="G451" t="s">
        <v>18</v>
      </c>
      <c r="H451" t="s">
        <v>37</v>
      </c>
      <c r="I451" t="s">
        <v>38</v>
      </c>
      <c r="J451" t="s">
        <v>21</v>
      </c>
      <c r="K451">
        <v>4</v>
      </c>
      <c r="L451">
        <v>183.47</v>
      </c>
      <c r="M451">
        <v>110.17</v>
      </c>
      <c r="N451">
        <v>8.94</v>
      </c>
      <c r="O451">
        <v>0</v>
      </c>
      <c r="P451">
        <f t="shared" ref="P451:P514" si="63">IF(D451-C451 &lt;= 0,1,0)</f>
        <v>0</v>
      </c>
      <c r="Q451" t="str">
        <f t="shared" ref="Q451:Q514" si="64">IF(B451&lt;=DATE(2025,1,15),"Before 01-15","After 01-15")</f>
        <v>After 01-15</v>
      </c>
      <c r="R451">
        <f t="shared" ref="R451:R514" si="65">L451*(1-(0.01*O451))</f>
        <v>183.47</v>
      </c>
      <c r="S451">
        <f t="shared" ref="S451:S514" si="66">R451*K451</f>
        <v>733.88</v>
      </c>
      <c r="T451">
        <f t="shared" ref="T451:T514" si="67">S451-(M451*K451)</f>
        <v>293.2</v>
      </c>
      <c r="U451" s="2">
        <f>Monthly_Fixed_Costs!$I$2</f>
        <v>26.363636363636363</v>
      </c>
      <c r="V451">
        <f t="shared" ref="V451:V514" si="68">N451*K451</f>
        <v>35.76</v>
      </c>
      <c r="W451" s="2">
        <f t="shared" ref="W451:W514" si="69">T451-(U451+V451)</f>
        <v>231.07636363636362</v>
      </c>
      <c r="X451">
        <f t="shared" ref="X451:X514" si="70">D451-B451</f>
        <v>6</v>
      </c>
      <c r="Y451">
        <f t="shared" ref="Y451:Y514" si="71">IF(W451&lt;10,1,0)</f>
        <v>0</v>
      </c>
    </row>
    <row r="452" spans="1:25" x14ac:dyDescent="0.3">
      <c r="A452" t="s">
        <v>488</v>
      </c>
      <c r="B452" s="1">
        <v>45660</v>
      </c>
      <c r="C452" s="1">
        <v>45664</v>
      </c>
      <c r="D452" s="1">
        <v>45663</v>
      </c>
      <c r="E452" t="s">
        <v>23</v>
      </c>
      <c r="F452" t="s">
        <v>32</v>
      </c>
      <c r="G452" t="s">
        <v>18</v>
      </c>
      <c r="H452" t="s">
        <v>33</v>
      </c>
      <c r="I452" t="s">
        <v>56</v>
      </c>
      <c r="J452" t="s">
        <v>35</v>
      </c>
      <c r="K452">
        <v>5</v>
      </c>
      <c r="L452">
        <v>45.33</v>
      </c>
      <c r="M452">
        <v>27.56</v>
      </c>
      <c r="N452">
        <v>10.24</v>
      </c>
      <c r="O452">
        <v>0</v>
      </c>
      <c r="P452">
        <f t="shared" si="63"/>
        <v>1</v>
      </c>
      <c r="Q452" t="str">
        <f t="shared" si="64"/>
        <v>Before 01-15</v>
      </c>
      <c r="R452">
        <f t="shared" si="65"/>
        <v>45.33</v>
      </c>
      <c r="S452">
        <f t="shared" si="66"/>
        <v>226.64999999999998</v>
      </c>
      <c r="T452">
        <f t="shared" si="67"/>
        <v>88.85</v>
      </c>
      <c r="U452" s="2">
        <f>Monthly_Fixed_Costs!$I$2</f>
        <v>26.363636363636363</v>
      </c>
      <c r="V452">
        <f t="shared" si="68"/>
        <v>51.2</v>
      </c>
      <c r="W452" s="2">
        <f t="shared" si="69"/>
        <v>11.286363636363632</v>
      </c>
      <c r="X452">
        <f t="shared" si="70"/>
        <v>3</v>
      </c>
      <c r="Y452">
        <f t="shared" si="71"/>
        <v>0</v>
      </c>
    </row>
    <row r="453" spans="1:25" x14ac:dyDescent="0.3">
      <c r="A453" t="s">
        <v>489</v>
      </c>
      <c r="B453" s="1">
        <v>45671</v>
      </c>
      <c r="C453" s="1">
        <v>45673</v>
      </c>
      <c r="D453" s="1">
        <v>45673</v>
      </c>
      <c r="E453" t="s">
        <v>16</v>
      </c>
      <c r="F453" t="s">
        <v>32</v>
      </c>
      <c r="G453" t="s">
        <v>18</v>
      </c>
      <c r="H453" t="s">
        <v>33</v>
      </c>
      <c r="I453" t="s">
        <v>47</v>
      </c>
      <c r="J453" t="s">
        <v>35</v>
      </c>
      <c r="K453">
        <v>10</v>
      </c>
      <c r="L453">
        <v>108.95</v>
      </c>
      <c r="M453">
        <v>68.010000000000005</v>
      </c>
      <c r="N453">
        <v>7.41</v>
      </c>
      <c r="O453">
        <v>15</v>
      </c>
      <c r="P453">
        <f t="shared" si="63"/>
        <v>1</v>
      </c>
      <c r="Q453" t="str">
        <f t="shared" si="64"/>
        <v>Before 01-15</v>
      </c>
      <c r="R453">
        <f t="shared" si="65"/>
        <v>92.607500000000002</v>
      </c>
      <c r="S453">
        <f t="shared" si="66"/>
        <v>926.07500000000005</v>
      </c>
      <c r="T453">
        <f t="shared" si="67"/>
        <v>245.97500000000002</v>
      </c>
      <c r="U453" s="2">
        <f>Monthly_Fixed_Costs!$I$2</f>
        <v>26.363636363636363</v>
      </c>
      <c r="V453">
        <f t="shared" si="68"/>
        <v>74.099999999999994</v>
      </c>
      <c r="W453" s="2">
        <f t="shared" si="69"/>
        <v>145.51136363636368</v>
      </c>
      <c r="X453">
        <f t="shared" si="70"/>
        <v>2</v>
      </c>
      <c r="Y453">
        <f t="shared" si="71"/>
        <v>0</v>
      </c>
    </row>
    <row r="454" spans="1:25" x14ac:dyDescent="0.3">
      <c r="A454" t="s">
        <v>490</v>
      </c>
      <c r="B454" s="1">
        <v>45668</v>
      </c>
      <c r="C454" s="1">
        <v>45672</v>
      </c>
      <c r="D454" s="1">
        <v>45672</v>
      </c>
      <c r="E454" t="s">
        <v>23</v>
      </c>
      <c r="F454" t="s">
        <v>45</v>
      </c>
      <c r="G454" t="s">
        <v>24</v>
      </c>
      <c r="H454" t="s">
        <v>33</v>
      </c>
      <c r="I454" t="s">
        <v>38</v>
      </c>
      <c r="J454" t="s">
        <v>21</v>
      </c>
      <c r="K454">
        <v>16</v>
      </c>
      <c r="L454">
        <v>114.77</v>
      </c>
      <c r="M454">
        <v>69.19</v>
      </c>
      <c r="N454">
        <v>4.2</v>
      </c>
      <c r="O454">
        <v>15</v>
      </c>
      <c r="P454">
        <f t="shared" si="63"/>
        <v>1</v>
      </c>
      <c r="Q454" t="str">
        <f t="shared" si="64"/>
        <v>Before 01-15</v>
      </c>
      <c r="R454">
        <f t="shared" si="65"/>
        <v>97.55449999999999</v>
      </c>
      <c r="S454">
        <f t="shared" si="66"/>
        <v>1560.8719999999998</v>
      </c>
      <c r="T454">
        <f t="shared" si="67"/>
        <v>453.83199999999988</v>
      </c>
      <c r="U454" s="2">
        <f>Monthly_Fixed_Costs!$I$2</f>
        <v>26.363636363636363</v>
      </c>
      <c r="V454">
        <f t="shared" si="68"/>
        <v>67.2</v>
      </c>
      <c r="W454" s="2">
        <f t="shared" si="69"/>
        <v>360.26836363636352</v>
      </c>
      <c r="X454">
        <f t="shared" si="70"/>
        <v>4</v>
      </c>
      <c r="Y454">
        <f t="shared" si="71"/>
        <v>0</v>
      </c>
    </row>
    <row r="455" spans="1:25" x14ac:dyDescent="0.3">
      <c r="A455" t="s">
        <v>491</v>
      </c>
      <c r="B455" s="1">
        <v>45664</v>
      </c>
      <c r="C455" s="1">
        <v>45668</v>
      </c>
      <c r="D455" s="1">
        <v>45668</v>
      </c>
      <c r="E455" t="s">
        <v>23</v>
      </c>
      <c r="F455" t="s">
        <v>41</v>
      </c>
      <c r="G455" t="s">
        <v>24</v>
      </c>
      <c r="H455" t="s">
        <v>37</v>
      </c>
      <c r="I455" t="s">
        <v>56</v>
      </c>
      <c r="J455" t="s">
        <v>35</v>
      </c>
      <c r="K455">
        <v>11</v>
      </c>
      <c r="L455">
        <v>140.15</v>
      </c>
      <c r="M455">
        <v>79.989999999999995</v>
      </c>
      <c r="N455">
        <v>7.46</v>
      </c>
      <c r="O455">
        <v>15</v>
      </c>
      <c r="P455">
        <f t="shared" si="63"/>
        <v>1</v>
      </c>
      <c r="Q455" t="str">
        <f t="shared" si="64"/>
        <v>Before 01-15</v>
      </c>
      <c r="R455">
        <f t="shared" si="65"/>
        <v>119.1275</v>
      </c>
      <c r="S455">
        <f t="shared" si="66"/>
        <v>1310.4024999999999</v>
      </c>
      <c r="T455">
        <f t="shared" si="67"/>
        <v>430.51249999999993</v>
      </c>
      <c r="U455" s="2">
        <f>Monthly_Fixed_Costs!$I$2</f>
        <v>26.363636363636363</v>
      </c>
      <c r="V455">
        <f t="shared" si="68"/>
        <v>82.06</v>
      </c>
      <c r="W455" s="2">
        <f t="shared" si="69"/>
        <v>322.08886363636356</v>
      </c>
      <c r="X455">
        <f t="shared" si="70"/>
        <v>4</v>
      </c>
      <c r="Y455">
        <f t="shared" si="71"/>
        <v>0</v>
      </c>
    </row>
    <row r="456" spans="1:25" x14ac:dyDescent="0.3">
      <c r="A456" t="s">
        <v>492</v>
      </c>
      <c r="B456" s="1">
        <v>45683</v>
      </c>
      <c r="C456" s="1">
        <v>45685</v>
      </c>
      <c r="D456" s="1">
        <v>45688</v>
      </c>
      <c r="E456" t="s">
        <v>16</v>
      </c>
      <c r="F456" t="s">
        <v>45</v>
      </c>
      <c r="G456" t="s">
        <v>24</v>
      </c>
      <c r="H456" t="s">
        <v>33</v>
      </c>
      <c r="I456" t="s">
        <v>26</v>
      </c>
      <c r="J456" t="s">
        <v>27</v>
      </c>
      <c r="K456">
        <v>19</v>
      </c>
      <c r="L456">
        <v>147.32</v>
      </c>
      <c r="M456">
        <v>87.95</v>
      </c>
      <c r="N456">
        <v>7.27</v>
      </c>
      <c r="O456">
        <v>5</v>
      </c>
      <c r="P456">
        <f t="shared" si="63"/>
        <v>0</v>
      </c>
      <c r="Q456" t="str">
        <f t="shared" si="64"/>
        <v>After 01-15</v>
      </c>
      <c r="R456">
        <f t="shared" si="65"/>
        <v>139.95399999999998</v>
      </c>
      <c r="S456">
        <f t="shared" si="66"/>
        <v>2659.1259999999997</v>
      </c>
      <c r="T456">
        <f t="shared" si="67"/>
        <v>988.07599999999979</v>
      </c>
      <c r="U456" s="2">
        <f>Monthly_Fixed_Costs!$I$2</f>
        <v>26.363636363636363</v>
      </c>
      <c r="V456">
        <f t="shared" si="68"/>
        <v>138.13</v>
      </c>
      <c r="W456" s="2">
        <f t="shared" si="69"/>
        <v>823.58236363636343</v>
      </c>
      <c r="X456">
        <f t="shared" si="70"/>
        <v>5</v>
      </c>
      <c r="Y456">
        <f t="shared" si="71"/>
        <v>0</v>
      </c>
    </row>
    <row r="457" spans="1:25" x14ac:dyDescent="0.3">
      <c r="A457" t="s">
        <v>493</v>
      </c>
      <c r="B457" s="1">
        <v>45665</v>
      </c>
      <c r="C457" s="1">
        <v>45668</v>
      </c>
      <c r="D457" s="1">
        <v>45667</v>
      </c>
      <c r="E457" t="s">
        <v>23</v>
      </c>
      <c r="F457" t="s">
        <v>32</v>
      </c>
      <c r="G457" t="s">
        <v>24</v>
      </c>
      <c r="H457" t="s">
        <v>33</v>
      </c>
      <c r="I457" t="s">
        <v>56</v>
      </c>
      <c r="J457" t="s">
        <v>35</v>
      </c>
      <c r="K457">
        <v>20</v>
      </c>
      <c r="L457">
        <v>87.83</v>
      </c>
      <c r="M457">
        <v>47.56</v>
      </c>
      <c r="N457">
        <v>4.5</v>
      </c>
      <c r="O457">
        <v>15</v>
      </c>
      <c r="P457">
        <f t="shared" si="63"/>
        <v>1</v>
      </c>
      <c r="Q457" t="str">
        <f t="shared" si="64"/>
        <v>Before 01-15</v>
      </c>
      <c r="R457">
        <f t="shared" si="65"/>
        <v>74.655500000000004</v>
      </c>
      <c r="S457">
        <f t="shared" si="66"/>
        <v>1493.1100000000001</v>
      </c>
      <c r="T457">
        <f t="shared" si="67"/>
        <v>541.91000000000008</v>
      </c>
      <c r="U457" s="2">
        <f>Monthly_Fixed_Costs!$I$2</f>
        <v>26.363636363636363</v>
      </c>
      <c r="V457">
        <f t="shared" si="68"/>
        <v>90</v>
      </c>
      <c r="W457" s="2">
        <f t="shared" si="69"/>
        <v>425.54636363636371</v>
      </c>
      <c r="X457">
        <f t="shared" si="70"/>
        <v>2</v>
      </c>
      <c r="Y457">
        <f t="shared" si="71"/>
        <v>0</v>
      </c>
    </row>
    <row r="458" spans="1:25" x14ac:dyDescent="0.3">
      <c r="A458" t="s">
        <v>494</v>
      </c>
      <c r="B458" s="1">
        <v>45679</v>
      </c>
      <c r="C458" s="1">
        <v>45683</v>
      </c>
      <c r="D458" s="1">
        <v>45682</v>
      </c>
      <c r="E458" t="s">
        <v>23</v>
      </c>
      <c r="F458" t="s">
        <v>41</v>
      </c>
      <c r="G458" t="s">
        <v>18</v>
      </c>
      <c r="H458" t="s">
        <v>37</v>
      </c>
      <c r="I458" t="s">
        <v>29</v>
      </c>
      <c r="J458" t="s">
        <v>27</v>
      </c>
      <c r="K458">
        <v>2</v>
      </c>
      <c r="L458">
        <v>130.24</v>
      </c>
      <c r="M458">
        <v>75.86</v>
      </c>
      <c r="N458">
        <v>5.45</v>
      </c>
      <c r="O458">
        <v>15</v>
      </c>
      <c r="P458">
        <f t="shared" si="63"/>
        <v>1</v>
      </c>
      <c r="Q458" t="str">
        <f t="shared" si="64"/>
        <v>After 01-15</v>
      </c>
      <c r="R458">
        <f t="shared" si="65"/>
        <v>110.70400000000001</v>
      </c>
      <c r="S458">
        <f t="shared" si="66"/>
        <v>221.40800000000002</v>
      </c>
      <c r="T458">
        <f t="shared" si="67"/>
        <v>69.688000000000017</v>
      </c>
      <c r="U458" s="2">
        <f>Monthly_Fixed_Costs!$I$2</f>
        <v>26.363636363636363</v>
      </c>
      <c r="V458">
        <f t="shared" si="68"/>
        <v>10.9</v>
      </c>
      <c r="W458" s="2">
        <f t="shared" si="69"/>
        <v>32.424363636363651</v>
      </c>
      <c r="X458">
        <f t="shared" si="70"/>
        <v>3</v>
      </c>
      <c r="Y458">
        <f t="shared" si="71"/>
        <v>0</v>
      </c>
    </row>
    <row r="459" spans="1:25" x14ac:dyDescent="0.3">
      <c r="A459" t="s">
        <v>495</v>
      </c>
      <c r="B459" s="1">
        <v>45680</v>
      </c>
      <c r="C459" s="1">
        <v>45684</v>
      </c>
      <c r="D459" s="1">
        <v>45684</v>
      </c>
      <c r="E459" t="s">
        <v>16</v>
      </c>
      <c r="F459" t="s">
        <v>41</v>
      </c>
      <c r="G459" t="s">
        <v>18</v>
      </c>
      <c r="H459" t="s">
        <v>33</v>
      </c>
      <c r="I459" t="s">
        <v>34</v>
      </c>
      <c r="J459" t="s">
        <v>35</v>
      </c>
      <c r="K459">
        <v>1</v>
      </c>
      <c r="L459">
        <v>155.30000000000001</v>
      </c>
      <c r="M459">
        <v>76.319999999999993</v>
      </c>
      <c r="N459">
        <v>9.59</v>
      </c>
      <c r="O459">
        <v>15</v>
      </c>
      <c r="P459">
        <f t="shared" si="63"/>
        <v>1</v>
      </c>
      <c r="Q459" t="str">
        <f t="shared" si="64"/>
        <v>After 01-15</v>
      </c>
      <c r="R459">
        <f t="shared" si="65"/>
        <v>132.005</v>
      </c>
      <c r="S459">
        <f t="shared" si="66"/>
        <v>132.005</v>
      </c>
      <c r="T459">
        <f t="shared" si="67"/>
        <v>55.685000000000002</v>
      </c>
      <c r="U459" s="2">
        <f>Monthly_Fixed_Costs!$I$2</f>
        <v>26.363636363636363</v>
      </c>
      <c r="V459">
        <f t="shared" si="68"/>
        <v>9.59</v>
      </c>
      <c r="W459" s="2">
        <f t="shared" si="69"/>
        <v>19.731363636363639</v>
      </c>
      <c r="X459">
        <f t="shared" si="70"/>
        <v>4</v>
      </c>
      <c r="Y459">
        <f t="shared" si="71"/>
        <v>0</v>
      </c>
    </row>
    <row r="460" spans="1:25" x14ac:dyDescent="0.3">
      <c r="A460" t="s">
        <v>496</v>
      </c>
      <c r="B460" s="1">
        <v>45670</v>
      </c>
      <c r="C460" s="1">
        <v>45672</v>
      </c>
      <c r="D460" s="1">
        <v>45672</v>
      </c>
      <c r="E460" t="s">
        <v>23</v>
      </c>
      <c r="F460" t="s">
        <v>45</v>
      </c>
      <c r="G460" t="s">
        <v>18</v>
      </c>
      <c r="H460" t="s">
        <v>19</v>
      </c>
      <c r="I460" t="s">
        <v>74</v>
      </c>
      <c r="J460" t="s">
        <v>27</v>
      </c>
      <c r="K460">
        <v>11</v>
      </c>
      <c r="L460">
        <v>67.900000000000006</v>
      </c>
      <c r="M460">
        <v>33.81</v>
      </c>
      <c r="N460">
        <v>11.84</v>
      </c>
      <c r="O460">
        <v>5</v>
      </c>
      <c r="P460">
        <f t="shared" si="63"/>
        <v>1</v>
      </c>
      <c r="Q460" t="str">
        <f t="shared" si="64"/>
        <v>Before 01-15</v>
      </c>
      <c r="R460">
        <f t="shared" si="65"/>
        <v>64.504999999999995</v>
      </c>
      <c r="S460">
        <f t="shared" si="66"/>
        <v>709.55499999999995</v>
      </c>
      <c r="T460">
        <f t="shared" si="67"/>
        <v>337.64499999999992</v>
      </c>
      <c r="U460" s="2">
        <f>Monthly_Fixed_Costs!$I$2</f>
        <v>26.363636363636363</v>
      </c>
      <c r="V460">
        <f t="shared" si="68"/>
        <v>130.24</v>
      </c>
      <c r="W460" s="2">
        <f t="shared" si="69"/>
        <v>181.04136363636354</v>
      </c>
      <c r="X460">
        <f t="shared" si="70"/>
        <v>2</v>
      </c>
      <c r="Y460">
        <f t="shared" si="71"/>
        <v>0</v>
      </c>
    </row>
    <row r="461" spans="1:25" x14ac:dyDescent="0.3">
      <c r="A461" t="s">
        <v>497</v>
      </c>
      <c r="B461" s="1">
        <v>45659</v>
      </c>
      <c r="C461" s="1">
        <v>45662</v>
      </c>
      <c r="D461" s="1">
        <v>45662</v>
      </c>
      <c r="E461" t="s">
        <v>23</v>
      </c>
      <c r="F461" t="s">
        <v>17</v>
      </c>
      <c r="G461" t="s">
        <v>18</v>
      </c>
      <c r="H461" t="s">
        <v>19</v>
      </c>
      <c r="I461" t="s">
        <v>20</v>
      </c>
      <c r="J461" t="s">
        <v>21</v>
      </c>
      <c r="K461">
        <v>2</v>
      </c>
      <c r="L461">
        <v>118.45</v>
      </c>
      <c r="M461">
        <v>69.61</v>
      </c>
      <c r="N461">
        <v>8.1</v>
      </c>
      <c r="O461">
        <v>15</v>
      </c>
      <c r="P461">
        <f t="shared" si="63"/>
        <v>1</v>
      </c>
      <c r="Q461" t="str">
        <f t="shared" si="64"/>
        <v>Before 01-15</v>
      </c>
      <c r="R461">
        <f t="shared" si="65"/>
        <v>100.6825</v>
      </c>
      <c r="S461">
        <f t="shared" si="66"/>
        <v>201.36500000000001</v>
      </c>
      <c r="T461">
        <f t="shared" si="67"/>
        <v>62.14500000000001</v>
      </c>
      <c r="U461" s="2">
        <f>Monthly_Fixed_Costs!$I$2</f>
        <v>26.363636363636363</v>
      </c>
      <c r="V461">
        <f t="shared" si="68"/>
        <v>16.2</v>
      </c>
      <c r="W461" s="2">
        <f t="shared" si="69"/>
        <v>19.581363636363648</v>
      </c>
      <c r="X461">
        <f t="shared" si="70"/>
        <v>3</v>
      </c>
      <c r="Y461">
        <f t="shared" si="71"/>
        <v>0</v>
      </c>
    </row>
    <row r="462" spans="1:25" x14ac:dyDescent="0.3">
      <c r="A462" t="s">
        <v>498</v>
      </c>
      <c r="B462" s="1">
        <v>45686</v>
      </c>
      <c r="C462" s="1">
        <v>45689</v>
      </c>
      <c r="D462" s="1">
        <v>45692</v>
      </c>
      <c r="E462" t="s">
        <v>23</v>
      </c>
      <c r="F462" t="s">
        <v>32</v>
      </c>
      <c r="G462" t="s">
        <v>18</v>
      </c>
      <c r="H462" t="s">
        <v>33</v>
      </c>
      <c r="I462" t="s">
        <v>20</v>
      </c>
      <c r="J462" t="s">
        <v>21</v>
      </c>
      <c r="K462">
        <v>6</v>
      </c>
      <c r="L462">
        <v>194.58</v>
      </c>
      <c r="M462">
        <v>92.94</v>
      </c>
      <c r="N462">
        <v>10.73</v>
      </c>
      <c r="O462">
        <v>15</v>
      </c>
      <c r="P462">
        <f t="shared" si="63"/>
        <v>0</v>
      </c>
      <c r="Q462" t="str">
        <f t="shared" si="64"/>
        <v>After 01-15</v>
      </c>
      <c r="R462">
        <f t="shared" si="65"/>
        <v>165.393</v>
      </c>
      <c r="S462">
        <f t="shared" si="66"/>
        <v>992.35799999999995</v>
      </c>
      <c r="T462">
        <f t="shared" si="67"/>
        <v>434.71799999999996</v>
      </c>
      <c r="U462" s="2">
        <f>Monthly_Fixed_Costs!$I$2</f>
        <v>26.363636363636363</v>
      </c>
      <c r="V462">
        <f t="shared" si="68"/>
        <v>64.38</v>
      </c>
      <c r="W462" s="2">
        <f t="shared" si="69"/>
        <v>343.97436363636359</v>
      </c>
      <c r="X462">
        <f t="shared" si="70"/>
        <v>6</v>
      </c>
      <c r="Y462">
        <f t="shared" si="71"/>
        <v>0</v>
      </c>
    </row>
    <row r="463" spans="1:25" x14ac:dyDescent="0.3">
      <c r="A463" t="s">
        <v>499</v>
      </c>
      <c r="B463" s="1">
        <v>45678</v>
      </c>
      <c r="C463" s="1">
        <v>45680</v>
      </c>
      <c r="D463" s="1">
        <v>45680</v>
      </c>
      <c r="E463" t="s">
        <v>23</v>
      </c>
      <c r="F463" t="s">
        <v>17</v>
      </c>
      <c r="G463" t="s">
        <v>24</v>
      </c>
      <c r="H463" t="s">
        <v>19</v>
      </c>
      <c r="I463" t="s">
        <v>26</v>
      </c>
      <c r="J463" t="s">
        <v>27</v>
      </c>
      <c r="K463">
        <v>15</v>
      </c>
      <c r="L463">
        <v>92.2</v>
      </c>
      <c r="M463">
        <v>43.46</v>
      </c>
      <c r="N463">
        <v>11.1</v>
      </c>
      <c r="O463">
        <v>0</v>
      </c>
      <c r="P463">
        <f t="shared" si="63"/>
        <v>1</v>
      </c>
      <c r="Q463" t="str">
        <f t="shared" si="64"/>
        <v>After 01-15</v>
      </c>
      <c r="R463">
        <f t="shared" si="65"/>
        <v>92.2</v>
      </c>
      <c r="S463">
        <f t="shared" si="66"/>
        <v>1383</v>
      </c>
      <c r="T463">
        <f t="shared" si="67"/>
        <v>731.1</v>
      </c>
      <c r="U463" s="2">
        <f>Monthly_Fixed_Costs!$I$2</f>
        <v>26.363636363636363</v>
      </c>
      <c r="V463">
        <f t="shared" si="68"/>
        <v>166.5</v>
      </c>
      <c r="W463" s="2">
        <f t="shared" si="69"/>
        <v>538.23636363636365</v>
      </c>
      <c r="X463">
        <f t="shared" si="70"/>
        <v>2</v>
      </c>
      <c r="Y463">
        <f t="shared" si="71"/>
        <v>0</v>
      </c>
    </row>
    <row r="464" spans="1:25" x14ac:dyDescent="0.3">
      <c r="A464" t="s">
        <v>500</v>
      </c>
      <c r="B464" s="1">
        <v>45664</v>
      </c>
      <c r="C464" s="1">
        <v>45668</v>
      </c>
      <c r="D464" s="1">
        <v>45668</v>
      </c>
      <c r="E464" t="s">
        <v>23</v>
      </c>
      <c r="F464" t="s">
        <v>45</v>
      </c>
      <c r="G464" t="s">
        <v>24</v>
      </c>
      <c r="H464" t="s">
        <v>37</v>
      </c>
      <c r="I464" t="s">
        <v>26</v>
      </c>
      <c r="J464" t="s">
        <v>27</v>
      </c>
      <c r="K464">
        <v>3</v>
      </c>
      <c r="L464">
        <v>90.36</v>
      </c>
      <c r="M464">
        <v>56.05</v>
      </c>
      <c r="N464">
        <v>11.5</v>
      </c>
      <c r="O464">
        <v>0</v>
      </c>
      <c r="P464">
        <f t="shared" si="63"/>
        <v>1</v>
      </c>
      <c r="Q464" t="str">
        <f t="shared" si="64"/>
        <v>Before 01-15</v>
      </c>
      <c r="R464">
        <f t="shared" si="65"/>
        <v>90.36</v>
      </c>
      <c r="S464">
        <f t="shared" si="66"/>
        <v>271.08</v>
      </c>
      <c r="T464">
        <f t="shared" si="67"/>
        <v>102.93</v>
      </c>
      <c r="U464" s="2">
        <f>Monthly_Fixed_Costs!$I$2</f>
        <v>26.363636363636363</v>
      </c>
      <c r="V464">
        <f t="shared" si="68"/>
        <v>34.5</v>
      </c>
      <c r="W464" s="2">
        <f t="shared" si="69"/>
        <v>42.066363636363647</v>
      </c>
      <c r="X464">
        <f t="shared" si="70"/>
        <v>4</v>
      </c>
      <c r="Y464">
        <f t="shared" si="71"/>
        <v>0</v>
      </c>
    </row>
    <row r="465" spans="1:25" x14ac:dyDescent="0.3">
      <c r="A465" t="s">
        <v>501</v>
      </c>
      <c r="B465" s="1">
        <v>45670</v>
      </c>
      <c r="C465" s="1">
        <v>45672</v>
      </c>
      <c r="D465" s="1">
        <v>45672</v>
      </c>
      <c r="E465" t="s">
        <v>16</v>
      </c>
      <c r="F465" t="s">
        <v>41</v>
      </c>
      <c r="G465" t="s">
        <v>24</v>
      </c>
      <c r="H465" t="s">
        <v>37</v>
      </c>
      <c r="I465" t="s">
        <v>47</v>
      </c>
      <c r="J465" t="s">
        <v>35</v>
      </c>
      <c r="K465">
        <v>15</v>
      </c>
      <c r="L465">
        <v>190.58</v>
      </c>
      <c r="M465">
        <v>77.69</v>
      </c>
      <c r="N465">
        <v>10.31</v>
      </c>
      <c r="O465">
        <v>0</v>
      </c>
      <c r="P465">
        <f t="shared" si="63"/>
        <v>1</v>
      </c>
      <c r="Q465" t="str">
        <f t="shared" si="64"/>
        <v>Before 01-15</v>
      </c>
      <c r="R465">
        <f t="shared" si="65"/>
        <v>190.58</v>
      </c>
      <c r="S465">
        <f t="shared" si="66"/>
        <v>2858.7000000000003</v>
      </c>
      <c r="T465">
        <f t="shared" si="67"/>
        <v>1693.3500000000004</v>
      </c>
      <c r="U465" s="2">
        <f>Monthly_Fixed_Costs!$I$2</f>
        <v>26.363636363636363</v>
      </c>
      <c r="V465">
        <f t="shared" si="68"/>
        <v>154.65</v>
      </c>
      <c r="W465" s="2">
        <f t="shared" si="69"/>
        <v>1512.336363636364</v>
      </c>
      <c r="X465">
        <f t="shared" si="70"/>
        <v>2</v>
      </c>
      <c r="Y465">
        <f t="shared" si="71"/>
        <v>0</v>
      </c>
    </row>
    <row r="466" spans="1:25" x14ac:dyDescent="0.3">
      <c r="A466" t="s">
        <v>502</v>
      </c>
      <c r="B466" s="1">
        <v>45665</v>
      </c>
      <c r="C466" s="1">
        <v>45669</v>
      </c>
      <c r="D466" s="1">
        <v>45669</v>
      </c>
      <c r="E466" t="s">
        <v>16</v>
      </c>
      <c r="F466" t="s">
        <v>45</v>
      </c>
      <c r="G466" t="s">
        <v>24</v>
      </c>
      <c r="H466" t="s">
        <v>19</v>
      </c>
      <c r="I466" t="s">
        <v>20</v>
      </c>
      <c r="J466" t="s">
        <v>21</v>
      </c>
      <c r="K466">
        <v>6</v>
      </c>
      <c r="L466">
        <v>138.52000000000001</v>
      </c>
      <c r="M466">
        <v>86.67</v>
      </c>
      <c r="N466">
        <v>10.29</v>
      </c>
      <c r="O466">
        <v>10</v>
      </c>
      <c r="P466">
        <f t="shared" si="63"/>
        <v>1</v>
      </c>
      <c r="Q466" t="str">
        <f t="shared" si="64"/>
        <v>Before 01-15</v>
      </c>
      <c r="R466">
        <f t="shared" si="65"/>
        <v>124.66800000000001</v>
      </c>
      <c r="S466">
        <f t="shared" si="66"/>
        <v>748.00800000000004</v>
      </c>
      <c r="T466">
        <f t="shared" si="67"/>
        <v>227.98800000000006</v>
      </c>
      <c r="U466" s="2">
        <f>Monthly_Fixed_Costs!$I$2</f>
        <v>26.363636363636363</v>
      </c>
      <c r="V466">
        <f t="shared" si="68"/>
        <v>61.739999999999995</v>
      </c>
      <c r="W466" s="2">
        <f t="shared" si="69"/>
        <v>139.8843636363637</v>
      </c>
      <c r="X466">
        <f t="shared" si="70"/>
        <v>4</v>
      </c>
      <c r="Y466">
        <f t="shared" si="71"/>
        <v>0</v>
      </c>
    </row>
    <row r="467" spans="1:25" x14ac:dyDescent="0.3">
      <c r="A467" t="s">
        <v>503</v>
      </c>
      <c r="B467" s="1">
        <v>45676</v>
      </c>
      <c r="C467" s="1">
        <v>45678</v>
      </c>
      <c r="D467" s="1">
        <v>45677</v>
      </c>
      <c r="E467" t="s">
        <v>16</v>
      </c>
      <c r="F467" t="s">
        <v>45</v>
      </c>
      <c r="G467" t="s">
        <v>18</v>
      </c>
      <c r="H467" t="s">
        <v>33</v>
      </c>
      <c r="I467" t="s">
        <v>74</v>
      </c>
      <c r="J467" t="s">
        <v>27</v>
      </c>
      <c r="K467">
        <v>2</v>
      </c>
      <c r="L467">
        <v>77.39</v>
      </c>
      <c r="M467">
        <v>37.96</v>
      </c>
      <c r="N467">
        <v>11.32</v>
      </c>
      <c r="O467">
        <v>0</v>
      </c>
      <c r="P467">
        <f t="shared" si="63"/>
        <v>1</v>
      </c>
      <c r="Q467" t="str">
        <f t="shared" si="64"/>
        <v>After 01-15</v>
      </c>
      <c r="R467">
        <f t="shared" si="65"/>
        <v>77.39</v>
      </c>
      <c r="S467">
        <f t="shared" si="66"/>
        <v>154.78</v>
      </c>
      <c r="T467">
        <f t="shared" si="67"/>
        <v>78.86</v>
      </c>
      <c r="U467" s="2">
        <f>Monthly_Fixed_Costs!$I$2</f>
        <v>26.363636363636363</v>
      </c>
      <c r="V467">
        <f t="shared" si="68"/>
        <v>22.64</v>
      </c>
      <c r="W467" s="2">
        <f t="shared" si="69"/>
        <v>29.856363636363639</v>
      </c>
      <c r="X467">
        <f t="shared" si="70"/>
        <v>1</v>
      </c>
      <c r="Y467">
        <f t="shared" si="71"/>
        <v>0</v>
      </c>
    </row>
    <row r="468" spans="1:25" x14ac:dyDescent="0.3">
      <c r="A468" t="s">
        <v>504</v>
      </c>
      <c r="B468" s="1">
        <v>45684</v>
      </c>
      <c r="C468" s="1">
        <v>45688</v>
      </c>
      <c r="D468" s="1">
        <v>45688</v>
      </c>
      <c r="E468" t="s">
        <v>16</v>
      </c>
      <c r="F468" t="s">
        <v>41</v>
      </c>
      <c r="G468" t="s">
        <v>18</v>
      </c>
      <c r="H468" t="s">
        <v>37</v>
      </c>
      <c r="I468" t="s">
        <v>34</v>
      </c>
      <c r="J468" t="s">
        <v>35</v>
      </c>
      <c r="K468">
        <v>14</v>
      </c>
      <c r="L468">
        <v>148.87</v>
      </c>
      <c r="M468">
        <v>75.17</v>
      </c>
      <c r="N468">
        <v>8.0500000000000007</v>
      </c>
      <c r="O468">
        <v>15</v>
      </c>
      <c r="P468">
        <f t="shared" si="63"/>
        <v>1</v>
      </c>
      <c r="Q468" t="str">
        <f t="shared" si="64"/>
        <v>After 01-15</v>
      </c>
      <c r="R468">
        <f t="shared" si="65"/>
        <v>126.5395</v>
      </c>
      <c r="S468">
        <f t="shared" si="66"/>
        <v>1771.5530000000001</v>
      </c>
      <c r="T468">
        <f t="shared" si="67"/>
        <v>719.173</v>
      </c>
      <c r="U468" s="2">
        <f>Monthly_Fixed_Costs!$I$2</f>
        <v>26.363636363636363</v>
      </c>
      <c r="V468">
        <f t="shared" si="68"/>
        <v>112.70000000000002</v>
      </c>
      <c r="W468" s="2">
        <f t="shared" si="69"/>
        <v>580.10936363636358</v>
      </c>
      <c r="X468">
        <f t="shared" si="70"/>
        <v>4</v>
      </c>
      <c r="Y468">
        <f t="shared" si="71"/>
        <v>0</v>
      </c>
    </row>
    <row r="469" spans="1:25" x14ac:dyDescent="0.3">
      <c r="A469" t="s">
        <v>505</v>
      </c>
      <c r="B469" s="1">
        <v>45671</v>
      </c>
      <c r="C469" s="1">
        <v>45675</v>
      </c>
      <c r="D469" s="1">
        <v>45674</v>
      </c>
      <c r="E469" t="s">
        <v>23</v>
      </c>
      <c r="F469" t="s">
        <v>45</v>
      </c>
      <c r="G469" t="s">
        <v>18</v>
      </c>
      <c r="H469" t="s">
        <v>19</v>
      </c>
      <c r="I469" t="s">
        <v>56</v>
      </c>
      <c r="J469" t="s">
        <v>35</v>
      </c>
      <c r="K469">
        <v>12</v>
      </c>
      <c r="L469">
        <v>176.68</v>
      </c>
      <c r="M469">
        <v>93.43</v>
      </c>
      <c r="N469">
        <v>8.1</v>
      </c>
      <c r="O469">
        <v>5</v>
      </c>
      <c r="P469">
        <f t="shared" si="63"/>
        <v>1</v>
      </c>
      <c r="Q469" t="str">
        <f t="shared" si="64"/>
        <v>Before 01-15</v>
      </c>
      <c r="R469">
        <f t="shared" si="65"/>
        <v>167.846</v>
      </c>
      <c r="S469">
        <f t="shared" si="66"/>
        <v>2014.152</v>
      </c>
      <c r="T469">
        <f t="shared" si="67"/>
        <v>892.99199999999996</v>
      </c>
      <c r="U469" s="2">
        <f>Monthly_Fixed_Costs!$I$2</f>
        <v>26.363636363636363</v>
      </c>
      <c r="V469">
        <f t="shared" si="68"/>
        <v>97.199999999999989</v>
      </c>
      <c r="W469" s="2">
        <f t="shared" si="69"/>
        <v>769.42836363636366</v>
      </c>
      <c r="X469">
        <f t="shared" si="70"/>
        <v>3</v>
      </c>
      <c r="Y469">
        <f t="shared" si="71"/>
        <v>0</v>
      </c>
    </row>
    <row r="470" spans="1:25" x14ac:dyDescent="0.3">
      <c r="A470" t="s">
        <v>506</v>
      </c>
      <c r="B470" s="1">
        <v>45685</v>
      </c>
      <c r="C470" s="1">
        <v>45687</v>
      </c>
      <c r="D470" s="1">
        <v>45688</v>
      </c>
      <c r="E470" t="s">
        <v>16</v>
      </c>
      <c r="F470" t="s">
        <v>32</v>
      </c>
      <c r="G470" t="s">
        <v>18</v>
      </c>
      <c r="H470" t="s">
        <v>19</v>
      </c>
      <c r="I470" t="s">
        <v>74</v>
      </c>
      <c r="J470" t="s">
        <v>27</v>
      </c>
      <c r="K470">
        <v>6</v>
      </c>
      <c r="L470">
        <v>130.51</v>
      </c>
      <c r="M470">
        <v>77.069999999999993</v>
      </c>
      <c r="N470">
        <v>3.73</v>
      </c>
      <c r="O470">
        <v>5</v>
      </c>
      <c r="P470">
        <f t="shared" si="63"/>
        <v>0</v>
      </c>
      <c r="Q470" t="str">
        <f t="shared" si="64"/>
        <v>After 01-15</v>
      </c>
      <c r="R470">
        <f t="shared" si="65"/>
        <v>123.98449999999998</v>
      </c>
      <c r="S470">
        <f t="shared" si="66"/>
        <v>743.90699999999993</v>
      </c>
      <c r="T470">
        <f t="shared" si="67"/>
        <v>281.48699999999997</v>
      </c>
      <c r="U470" s="2">
        <f>Monthly_Fixed_Costs!$I$2</f>
        <v>26.363636363636363</v>
      </c>
      <c r="V470">
        <f t="shared" si="68"/>
        <v>22.38</v>
      </c>
      <c r="W470" s="2">
        <f t="shared" si="69"/>
        <v>232.7433636363636</v>
      </c>
      <c r="X470">
        <f t="shared" si="70"/>
        <v>3</v>
      </c>
      <c r="Y470">
        <f t="shared" si="71"/>
        <v>0</v>
      </c>
    </row>
    <row r="471" spans="1:25" x14ac:dyDescent="0.3">
      <c r="A471" t="s">
        <v>507</v>
      </c>
      <c r="B471" s="1">
        <v>45671</v>
      </c>
      <c r="C471" s="1">
        <v>45675</v>
      </c>
      <c r="D471" s="1">
        <v>45674</v>
      </c>
      <c r="E471" t="s">
        <v>23</v>
      </c>
      <c r="F471" t="s">
        <v>45</v>
      </c>
      <c r="G471" t="s">
        <v>18</v>
      </c>
      <c r="H471" t="s">
        <v>25</v>
      </c>
      <c r="I471" t="s">
        <v>38</v>
      </c>
      <c r="J471" t="s">
        <v>21</v>
      </c>
      <c r="K471">
        <v>20</v>
      </c>
      <c r="L471">
        <v>117.28</v>
      </c>
      <c r="M471">
        <v>54.15</v>
      </c>
      <c r="N471">
        <v>10.54</v>
      </c>
      <c r="O471">
        <v>0</v>
      </c>
      <c r="P471">
        <f t="shared" si="63"/>
        <v>1</v>
      </c>
      <c r="Q471" t="str">
        <f t="shared" si="64"/>
        <v>Before 01-15</v>
      </c>
      <c r="R471">
        <f t="shared" si="65"/>
        <v>117.28</v>
      </c>
      <c r="S471">
        <f t="shared" si="66"/>
        <v>2345.6</v>
      </c>
      <c r="T471">
        <f t="shared" si="67"/>
        <v>1262.5999999999999</v>
      </c>
      <c r="U471" s="2">
        <f>Monthly_Fixed_Costs!$I$2</f>
        <v>26.363636363636363</v>
      </c>
      <c r="V471">
        <f t="shared" si="68"/>
        <v>210.79999999999998</v>
      </c>
      <c r="W471" s="2">
        <f t="shared" si="69"/>
        <v>1025.4363636363635</v>
      </c>
      <c r="X471">
        <f t="shared" si="70"/>
        <v>3</v>
      </c>
      <c r="Y471">
        <f t="shared" si="71"/>
        <v>0</v>
      </c>
    </row>
    <row r="472" spans="1:25" x14ac:dyDescent="0.3">
      <c r="A472" t="s">
        <v>508</v>
      </c>
      <c r="B472" s="1">
        <v>45686</v>
      </c>
      <c r="C472" s="1">
        <v>45689</v>
      </c>
      <c r="D472" s="1">
        <v>45689</v>
      </c>
      <c r="E472" t="s">
        <v>23</v>
      </c>
      <c r="F472" t="s">
        <v>41</v>
      </c>
      <c r="G472" t="s">
        <v>18</v>
      </c>
      <c r="H472" t="s">
        <v>37</v>
      </c>
      <c r="I472" t="s">
        <v>38</v>
      </c>
      <c r="J472" t="s">
        <v>21</v>
      </c>
      <c r="K472">
        <v>5</v>
      </c>
      <c r="L472">
        <v>198.55</v>
      </c>
      <c r="M472">
        <v>99.17</v>
      </c>
      <c r="N472">
        <v>7.02</v>
      </c>
      <c r="O472">
        <v>15</v>
      </c>
      <c r="P472">
        <f t="shared" si="63"/>
        <v>1</v>
      </c>
      <c r="Q472" t="str">
        <f t="shared" si="64"/>
        <v>After 01-15</v>
      </c>
      <c r="R472">
        <f t="shared" si="65"/>
        <v>168.76750000000001</v>
      </c>
      <c r="S472">
        <f t="shared" si="66"/>
        <v>843.83750000000009</v>
      </c>
      <c r="T472">
        <f t="shared" si="67"/>
        <v>347.98750000000007</v>
      </c>
      <c r="U472" s="2">
        <f>Monthly_Fixed_Costs!$I$2</f>
        <v>26.363636363636363</v>
      </c>
      <c r="V472">
        <f t="shared" si="68"/>
        <v>35.099999999999994</v>
      </c>
      <c r="W472" s="2">
        <f t="shared" si="69"/>
        <v>286.52386363636373</v>
      </c>
      <c r="X472">
        <f t="shared" si="70"/>
        <v>3</v>
      </c>
      <c r="Y472">
        <f t="shared" si="71"/>
        <v>0</v>
      </c>
    </row>
    <row r="473" spans="1:25" x14ac:dyDescent="0.3">
      <c r="A473" t="s">
        <v>509</v>
      </c>
      <c r="B473" s="1">
        <v>45666</v>
      </c>
      <c r="C473" s="1">
        <v>45668</v>
      </c>
      <c r="D473" s="1">
        <v>45668</v>
      </c>
      <c r="E473" t="s">
        <v>16</v>
      </c>
      <c r="F473" t="s">
        <v>17</v>
      </c>
      <c r="G473" t="s">
        <v>18</v>
      </c>
      <c r="H473" t="s">
        <v>19</v>
      </c>
      <c r="I473" t="s">
        <v>38</v>
      </c>
      <c r="J473" t="s">
        <v>21</v>
      </c>
      <c r="K473">
        <v>9</v>
      </c>
      <c r="L473">
        <v>121.68</v>
      </c>
      <c r="M473">
        <v>60.82</v>
      </c>
      <c r="N473">
        <v>3.31</v>
      </c>
      <c r="O473">
        <v>0</v>
      </c>
      <c r="P473">
        <f t="shared" si="63"/>
        <v>1</v>
      </c>
      <c r="Q473" t="str">
        <f t="shared" si="64"/>
        <v>Before 01-15</v>
      </c>
      <c r="R473">
        <f t="shared" si="65"/>
        <v>121.68</v>
      </c>
      <c r="S473">
        <f t="shared" si="66"/>
        <v>1095.1200000000001</v>
      </c>
      <c r="T473">
        <f t="shared" si="67"/>
        <v>547.74000000000012</v>
      </c>
      <c r="U473" s="2">
        <f>Monthly_Fixed_Costs!$I$2</f>
        <v>26.363636363636363</v>
      </c>
      <c r="V473">
        <f t="shared" si="68"/>
        <v>29.79</v>
      </c>
      <c r="W473" s="2">
        <f t="shared" si="69"/>
        <v>491.58636363636379</v>
      </c>
      <c r="X473">
        <f t="shared" si="70"/>
        <v>2</v>
      </c>
      <c r="Y473">
        <f t="shared" si="71"/>
        <v>0</v>
      </c>
    </row>
    <row r="474" spans="1:25" x14ac:dyDescent="0.3">
      <c r="A474" t="s">
        <v>510</v>
      </c>
      <c r="B474" s="1">
        <v>45670</v>
      </c>
      <c r="C474" s="1">
        <v>45674</v>
      </c>
      <c r="D474" s="1">
        <v>45674</v>
      </c>
      <c r="E474" t="s">
        <v>23</v>
      </c>
      <c r="F474" t="s">
        <v>17</v>
      </c>
      <c r="G474" t="s">
        <v>18</v>
      </c>
      <c r="H474" t="s">
        <v>25</v>
      </c>
      <c r="I474" t="s">
        <v>56</v>
      </c>
      <c r="J474" t="s">
        <v>35</v>
      </c>
      <c r="K474">
        <v>7</v>
      </c>
      <c r="L474">
        <v>75.05</v>
      </c>
      <c r="M474">
        <v>35.53</v>
      </c>
      <c r="N474">
        <v>5.33</v>
      </c>
      <c r="O474">
        <v>5</v>
      </c>
      <c r="P474">
        <f t="shared" si="63"/>
        <v>1</v>
      </c>
      <c r="Q474" t="str">
        <f t="shared" si="64"/>
        <v>Before 01-15</v>
      </c>
      <c r="R474">
        <f t="shared" si="65"/>
        <v>71.297499999999999</v>
      </c>
      <c r="S474">
        <f t="shared" si="66"/>
        <v>499.08249999999998</v>
      </c>
      <c r="T474">
        <f t="shared" si="67"/>
        <v>250.37249999999997</v>
      </c>
      <c r="U474" s="2">
        <f>Monthly_Fixed_Costs!$I$2</f>
        <v>26.363636363636363</v>
      </c>
      <c r="V474">
        <f t="shared" si="68"/>
        <v>37.31</v>
      </c>
      <c r="W474" s="2">
        <f t="shared" si="69"/>
        <v>186.69886363636363</v>
      </c>
      <c r="X474">
        <f t="shared" si="70"/>
        <v>4</v>
      </c>
      <c r="Y474">
        <f t="shared" si="71"/>
        <v>0</v>
      </c>
    </row>
    <row r="475" spans="1:25" x14ac:dyDescent="0.3">
      <c r="A475" t="s">
        <v>511</v>
      </c>
      <c r="B475" s="1">
        <v>45663</v>
      </c>
      <c r="C475" s="1">
        <v>45666</v>
      </c>
      <c r="D475" s="1">
        <v>45666</v>
      </c>
      <c r="E475" t="s">
        <v>23</v>
      </c>
      <c r="F475" t="s">
        <v>45</v>
      </c>
      <c r="G475" t="s">
        <v>24</v>
      </c>
      <c r="H475" t="s">
        <v>33</v>
      </c>
      <c r="I475" t="s">
        <v>56</v>
      </c>
      <c r="J475" t="s">
        <v>35</v>
      </c>
      <c r="K475">
        <v>4</v>
      </c>
      <c r="L475">
        <v>155.12</v>
      </c>
      <c r="M475">
        <v>63.04</v>
      </c>
      <c r="N475">
        <v>4.8099999999999996</v>
      </c>
      <c r="O475">
        <v>10</v>
      </c>
      <c r="P475">
        <f t="shared" si="63"/>
        <v>1</v>
      </c>
      <c r="Q475" t="str">
        <f t="shared" si="64"/>
        <v>Before 01-15</v>
      </c>
      <c r="R475">
        <f t="shared" si="65"/>
        <v>139.608</v>
      </c>
      <c r="S475">
        <f t="shared" si="66"/>
        <v>558.43200000000002</v>
      </c>
      <c r="T475">
        <f t="shared" si="67"/>
        <v>306.27200000000005</v>
      </c>
      <c r="U475" s="2">
        <f>Monthly_Fixed_Costs!$I$2</f>
        <v>26.363636363636363</v>
      </c>
      <c r="V475">
        <f t="shared" si="68"/>
        <v>19.239999999999998</v>
      </c>
      <c r="W475" s="2">
        <f t="shared" si="69"/>
        <v>260.66836363636367</v>
      </c>
      <c r="X475">
        <f t="shared" si="70"/>
        <v>3</v>
      </c>
      <c r="Y475">
        <f t="shared" si="71"/>
        <v>0</v>
      </c>
    </row>
    <row r="476" spans="1:25" x14ac:dyDescent="0.3">
      <c r="A476" t="s">
        <v>512</v>
      </c>
      <c r="B476" s="1">
        <v>45667</v>
      </c>
      <c r="C476" s="1">
        <v>45669</v>
      </c>
      <c r="D476" s="1">
        <v>45669</v>
      </c>
      <c r="E476" t="s">
        <v>23</v>
      </c>
      <c r="F476" t="s">
        <v>45</v>
      </c>
      <c r="G476" t="s">
        <v>18</v>
      </c>
      <c r="H476" t="s">
        <v>19</v>
      </c>
      <c r="I476" t="s">
        <v>29</v>
      </c>
      <c r="J476" t="s">
        <v>27</v>
      </c>
      <c r="K476">
        <v>12</v>
      </c>
      <c r="L476">
        <v>108.34</v>
      </c>
      <c r="M476">
        <v>47.35</v>
      </c>
      <c r="N476">
        <v>7.83</v>
      </c>
      <c r="O476">
        <v>5</v>
      </c>
      <c r="P476">
        <f t="shared" si="63"/>
        <v>1</v>
      </c>
      <c r="Q476" t="str">
        <f t="shared" si="64"/>
        <v>Before 01-15</v>
      </c>
      <c r="R476">
        <f t="shared" si="65"/>
        <v>102.923</v>
      </c>
      <c r="S476">
        <f t="shared" si="66"/>
        <v>1235.076</v>
      </c>
      <c r="T476">
        <f t="shared" si="67"/>
        <v>666.87599999999998</v>
      </c>
      <c r="U476" s="2">
        <f>Monthly_Fixed_Costs!$I$2</f>
        <v>26.363636363636363</v>
      </c>
      <c r="V476">
        <f t="shared" si="68"/>
        <v>93.960000000000008</v>
      </c>
      <c r="W476" s="2">
        <f t="shared" si="69"/>
        <v>546.55236363636357</v>
      </c>
      <c r="X476">
        <f t="shared" si="70"/>
        <v>2</v>
      </c>
      <c r="Y476">
        <f t="shared" si="71"/>
        <v>0</v>
      </c>
    </row>
    <row r="477" spans="1:25" x14ac:dyDescent="0.3">
      <c r="A477" t="s">
        <v>513</v>
      </c>
      <c r="B477" s="1">
        <v>45664</v>
      </c>
      <c r="C477" s="1">
        <v>45666</v>
      </c>
      <c r="D477" s="1">
        <v>45666</v>
      </c>
      <c r="E477" t="s">
        <v>16</v>
      </c>
      <c r="F477" t="s">
        <v>17</v>
      </c>
      <c r="G477" t="s">
        <v>24</v>
      </c>
      <c r="H477" t="s">
        <v>37</v>
      </c>
      <c r="I477" t="s">
        <v>56</v>
      </c>
      <c r="J477" t="s">
        <v>35</v>
      </c>
      <c r="K477">
        <v>2</v>
      </c>
      <c r="L477">
        <v>175.64</v>
      </c>
      <c r="M477">
        <v>83.97</v>
      </c>
      <c r="N477">
        <v>8.98</v>
      </c>
      <c r="O477">
        <v>5</v>
      </c>
      <c r="P477">
        <f t="shared" si="63"/>
        <v>1</v>
      </c>
      <c r="Q477" t="str">
        <f t="shared" si="64"/>
        <v>Before 01-15</v>
      </c>
      <c r="R477">
        <f t="shared" si="65"/>
        <v>166.85799999999998</v>
      </c>
      <c r="S477">
        <f t="shared" si="66"/>
        <v>333.71599999999995</v>
      </c>
      <c r="T477">
        <f t="shared" si="67"/>
        <v>165.77599999999995</v>
      </c>
      <c r="U477" s="2">
        <f>Monthly_Fixed_Costs!$I$2</f>
        <v>26.363636363636363</v>
      </c>
      <c r="V477">
        <f t="shared" si="68"/>
        <v>17.96</v>
      </c>
      <c r="W477" s="2">
        <f t="shared" si="69"/>
        <v>121.45236363636359</v>
      </c>
      <c r="X477">
        <f t="shared" si="70"/>
        <v>2</v>
      </c>
      <c r="Y477">
        <f t="shared" si="71"/>
        <v>0</v>
      </c>
    </row>
    <row r="478" spans="1:25" x14ac:dyDescent="0.3">
      <c r="A478" t="s">
        <v>514</v>
      </c>
      <c r="B478" s="1">
        <v>45663</v>
      </c>
      <c r="C478" s="1">
        <v>45667</v>
      </c>
      <c r="D478" s="1">
        <v>45666</v>
      </c>
      <c r="E478" t="s">
        <v>23</v>
      </c>
      <c r="F478" t="s">
        <v>32</v>
      </c>
      <c r="G478" t="s">
        <v>24</v>
      </c>
      <c r="H478" t="s">
        <v>37</v>
      </c>
      <c r="I478" t="s">
        <v>26</v>
      </c>
      <c r="J478" t="s">
        <v>27</v>
      </c>
      <c r="K478">
        <v>19</v>
      </c>
      <c r="L478">
        <v>27.02</v>
      </c>
      <c r="M478">
        <v>17.43</v>
      </c>
      <c r="N478">
        <v>8.75</v>
      </c>
      <c r="O478">
        <v>0</v>
      </c>
      <c r="P478">
        <f t="shared" si="63"/>
        <v>1</v>
      </c>
      <c r="Q478" t="str">
        <f t="shared" si="64"/>
        <v>Before 01-15</v>
      </c>
      <c r="R478">
        <f t="shared" si="65"/>
        <v>27.02</v>
      </c>
      <c r="S478">
        <f t="shared" si="66"/>
        <v>513.38</v>
      </c>
      <c r="T478">
        <f t="shared" si="67"/>
        <v>182.20999999999998</v>
      </c>
      <c r="U478" s="2">
        <f>Monthly_Fixed_Costs!$I$2</f>
        <v>26.363636363636363</v>
      </c>
      <c r="V478">
        <f t="shared" si="68"/>
        <v>166.25</v>
      </c>
      <c r="W478" s="2">
        <f t="shared" si="69"/>
        <v>-10.403636363636394</v>
      </c>
      <c r="X478">
        <f t="shared" si="70"/>
        <v>3</v>
      </c>
      <c r="Y478">
        <f t="shared" si="71"/>
        <v>1</v>
      </c>
    </row>
    <row r="479" spans="1:25" x14ac:dyDescent="0.3">
      <c r="A479" t="s">
        <v>515</v>
      </c>
      <c r="B479" s="1">
        <v>45687</v>
      </c>
      <c r="C479" s="1">
        <v>45691</v>
      </c>
      <c r="D479" s="1">
        <v>45691</v>
      </c>
      <c r="E479" t="s">
        <v>23</v>
      </c>
      <c r="F479" t="s">
        <v>45</v>
      </c>
      <c r="G479" t="s">
        <v>24</v>
      </c>
      <c r="H479" t="s">
        <v>19</v>
      </c>
      <c r="I479" t="s">
        <v>29</v>
      </c>
      <c r="J479" t="s">
        <v>27</v>
      </c>
      <c r="K479">
        <v>5</v>
      </c>
      <c r="L479">
        <v>153.59</v>
      </c>
      <c r="M479">
        <v>70.900000000000006</v>
      </c>
      <c r="N479">
        <v>6.67</v>
      </c>
      <c r="O479">
        <v>15</v>
      </c>
      <c r="P479">
        <f t="shared" si="63"/>
        <v>1</v>
      </c>
      <c r="Q479" t="str">
        <f t="shared" si="64"/>
        <v>After 01-15</v>
      </c>
      <c r="R479">
        <f t="shared" si="65"/>
        <v>130.5515</v>
      </c>
      <c r="S479">
        <f t="shared" si="66"/>
        <v>652.75750000000005</v>
      </c>
      <c r="T479">
        <f t="shared" si="67"/>
        <v>298.25750000000005</v>
      </c>
      <c r="U479" s="2">
        <f>Monthly_Fixed_Costs!$I$2</f>
        <v>26.363636363636363</v>
      </c>
      <c r="V479">
        <f t="shared" si="68"/>
        <v>33.35</v>
      </c>
      <c r="W479" s="2">
        <f t="shared" si="69"/>
        <v>238.54386363636368</v>
      </c>
      <c r="X479">
        <f t="shared" si="70"/>
        <v>4</v>
      </c>
      <c r="Y479">
        <f t="shared" si="71"/>
        <v>0</v>
      </c>
    </row>
    <row r="480" spans="1:25" x14ac:dyDescent="0.3">
      <c r="A480" t="s">
        <v>516</v>
      </c>
      <c r="B480" s="1">
        <v>45658</v>
      </c>
      <c r="C480" s="1">
        <v>45661</v>
      </c>
      <c r="D480" s="1">
        <v>45661</v>
      </c>
      <c r="E480" t="s">
        <v>23</v>
      </c>
      <c r="F480" t="s">
        <v>45</v>
      </c>
      <c r="G480" t="s">
        <v>18</v>
      </c>
      <c r="H480" t="s">
        <v>37</v>
      </c>
      <c r="I480" t="s">
        <v>47</v>
      </c>
      <c r="J480" t="s">
        <v>35</v>
      </c>
      <c r="K480">
        <v>9</v>
      </c>
      <c r="L480">
        <v>68.989999999999995</v>
      </c>
      <c r="M480">
        <v>34.54</v>
      </c>
      <c r="N480">
        <v>4.63</v>
      </c>
      <c r="O480">
        <v>15</v>
      </c>
      <c r="P480">
        <f t="shared" si="63"/>
        <v>1</v>
      </c>
      <c r="Q480" t="str">
        <f t="shared" si="64"/>
        <v>Before 01-15</v>
      </c>
      <c r="R480">
        <f t="shared" si="65"/>
        <v>58.641499999999994</v>
      </c>
      <c r="S480">
        <f t="shared" si="66"/>
        <v>527.7734999999999</v>
      </c>
      <c r="T480">
        <f t="shared" si="67"/>
        <v>216.91349999999989</v>
      </c>
      <c r="U480" s="2">
        <f>Monthly_Fixed_Costs!$I$2</f>
        <v>26.363636363636363</v>
      </c>
      <c r="V480">
        <f t="shared" si="68"/>
        <v>41.67</v>
      </c>
      <c r="W480" s="2">
        <f t="shared" si="69"/>
        <v>148.87986363636352</v>
      </c>
      <c r="X480">
        <f t="shared" si="70"/>
        <v>3</v>
      </c>
      <c r="Y480">
        <f t="shared" si="71"/>
        <v>0</v>
      </c>
    </row>
    <row r="481" spans="1:25" x14ac:dyDescent="0.3">
      <c r="A481" t="s">
        <v>517</v>
      </c>
      <c r="B481" s="1">
        <v>45658</v>
      </c>
      <c r="C481" s="1">
        <v>45662</v>
      </c>
      <c r="D481" s="1">
        <v>45661</v>
      </c>
      <c r="E481" t="s">
        <v>16</v>
      </c>
      <c r="F481" t="s">
        <v>45</v>
      </c>
      <c r="G481" t="s">
        <v>24</v>
      </c>
      <c r="H481" t="s">
        <v>37</v>
      </c>
      <c r="I481" t="s">
        <v>38</v>
      </c>
      <c r="J481" t="s">
        <v>21</v>
      </c>
      <c r="K481">
        <v>12</v>
      </c>
      <c r="L481">
        <v>50.72</v>
      </c>
      <c r="M481">
        <v>31.96</v>
      </c>
      <c r="N481">
        <v>4.3099999999999996</v>
      </c>
      <c r="O481">
        <v>5</v>
      </c>
      <c r="P481">
        <f t="shared" si="63"/>
        <v>1</v>
      </c>
      <c r="Q481" t="str">
        <f t="shared" si="64"/>
        <v>Before 01-15</v>
      </c>
      <c r="R481">
        <f t="shared" si="65"/>
        <v>48.183999999999997</v>
      </c>
      <c r="S481">
        <f t="shared" si="66"/>
        <v>578.20799999999997</v>
      </c>
      <c r="T481">
        <f t="shared" si="67"/>
        <v>194.68799999999999</v>
      </c>
      <c r="U481" s="2">
        <f>Monthly_Fixed_Costs!$I$2</f>
        <v>26.363636363636363</v>
      </c>
      <c r="V481">
        <f t="shared" si="68"/>
        <v>51.72</v>
      </c>
      <c r="W481" s="2">
        <f t="shared" si="69"/>
        <v>116.60436363636363</v>
      </c>
      <c r="X481">
        <f t="shared" si="70"/>
        <v>3</v>
      </c>
      <c r="Y481">
        <f t="shared" si="71"/>
        <v>0</v>
      </c>
    </row>
    <row r="482" spans="1:25" x14ac:dyDescent="0.3">
      <c r="A482" t="s">
        <v>518</v>
      </c>
      <c r="B482" s="1">
        <v>45677</v>
      </c>
      <c r="C482" s="1">
        <v>45679</v>
      </c>
      <c r="D482" s="1">
        <v>45678</v>
      </c>
      <c r="E482" t="s">
        <v>16</v>
      </c>
      <c r="F482" t="s">
        <v>41</v>
      </c>
      <c r="G482" t="s">
        <v>24</v>
      </c>
      <c r="H482" t="s">
        <v>37</v>
      </c>
      <c r="I482" t="s">
        <v>74</v>
      </c>
      <c r="J482" t="s">
        <v>27</v>
      </c>
      <c r="K482">
        <v>7</v>
      </c>
      <c r="L482">
        <v>163.59</v>
      </c>
      <c r="M482">
        <v>84.89</v>
      </c>
      <c r="N482">
        <v>5.03</v>
      </c>
      <c r="O482">
        <v>10</v>
      </c>
      <c r="P482">
        <f t="shared" si="63"/>
        <v>1</v>
      </c>
      <c r="Q482" t="str">
        <f t="shared" si="64"/>
        <v>After 01-15</v>
      </c>
      <c r="R482">
        <f t="shared" si="65"/>
        <v>147.23099999999999</v>
      </c>
      <c r="S482">
        <f t="shared" si="66"/>
        <v>1030.617</v>
      </c>
      <c r="T482">
        <f t="shared" si="67"/>
        <v>436.38699999999994</v>
      </c>
      <c r="U482" s="2">
        <f>Monthly_Fixed_Costs!$I$2</f>
        <v>26.363636363636363</v>
      </c>
      <c r="V482">
        <f t="shared" si="68"/>
        <v>35.21</v>
      </c>
      <c r="W482" s="2">
        <f t="shared" si="69"/>
        <v>374.81336363636359</v>
      </c>
      <c r="X482">
        <f t="shared" si="70"/>
        <v>1</v>
      </c>
      <c r="Y482">
        <f t="shared" si="71"/>
        <v>0</v>
      </c>
    </row>
    <row r="483" spans="1:25" x14ac:dyDescent="0.3">
      <c r="A483" t="s">
        <v>519</v>
      </c>
      <c r="B483" s="1">
        <v>45669</v>
      </c>
      <c r="C483" s="1">
        <v>45671</v>
      </c>
      <c r="D483" s="1">
        <v>45671</v>
      </c>
      <c r="E483" t="s">
        <v>16</v>
      </c>
      <c r="F483" t="s">
        <v>32</v>
      </c>
      <c r="G483" t="s">
        <v>18</v>
      </c>
      <c r="H483" t="s">
        <v>19</v>
      </c>
      <c r="I483" t="s">
        <v>74</v>
      </c>
      <c r="J483" t="s">
        <v>27</v>
      </c>
      <c r="K483">
        <v>18</v>
      </c>
      <c r="L483">
        <v>101.98</v>
      </c>
      <c r="M483">
        <v>57.93</v>
      </c>
      <c r="N483">
        <v>11.23</v>
      </c>
      <c r="O483">
        <v>15</v>
      </c>
      <c r="P483">
        <f t="shared" si="63"/>
        <v>1</v>
      </c>
      <c r="Q483" t="str">
        <f t="shared" si="64"/>
        <v>Before 01-15</v>
      </c>
      <c r="R483">
        <f t="shared" si="65"/>
        <v>86.683000000000007</v>
      </c>
      <c r="S483">
        <f t="shared" si="66"/>
        <v>1560.2940000000001</v>
      </c>
      <c r="T483">
        <f t="shared" si="67"/>
        <v>517.55400000000009</v>
      </c>
      <c r="U483" s="2">
        <f>Monthly_Fixed_Costs!$I$2</f>
        <v>26.363636363636363</v>
      </c>
      <c r="V483">
        <f t="shared" si="68"/>
        <v>202.14000000000001</v>
      </c>
      <c r="W483" s="2">
        <f t="shared" si="69"/>
        <v>289.05036363636373</v>
      </c>
      <c r="X483">
        <f t="shared" si="70"/>
        <v>2</v>
      </c>
      <c r="Y483">
        <f t="shared" si="71"/>
        <v>0</v>
      </c>
    </row>
    <row r="484" spans="1:25" x14ac:dyDescent="0.3">
      <c r="A484" t="s">
        <v>520</v>
      </c>
      <c r="B484" s="1">
        <v>45658</v>
      </c>
      <c r="C484" s="1">
        <v>45661</v>
      </c>
      <c r="D484" s="1">
        <v>45661</v>
      </c>
      <c r="E484" t="s">
        <v>23</v>
      </c>
      <c r="F484" t="s">
        <v>32</v>
      </c>
      <c r="G484" t="s">
        <v>18</v>
      </c>
      <c r="H484" t="s">
        <v>19</v>
      </c>
      <c r="I484" t="s">
        <v>34</v>
      </c>
      <c r="J484" t="s">
        <v>35</v>
      </c>
      <c r="K484">
        <v>16</v>
      </c>
      <c r="L484">
        <v>39.9</v>
      </c>
      <c r="M484">
        <v>17.440000000000001</v>
      </c>
      <c r="N484">
        <v>3.54</v>
      </c>
      <c r="O484">
        <v>0</v>
      </c>
      <c r="P484">
        <f t="shared" si="63"/>
        <v>1</v>
      </c>
      <c r="Q484" t="str">
        <f t="shared" si="64"/>
        <v>Before 01-15</v>
      </c>
      <c r="R484">
        <f t="shared" si="65"/>
        <v>39.9</v>
      </c>
      <c r="S484">
        <f t="shared" si="66"/>
        <v>638.4</v>
      </c>
      <c r="T484">
        <f t="shared" si="67"/>
        <v>359.35999999999996</v>
      </c>
      <c r="U484" s="2">
        <f>Monthly_Fixed_Costs!$I$2</f>
        <v>26.363636363636363</v>
      </c>
      <c r="V484">
        <f t="shared" si="68"/>
        <v>56.64</v>
      </c>
      <c r="W484" s="2">
        <f t="shared" si="69"/>
        <v>276.3563636363636</v>
      </c>
      <c r="X484">
        <f t="shared" si="70"/>
        <v>3</v>
      </c>
      <c r="Y484">
        <f t="shared" si="71"/>
        <v>0</v>
      </c>
    </row>
    <row r="485" spans="1:25" x14ac:dyDescent="0.3">
      <c r="A485" t="s">
        <v>521</v>
      </c>
      <c r="B485" s="1">
        <v>45669</v>
      </c>
      <c r="C485" s="1">
        <v>45671</v>
      </c>
      <c r="D485" s="1">
        <v>45670</v>
      </c>
      <c r="E485" t="s">
        <v>16</v>
      </c>
      <c r="F485" t="s">
        <v>17</v>
      </c>
      <c r="G485" t="s">
        <v>24</v>
      </c>
      <c r="H485" t="s">
        <v>37</v>
      </c>
      <c r="I485" t="s">
        <v>74</v>
      </c>
      <c r="J485" t="s">
        <v>27</v>
      </c>
      <c r="K485">
        <v>15</v>
      </c>
      <c r="L485">
        <v>184.28</v>
      </c>
      <c r="M485">
        <v>80.069999999999993</v>
      </c>
      <c r="N485">
        <v>9.9499999999999993</v>
      </c>
      <c r="O485">
        <v>5</v>
      </c>
      <c r="P485">
        <f t="shared" si="63"/>
        <v>1</v>
      </c>
      <c r="Q485" t="str">
        <f t="shared" si="64"/>
        <v>Before 01-15</v>
      </c>
      <c r="R485">
        <f t="shared" si="65"/>
        <v>175.066</v>
      </c>
      <c r="S485">
        <f t="shared" si="66"/>
        <v>2625.9900000000002</v>
      </c>
      <c r="T485">
        <f t="shared" si="67"/>
        <v>1424.9400000000003</v>
      </c>
      <c r="U485" s="2">
        <f>Monthly_Fixed_Costs!$I$2</f>
        <v>26.363636363636363</v>
      </c>
      <c r="V485">
        <f t="shared" si="68"/>
        <v>149.25</v>
      </c>
      <c r="W485" s="2">
        <f t="shared" si="69"/>
        <v>1249.326363636364</v>
      </c>
      <c r="X485">
        <f t="shared" si="70"/>
        <v>1</v>
      </c>
      <c r="Y485">
        <f t="shared" si="71"/>
        <v>0</v>
      </c>
    </row>
    <row r="486" spans="1:25" x14ac:dyDescent="0.3">
      <c r="A486" t="s">
        <v>522</v>
      </c>
      <c r="B486" s="1">
        <v>45674</v>
      </c>
      <c r="C486" s="1">
        <v>45678</v>
      </c>
      <c r="D486" s="1">
        <v>45677</v>
      </c>
      <c r="E486" t="s">
        <v>23</v>
      </c>
      <c r="F486" t="s">
        <v>17</v>
      </c>
      <c r="G486" t="s">
        <v>24</v>
      </c>
      <c r="H486" t="s">
        <v>37</v>
      </c>
      <c r="I486" t="s">
        <v>38</v>
      </c>
      <c r="J486" t="s">
        <v>21</v>
      </c>
      <c r="K486">
        <v>18</v>
      </c>
      <c r="L486">
        <v>136.72999999999999</v>
      </c>
      <c r="M486">
        <v>61.42</v>
      </c>
      <c r="N486">
        <v>4.7300000000000004</v>
      </c>
      <c r="O486">
        <v>0</v>
      </c>
      <c r="P486">
        <f t="shared" si="63"/>
        <v>1</v>
      </c>
      <c r="Q486" t="str">
        <f t="shared" si="64"/>
        <v>After 01-15</v>
      </c>
      <c r="R486">
        <f t="shared" si="65"/>
        <v>136.72999999999999</v>
      </c>
      <c r="S486">
        <f t="shared" si="66"/>
        <v>2461.14</v>
      </c>
      <c r="T486">
        <f t="shared" si="67"/>
        <v>1355.58</v>
      </c>
      <c r="U486" s="2">
        <f>Monthly_Fixed_Costs!$I$2</f>
        <v>26.363636363636363</v>
      </c>
      <c r="V486">
        <f t="shared" si="68"/>
        <v>85.140000000000015</v>
      </c>
      <c r="W486" s="2">
        <f t="shared" si="69"/>
        <v>1244.0763636363636</v>
      </c>
      <c r="X486">
        <f t="shared" si="70"/>
        <v>3</v>
      </c>
      <c r="Y486">
        <f t="shared" si="71"/>
        <v>0</v>
      </c>
    </row>
    <row r="487" spans="1:25" x14ac:dyDescent="0.3">
      <c r="A487" t="s">
        <v>523</v>
      </c>
      <c r="B487" s="1">
        <v>45675</v>
      </c>
      <c r="C487" s="1">
        <v>45679</v>
      </c>
      <c r="D487" s="1">
        <v>45680</v>
      </c>
      <c r="E487" t="s">
        <v>23</v>
      </c>
      <c r="F487" t="s">
        <v>17</v>
      </c>
      <c r="G487" t="s">
        <v>24</v>
      </c>
      <c r="H487" t="s">
        <v>37</v>
      </c>
      <c r="I487" t="s">
        <v>38</v>
      </c>
      <c r="J487" t="s">
        <v>21</v>
      </c>
      <c r="K487">
        <v>8</v>
      </c>
      <c r="L487">
        <v>182.6</v>
      </c>
      <c r="M487">
        <v>87.57</v>
      </c>
      <c r="N487">
        <v>4.6399999999999997</v>
      </c>
      <c r="O487">
        <v>15</v>
      </c>
      <c r="P487">
        <f t="shared" si="63"/>
        <v>0</v>
      </c>
      <c r="Q487" t="str">
        <f t="shared" si="64"/>
        <v>After 01-15</v>
      </c>
      <c r="R487">
        <f t="shared" si="65"/>
        <v>155.20999999999998</v>
      </c>
      <c r="S487">
        <f t="shared" si="66"/>
        <v>1241.6799999999998</v>
      </c>
      <c r="T487">
        <f t="shared" si="67"/>
        <v>541.11999999999989</v>
      </c>
      <c r="U487" s="2">
        <f>Monthly_Fixed_Costs!$I$2</f>
        <v>26.363636363636363</v>
      </c>
      <c r="V487">
        <f t="shared" si="68"/>
        <v>37.119999999999997</v>
      </c>
      <c r="W487" s="2">
        <f t="shared" si="69"/>
        <v>477.63636363636351</v>
      </c>
      <c r="X487">
        <f t="shared" si="70"/>
        <v>5</v>
      </c>
      <c r="Y487">
        <f t="shared" si="71"/>
        <v>0</v>
      </c>
    </row>
    <row r="488" spans="1:25" x14ac:dyDescent="0.3">
      <c r="A488" t="s">
        <v>524</v>
      </c>
      <c r="B488" s="1">
        <v>45658</v>
      </c>
      <c r="C488" s="1">
        <v>45660</v>
      </c>
      <c r="D488" s="1">
        <v>45659</v>
      </c>
      <c r="E488" t="s">
        <v>23</v>
      </c>
      <c r="F488" t="s">
        <v>41</v>
      </c>
      <c r="G488" t="s">
        <v>18</v>
      </c>
      <c r="H488" t="s">
        <v>25</v>
      </c>
      <c r="I488" t="s">
        <v>20</v>
      </c>
      <c r="J488" t="s">
        <v>21</v>
      </c>
      <c r="K488">
        <v>7</v>
      </c>
      <c r="L488">
        <v>22.03</v>
      </c>
      <c r="M488">
        <v>9.6999999999999993</v>
      </c>
      <c r="N488">
        <v>6.91</v>
      </c>
      <c r="O488">
        <v>15</v>
      </c>
      <c r="P488">
        <f t="shared" si="63"/>
        <v>1</v>
      </c>
      <c r="Q488" t="str">
        <f t="shared" si="64"/>
        <v>Before 01-15</v>
      </c>
      <c r="R488">
        <f t="shared" si="65"/>
        <v>18.7255</v>
      </c>
      <c r="S488">
        <f t="shared" si="66"/>
        <v>131.07849999999999</v>
      </c>
      <c r="T488">
        <f t="shared" si="67"/>
        <v>63.1785</v>
      </c>
      <c r="U488" s="2">
        <f>Monthly_Fixed_Costs!$I$2</f>
        <v>26.363636363636363</v>
      </c>
      <c r="V488">
        <f t="shared" si="68"/>
        <v>48.370000000000005</v>
      </c>
      <c r="W488" s="2">
        <f t="shared" si="69"/>
        <v>-11.555136363636365</v>
      </c>
      <c r="X488">
        <f t="shared" si="70"/>
        <v>1</v>
      </c>
      <c r="Y488">
        <f t="shared" si="71"/>
        <v>1</v>
      </c>
    </row>
    <row r="489" spans="1:25" x14ac:dyDescent="0.3">
      <c r="A489" t="s">
        <v>525</v>
      </c>
      <c r="B489" s="1">
        <v>45661</v>
      </c>
      <c r="C489" s="1">
        <v>45665</v>
      </c>
      <c r="D489" s="1">
        <v>45665</v>
      </c>
      <c r="E489" t="s">
        <v>16</v>
      </c>
      <c r="F489" t="s">
        <v>41</v>
      </c>
      <c r="G489" t="s">
        <v>18</v>
      </c>
      <c r="H489" t="s">
        <v>25</v>
      </c>
      <c r="I489" t="s">
        <v>47</v>
      </c>
      <c r="J489" t="s">
        <v>35</v>
      </c>
      <c r="K489">
        <v>4</v>
      </c>
      <c r="L489">
        <v>182.45</v>
      </c>
      <c r="M489">
        <v>101.48</v>
      </c>
      <c r="N489">
        <v>11.52</v>
      </c>
      <c r="O489">
        <v>15</v>
      </c>
      <c r="P489">
        <f t="shared" si="63"/>
        <v>1</v>
      </c>
      <c r="Q489" t="str">
        <f t="shared" si="64"/>
        <v>Before 01-15</v>
      </c>
      <c r="R489">
        <f t="shared" si="65"/>
        <v>155.08249999999998</v>
      </c>
      <c r="S489">
        <f t="shared" si="66"/>
        <v>620.32999999999993</v>
      </c>
      <c r="T489">
        <f t="shared" si="67"/>
        <v>214.40999999999991</v>
      </c>
      <c r="U489" s="2">
        <f>Monthly_Fixed_Costs!$I$2</f>
        <v>26.363636363636363</v>
      </c>
      <c r="V489">
        <f t="shared" si="68"/>
        <v>46.08</v>
      </c>
      <c r="W489" s="2">
        <f t="shared" si="69"/>
        <v>141.96636363636355</v>
      </c>
      <c r="X489">
        <f t="shared" si="70"/>
        <v>4</v>
      </c>
      <c r="Y489">
        <f t="shared" si="71"/>
        <v>0</v>
      </c>
    </row>
    <row r="490" spans="1:25" x14ac:dyDescent="0.3">
      <c r="A490" t="s">
        <v>526</v>
      </c>
      <c r="B490" s="1">
        <v>45687</v>
      </c>
      <c r="C490" s="1">
        <v>45691</v>
      </c>
      <c r="D490" s="1">
        <v>45694</v>
      </c>
      <c r="E490" t="s">
        <v>16</v>
      </c>
      <c r="F490" t="s">
        <v>45</v>
      </c>
      <c r="G490" t="s">
        <v>24</v>
      </c>
      <c r="H490" t="s">
        <v>19</v>
      </c>
      <c r="I490" t="s">
        <v>47</v>
      </c>
      <c r="J490" t="s">
        <v>35</v>
      </c>
      <c r="K490">
        <v>17</v>
      </c>
      <c r="L490">
        <v>142.08000000000001</v>
      </c>
      <c r="M490">
        <v>87.54</v>
      </c>
      <c r="N490">
        <v>4.1399999999999997</v>
      </c>
      <c r="O490">
        <v>0</v>
      </c>
      <c r="P490">
        <f t="shared" si="63"/>
        <v>0</v>
      </c>
      <c r="Q490" t="str">
        <f t="shared" si="64"/>
        <v>After 01-15</v>
      </c>
      <c r="R490">
        <f t="shared" si="65"/>
        <v>142.08000000000001</v>
      </c>
      <c r="S490">
        <f t="shared" si="66"/>
        <v>2415.36</v>
      </c>
      <c r="T490">
        <f t="shared" si="67"/>
        <v>927.18000000000006</v>
      </c>
      <c r="U490" s="2">
        <f>Monthly_Fixed_Costs!$I$2</f>
        <v>26.363636363636363</v>
      </c>
      <c r="V490">
        <f t="shared" si="68"/>
        <v>70.38</v>
      </c>
      <c r="W490" s="2">
        <f t="shared" si="69"/>
        <v>830.43636363636369</v>
      </c>
      <c r="X490">
        <f t="shared" si="70"/>
        <v>7</v>
      </c>
      <c r="Y490">
        <f t="shared" si="71"/>
        <v>0</v>
      </c>
    </row>
    <row r="491" spans="1:25" x14ac:dyDescent="0.3">
      <c r="A491" t="s">
        <v>527</v>
      </c>
      <c r="B491" s="1">
        <v>45673</v>
      </c>
      <c r="C491" s="1">
        <v>45676</v>
      </c>
      <c r="D491" s="1">
        <v>45679</v>
      </c>
      <c r="E491" t="s">
        <v>23</v>
      </c>
      <c r="F491" t="s">
        <v>41</v>
      </c>
      <c r="G491" t="s">
        <v>18</v>
      </c>
      <c r="H491" t="s">
        <v>33</v>
      </c>
      <c r="I491" t="s">
        <v>20</v>
      </c>
      <c r="J491" t="s">
        <v>21</v>
      </c>
      <c r="K491">
        <v>5</v>
      </c>
      <c r="L491">
        <v>130.77000000000001</v>
      </c>
      <c r="M491">
        <v>75.34</v>
      </c>
      <c r="N491">
        <v>10.73</v>
      </c>
      <c r="O491">
        <v>5</v>
      </c>
      <c r="P491">
        <f t="shared" si="63"/>
        <v>0</v>
      </c>
      <c r="Q491" t="str">
        <f t="shared" si="64"/>
        <v>After 01-15</v>
      </c>
      <c r="R491">
        <f t="shared" si="65"/>
        <v>124.2315</v>
      </c>
      <c r="S491">
        <f t="shared" si="66"/>
        <v>621.15750000000003</v>
      </c>
      <c r="T491">
        <f t="shared" si="67"/>
        <v>244.45749999999998</v>
      </c>
      <c r="U491" s="2">
        <f>Monthly_Fixed_Costs!$I$2</f>
        <v>26.363636363636363</v>
      </c>
      <c r="V491">
        <f t="shared" si="68"/>
        <v>53.650000000000006</v>
      </c>
      <c r="W491" s="2">
        <f t="shared" si="69"/>
        <v>164.44386363636363</v>
      </c>
      <c r="X491">
        <f t="shared" si="70"/>
        <v>6</v>
      </c>
      <c r="Y491">
        <f t="shared" si="71"/>
        <v>0</v>
      </c>
    </row>
    <row r="492" spans="1:25" x14ac:dyDescent="0.3">
      <c r="A492" t="s">
        <v>528</v>
      </c>
      <c r="B492" s="1">
        <v>45681</v>
      </c>
      <c r="C492" s="1">
        <v>45684</v>
      </c>
      <c r="D492" s="1">
        <v>45684</v>
      </c>
      <c r="E492" t="s">
        <v>16</v>
      </c>
      <c r="F492" t="s">
        <v>17</v>
      </c>
      <c r="G492" t="s">
        <v>24</v>
      </c>
      <c r="H492" t="s">
        <v>19</v>
      </c>
      <c r="I492" t="s">
        <v>34</v>
      </c>
      <c r="J492" t="s">
        <v>35</v>
      </c>
      <c r="K492">
        <v>17</v>
      </c>
      <c r="L492">
        <v>22.44</v>
      </c>
      <c r="M492">
        <v>9.39</v>
      </c>
      <c r="N492">
        <v>4.74</v>
      </c>
      <c r="O492">
        <v>10</v>
      </c>
      <c r="P492">
        <f t="shared" si="63"/>
        <v>1</v>
      </c>
      <c r="Q492" t="str">
        <f t="shared" si="64"/>
        <v>After 01-15</v>
      </c>
      <c r="R492">
        <f t="shared" si="65"/>
        <v>20.196000000000002</v>
      </c>
      <c r="S492">
        <f t="shared" si="66"/>
        <v>343.33200000000005</v>
      </c>
      <c r="T492">
        <f t="shared" si="67"/>
        <v>183.70200000000006</v>
      </c>
      <c r="U492" s="2">
        <f>Monthly_Fixed_Costs!$I$2</f>
        <v>26.363636363636363</v>
      </c>
      <c r="V492">
        <f t="shared" si="68"/>
        <v>80.58</v>
      </c>
      <c r="W492" s="2">
        <f t="shared" si="69"/>
        <v>76.758363636363697</v>
      </c>
      <c r="X492">
        <f t="shared" si="70"/>
        <v>3</v>
      </c>
      <c r="Y492">
        <f t="shared" si="71"/>
        <v>0</v>
      </c>
    </row>
    <row r="493" spans="1:25" x14ac:dyDescent="0.3">
      <c r="A493" t="s">
        <v>529</v>
      </c>
      <c r="B493" s="1">
        <v>45663</v>
      </c>
      <c r="C493" s="1">
        <v>45667</v>
      </c>
      <c r="D493" s="1">
        <v>45666</v>
      </c>
      <c r="E493" t="s">
        <v>16</v>
      </c>
      <c r="F493" t="s">
        <v>41</v>
      </c>
      <c r="G493" t="s">
        <v>24</v>
      </c>
      <c r="H493" t="s">
        <v>25</v>
      </c>
      <c r="I493" t="s">
        <v>38</v>
      </c>
      <c r="J493" t="s">
        <v>21</v>
      </c>
      <c r="K493">
        <v>2</v>
      </c>
      <c r="L493">
        <v>114.31</v>
      </c>
      <c r="M493">
        <v>54.48</v>
      </c>
      <c r="N493">
        <v>10.39</v>
      </c>
      <c r="O493">
        <v>10</v>
      </c>
      <c r="P493">
        <f t="shared" si="63"/>
        <v>1</v>
      </c>
      <c r="Q493" t="str">
        <f t="shared" si="64"/>
        <v>Before 01-15</v>
      </c>
      <c r="R493">
        <f t="shared" si="65"/>
        <v>102.879</v>
      </c>
      <c r="S493">
        <f t="shared" si="66"/>
        <v>205.75800000000001</v>
      </c>
      <c r="T493">
        <f t="shared" si="67"/>
        <v>96.798000000000016</v>
      </c>
      <c r="U493" s="2">
        <f>Monthly_Fixed_Costs!$I$2</f>
        <v>26.363636363636363</v>
      </c>
      <c r="V493">
        <f t="shared" si="68"/>
        <v>20.78</v>
      </c>
      <c r="W493" s="2">
        <f t="shared" si="69"/>
        <v>49.654363636363655</v>
      </c>
      <c r="X493">
        <f t="shared" si="70"/>
        <v>3</v>
      </c>
      <c r="Y493">
        <f t="shared" si="71"/>
        <v>0</v>
      </c>
    </row>
    <row r="494" spans="1:25" x14ac:dyDescent="0.3">
      <c r="A494" t="s">
        <v>530</v>
      </c>
      <c r="B494" s="1">
        <v>45669</v>
      </c>
      <c r="C494" s="1">
        <v>45672</v>
      </c>
      <c r="D494" s="1">
        <v>45671</v>
      </c>
      <c r="E494" t="s">
        <v>16</v>
      </c>
      <c r="F494" t="s">
        <v>41</v>
      </c>
      <c r="G494" t="s">
        <v>24</v>
      </c>
      <c r="H494" t="s">
        <v>37</v>
      </c>
      <c r="I494" t="s">
        <v>56</v>
      </c>
      <c r="J494" t="s">
        <v>35</v>
      </c>
      <c r="K494">
        <v>7</v>
      </c>
      <c r="L494">
        <v>163.03</v>
      </c>
      <c r="M494">
        <v>87.07</v>
      </c>
      <c r="N494">
        <v>7.09</v>
      </c>
      <c r="O494">
        <v>15</v>
      </c>
      <c r="P494">
        <f t="shared" si="63"/>
        <v>1</v>
      </c>
      <c r="Q494" t="str">
        <f t="shared" si="64"/>
        <v>Before 01-15</v>
      </c>
      <c r="R494">
        <f t="shared" si="65"/>
        <v>138.57550000000001</v>
      </c>
      <c r="S494">
        <f t="shared" si="66"/>
        <v>970.02850000000001</v>
      </c>
      <c r="T494">
        <f t="shared" si="67"/>
        <v>360.5385</v>
      </c>
      <c r="U494" s="2">
        <f>Monthly_Fixed_Costs!$I$2</f>
        <v>26.363636363636363</v>
      </c>
      <c r="V494">
        <f t="shared" si="68"/>
        <v>49.629999999999995</v>
      </c>
      <c r="W494" s="2">
        <f t="shared" si="69"/>
        <v>284.54486363636363</v>
      </c>
      <c r="X494">
        <f t="shared" si="70"/>
        <v>2</v>
      </c>
      <c r="Y494">
        <f t="shared" si="71"/>
        <v>0</v>
      </c>
    </row>
    <row r="495" spans="1:25" x14ac:dyDescent="0.3">
      <c r="A495" t="s">
        <v>531</v>
      </c>
      <c r="B495" s="1">
        <v>45685</v>
      </c>
      <c r="C495" s="1">
        <v>45689</v>
      </c>
      <c r="D495" s="1">
        <v>45689</v>
      </c>
      <c r="E495" t="s">
        <v>23</v>
      </c>
      <c r="F495" t="s">
        <v>17</v>
      </c>
      <c r="G495" t="s">
        <v>24</v>
      </c>
      <c r="H495" t="s">
        <v>25</v>
      </c>
      <c r="I495" t="s">
        <v>20</v>
      </c>
      <c r="J495" t="s">
        <v>21</v>
      </c>
      <c r="K495">
        <v>16</v>
      </c>
      <c r="L495">
        <v>141.55000000000001</v>
      </c>
      <c r="M495">
        <v>72.349999999999994</v>
      </c>
      <c r="N495">
        <v>9.0299999999999994</v>
      </c>
      <c r="O495">
        <v>15</v>
      </c>
      <c r="P495">
        <f t="shared" si="63"/>
        <v>1</v>
      </c>
      <c r="Q495" t="str">
        <f t="shared" si="64"/>
        <v>After 01-15</v>
      </c>
      <c r="R495">
        <f t="shared" si="65"/>
        <v>120.31750000000001</v>
      </c>
      <c r="S495">
        <f t="shared" si="66"/>
        <v>1925.0800000000002</v>
      </c>
      <c r="T495">
        <f t="shared" si="67"/>
        <v>767.48000000000025</v>
      </c>
      <c r="U495" s="2">
        <f>Monthly_Fixed_Costs!$I$2</f>
        <v>26.363636363636363</v>
      </c>
      <c r="V495">
        <f t="shared" si="68"/>
        <v>144.47999999999999</v>
      </c>
      <c r="W495" s="2">
        <f t="shared" si="69"/>
        <v>596.63636363636385</v>
      </c>
      <c r="X495">
        <f t="shared" si="70"/>
        <v>4</v>
      </c>
      <c r="Y495">
        <f t="shared" si="71"/>
        <v>0</v>
      </c>
    </row>
    <row r="496" spans="1:25" x14ac:dyDescent="0.3">
      <c r="A496" t="s">
        <v>532</v>
      </c>
      <c r="B496" s="1">
        <v>45688</v>
      </c>
      <c r="C496" s="1">
        <v>45690</v>
      </c>
      <c r="D496" s="1">
        <v>45689</v>
      </c>
      <c r="E496" t="s">
        <v>16</v>
      </c>
      <c r="F496" t="s">
        <v>17</v>
      </c>
      <c r="G496" t="s">
        <v>18</v>
      </c>
      <c r="H496" t="s">
        <v>37</v>
      </c>
      <c r="I496" t="s">
        <v>34</v>
      </c>
      <c r="J496" t="s">
        <v>35</v>
      </c>
      <c r="K496">
        <v>12</v>
      </c>
      <c r="L496">
        <v>116.63</v>
      </c>
      <c r="M496">
        <v>75.66</v>
      </c>
      <c r="N496">
        <v>7.28</v>
      </c>
      <c r="O496">
        <v>0</v>
      </c>
      <c r="P496">
        <f t="shared" si="63"/>
        <v>1</v>
      </c>
      <c r="Q496" t="str">
        <f t="shared" si="64"/>
        <v>After 01-15</v>
      </c>
      <c r="R496">
        <f t="shared" si="65"/>
        <v>116.63</v>
      </c>
      <c r="S496">
        <f t="shared" si="66"/>
        <v>1399.56</v>
      </c>
      <c r="T496">
        <f t="shared" si="67"/>
        <v>491.64</v>
      </c>
      <c r="U496" s="2">
        <f>Monthly_Fixed_Costs!$I$2</f>
        <v>26.363636363636363</v>
      </c>
      <c r="V496">
        <f t="shared" si="68"/>
        <v>87.36</v>
      </c>
      <c r="W496" s="2">
        <f t="shared" si="69"/>
        <v>377.9163636363636</v>
      </c>
      <c r="X496">
        <f t="shared" si="70"/>
        <v>1</v>
      </c>
      <c r="Y496">
        <f t="shared" si="71"/>
        <v>0</v>
      </c>
    </row>
    <row r="497" spans="1:25" x14ac:dyDescent="0.3">
      <c r="A497" t="s">
        <v>533</v>
      </c>
      <c r="B497" s="1">
        <v>45674</v>
      </c>
      <c r="C497" s="1">
        <v>45678</v>
      </c>
      <c r="D497" s="1">
        <v>45677</v>
      </c>
      <c r="E497" t="s">
        <v>23</v>
      </c>
      <c r="F497" t="s">
        <v>17</v>
      </c>
      <c r="G497" t="s">
        <v>24</v>
      </c>
      <c r="H497" t="s">
        <v>25</v>
      </c>
      <c r="I497" t="s">
        <v>20</v>
      </c>
      <c r="J497" t="s">
        <v>21</v>
      </c>
      <c r="K497">
        <v>2</v>
      </c>
      <c r="L497">
        <v>153.83000000000001</v>
      </c>
      <c r="M497">
        <v>76.760000000000005</v>
      </c>
      <c r="N497">
        <v>11.45</v>
      </c>
      <c r="O497">
        <v>10</v>
      </c>
      <c r="P497">
        <f t="shared" si="63"/>
        <v>1</v>
      </c>
      <c r="Q497" t="str">
        <f t="shared" si="64"/>
        <v>After 01-15</v>
      </c>
      <c r="R497">
        <f t="shared" si="65"/>
        <v>138.447</v>
      </c>
      <c r="S497">
        <f t="shared" si="66"/>
        <v>276.89400000000001</v>
      </c>
      <c r="T497">
        <f t="shared" si="67"/>
        <v>123.374</v>
      </c>
      <c r="U497" s="2">
        <f>Monthly_Fixed_Costs!$I$2</f>
        <v>26.363636363636363</v>
      </c>
      <c r="V497">
        <f t="shared" si="68"/>
        <v>22.9</v>
      </c>
      <c r="W497" s="2">
        <f t="shared" si="69"/>
        <v>74.11036363636363</v>
      </c>
      <c r="X497">
        <f t="shared" si="70"/>
        <v>3</v>
      </c>
      <c r="Y497">
        <f t="shared" si="71"/>
        <v>0</v>
      </c>
    </row>
    <row r="498" spans="1:25" x14ac:dyDescent="0.3">
      <c r="A498" t="s">
        <v>534</v>
      </c>
      <c r="B498" s="1">
        <v>45675</v>
      </c>
      <c r="C498" s="1">
        <v>45677</v>
      </c>
      <c r="D498" s="1">
        <v>45677</v>
      </c>
      <c r="E498" t="s">
        <v>16</v>
      </c>
      <c r="F498" t="s">
        <v>45</v>
      </c>
      <c r="G498" t="s">
        <v>18</v>
      </c>
      <c r="H498" t="s">
        <v>25</v>
      </c>
      <c r="I498" t="s">
        <v>20</v>
      </c>
      <c r="J498" t="s">
        <v>21</v>
      </c>
      <c r="K498">
        <v>18</v>
      </c>
      <c r="L498">
        <v>155.91</v>
      </c>
      <c r="M498">
        <v>75.75</v>
      </c>
      <c r="N498">
        <v>10.52</v>
      </c>
      <c r="O498">
        <v>10</v>
      </c>
      <c r="P498">
        <f t="shared" si="63"/>
        <v>1</v>
      </c>
      <c r="Q498" t="str">
        <f t="shared" si="64"/>
        <v>After 01-15</v>
      </c>
      <c r="R498">
        <f t="shared" si="65"/>
        <v>140.31899999999999</v>
      </c>
      <c r="S498">
        <f t="shared" si="66"/>
        <v>2525.7419999999997</v>
      </c>
      <c r="T498">
        <f t="shared" si="67"/>
        <v>1162.2419999999997</v>
      </c>
      <c r="U498" s="2">
        <f>Monthly_Fixed_Costs!$I$2</f>
        <v>26.363636363636363</v>
      </c>
      <c r="V498">
        <f t="shared" si="68"/>
        <v>189.35999999999999</v>
      </c>
      <c r="W498" s="2">
        <f t="shared" si="69"/>
        <v>946.51836363636335</v>
      </c>
      <c r="X498">
        <f t="shared" si="70"/>
        <v>2</v>
      </c>
      <c r="Y498">
        <f t="shared" si="71"/>
        <v>0</v>
      </c>
    </row>
    <row r="499" spans="1:25" x14ac:dyDescent="0.3">
      <c r="A499" t="s">
        <v>535</v>
      </c>
      <c r="B499" s="1">
        <v>45684</v>
      </c>
      <c r="C499" s="1">
        <v>45687</v>
      </c>
      <c r="D499" s="1">
        <v>45687</v>
      </c>
      <c r="E499" t="s">
        <v>23</v>
      </c>
      <c r="F499" t="s">
        <v>32</v>
      </c>
      <c r="G499" t="s">
        <v>18</v>
      </c>
      <c r="H499" t="s">
        <v>33</v>
      </c>
      <c r="I499" t="s">
        <v>47</v>
      </c>
      <c r="J499" t="s">
        <v>35</v>
      </c>
      <c r="K499">
        <v>4</v>
      </c>
      <c r="L499">
        <v>52.51</v>
      </c>
      <c r="M499">
        <v>21.52</v>
      </c>
      <c r="N499">
        <v>3.94</v>
      </c>
      <c r="O499">
        <v>15</v>
      </c>
      <c r="P499">
        <f t="shared" si="63"/>
        <v>1</v>
      </c>
      <c r="Q499" t="str">
        <f t="shared" si="64"/>
        <v>After 01-15</v>
      </c>
      <c r="R499">
        <f t="shared" si="65"/>
        <v>44.633499999999998</v>
      </c>
      <c r="S499">
        <f t="shared" si="66"/>
        <v>178.53399999999999</v>
      </c>
      <c r="T499">
        <f t="shared" si="67"/>
        <v>92.453999999999994</v>
      </c>
      <c r="U499" s="2">
        <f>Monthly_Fixed_Costs!$I$2</f>
        <v>26.363636363636363</v>
      </c>
      <c r="V499">
        <f t="shared" si="68"/>
        <v>15.76</v>
      </c>
      <c r="W499" s="2">
        <f t="shared" si="69"/>
        <v>50.330363636363629</v>
      </c>
      <c r="X499">
        <f t="shared" si="70"/>
        <v>3</v>
      </c>
      <c r="Y499">
        <f t="shared" si="71"/>
        <v>0</v>
      </c>
    </row>
    <row r="500" spans="1:25" x14ac:dyDescent="0.3">
      <c r="A500" t="s">
        <v>536</v>
      </c>
      <c r="B500" s="1">
        <v>45662</v>
      </c>
      <c r="C500" s="1">
        <v>45664</v>
      </c>
      <c r="D500" s="1">
        <v>45663</v>
      </c>
      <c r="E500" t="s">
        <v>16</v>
      </c>
      <c r="F500" t="s">
        <v>17</v>
      </c>
      <c r="G500" t="s">
        <v>18</v>
      </c>
      <c r="H500" t="s">
        <v>19</v>
      </c>
      <c r="I500" t="s">
        <v>20</v>
      </c>
      <c r="J500" t="s">
        <v>21</v>
      </c>
      <c r="K500">
        <v>1</v>
      </c>
      <c r="L500">
        <v>167.01</v>
      </c>
      <c r="M500">
        <v>104.12</v>
      </c>
      <c r="N500">
        <v>5.95</v>
      </c>
      <c r="O500">
        <v>10</v>
      </c>
      <c r="P500">
        <f t="shared" si="63"/>
        <v>1</v>
      </c>
      <c r="Q500" t="str">
        <f t="shared" si="64"/>
        <v>Before 01-15</v>
      </c>
      <c r="R500">
        <f t="shared" si="65"/>
        <v>150.309</v>
      </c>
      <c r="S500">
        <f t="shared" si="66"/>
        <v>150.309</v>
      </c>
      <c r="T500">
        <f t="shared" si="67"/>
        <v>46.188999999999993</v>
      </c>
      <c r="U500" s="2">
        <f>Monthly_Fixed_Costs!$I$2</f>
        <v>26.363636363636363</v>
      </c>
      <c r="V500">
        <f t="shared" si="68"/>
        <v>5.95</v>
      </c>
      <c r="W500" s="2">
        <f t="shared" si="69"/>
        <v>13.87536363636363</v>
      </c>
      <c r="X500">
        <f t="shared" si="70"/>
        <v>1</v>
      </c>
      <c r="Y500">
        <f t="shared" si="71"/>
        <v>0</v>
      </c>
    </row>
    <row r="501" spans="1:25" x14ac:dyDescent="0.3">
      <c r="A501" t="s">
        <v>537</v>
      </c>
      <c r="B501" s="1">
        <v>45684</v>
      </c>
      <c r="C501" s="1">
        <v>45686</v>
      </c>
      <c r="D501" s="1">
        <v>45686</v>
      </c>
      <c r="E501" t="s">
        <v>23</v>
      </c>
      <c r="F501" t="s">
        <v>17</v>
      </c>
      <c r="G501" t="s">
        <v>18</v>
      </c>
      <c r="H501" t="s">
        <v>19</v>
      </c>
      <c r="I501" t="s">
        <v>34</v>
      </c>
      <c r="J501" t="s">
        <v>35</v>
      </c>
      <c r="K501">
        <v>7</v>
      </c>
      <c r="L501">
        <v>130.02000000000001</v>
      </c>
      <c r="M501">
        <v>74.52</v>
      </c>
      <c r="N501">
        <v>6.77</v>
      </c>
      <c r="O501">
        <v>0</v>
      </c>
      <c r="P501">
        <f t="shared" si="63"/>
        <v>1</v>
      </c>
      <c r="Q501" t="str">
        <f t="shared" si="64"/>
        <v>After 01-15</v>
      </c>
      <c r="R501">
        <f t="shared" si="65"/>
        <v>130.02000000000001</v>
      </c>
      <c r="S501">
        <f t="shared" si="66"/>
        <v>910.1400000000001</v>
      </c>
      <c r="T501">
        <f t="shared" si="67"/>
        <v>388.50000000000011</v>
      </c>
      <c r="U501" s="2">
        <f>Monthly_Fixed_Costs!$I$2</f>
        <v>26.363636363636363</v>
      </c>
      <c r="V501">
        <f t="shared" si="68"/>
        <v>47.39</v>
      </c>
      <c r="W501" s="2">
        <f t="shared" si="69"/>
        <v>314.74636363636375</v>
      </c>
      <c r="X501">
        <f t="shared" si="70"/>
        <v>2</v>
      </c>
      <c r="Y501">
        <f t="shared" si="71"/>
        <v>0</v>
      </c>
    </row>
    <row r="502" spans="1:25" x14ac:dyDescent="0.3">
      <c r="A502" t="s">
        <v>538</v>
      </c>
      <c r="B502" s="1">
        <v>45682</v>
      </c>
      <c r="C502" s="1">
        <v>45686</v>
      </c>
      <c r="D502" s="1">
        <v>45687</v>
      </c>
      <c r="E502" t="s">
        <v>23</v>
      </c>
      <c r="F502" t="s">
        <v>41</v>
      </c>
      <c r="G502" t="s">
        <v>18</v>
      </c>
      <c r="H502" t="s">
        <v>25</v>
      </c>
      <c r="I502" t="s">
        <v>56</v>
      </c>
      <c r="J502" t="s">
        <v>35</v>
      </c>
      <c r="K502">
        <v>3</v>
      </c>
      <c r="L502">
        <v>47.52</v>
      </c>
      <c r="M502">
        <v>27.55</v>
      </c>
      <c r="N502">
        <v>11.29</v>
      </c>
      <c r="O502">
        <v>15</v>
      </c>
      <c r="P502">
        <f t="shared" si="63"/>
        <v>0</v>
      </c>
      <c r="Q502" t="str">
        <f t="shared" si="64"/>
        <v>After 01-15</v>
      </c>
      <c r="R502">
        <f t="shared" si="65"/>
        <v>40.392000000000003</v>
      </c>
      <c r="S502">
        <f t="shared" si="66"/>
        <v>121.17600000000002</v>
      </c>
      <c r="T502">
        <f t="shared" si="67"/>
        <v>38.52600000000001</v>
      </c>
      <c r="U502" s="2">
        <f>Monthly_Fixed_Costs!$I$2</f>
        <v>26.363636363636363</v>
      </c>
      <c r="V502">
        <f t="shared" si="68"/>
        <v>33.869999999999997</v>
      </c>
      <c r="W502" s="2">
        <f t="shared" si="69"/>
        <v>-21.707636363636354</v>
      </c>
      <c r="X502">
        <f t="shared" si="70"/>
        <v>5</v>
      </c>
      <c r="Y502">
        <f t="shared" si="71"/>
        <v>1</v>
      </c>
    </row>
    <row r="503" spans="1:25" x14ac:dyDescent="0.3">
      <c r="A503" t="s">
        <v>539</v>
      </c>
      <c r="B503" s="1">
        <v>45660</v>
      </c>
      <c r="C503" s="1">
        <v>45662</v>
      </c>
      <c r="D503" s="1">
        <v>45661</v>
      </c>
      <c r="E503" t="s">
        <v>16</v>
      </c>
      <c r="F503" t="s">
        <v>32</v>
      </c>
      <c r="G503" t="s">
        <v>18</v>
      </c>
      <c r="H503" t="s">
        <v>19</v>
      </c>
      <c r="I503" t="s">
        <v>47</v>
      </c>
      <c r="J503" t="s">
        <v>35</v>
      </c>
      <c r="K503">
        <v>8</v>
      </c>
      <c r="L503">
        <v>84.76</v>
      </c>
      <c r="M503">
        <v>46.71</v>
      </c>
      <c r="N503">
        <v>10.72</v>
      </c>
      <c r="O503">
        <v>15</v>
      </c>
      <c r="P503">
        <f t="shared" si="63"/>
        <v>1</v>
      </c>
      <c r="Q503" t="str">
        <f t="shared" si="64"/>
        <v>Before 01-15</v>
      </c>
      <c r="R503">
        <f t="shared" si="65"/>
        <v>72.046000000000006</v>
      </c>
      <c r="S503">
        <f t="shared" si="66"/>
        <v>576.36800000000005</v>
      </c>
      <c r="T503">
        <f t="shared" si="67"/>
        <v>202.68800000000005</v>
      </c>
      <c r="U503" s="2">
        <f>Monthly_Fixed_Costs!$I$2</f>
        <v>26.363636363636363</v>
      </c>
      <c r="V503">
        <f t="shared" si="68"/>
        <v>85.76</v>
      </c>
      <c r="W503" s="2">
        <f t="shared" si="69"/>
        <v>90.56436363636368</v>
      </c>
      <c r="X503">
        <f t="shared" si="70"/>
        <v>1</v>
      </c>
      <c r="Y503">
        <f t="shared" si="71"/>
        <v>0</v>
      </c>
    </row>
    <row r="504" spans="1:25" x14ac:dyDescent="0.3">
      <c r="A504" t="s">
        <v>540</v>
      </c>
      <c r="B504" s="1">
        <v>45661</v>
      </c>
      <c r="C504" s="1">
        <v>45664</v>
      </c>
      <c r="D504" s="1">
        <v>45664</v>
      </c>
      <c r="E504" t="s">
        <v>16</v>
      </c>
      <c r="F504" t="s">
        <v>41</v>
      </c>
      <c r="G504" t="s">
        <v>24</v>
      </c>
      <c r="H504" t="s">
        <v>25</v>
      </c>
      <c r="I504" t="s">
        <v>34</v>
      </c>
      <c r="J504" t="s">
        <v>35</v>
      </c>
      <c r="K504">
        <v>1</v>
      </c>
      <c r="L504">
        <v>82.21</v>
      </c>
      <c r="M504">
        <v>33.130000000000003</v>
      </c>
      <c r="N504">
        <v>8.4</v>
      </c>
      <c r="O504">
        <v>5</v>
      </c>
      <c r="P504">
        <f t="shared" si="63"/>
        <v>1</v>
      </c>
      <c r="Q504" t="str">
        <f t="shared" si="64"/>
        <v>Before 01-15</v>
      </c>
      <c r="R504">
        <f t="shared" si="65"/>
        <v>78.099499999999992</v>
      </c>
      <c r="S504">
        <f t="shared" si="66"/>
        <v>78.099499999999992</v>
      </c>
      <c r="T504">
        <f t="shared" si="67"/>
        <v>44.969499999999989</v>
      </c>
      <c r="U504" s="2">
        <f>Monthly_Fixed_Costs!$I$2</f>
        <v>26.363636363636363</v>
      </c>
      <c r="V504">
        <f t="shared" si="68"/>
        <v>8.4</v>
      </c>
      <c r="W504" s="2">
        <f t="shared" si="69"/>
        <v>10.205863636363624</v>
      </c>
      <c r="X504">
        <f t="shared" si="70"/>
        <v>3</v>
      </c>
      <c r="Y504">
        <f t="shared" si="71"/>
        <v>0</v>
      </c>
    </row>
    <row r="505" spans="1:25" x14ac:dyDescent="0.3">
      <c r="A505" t="s">
        <v>541</v>
      </c>
      <c r="B505" s="1">
        <v>45678</v>
      </c>
      <c r="C505" s="1">
        <v>45681</v>
      </c>
      <c r="D505" s="1">
        <v>45680</v>
      </c>
      <c r="E505" t="s">
        <v>16</v>
      </c>
      <c r="F505" t="s">
        <v>32</v>
      </c>
      <c r="G505" t="s">
        <v>18</v>
      </c>
      <c r="H505" t="s">
        <v>37</v>
      </c>
      <c r="I505" t="s">
        <v>74</v>
      </c>
      <c r="J505" t="s">
        <v>27</v>
      </c>
      <c r="K505">
        <v>15</v>
      </c>
      <c r="L505">
        <v>34.36</v>
      </c>
      <c r="M505">
        <v>21.52</v>
      </c>
      <c r="N505">
        <v>6.02</v>
      </c>
      <c r="O505">
        <v>10</v>
      </c>
      <c r="P505">
        <f t="shared" si="63"/>
        <v>1</v>
      </c>
      <c r="Q505" t="str">
        <f t="shared" si="64"/>
        <v>After 01-15</v>
      </c>
      <c r="R505">
        <f t="shared" si="65"/>
        <v>30.923999999999999</v>
      </c>
      <c r="S505">
        <f t="shared" si="66"/>
        <v>463.86</v>
      </c>
      <c r="T505">
        <f t="shared" si="67"/>
        <v>141.06</v>
      </c>
      <c r="U505" s="2">
        <f>Monthly_Fixed_Costs!$I$2</f>
        <v>26.363636363636363</v>
      </c>
      <c r="V505">
        <f t="shared" si="68"/>
        <v>90.3</v>
      </c>
      <c r="W505" s="2">
        <f t="shared" si="69"/>
        <v>24.396363636363645</v>
      </c>
      <c r="X505">
        <f t="shared" si="70"/>
        <v>2</v>
      </c>
      <c r="Y505">
        <f t="shared" si="71"/>
        <v>0</v>
      </c>
    </row>
    <row r="506" spans="1:25" x14ac:dyDescent="0.3">
      <c r="A506" t="s">
        <v>542</v>
      </c>
      <c r="B506" s="1">
        <v>45675</v>
      </c>
      <c r="C506" s="1">
        <v>45679</v>
      </c>
      <c r="D506" s="1">
        <v>45682</v>
      </c>
      <c r="E506" t="s">
        <v>23</v>
      </c>
      <c r="F506" t="s">
        <v>17</v>
      </c>
      <c r="G506" t="s">
        <v>18</v>
      </c>
      <c r="H506" t="s">
        <v>33</v>
      </c>
      <c r="I506" t="s">
        <v>34</v>
      </c>
      <c r="J506" t="s">
        <v>35</v>
      </c>
      <c r="K506">
        <v>15</v>
      </c>
      <c r="L506">
        <v>188.05</v>
      </c>
      <c r="M506">
        <v>120.36</v>
      </c>
      <c r="N506">
        <v>9.7899999999999991</v>
      </c>
      <c r="O506">
        <v>10</v>
      </c>
      <c r="P506">
        <f t="shared" si="63"/>
        <v>0</v>
      </c>
      <c r="Q506" t="str">
        <f t="shared" si="64"/>
        <v>After 01-15</v>
      </c>
      <c r="R506">
        <f t="shared" si="65"/>
        <v>169.245</v>
      </c>
      <c r="S506">
        <f t="shared" si="66"/>
        <v>2538.6750000000002</v>
      </c>
      <c r="T506">
        <f t="shared" si="67"/>
        <v>733.27500000000009</v>
      </c>
      <c r="U506" s="2">
        <f>Monthly_Fixed_Costs!$I$2</f>
        <v>26.363636363636363</v>
      </c>
      <c r="V506">
        <f t="shared" si="68"/>
        <v>146.85</v>
      </c>
      <c r="W506" s="2">
        <f t="shared" si="69"/>
        <v>560.06136363636369</v>
      </c>
      <c r="X506">
        <f t="shared" si="70"/>
        <v>7</v>
      </c>
      <c r="Y506">
        <f t="shared" si="71"/>
        <v>0</v>
      </c>
    </row>
    <row r="507" spans="1:25" x14ac:dyDescent="0.3">
      <c r="A507" t="s">
        <v>543</v>
      </c>
      <c r="B507" s="1">
        <v>45681</v>
      </c>
      <c r="C507" s="1">
        <v>45684</v>
      </c>
      <c r="D507" s="1">
        <v>45687</v>
      </c>
      <c r="E507" t="s">
        <v>23</v>
      </c>
      <c r="F507" t="s">
        <v>32</v>
      </c>
      <c r="G507" t="s">
        <v>18</v>
      </c>
      <c r="H507" t="s">
        <v>37</v>
      </c>
      <c r="I507" t="s">
        <v>26</v>
      </c>
      <c r="J507" t="s">
        <v>27</v>
      </c>
      <c r="K507">
        <v>20</v>
      </c>
      <c r="L507">
        <v>86.64</v>
      </c>
      <c r="M507">
        <v>55.64</v>
      </c>
      <c r="N507">
        <v>8.85</v>
      </c>
      <c r="O507">
        <v>10</v>
      </c>
      <c r="P507">
        <f t="shared" si="63"/>
        <v>0</v>
      </c>
      <c r="Q507" t="str">
        <f t="shared" si="64"/>
        <v>After 01-15</v>
      </c>
      <c r="R507">
        <f t="shared" si="65"/>
        <v>77.975999999999999</v>
      </c>
      <c r="S507">
        <f t="shared" si="66"/>
        <v>1559.52</v>
      </c>
      <c r="T507">
        <f t="shared" si="67"/>
        <v>446.72</v>
      </c>
      <c r="U507" s="2">
        <f>Monthly_Fixed_Costs!$I$2</f>
        <v>26.363636363636363</v>
      </c>
      <c r="V507">
        <f t="shared" si="68"/>
        <v>177</v>
      </c>
      <c r="W507" s="2">
        <f t="shared" si="69"/>
        <v>243.35636363636365</v>
      </c>
      <c r="X507">
        <f t="shared" si="70"/>
        <v>6</v>
      </c>
      <c r="Y507">
        <f t="shared" si="71"/>
        <v>0</v>
      </c>
    </row>
    <row r="508" spans="1:25" x14ac:dyDescent="0.3">
      <c r="A508" t="s">
        <v>544</v>
      </c>
      <c r="B508" s="1">
        <v>45669</v>
      </c>
      <c r="C508" s="1">
        <v>45672</v>
      </c>
      <c r="D508" s="1">
        <v>45671</v>
      </c>
      <c r="E508" t="s">
        <v>23</v>
      </c>
      <c r="F508" t="s">
        <v>41</v>
      </c>
      <c r="G508" t="s">
        <v>18</v>
      </c>
      <c r="H508" t="s">
        <v>37</v>
      </c>
      <c r="I508" t="s">
        <v>38</v>
      </c>
      <c r="J508" t="s">
        <v>21</v>
      </c>
      <c r="K508">
        <v>18</v>
      </c>
      <c r="L508">
        <v>109.72</v>
      </c>
      <c r="M508">
        <v>57.26</v>
      </c>
      <c r="N508">
        <v>8.23</v>
      </c>
      <c r="O508">
        <v>5</v>
      </c>
      <c r="P508">
        <f t="shared" si="63"/>
        <v>1</v>
      </c>
      <c r="Q508" t="str">
        <f t="shared" si="64"/>
        <v>Before 01-15</v>
      </c>
      <c r="R508">
        <f t="shared" si="65"/>
        <v>104.23399999999999</v>
      </c>
      <c r="S508">
        <f t="shared" si="66"/>
        <v>1876.212</v>
      </c>
      <c r="T508">
        <f t="shared" si="67"/>
        <v>845.53199999999993</v>
      </c>
      <c r="U508" s="2">
        <f>Monthly_Fixed_Costs!$I$2</f>
        <v>26.363636363636363</v>
      </c>
      <c r="V508">
        <f t="shared" si="68"/>
        <v>148.14000000000001</v>
      </c>
      <c r="W508" s="2">
        <f t="shared" si="69"/>
        <v>671.02836363636357</v>
      </c>
      <c r="X508">
        <f t="shared" si="70"/>
        <v>2</v>
      </c>
      <c r="Y508">
        <f t="shared" si="71"/>
        <v>0</v>
      </c>
    </row>
    <row r="509" spans="1:25" x14ac:dyDescent="0.3">
      <c r="A509" t="s">
        <v>545</v>
      </c>
      <c r="B509" s="1">
        <v>45673</v>
      </c>
      <c r="C509" s="1">
        <v>45677</v>
      </c>
      <c r="D509" s="1">
        <v>45676</v>
      </c>
      <c r="E509" t="s">
        <v>16</v>
      </c>
      <c r="F509" t="s">
        <v>17</v>
      </c>
      <c r="G509" t="s">
        <v>18</v>
      </c>
      <c r="H509" t="s">
        <v>37</v>
      </c>
      <c r="I509" t="s">
        <v>26</v>
      </c>
      <c r="J509" t="s">
        <v>27</v>
      </c>
      <c r="K509">
        <v>1</v>
      </c>
      <c r="L509">
        <v>132.84</v>
      </c>
      <c r="M509">
        <v>78.05</v>
      </c>
      <c r="N509">
        <v>8.9499999999999993</v>
      </c>
      <c r="O509">
        <v>5</v>
      </c>
      <c r="P509">
        <f t="shared" si="63"/>
        <v>1</v>
      </c>
      <c r="Q509" t="str">
        <f t="shared" si="64"/>
        <v>After 01-15</v>
      </c>
      <c r="R509">
        <f t="shared" si="65"/>
        <v>126.19799999999999</v>
      </c>
      <c r="S509">
        <f t="shared" si="66"/>
        <v>126.19799999999999</v>
      </c>
      <c r="T509">
        <f t="shared" si="67"/>
        <v>48.147999999999996</v>
      </c>
      <c r="U509" s="2">
        <f>Monthly_Fixed_Costs!$I$2</f>
        <v>26.363636363636363</v>
      </c>
      <c r="V509">
        <f t="shared" si="68"/>
        <v>8.9499999999999993</v>
      </c>
      <c r="W509" s="2">
        <f t="shared" si="69"/>
        <v>12.834363636363634</v>
      </c>
      <c r="X509">
        <f t="shared" si="70"/>
        <v>3</v>
      </c>
      <c r="Y509">
        <f t="shared" si="71"/>
        <v>0</v>
      </c>
    </row>
    <row r="510" spans="1:25" x14ac:dyDescent="0.3">
      <c r="A510" t="s">
        <v>546</v>
      </c>
      <c r="B510" s="1">
        <v>45683</v>
      </c>
      <c r="C510" s="1">
        <v>45687</v>
      </c>
      <c r="D510" s="1">
        <v>45687</v>
      </c>
      <c r="E510" t="s">
        <v>16</v>
      </c>
      <c r="F510" t="s">
        <v>45</v>
      </c>
      <c r="G510" t="s">
        <v>18</v>
      </c>
      <c r="H510" t="s">
        <v>37</v>
      </c>
      <c r="I510" t="s">
        <v>29</v>
      </c>
      <c r="J510" t="s">
        <v>27</v>
      </c>
      <c r="K510">
        <v>5</v>
      </c>
      <c r="L510">
        <v>27.7</v>
      </c>
      <c r="M510">
        <v>16.22</v>
      </c>
      <c r="N510">
        <v>7.85</v>
      </c>
      <c r="O510">
        <v>0</v>
      </c>
      <c r="P510">
        <f t="shared" si="63"/>
        <v>1</v>
      </c>
      <c r="Q510" t="str">
        <f t="shared" si="64"/>
        <v>After 01-15</v>
      </c>
      <c r="R510">
        <f t="shared" si="65"/>
        <v>27.7</v>
      </c>
      <c r="S510">
        <f t="shared" si="66"/>
        <v>138.5</v>
      </c>
      <c r="T510">
        <f t="shared" si="67"/>
        <v>57.400000000000006</v>
      </c>
      <c r="U510" s="2">
        <f>Monthly_Fixed_Costs!$I$2</f>
        <v>26.363636363636363</v>
      </c>
      <c r="V510">
        <f t="shared" si="68"/>
        <v>39.25</v>
      </c>
      <c r="W510" s="2">
        <f t="shared" si="69"/>
        <v>-8.2136363636363541</v>
      </c>
      <c r="X510">
        <f t="shared" si="70"/>
        <v>4</v>
      </c>
      <c r="Y510">
        <f t="shared" si="71"/>
        <v>1</v>
      </c>
    </row>
    <row r="511" spans="1:25" x14ac:dyDescent="0.3">
      <c r="A511" t="s">
        <v>547</v>
      </c>
      <c r="B511" s="1">
        <v>45671</v>
      </c>
      <c r="C511" s="1">
        <v>45675</v>
      </c>
      <c r="D511" s="1">
        <v>45674</v>
      </c>
      <c r="E511" t="s">
        <v>23</v>
      </c>
      <c r="F511" t="s">
        <v>41</v>
      </c>
      <c r="G511" t="s">
        <v>18</v>
      </c>
      <c r="H511" t="s">
        <v>25</v>
      </c>
      <c r="I511" t="s">
        <v>20</v>
      </c>
      <c r="J511" t="s">
        <v>21</v>
      </c>
      <c r="K511">
        <v>7</v>
      </c>
      <c r="L511">
        <v>44.66</v>
      </c>
      <c r="M511">
        <v>24.29</v>
      </c>
      <c r="N511">
        <v>8.1999999999999993</v>
      </c>
      <c r="O511">
        <v>0</v>
      </c>
      <c r="P511">
        <f t="shared" si="63"/>
        <v>1</v>
      </c>
      <c r="Q511" t="str">
        <f t="shared" si="64"/>
        <v>Before 01-15</v>
      </c>
      <c r="R511">
        <f t="shared" si="65"/>
        <v>44.66</v>
      </c>
      <c r="S511">
        <f t="shared" si="66"/>
        <v>312.62</v>
      </c>
      <c r="T511">
        <f t="shared" si="67"/>
        <v>142.59</v>
      </c>
      <c r="U511" s="2">
        <f>Monthly_Fixed_Costs!$I$2</f>
        <v>26.363636363636363</v>
      </c>
      <c r="V511">
        <f t="shared" si="68"/>
        <v>57.399999999999991</v>
      </c>
      <c r="W511" s="2">
        <f t="shared" si="69"/>
        <v>58.826363636363652</v>
      </c>
      <c r="X511">
        <f t="shared" si="70"/>
        <v>3</v>
      </c>
      <c r="Y511">
        <f t="shared" si="71"/>
        <v>0</v>
      </c>
    </row>
    <row r="512" spans="1:25" x14ac:dyDescent="0.3">
      <c r="A512" t="s">
        <v>548</v>
      </c>
      <c r="B512" s="1">
        <v>45663</v>
      </c>
      <c r="C512" s="1">
        <v>45667</v>
      </c>
      <c r="D512" s="1">
        <v>45667</v>
      </c>
      <c r="E512" t="s">
        <v>23</v>
      </c>
      <c r="F512" t="s">
        <v>41</v>
      </c>
      <c r="G512" t="s">
        <v>18</v>
      </c>
      <c r="H512" t="s">
        <v>25</v>
      </c>
      <c r="I512" t="s">
        <v>20</v>
      </c>
      <c r="J512" t="s">
        <v>21</v>
      </c>
      <c r="K512">
        <v>7</v>
      </c>
      <c r="L512">
        <v>150.27000000000001</v>
      </c>
      <c r="M512">
        <v>91.22</v>
      </c>
      <c r="N512">
        <v>3.69</v>
      </c>
      <c r="O512">
        <v>0</v>
      </c>
      <c r="P512">
        <f t="shared" si="63"/>
        <v>1</v>
      </c>
      <c r="Q512" t="str">
        <f t="shared" si="64"/>
        <v>Before 01-15</v>
      </c>
      <c r="R512">
        <f t="shared" si="65"/>
        <v>150.27000000000001</v>
      </c>
      <c r="S512">
        <f t="shared" si="66"/>
        <v>1051.8900000000001</v>
      </c>
      <c r="T512">
        <f t="shared" si="67"/>
        <v>413.35000000000014</v>
      </c>
      <c r="U512" s="2">
        <f>Monthly_Fixed_Costs!$I$2</f>
        <v>26.363636363636363</v>
      </c>
      <c r="V512">
        <f t="shared" si="68"/>
        <v>25.83</v>
      </c>
      <c r="W512" s="2">
        <f t="shared" si="69"/>
        <v>361.15636363636378</v>
      </c>
      <c r="X512">
        <f t="shared" si="70"/>
        <v>4</v>
      </c>
      <c r="Y512">
        <f t="shared" si="71"/>
        <v>0</v>
      </c>
    </row>
    <row r="513" spans="1:25" x14ac:dyDescent="0.3">
      <c r="A513" t="s">
        <v>549</v>
      </c>
      <c r="B513" s="1">
        <v>45676</v>
      </c>
      <c r="C513" s="1">
        <v>45680</v>
      </c>
      <c r="D513" s="1">
        <v>45681</v>
      </c>
      <c r="E513" t="s">
        <v>23</v>
      </c>
      <c r="F513" t="s">
        <v>17</v>
      </c>
      <c r="G513" t="s">
        <v>18</v>
      </c>
      <c r="H513" t="s">
        <v>37</v>
      </c>
      <c r="I513" t="s">
        <v>38</v>
      </c>
      <c r="J513" t="s">
        <v>21</v>
      </c>
      <c r="K513">
        <v>7</v>
      </c>
      <c r="L513">
        <v>55.17</v>
      </c>
      <c r="M513">
        <v>25.63</v>
      </c>
      <c r="N513">
        <v>3.98</v>
      </c>
      <c r="O513">
        <v>0</v>
      </c>
      <c r="P513">
        <f t="shared" si="63"/>
        <v>0</v>
      </c>
      <c r="Q513" t="str">
        <f t="shared" si="64"/>
        <v>After 01-15</v>
      </c>
      <c r="R513">
        <f t="shared" si="65"/>
        <v>55.17</v>
      </c>
      <c r="S513">
        <f t="shared" si="66"/>
        <v>386.19</v>
      </c>
      <c r="T513">
        <f t="shared" si="67"/>
        <v>206.78</v>
      </c>
      <c r="U513" s="2">
        <f>Monthly_Fixed_Costs!$I$2</f>
        <v>26.363636363636363</v>
      </c>
      <c r="V513">
        <f t="shared" si="68"/>
        <v>27.86</v>
      </c>
      <c r="W513" s="2">
        <f t="shared" si="69"/>
        <v>152.55636363636364</v>
      </c>
      <c r="X513">
        <f t="shared" si="70"/>
        <v>5</v>
      </c>
      <c r="Y513">
        <f t="shared" si="71"/>
        <v>0</v>
      </c>
    </row>
    <row r="514" spans="1:25" x14ac:dyDescent="0.3">
      <c r="A514" t="s">
        <v>550</v>
      </c>
      <c r="B514" s="1">
        <v>45673</v>
      </c>
      <c r="C514" s="1">
        <v>45676</v>
      </c>
      <c r="D514" s="1">
        <v>45678</v>
      </c>
      <c r="E514" t="s">
        <v>23</v>
      </c>
      <c r="F514" t="s">
        <v>17</v>
      </c>
      <c r="G514" t="s">
        <v>24</v>
      </c>
      <c r="H514" t="s">
        <v>19</v>
      </c>
      <c r="I514" t="s">
        <v>34</v>
      </c>
      <c r="J514" t="s">
        <v>35</v>
      </c>
      <c r="K514">
        <v>19</v>
      </c>
      <c r="L514">
        <v>181.21</v>
      </c>
      <c r="M514">
        <v>116.81</v>
      </c>
      <c r="N514">
        <v>11.77</v>
      </c>
      <c r="O514">
        <v>15</v>
      </c>
      <c r="P514">
        <f t="shared" si="63"/>
        <v>0</v>
      </c>
      <c r="Q514" t="str">
        <f t="shared" si="64"/>
        <v>After 01-15</v>
      </c>
      <c r="R514">
        <f t="shared" si="65"/>
        <v>154.02850000000001</v>
      </c>
      <c r="S514">
        <f t="shared" si="66"/>
        <v>2926.5415000000003</v>
      </c>
      <c r="T514">
        <f t="shared" si="67"/>
        <v>707.1515000000004</v>
      </c>
      <c r="U514" s="2">
        <f>Monthly_Fixed_Costs!$I$2</f>
        <v>26.363636363636363</v>
      </c>
      <c r="V514">
        <f t="shared" si="68"/>
        <v>223.63</v>
      </c>
      <c r="W514" s="2">
        <f t="shared" si="69"/>
        <v>457.15786363636403</v>
      </c>
      <c r="X514">
        <f t="shared" si="70"/>
        <v>5</v>
      </c>
      <c r="Y514">
        <f t="shared" si="71"/>
        <v>0</v>
      </c>
    </row>
    <row r="515" spans="1:25" x14ac:dyDescent="0.3">
      <c r="A515" t="s">
        <v>551</v>
      </c>
      <c r="B515" s="1">
        <v>45662</v>
      </c>
      <c r="C515" s="1">
        <v>45665</v>
      </c>
      <c r="D515" s="1">
        <v>45664</v>
      </c>
      <c r="E515" t="s">
        <v>16</v>
      </c>
      <c r="F515" t="s">
        <v>45</v>
      </c>
      <c r="G515" t="s">
        <v>24</v>
      </c>
      <c r="H515" t="s">
        <v>37</v>
      </c>
      <c r="I515" t="s">
        <v>74</v>
      </c>
      <c r="J515" t="s">
        <v>27</v>
      </c>
      <c r="K515">
        <v>20</v>
      </c>
      <c r="L515">
        <v>66.489999999999995</v>
      </c>
      <c r="M515">
        <v>29.24</v>
      </c>
      <c r="N515">
        <v>5</v>
      </c>
      <c r="O515">
        <v>5</v>
      </c>
      <c r="P515">
        <f t="shared" ref="P515:P578" si="72">IF(D515-C515 &lt;= 0,1,0)</f>
        <v>1</v>
      </c>
      <c r="Q515" t="str">
        <f t="shared" ref="Q515:Q578" si="73">IF(B515&lt;=DATE(2025,1,15),"Before 01-15","After 01-15")</f>
        <v>Before 01-15</v>
      </c>
      <c r="R515">
        <f t="shared" ref="R515:R578" si="74">L515*(1-(0.01*O515))</f>
        <v>63.165499999999994</v>
      </c>
      <c r="S515">
        <f t="shared" ref="S515:S578" si="75">R515*K515</f>
        <v>1263.31</v>
      </c>
      <c r="T515">
        <f t="shared" ref="T515:T578" si="76">S515-(M515*K515)</f>
        <v>678.51</v>
      </c>
      <c r="U515" s="2">
        <f>Monthly_Fixed_Costs!$I$2</f>
        <v>26.363636363636363</v>
      </c>
      <c r="V515">
        <f t="shared" ref="V515:V578" si="77">N515*K515</f>
        <v>100</v>
      </c>
      <c r="W515" s="2">
        <f t="shared" ref="W515:W578" si="78">T515-(U515+V515)</f>
        <v>552.14636363636362</v>
      </c>
      <c r="X515">
        <f t="shared" ref="X515:X578" si="79">D515-B515</f>
        <v>2</v>
      </c>
      <c r="Y515">
        <f t="shared" ref="Y515:Y578" si="80">IF(W515&lt;10,1,0)</f>
        <v>0</v>
      </c>
    </row>
    <row r="516" spans="1:25" x14ac:dyDescent="0.3">
      <c r="A516" t="s">
        <v>552</v>
      </c>
      <c r="B516" s="1">
        <v>45663</v>
      </c>
      <c r="C516" s="1">
        <v>45665</v>
      </c>
      <c r="D516" s="1">
        <v>45665</v>
      </c>
      <c r="E516" t="s">
        <v>16</v>
      </c>
      <c r="F516" t="s">
        <v>45</v>
      </c>
      <c r="G516" t="s">
        <v>24</v>
      </c>
      <c r="H516" t="s">
        <v>19</v>
      </c>
      <c r="I516" t="s">
        <v>20</v>
      </c>
      <c r="J516" t="s">
        <v>21</v>
      </c>
      <c r="K516">
        <v>8</v>
      </c>
      <c r="L516">
        <v>181.97</v>
      </c>
      <c r="M516">
        <v>80.72</v>
      </c>
      <c r="N516">
        <v>10.46</v>
      </c>
      <c r="O516">
        <v>15</v>
      </c>
      <c r="P516">
        <f t="shared" si="72"/>
        <v>1</v>
      </c>
      <c r="Q516" t="str">
        <f t="shared" si="73"/>
        <v>Before 01-15</v>
      </c>
      <c r="R516">
        <f t="shared" si="74"/>
        <v>154.67449999999999</v>
      </c>
      <c r="S516">
        <f t="shared" si="75"/>
        <v>1237.396</v>
      </c>
      <c r="T516">
        <f t="shared" si="76"/>
        <v>591.63599999999997</v>
      </c>
      <c r="U516" s="2">
        <f>Monthly_Fixed_Costs!$I$2</f>
        <v>26.363636363636363</v>
      </c>
      <c r="V516">
        <f t="shared" si="77"/>
        <v>83.68</v>
      </c>
      <c r="W516" s="2">
        <f t="shared" si="78"/>
        <v>481.59236363636359</v>
      </c>
      <c r="X516">
        <f t="shared" si="79"/>
        <v>2</v>
      </c>
      <c r="Y516">
        <f t="shared" si="80"/>
        <v>0</v>
      </c>
    </row>
    <row r="517" spans="1:25" x14ac:dyDescent="0.3">
      <c r="A517" t="s">
        <v>553</v>
      </c>
      <c r="B517" s="1">
        <v>45659</v>
      </c>
      <c r="C517" s="1">
        <v>45663</v>
      </c>
      <c r="D517" s="1">
        <v>45663</v>
      </c>
      <c r="E517" t="s">
        <v>16</v>
      </c>
      <c r="F517" t="s">
        <v>45</v>
      </c>
      <c r="G517" t="s">
        <v>18</v>
      </c>
      <c r="H517" t="s">
        <v>33</v>
      </c>
      <c r="I517" t="s">
        <v>20</v>
      </c>
      <c r="J517" t="s">
        <v>21</v>
      </c>
      <c r="K517">
        <v>11</v>
      </c>
      <c r="L517">
        <v>171.7</v>
      </c>
      <c r="M517">
        <v>83.45</v>
      </c>
      <c r="N517">
        <v>8.64</v>
      </c>
      <c r="O517">
        <v>0</v>
      </c>
      <c r="P517">
        <f t="shared" si="72"/>
        <v>1</v>
      </c>
      <c r="Q517" t="str">
        <f t="shared" si="73"/>
        <v>Before 01-15</v>
      </c>
      <c r="R517">
        <f t="shared" si="74"/>
        <v>171.7</v>
      </c>
      <c r="S517">
        <f t="shared" si="75"/>
        <v>1888.6999999999998</v>
      </c>
      <c r="T517">
        <f t="shared" si="76"/>
        <v>970.74999999999977</v>
      </c>
      <c r="U517" s="2">
        <f>Monthly_Fixed_Costs!$I$2</f>
        <v>26.363636363636363</v>
      </c>
      <c r="V517">
        <f t="shared" si="77"/>
        <v>95.04</v>
      </c>
      <c r="W517" s="2">
        <f t="shared" si="78"/>
        <v>849.34636363636344</v>
      </c>
      <c r="X517">
        <f t="shared" si="79"/>
        <v>4</v>
      </c>
      <c r="Y517">
        <f t="shared" si="80"/>
        <v>0</v>
      </c>
    </row>
    <row r="518" spans="1:25" x14ac:dyDescent="0.3">
      <c r="A518" t="s">
        <v>554</v>
      </c>
      <c r="B518" s="1">
        <v>45658</v>
      </c>
      <c r="C518" s="1">
        <v>45661</v>
      </c>
      <c r="D518" s="1">
        <v>45661</v>
      </c>
      <c r="E518" t="s">
        <v>23</v>
      </c>
      <c r="F518" t="s">
        <v>45</v>
      </c>
      <c r="G518" t="s">
        <v>24</v>
      </c>
      <c r="H518" t="s">
        <v>19</v>
      </c>
      <c r="I518" t="s">
        <v>26</v>
      </c>
      <c r="J518" t="s">
        <v>27</v>
      </c>
      <c r="K518">
        <v>3</v>
      </c>
      <c r="L518">
        <v>66.91</v>
      </c>
      <c r="M518">
        <v>38.590000000000003</v>
      </c>
      <c r="N518">
        <v>5.61</v>
      </c>
      <c r="O518">
        <v>5</v>
      </c>
      <c r="P518">
        <f t="shared" si="72"/>
        <v>1</v>
      </c>
      <c r="Q518" t="str">
        <f t="shared" si="73"/>
        <v>Before 01-15</v>
      </c>
      <c r="R518">
        <f t="shared" si="74"/>
        <v>63.564499999999995</v>
      </c>
      <c r="S518">
        <f t="shared" si="75"/>
        <v>190.69349999999997</v>
      </c>
      <c r="T518">
        <f t="shared" si="76"/>
        <v>74.923499999999962</v>
      </c>
      <c r="U518" s="2">
        <f>Monthly_Fixed_Costs!$I$2</f>
        <v>26.363636363636363</v>
      </c>
      <c r="V518">
        <f t="shared" si="77"/>
        <v>16.830000000000002</v>
      </c>
      <c r="W518" s="2">
        <f t="shared" si="78"/>
        <v>31.729863636363596</v>
      </c>
      <c r="X518">
        <f t="shared" si="79"/>
        <v>3</v>
      </c>
      <c r="Y518">
        <f t="shared" si="80"/>
        <v>0</v>
      </c>
    </row>
    <row r="519" spans="1:25" x14ac:dyDescent="0.3">
      <c r="A519" t="s">
        <v>555</v>
      </c>
      <c r="B519" s="1">
        <v>45664</v>
      </c>
      <c r="C519" s="1">
        <v>45668</v>
      </c>
      <c r="D519" s="1">
        <v>45668</v>
      </c>
      <c r="E519" t="s">
        <v>16</v>
      </c>
      <c r="F519" t="s">
        <v>17</v>
      </c>
      <c r="G519" t="s">
        <v>24</v>
      </c>
      <c r="H519" t="s">
        <v>37</v>
      </c>
      <c r="I519" t="s">
        <v>29</v>
      </c>
      <c r="J519" t="s">
        <v>27</v>
      </c>
      <c r="K519">
        <v>20</v>
      </c>
      <c r="L519">
        <v>104.69</v>
      </c>
      <c r="M519">
        <v>48.1</v>
      </c>
      <c r="N519">
        <v>5.42</v>
      </c>
      <c r="O519">
        <v>0</v>
      </c>
      <c r="P519">
        <f t="shared" si="72"/>
        <v>1</v>
      </c>
      <c r="Q519" t="str">
        <f t="shared" si="73"/>
        <v>Before 01-15</v>
      </c>
      <c r="R519">
        <f t="shared" si="74"/>
        <v>104.69</v>
      </c>
      <c r="S519">
        <f t="shared" si="75"/>
        <v>2093.8000000000002</v>
      </c>
      <c r="T519">
        <f t="shared" si="76"/>
        <v>1131.8000000000002</v>
      </c>
      <c r="U519" s="2">
        <f>Monthly_Fixed_Costs!$I$2</f>
        <v>26.363636363636363</v>
      </c>
      <c r="V519">
        <f t="shared" si="77"/>
        <v>108.4</v>
      </c>
      <c r="W519" s="2">
        <f t="shared" si="78"/>
        <v>997.03636363636383</v>
      </c>
      <c r="X519">
        <f t="shared" si="79"/>
        <v>4</v>
      </c>
      <c r="Y519">
        <f t="shared" si="80"/>
        <v>0</v>
      </c>
    </row>
    <row r="520" spans="1:25" x14ac:dyDescent="0.3">
      <c r="A520" t="s">
        <v>556</v>
      </c>
      <c r="B520" s="1">
        <v>45675</v>
      </c>
      <c r="C520" s="1">
        <v>45679</v>
      </c>
      <c r="D520" s="1">
        <v>45680</v>
      </c>
      <c r="E520" t="s">
        <v>16</v>
      </c>
      <c r="F520" t="s">
        <v>32</v>
      </c>
      <c r="G520" t="s">
        <v>24</v>
      </c>
      <c r="H520" t="s">
        <v>37</v>
      </c>
      <c r="I520" t="s">
        <v>20</v>
      </c>
      <c r="J520" t="s">
        <v>21</v>
      </c>
      <c r="K520">
        <v>3</v>
      </c>
      <c r="L520">
        <v>112.98</v>
      </c>
      <c r="M520">
        <v>48.81</v>
      </c>
      <c r="N520">
        <v>5.65</v>
      </c>
      <c r="O520">
        <v>10</v>
      </c>
      <c r="P520">
        <f t="shared" si="72"/>
        <v>0</v>
      </c>
      <c r="Q520" t="str">
        <f t="shared" si="73"/>
        <v>After 01-15</v>
      </c>
      <c r="R520">
        <f t="shared" si="74"/>
        <v>101.682</v>
      </c>
      <c r="S520">
        <f t="shared" si="75"/>
        <v>305.04599999999999</v>
      </c>
      <c r="T520">
        <f t="shared" si="76"/>
        <v>158.61599999999999</v>
      </c>
      <c r="U520" s="2">
        <f>Monthly_Fixed_Costs!$I$2</f>
        <v>26.363636363636363</v>
      </c>
      <c r="V520">
        <f t="shared" si="77"/>
        <v>16.950000000000003</v>
      </c>
      <c r="W520" s="2">
        <f t="shared" si="78"/>
        <v>115.30236363636362</v>
      </c>
      <c r="X520">
        <f t="shared" si="79"/>
        <v>5</v>
      </c>
      <c r="Y520">
        <f t="shared" si="80"/>
        <v>0</v>
      </c>
    </row>
    <row r="521" spans="1:25" x14ac:dyDescent="0.3">
      <c r="A521" t="s">
        <v>557</v>
      </c>
      <c r="B521" s="1">
        <v>45662</v>
      </c>
      <c r="C521" s="1">
        <v>45665</v>
      </c>
      <c r="D521" s="1">
        <v>45665</v>
      </c>
      <c r="E521" t="s">
        <v>23</v>
      </c>
      <c r="F521" t="s">
        <v>32</v>
      </c>
      <c r="G521" t="s">
        <v>18</v>
      </c>
      <c r="H521" t="s">
        <v>37</v>
      </c>
      <c r="I521" t="s">
        <v>38</v>
      </c>
      <c r="J521" t="s">
        <v>21</v>
      </c>
      <c r="K521">
        <v>7</v>
      </c>
      <c r="L521">
        <v>155.11000000000001</v>
      </c>
      <c r="M521">
        <v>99.94</v>
      </c>
      <c r="N521">
        <v>6.7</v>
      </c>
      <c r="O521">
        <v>0</v>
      </c>
      <c r="P521">
        <f t="shared" si="72"/>
        <v>1</v>
      </c>
      <c r="Q521" t="str">
        <f t="shared" si="73"/>
        <v>Before 01-15</v>
      </c>
      <c r="R521">
        <f t="shared" si="74"/>
        <v>155.11000000000001</v>
      </c>
      <c r="S521">
        <f t="shared" si="75"/>
        <v>1085.77</v>
      </c>
      <c r="T521">
        <f t="shared" si="76"/>
        <v>386.19000000000005</v>
      </c>
      <c r="U521" s="2">
        <f>Monthly_Fixed_Costs!$I$2</f>
        <v>26.363636363636363</v>
      </c>
      <c r="V521">
        <f t="shared" si="77"/>
        <v>46.9</v>
      </c>
      <c r="W521" s="2">
        <f t="shared" si="78"/>
        <v>312.9263636363637</v>
      </c>
      <c r="X521">
        <f t="shared" si="79"/>
        <v>3</v>
      </c>
      <c r="Y521">
        <f t="shared" si="80"/>
        <v>0</v>
      </c>
    </row>
    <row r="522" spans="1:25" x14ac:dyDescent="0.3">
      <c r="A522" t="s">
        <v>558</v>
      </c>
      <c r="B522" s="1">
        <v>45680</v>
      </c>
      <c r="C522" s="1">
        <v>45682</v>
      </c>
      <c r="D522" s="1">
        <v>45681</v>
      </c>
      <c r="E522" t="s">
        <v>23</v>
      </c>
      <c r="F522" t="s">
        <v>17</v>
      </c>
      <c r="G522" t="s">
        <v>18</v>
      </c>
      <c r="H522" t="s">
        <v>33</v>
      </c>
      <c r="I522" t="s">
        <v>38</v>
      </c>
      <c r="J522" t="s">
        <v>21</v>
      </c>
      <c r="K522">
        <v>11</v>
      </c>
      <c r="L522">
        <v>92.41</v>
      </c>
      <c r="M522">
        <v>54.39</v>
      </c>
      <c r="N522">
        <v>5.64</v>
      </c>
      <c r="O522">
        <v>15</v>
      </c>
      <c r="P522">
        <f t="shared" si="72"/>
        <v>1</v>
      </c>
      <c r="Q522" t="str">
        <f t="shared" si="73"/>
        <v>After 01-15</v>
      </c>
      <c r="R522">
        <f t="shared" si="74"/>
        <v>78.54849999999999</v>
      </c>
      <c r="S522">
        <f t="shared" si="75"/>
        <v>864.03349999999989</v>
      </c>
      <c r="T522">
        <f t="shared" si="76"/>
        <v>265.74349999999993</v>
      </c>
      <c r="U522" s="2">
        <f>Monthly_Fixed_Costs!$I$2</f>
        <v>26.363636363636363</v>
      </c>
      <c r="V522">
        <f t="shared" si="77"/>
        <v>62.04</v>
      </c>
      <c r="W522" s="2">
        <f t="shared" si="78"/>
        <v>177.33986363636356</v>
      </c>
      <c r="X522">
        <f t="shared" si="79"/>
        <v>1</v>
      </c>
      <c r="Y522">
        <f t="shared" si="80"/>
        <v>0</v>
      </c>
    </row>
    <row r="523" spans="1:25" x14ac:dyDescent="0.3">
      <c r="A523" t="s">
        <v>559</v>
      </c>
      <c r="B523" s="1">
        <v>45669</v>
      </c>
      <c r="C523" s="1">
        <v>45673</v>
      </c>
      <c r="D523" s="1">
        <v>45673</v>
      </c>
      <c r="E523" t="s">
        <v>16</v>
      </c>
      <c r="F523" t="s">
        <v>17</v>
      </c>
      <c r="G523" t="s">
        <v>24</v>
      </c>
      <c r="H523" t="s">
        <v>37</v>
      </c>
      <c r="I523" t="s">
        <v>34</v>
      </c>
      <c r="J523" t="s">
        <v>35</v>
      </c>
      <c r="K523">
        <v>14</v>
      </c>
      <c r="L523">
        <v>186.43</v>
      </c>
      <c r="M523">
        <v>116.87</v>
      </c>
      <c r="N523">
        <v>4.6500000000000004</v>
      </c>
      <c r="O523">
        <v>5</v>
      </c>
      <c r="P523">
        <f t="shared" si="72"/>
        <v>1</v>
      </c>
      <c r="Q523" t="str">
        <f t="shared" si="73"/>
        <v>Before 01-15</v>
      </c>
      <c r="R523">
        <f t="shared" si="74"/>
        <v>177.10849999999999</v>
      </c>
      <c r="S523">
        <f t="shared" si="75"/>
        <v>2479.5189999999998</v>
      </c>
      <c r="T523">
        <f t="shared" si="76"/>
        <v>843.33899999999971</v>
      </c>
      <c r="U523" s="2">
        <f>Monthly_Fixed_Costs!$I$2</f>
        <v>26.363636363636363</v>
      </c>
      <c r="V523">
        <f t="shared" si="77"/>
        <v>65.100000000000009</v>
      </c>
      <c r="W523" s="2">
        <f t="shared" si="78"/>
        <v>751.87536363636332</v>
      </c>
      <c r="X523">
        <f t="shared" si="79"/>
        <v>4</v>
      </c>
      <c r="Y523">
        <f t="shared" si="80"/>
        <v>0</v>
      </c>
    </row>
    <row r="524" spans="1:25" x14ac:dyDescent="0.3">
      <c r="A524" t="s">
        <v>560</v>
      </c>
      <c r="B524" s="1">
        <v>45682</v>
      </c>
      <c r="C524" s="1">
        <v>45686</v>
      </c>
      <c r="D524" s="1">
        <v>45685</v>
      </c>
      <c r="E524" t="s">
        <v>23</v>
      </c>
      <c r="F524" t="s">
        <v>41</v>
      </c>
      <c r="G524" t="s">
        <v>18</v>
      </c>
      <c r="H524" t="s">
        <v>37</v>
      </c>
      <c r="I524" t="s">
        <v>38</v>
      </c>
      <c r="J524" t="s">
        <v>21</v>
      </c>
      <c r="K524">
        <v>3</v>
      </c>
      <c r="L524">
        <v>49.64</v>
      </c>
      <c r="M524">
        <v>24.17</v>
      </c>
      <c r="N524">
        <v>7.6</v>
      </c>
      <c r="O524">
        <v>0</v>
      </c>
      <c r="P524">
        <f t="shared" si="72"/>
        <v>1</v>
      </c>
      <c r="Q524" t="str">
        <f t="shared" si="73"/>
        <v>After 01-15</v>
      </c>
      <c r="R524">
        <f t="shared" si="74"/>
        <v>49.64</v>
      </c>
      <c r="S524">
        <f t="shared" si="75"/>
        <v>148.92000000000002</v>
      </c>
      <c r="T524">
        <f t="shared" si="76"/>
        <v>76.410000000000011</v>
      </c>
      <c r="U524" s="2">
        <f>Monthly_Fixed_Costs!$I$2</f>
        <v>26.363636363636363</v>
      </c>
      <c r="V524">
        <f t="shared" si="77"/>
        <v>22.799999999999997</v>
      </c>
      <c r="W524" s="2">
        <f t="shared" si="78"/>
        <v>27.246363636363654</v>
      </c>
      <c r="X524">
        <f t="shared" si="79"/>
        <v>3</v>
      </c>
      <c r="Y524">
        <f t="shared" si="80"/>
        <v>0</v>
      </c>
    </row>
    <row r="525" spans="1:25" x14ac:dyDescent="0.3">
      <c r="A525" t="s">
        <v>561</v>
      </c>
      <c r="B525" s="1">
        <v>45683</v>
      </c>
      <c r="C525" s="1">
        <v>45685</v>
      </c>
      <c r="D525" s="1">
        <v>45688</v>
      </c>
      <c r="E525" t="s">
        <v>16</v>
      </c>
      <c r="F525" t="s">
        <v>17</v>
      </c>
      <c r="G525" t="s">
        <v>24</v>
      </c>
      <c r="H525" t="s">
        <v>19</v>
      </c>
      <c r="I525" t="s">
        <v>20</v>
      </c>
      <c r="J525" t="s">
        <v>21</v>
      </c>
      <c r="K525">
        <v>7</v>
      </c>
      <c r="L525">
        <v>94.49</v>
      </c>
      <c r="M525">
        <v>54.89</v>
      </c>
      <c r="N525">
        <v>9.7799999999999994</v>
      </c>
      <c r="O525">
        <v>0</v>
      </c>
      <c r="P525">
        <f t="shared" si="72"/>
        <v>0</v>
      </c>
      <c r="Q525" t="str">
        <f t="shared" si="73"/>
        <v>After 01-15</v>
      </c>
      <c r="R525">
        <f t="shared" si="74"/>
        <v>94.49</v>
      </c>
      <c r="S525">
        <f t="shared" si="75"/>
        <v>661.43</v>
      </c>
      <c r="T525">
        <f t="shared" si="76"/>
        <v>277.19999999999993</v>
      </c>
      <c r="U525" s="2">
        <f>Monthly_Fixed_Costs!$I$2</f>
        <v>26.363636363636363</v>
      </c>
      <c r="V525">
        <f t="shared" si="77"/>
        <v>68.459999999999994</v>
      </c>
      <c r="W525" s="2">
        <f t="shared" si="78"/>
        <v>182.37636363636358</v>
      </c>
      <c r="X525">
        <f t="shared" si="79"/>
        <v>5</v>
      </c>
      <c r="Y525">
        <f t="shared" si="80"/>
        <v>0</v>
      </c>
    </row>
    <row r="526" spans="1:25" x14ac:dyDescent="0.3">
      <c r="A526" t="s">
        <v>562</v>
      </c>
      <c r="B526" s="1">
        <v>45662</v>
      </c>
      <c r="C526" s="1">
        <v>45664</v>
      </c>
      <c r="D526" s="1">
        <v>45664</v>
      </c>
      <c r="E526" t="s">
        <v>23</v>
      </c>
      <c r="F526" t="s">
        <v>17</v>
      </c>
      <c r="G526" t="s">
        <v>18</v>
      </c>
      <c r="H526" t="s">
        <v>37</v>
      </c>
      <c r="I526" t="s">
        <v>20</v>
      </c>
      <c r="J526" t="s">
        <v>21</v>
      </c>
      <c r="K526">
        <v>17</v>
      </c>
      <c r="L526">
        <v>56.88</v>
      </c>
      <c r="M526">
        <v>25.3</v>
      </c>
      <c r="N526">
        <v>5.46</v>
      </c>
      <c r="O526">
        <v>0</v>
      </c>
      <c r="P526">
        <f t="shared" si="72"/>
        <v>1</v>
      </c>
      <c r="Q526" t="str">
        <f t="shared" si="73"/>
        <v>Before 01-15</v>
      </c>
      <c r="R526">
        <f t="shared" si="74"/>
        <v>56.88</v>
      </c>
      <c r="S526">
        <f t="shared" si="75"/>
        <v>966.96</v>
      </c>
      <c r="T526">
        <f t="shared" si="76"/>
        <v>536.86</v>
      </c>
      <c r="U526" s="2">
        <f>Monthly_Fixed_Costs!$I$2</f>
        <v>26.363636363636363</v>
      </c>
      <c r="V526">
        <f t="shared" si="77"/>
        <v>92.82</v>
      </c>
      <c r="W526" s="2">
        <f t="shared" si="78"/>
        <v>417.67636363636365</v>
      </c>
      <c r="X526">
        <f t="shared" si="79"/>
        <v>2</v>
      </c>
      <c r="Y526">
        <f t="shared" si="80"/>
        <v>0</v>
      </c>
    </row>
    <row r="527" spans="1:25" x14ac:dyDescent="0.3">
      <c r="A527" t="s">
        <v>563</v>
      </c>
      <c r="B527" s="1">
        <v>45685</v>
      </c>
      <c r="C527" s="1">
        <v>45687</v>
      </c>
      <c r="D527" s="1">
        <v>45687</v>
      </c>
      <c r="E527" t="s">
        <v>16</v>
      </c>
      <c r="F527" t="s">
        <v>41</v>
      </c>
      <c r="G527" t="s">
        <v>18</v>
      </c>
      <c r="H527" t="s">
        <v>25</v>
      </c>
      <c r="I527" t="s">
        <v>38</v>
      </c>
      <c r="J527" t="s">
        <v>21</v>
      </c>
      <c r="K527">
        <v>1</v>
      </c>
      <c r="L527">
        <v>128.16999999999999</v>
      </c>
      <c r="M527">
        <v>74.67</v>
      </c>
      <c r="N527">
        <v>3.02</v>
      </c>
      <c r="O527">
        <v>5</v>
      </c>
      <c r="P527">
        <f t="shared" si="72"/>
        <v>1</v>
      </c>
      <c r="Q527" t="str">
        <f t="shared" si="73"/>
        <v>After 01-15</v>
      </c>
      <c r="R527">
        <f t="shared" si="74"/>
        <v>121.76149999999998</v>
      </c>
      <c r="S527">
        <f t="shared" si="75"/>
        <v>121.76149999999998</v>
      </c>
      <c r="T527">
        <f t="shared" si="76"/>
        <v>47.091499999999982</v>
      </c>
      <c r="U527" s="2">
        <f>Monthly_Fixed_Costs!$I$2</f>
        <v>26.363636363636363</v>
      </c>
      <c r="V527">
        <f t="shared" si="77"/>
        <v>3.02</v>
      </c>
      <c r="W527" s="2">
        <f t="shared" si="78"/>
        <v>17.707863636363619</v>
      </c>
      <c r="X527">
        <f t="shared" si="79"/>
        <v>2</v>
      </c>
      <c r="Y527">
        <f t="shared" si="80"/>
        <v>0</v>
      </c>
    </row>
    <row r="528" spans="1:25" x14ac:dyDescent="0.3">
      <c r="A528" t="s">
        <v>564</v>
      </c>
      <c r="B528" s="1">
        <v>45678</v>
      </c>
      <c r="C528" s="1">
        <v>45681</v>
      </c>
      <c r="D528" s="1">
        <v>45681</v>
      </c>
      <c r="E528" t="s">
        <v>23</v>
      </c>
      <c r="F528" t="s">
        <v>45</v>
      </c>
      <c r="G528" t="s">
        <v>18</v>
      </c>
      <c r="H528" t="s">
        <v>19</v>
      </c>
      <c r="I528" t="s">
        <v>74</v>
      </c>
      <c r="J528" t="s">
        <v>27</v>
      </c>
      <c r="K528">
        <v>15</v>
      </c>
      <c r="L528">
        <v>103.23</v>
      </c>
      <c r="M528">
        <v>60.57</v>
      </c>
      <c r="N528">
        <v>8.4600000000000009</v>
      </c>
      <c r="O528">
        <v>15</v>
      </c>
      <c r="P528">
        <f t="shared" si="72"/>
        <v>1</v>
      </c>
      <c r="Q528" t="str">
        <f t="shared" si="73"/>
        <v>After 01-15</v>
      </c>
      <c r="R528">
        <f t="shared" si="74"/>
        <v>87.745500000000007</v>
      </c>
      <c r="S528">
        <f t="shared" si="75"/>
        <v>1316.1825000000001</v>
      </c>
      <c r="T528">
        <f t="shared" si="76"/>
        <v>407.63250000000016</v>
      </c>
      <c r="U528" s="2">
        <f>Monthly_Fixed_Costs!$I$2</f>
        <v>26.363636363636363</v>
      </c>
      <c r="V528">
        <f t="shared" si="77"/>
        <v>126.9</v>
      </c>
      <c r="W528" s="2">
        <f t="shared" si="78"/>
        <v>254.36886363636378</v>
      </c>
      <c r="X528">
        <f t="shared" si="79"/>
        <v>3</v>
      </c>
      <c r="Y528">
        <f t="shared" si="80"/>
        <v>0</v>
      </c>
    </row>
    <row r="529" spans="1:25" x14ac:dyDescent="0.3">
      <c r="A529" t="s">
        <v>565</v>
      </c>
      <c r="B529" s="1">
        <v>45664</v>
      </c>
      <c r="C529" s="1">
        <v>45668</v>
      </c>
      <c r="D529" s="1">
        <v>45667</v>
      </c>
      <c r="E529" t="s">
        <v>23</v>
      </c>
      <c r="F529" t="s">
        <v>45</v>
      </c>
      <c r="G529" t="s">
        <v>24</v>
      </c>
      <c r="H529" t="s">
        <v>25</v>
      </c>
      <c r="I529" t="s">
        <v>20</v>
      </c>
      <c r="J529" t="s">
        <v>21</v>
      </c>
      <c r="K529">
        <v>19</v>
      </c>
      <c r="L529">
        <v>50.46</v>
      </c>
      <c r="M529">
        <v>25.33</v>
      </c>
      <c r="N529">
        <v>10.92</v>
      </c>
      <c r="O529">
        <v>5</v>
      </c>
      <c r="P529">
        <f t="shared" si="72"/>
        <v>1</v>
      </c>
      <c r="Q529" t="str">
        <f t="shared" si="73"/>
        <v>Before 01-15</v>
      </c>
      <c r="R529">
        <f t="shared" si="74"/>
        <v>47.936999999999998</v>
      </c>
      <c r="S529">
        <f t="shared" si="75"/>
        <v>910.803</v>
      </c>
      <c r="T529">
        <f t="shared" si="76"/>
        <v>429.53300000000002</v>
      </c>
      <c r="U529" s="2">
        <f>Monthly_Fixed_Costs!$I$2</f>
        <v>26.363636363636363</v>
      </c>
      <c r="V529">
        <f t="shared" si="77"/>
        <v>207.48</v>
      </c>
      <c r="W529" s="2">
        <f t="shared" si="78"/>
        <v>195.68936363636365</v>
      </c>
      <c r="X529">
        <f t="shared" si="79"/>
        <v>3</v>
      </c>
      <c r="Y529">
        <f t="shared" si="80"/>
        <v>0</v>
      </c>
    </row>
    <row r="530" spans="1:25" x14ac:dyDescent="0.3">
      <c r="A530" t="s">
        <v>566</v>
      </c>
      <c r="B530" s="1">
        <v>45684</v>
      </c>
      <c r="C530" s="1">
        <v>45686</v>
      </c>
      <c r="D530" s="1">
        <v>45685</v>
      </c>
      <c r="E530" t="s">
        <v>16</v>
      </c>
      <c r="F530" t="s">
        <v>17</v>
      </c>
      <c r="G530" t="s">
        <v>18</v>
      </c>
      <c r="H530" t="s">
        <v>33</v>
      </c>
      <c r="I530" t="s">
        <v>74</v>
      </c>
      <c r="J530" t="s">
        <v>27</v>
      </c>
      <c r="K530">
        <v>20</v>
      </c>
      <c r="L530">
        <v>78.12</v>
      </c>
      <c r="M530">
        <v>32.619999999999997</v>
      </c>
      <c r="N530">
        <v>10.75</v>
      </c>
      <c r="O530">
        <v>15</v>
      </c>
      <c r="P530">
        <f t="shared" si="72"/>
        <v>1</v>
      </c>
      <c r="Q530" t="str">
        <f t="shared" si="73"/>
        <v>After 01-15</v>
      </c>
      <c r="R530">
        <f t="shared" si="74"/>
        <v>66.402000000000001</v>
      </c>
      <c r="S530">
        <f t="shared" si="75"/>
        <v>1328.04</v>
      </c>
      <c r="T530">
        <f t="shared" si="76"/>
        <v>675.64</v>
      </c>
      <c r="U530" s="2">
        <f>Monthly_Fixed_Costs!$I$2</f>
        <v>26.363636363636363</v>
      </c>
      <c r="V530">
        <f t="shared" si="77"/>
        <v>215</v>
      </c>
      <c r="W530" s="2">
        <f t="shared" si="78"/>
        <v>434.27636363636361</v>
      </c>
      <c r="X530">
        <f t="shared" si="79"/>
        <v>1</v>
      </c>
      <c r="Y530">
        <f t="shared" si="80"/>
        <v>0</v>
      </c>
    </row>
    <row r="531" spans="1:25" x14ac:dyDescent="0.3">
      <c r="A531" t="s">
        <v>567</v>
      </c>
      <c r="B531" s="1">
        <v>45678</v>
      </c>
      <c r="C531" s="1">
        <v>45680</v>
      </c>
      <c r="D531" s="1">
        <v>45680</v>
      </c>
      <c r="E531" t="s">
        <v>23</v>
      </c>
      <c r="F531" t="s">
        <v>32</v>
      </c>
      <c r="G531" t="s">
        <v>24</v>
      </c>
      <c r="H531" t="s">
        <v>33</v>
      </c>
      <c r="I531" t="s">
        <v>29</v>
      </c>
      <c r="J531" t="s">
        <v>27</v>
      </c>
      <c r="K531">
        <v>17</v>
      </c>
      <c r="L531">
        <v>37.39</v>
      </c>
      <c r="M531">
        <v>18.45</v>
      </c>
      <c r="N531">
        <v>9.4499999999999993</v>
      </c>
      <c r="O531">
        <v>0</v>
      </c>
      <c r="P531">
        <f t="shared" si="72"/>
        <v>1</v>
      </c>
      <c r="Q531" t="str">
        <f t="shared" si="73"/>
        <v>After 01-15</v>
      </c>
      <c r="R531">
        <f t="shared" si="74"/>
        <v>37.39</v>
      </c>
      <c r="S531">
        <f t="shared" si="75"/>
        <v>635.63</v>
      </c>
      <c r="T531">
        <f t="shared" si="76"/>
        <v>321.98</v>
      </c>
      <c r="U531" s="2">
        <f>Monthly_Fixed_Costs!$I$2</f>
        <v>26.363636363636363</v>
      </c>
      <c r="V531">
        <f t="shared" si="77"/>
        <v>160.64999999999998</v>
      </c>
      <c r="W531" s="2">
        <f t="shared" si="78"/>
        <v>134.96636363636367</v>
      </c>
      <c r="X531">
        <f t="shared" si="79"/>
        <v>2</v>
      </c>
      <c r="Y531">
        <f t="shared" si="80"/>
        <v>0</v>
      </c>
    </row>
    <row r="532" spans="1:25" x14ac:dyDescent="0.3">
      <c r="A532" t="s">
        <v>568</v>
      </c>
      <c r="B532" s="1">
        <v>45687</v>
      </c>
      <c r="C532" s="1">
        <v>45691</v>
      </c>
      <c r="D532" s="1">
        <v>45694</v>
      </c>
      <c r="E532" t="s">
        <v>16</v>
      </c>
      <c r="F532" t="s">
        <v>32</v>
      </c>
      <c r="G532" t="s">
        <v>24</v>
      </c>
      <c r="H532" t="s">
        <v>37</v>
      </c>
      <c r="I532" t="s">
        <v>34</v>
      </c>
      <c r="J532" t="s">
        <v>35</v>
      </c>
      <c r="K532">
        <v>13</v>
      </c>
      <c r="L532">
        <v>152.57</v>
      </c>
      <c r="M532">
        <v>79.739999999999995</v>
      </c>
      <c r="N532">
        <v>4.43</v>
      </c>
      <c r="O532">
        <v>10</v>
      </c>
      <c r="P532">
        <f t="shared" si="72"/>
        <v>0</v>
      </c>
      <c r="Q532" t="str">
        <f t="shared" si="73"/>
        <v>After 01-15</v>
      </c>
      <c r="R532">
        <f t="shared" si="74"/>
        <v>137.31299999999999</v>
      </c>
      <c r="S532">
        <f t="shared" si="75"/>
        <v>1785.069</v>
      </c>
      <c r="T532">
        <f t="shared" si="76"/>
        <v>748.44900000000007</v>
      </c>
      <c r="U532" s="2">
        <f>Monthly_Fixed_Costs!$I$2</f>
        <v>26.363636363636363</v>
      </c>
      <c r="V532">
        <f t="shared" si="77"/>
        <v>57.589999999999996</v>
      </c>
      <c r="W532" s="2">
        <f t="shared" si="78"/>
        <v>664.49536363636366</v>
      </c>
      <c r="X532">
        <f t="shared" si="79"/>
        <v>7</v>
      </c>
      <c r="Y532">
        <f t="shared" si="80"/>
        <v>0</v>
      </c>
    </row>
    <row r="533" spans="1:25" x14ac:dyDescent="0.3">
      <c r="A533" t="s">
        <v>569</v>
      </c>
      <c r="B533" s="1">
        <v>45688</v>
      </c>
      <c r="C533" s="1">
        <v>45691</v>
      </c>
      <c r="D533" s="1">
        <v>45691</v>
      </c>
      <c r="E533" t="s">
        <v>23</v>
      </c>
      <c r="F533" t="s">
        <v>41</v>
      </c>
      <c r="G533" t="s">
        <v>18</v>
      </c>
      <c r="H533" t="s">
        <v>33</v>
      </c>
      <c r="I533" t="s">
        <v>74</v>
      </c>
      <c r="J533" t="s">
        <v>27</v>
      </c>
      <c r="K533">
        <v>17</v>
      </c>
      <c r="L533">
        <v>45.19</v>
      </c>
      <c r="M533">
        <v>29.37</v>
      </c>
      <c r="N533">
        <v>5.58</v>
      </c>
      <c r="O533">
        <v>10</v>
      </c>
      <c r="P533">
        <f t="shared" si="72"/>
        <v>1</v>
      </c>
      <c r="Q533" t="str">
        <f t="shared" si="73"/>
        <v>After 01-15</v>
      </c>
      <c r="R533">
        <f t="shared" si="74"/>
        <v>40.670999999999999</v>
      </c>
      <c r="S533">
        <f t="shared" si="75"/>
        <v>691.40700000000004</v>
      </c>
      <c r="T533">
        <f t="shared" si="76"/>
        <v>192.11700000000002</v>
      </c>
      <c r="U533" s="2">
        <f>Monthly_Fixed_Costs!$I$2</f>
        <v>26.363636363636363</v>
      </c>
      <c r="V533">
        <f t="shared" si="77"/>
        <v>94.86</v>
      </c>
      <c r="W533" s="2">
        <f t="shared" si="78"/>
        <v>70.893363636363659</v>
      </c>
      <c r="X533">
        <f t="shared" si="79"/>
        <v>3</v>
      </c>
      <c r="Y533">
        <f t="shared" si="80"/>
        <v>0</v>
      </c>
    </row>
    <row r="534" spans="1:25" x14ac:dyDescent="0.3">
      <c r="A534" t="s">
        <v>570</v>
      </c>
      <c r="B534" s="1">
        <v>45663</v>
      </c>
      <c r="C534" s="1">
        <v>45667</v>
      </c>
      <c r="D534" s="1">
        <v>45667</v>
      </c>
      <c r="E534" t="s">
        <v>23</v>
      </c>
      <c r="F534" t="s">
        <v>17</v>
      </c>
      <c r="G534" t="s">
        <v>24</v>
      </c>
      <c r="H534" t="s">
        <v>25</v>
      </c>
      <c r="I534" t="s">
        <v>29</v>
      </c>
      <c r="J534" t="s">
        <v>27</v>
      </c>
      <c r="K534">
        <v>14</v>
      </c>
      <c r="L534">
        <v>92.72</v>
      </c>
      <c r="M534">
        <v>42.8</v>
      </c>
      <c r="N534">
        <v>6.46</v>
      </c>
      <c r="O534">
        <v>10</v>
      </c>
      <c r="P534">
        <f t="shared" si="72"/>
        <v>1</v>
      </c>
      <c r="Q534" t="str">
        <f t="shared" si="73"/>
        <v>Before 01-15</v>
      </c>
      <c r="R534">
        <f t="shared" si="74"/>
        <v>83.448000000000008</v>
      </c>
      <c r="S534">
        <f t="shared" si="75"/>
        <v>1168.2720000000002</v>
      </c>
      <c r="T534">
        <f t="shared" si="76"/>
        <v>569.07200000000023</v>
      </c>
      <c r="U534" s="2">
        <f>Monthly_Fixed_Costs!$I$2</f>
        <v>26.363636363636363</v>
      </c>
      <c r="V534">
        <f t="shared" si="77"/>
        <v>90.44</v>
      </c>
      <c r="W534" s="2">
        <f t="shared" si="78"/>
        <v>452.26836363636386</v>
      </c>
      <c r="X534">
        <f t="shared" si="79"/>
        <v>4</v>
      </c>
      <c r="Y534">
        <f t="shared" si="80"/>
        <v>0</v>
      </c>
    </row>
    <row r="535" spans="1:25" x14ac:dyDescent="0.3">
      <c r="A535" t="s">
        <v>571</v>
      </c>
      <c r="B535" s="1">
        <v>45674</v>
      </c>
      <c r="C535" s="1">
        <v>45678</v>
      </c>
      <c r="D535" s="1">
        <v>45681</v>
      </c>
      <c r="E535" t="s">
        <v>23</v>
      </c>
      <c r="F535" t="s">
        <v>32</v>
      </c>
      <c r="G535" t="s">
        <v>24</v>
      </c>
      <c r="H535" t="s">
        <v>19</v>
      </c>
      <c r="I535" t="s">
        <v>20</v>
      </c>
      <c r="J535" t="s">
        <v>21</v>
      </c>
      <c r="K535">
        <v>7</v>
      </c>
      <c r="L535">
        <v>51.63</v>
      </c>
      <c r="M535">
        <v>27.3</v>
      </c>
      <c r="N535">
        <v>10.99</v>
      </c>
      <c r="O535">
        <v>5</v>
      </c>
      <c r="P535">
        <f t="shared" si="72"/>
        <v>0</v>
      </c>
      <c r="Q535" t="str">
        <f t="shared" si="73"/>
        <v>After 01-15</v>
      </c>
      <c r="R535">
        <f t="shared" si="74"/>
        <v>49.048499999999997</v>
      </c>
      <c r="S535">
        <f t="shared" si="75"/>
        <v>343.33949999999999</v>
      </c>
      <c r="T535">
        <f t="shared" si="76"/>
        <v>152.23949999999999</v>
      </c>
      <c r="U535" s="2">
        <f>Monthly_Fixed_Costs!$I$2</f>
        <v>26.363636363636363</v>
      </c>
      <c r="V535">
        <f t="shared" si="77"/>
        <v>76.930000000000007</v>
      </c>
      <c r="W535" s="2">
        <f t="shared" si="78"/>
        <v>48.945863636363626</v>
      </c>
      <c r="X535">
        <f t="shared" si="79"/>
        <v>7</v>
      </c>
      <c r="Y535">
        <f t="shared" si="80"/>
        <v>0</v>
      </c>
    </row>
    <row r="536" spans="1:25" x14ac:dyDescent="0.3">
      <c r="A536" t="s">
        <v>572</v>
      </c>
      <c r="B536" s="1">
        <v>45673</v>
      </c>
      <c r="C536" s="1">
        <v>45676</v>
      </c>
      <c r="D536" s="1">
        <v>45678</v>
      </c>
      <c r="E536" t="s">
        <v>23</v>
      </c>
      <c r="F536" t="s">
        <v>32</v>
      </c>
      <c r="G536" t="s">
        <v>24</v>
      </c>
      <c r="H536" t="s">
        <v>37</v>
      </c>
      <c r="I536" t="s">
        <v>38</v>
      </c>
      <c r="J536" t="s">
        <v>21</v>
      </c>
      <c r="K536">
        <v>1</v>
      </c>
      <c r="L536">
        <v>176.87</v>
      </c>
      <c r="M536">
        <v>75.87</v>
      </c>
      <c r="N536">
        <v>11.56</v>
      </c>
      <c r="O536">
        <v>5</v>
      </c>
      <c r="P536">
        <f t="shared" si="72"/>
        <v>0</v>
      </c>
      <c r="Q536" t="str">
        <f t="shared" si="73"/>
        <v>After 01-15</v>
      </c>
      <c r="R536">
        <f t="shared" si="74"/>
        <v>168.0265</v>
      </c>
      <c r="S536">
        <f t="shared" si="75"/>
        <v>168.0265</v>
      </c>
      <c r="T536">
        <f t="shared" si="76"/>
        <v>92.156499999999994</v>
      </c>
      <c r="U536" s="2">
        <f>Monthly_Fixed_Costs!$I$2</f>
        <v>26.363636363636363</v>
      </c>
      <c r="V536">
        <f t="shared" si="77"/>
        <v>11.56</v>
      </c>
      <c r="W536" s="2">
        <f t="shared" si="78"/>
        <v>54.232863636363632</v>
      </c>
      <c r="X536">
        <f t="shared" si="79"/>
        <v>5</v>
      </c>
      <c r="Y536">
        <f t="shared" si="80"/>
        <v>0</v>
      </c>
    </row>
    <row r="537" spans="1:25" x14ac:dyDescent="0.3">
      <c r="A537" t="s">
        <v>573</v>
      </c>
      <c r="B537" s="1">
        <v>45685</v>
      </c>
      <c r="C537" s="1">
        <v>45689</v>
      </c>
      <c r="D537" s="1">
        <v>45690</v>
      </c>
      <c r="E537" t="s">
        <v>16</v>
      </c>
      <c r="F537" t="s">
        <v>41</v>
      </c>
      <c r="G537" t="s">
        <v>18</v>
      </c>
      <c r="H537" t="s">
        <v>33</v>
      </c>
      <c r="I537" t="s">
        <v>47</v>
      </c>
      <c r="J537" t="s">
        <v>35</v>
      </c>
      <c r="K537">
        <v>2</v>
      </c>
      <c r="L537">
        <v>147.6</v>
      </c>
      <c r="M537">
        <v>92.63</v>
      </c>
      <c r="N537">
        <v>7.69</v>
      </c>
      <c r="O537">
        <v>0</v>
      </c>
      <c r="P537">
        <f t="shared" si="72"/>
        <v>0</v>
      </c>
      <c r="Q537" t="str">
        <f t="shared" si="73"/>
        <v>After 01-15</v>
      </c>
      <c r="R537">
        <f t="shared" si="74"/>
        <v>147.6</v>
      </c>
      <c r="S537">
        <f t="shared" si="75"/>
        <v>295.2</v>
      </c>
      <c r="T537">
        <f t="shared" si="76"/>
        <v>109.94</v>
      </c>
      <c r="U537" s="2">
        <f>Monthly_Fixed_Costs!$I$2</f>
        <v>26.363636363636363</v>
      </c>
      <c r="V537">
        <f t="shared" si="77"/>
        <v>15.38</v>
      </c>
      <c r="W537" s="2">
        <f t="shared" si="78"/>
        <v>68.196363636363628</v>
      </c>
      <c r="X537">
        <f t="shared" si="79"/>
        <v>5</v>
      </c>
      <c r="Y537">
        <f t="shared" si="80"/>
        <v>0</v>
      </c>
    </row>
    <row r="538" spans="1:25" x14ac:dyDescent="0.3">
      <c r="A538" t="s">
        <v>574</v>
      </c>
      <c r="B538" s="1">
        <v>45676</v>
      </c>
      <c r="C538" s="1">
        <v>45680</v>
      </c>
      <c r="D538" s="1">
        <v>45679</v>
      </c>
      <c r="E538" t="s">
        <v>23</v>
      </c>
      <c r="F538" t="s">
        <v>41</v>
      </c>
      <c r="G538" t="s">
        <v>24</v>
      </c>
      <c r="H538" t="s">
        <v>25</v>
      </c>
      <c r="I538" t="s">
        <v>38</v>
      </c>
      <c r="J538" t="s">
        <v>21</v>
      </c>
      <c r="K538">
        <v>9</v>
      </c>
      <c r="L538">
        <v>89.92</v>
      </c>
      <c r="M538">
        <v>46.27</v>
      </c>
      <c r="N538">
        <v>3.78</v>
      </c>
      <c r="O538">
        <v>10</v>
      </c>
      <c r="P538">
        <f t="shared" si="72"/>
        <v>1</v>
      </c>
      <c r="Q538" t="str">
        <f t="shared" si="73"/>
        <v>After 01-15</v>
      </c>
      <c r="R538">
        <f t="shared" si="74"/>
        <v>80.927999999999997</v>
      </c>
      <c r="S538">
        <f t="shared" si="75"/>
        <v>728.35199999999998</v>
      </c>
      <c r="T538">
        <f t="shared" si="76"/>
        <v>311.92199999999997</v>
      </c>
      <c r="U538" s="2">
        <f>Monthly_Fixed_Costs!$I$2</f>
        <v>26.363636363636363</v>
      </c>
      <c r="V538">
        <f t="shared" si="77"/>
        <v>34.019999999999996</v>
      </c>
      <c r="W538" s="2">
        <f t="shared" si="78"/>
        <v>251.53836363636361</v>
      </c>
      <c r="X538">
        <f t="shared" si="79"/>
        <v>3</v>
      </c>
      <c r="Y538">
        <f t="shared" si="80"/>
        <v>0</v>
      </c>
    </row>
    <row r="539" spans="1:25" x14ac:dyDescent="0.3">
      <c r="A539" t="s">
        <v>575</v>
      </c>
      <c r="B539" s="1">
        <v>45664</v>
      </c>
      <c r="C539" s="1">
        <v>45667</v>
      </c>
      <c r="D539" s="1">
        <v>45667</v>
      </c>
      <c r="E539" t="s">
        <v>16</v>
      </c>
      <c r="F539" t="s">
        <v>17</v>
      </c>
      <c r="G539" t="s">
        <v>18</v>
      </c>
      <c r="H539" t="s">
        <v>25</v>
      </c>
      <c r="I539" t="s">
        <v>47</v>
      </c>
      <c r="J539" t="s">
        <v>35</v>
      </c>
      <c r="K539">
        <v>14</v>
      </c>
      <c r="L539">
        <v>104.29</v>
      </c>
      <c r="M539">
        <v>42.7</v>
      </c>
      <c r="N539">
        <v>3.39</v>
      </c>
      <c r="O539">
        <v>15</v>
      </c>
      <c r="P539">
        <f t="shared" si="72"/>
        <v>1</v>
      </c>
      <c r="Q539" t="str">
        <f t="shared" si="73"/>
        <v>Before 01-15</v>
      </c>
      <c r="R539">
        <f t="shared" si="74"/>
        <v>88.646500000000003</v>
      </c>
      <c r="S539">
        <f t="shared" si="75"/>
        <v>1241.0509999999999</v>
      </c>
      <c r="T539">
        <f t="shared" si="76"/>
        <v>643.25099999999986</v>
      </c>
      <c r="U539" s="2">
        <f>Monthly_Fixed_Costs!$I$2</f>
        <v>26.363636363636363</v>
      </c>
      <c r="V539">
        <f t="shared" si="77"/>
        <v>47.46</v>
      </c>
      <c r="W539" s="2">
        <f t="shared" si="78"/>
        <v>569.42736363636345</v>
      </c>
      <c r="X539">
        <f t="shared" si="79"/>
        <v>3</v>
      </c>
      <c r="Y539">
        <f t="shared" si="80"/>
        <v>0</v>
      </c>
    </row>
    <row r="540" spans="1:25" x14ac:dyDescent="0.3">
      <c r="A540" t="s">
        <v>576</v>
      </c>
      <c r="B540" s="1">
        <v>45658</v>
      </c>
      <c r="C540" s="1">
        <v>45662</v>
      </c>
      <c r="D540" s="1">
        <v>45662</v>
      </c>
      <c r="E540" t="s">
        <v>16</v>
      </c>
      <c r="F540" t="s">
        <v>45</v>
      </c>
      <c r="G540" t="s">
        <v>18</v>
      </c>
      <c r="H540" t="s">
        <v>33</v>
      </c>
      <c r="I540" t="s">
        <v>38</v>
      </c>
      <c r="J540" t="s">
        <v>21</v>
      </c>
      <c r="K540">
        <v>20</v>
      </c>
      <c r="L540">
        <v>46.43</v>
      </c>
      <c r="M540">
        <v>24.9</v>
      </c>
      <c r="N540">
        <v>9.5500000000000007</v>
      </c>
      <c r="O540">
        <v>5</v>
      </c>
      <c r="P540">
        <f t="shared" si="72"/>
        <v>1</v>
      </c>
      <c r="Q540" t="str">
        <f t="shared" si="73"/>
        <v>Before 01-15</v>
      </c>
      <c r="R540">
        <f t="shared" si="74"/>
        <v>44.108499999999999</v>
      </c>
      <c r="S540">
        <f t="shared" si="75"/>
        <v>882.17</v>
      </c>
      <c r="T540">
        <f t="shared" si="76"/>
        <v>384.16999999999996</v>
      </c>
      <c r="U540" s="2">
        <f>Monthly_Fixed_Costs!$I$2</f>
        <v>26.363636363636363</v>
      </c>
      <c r="V540">
        <f t="shared" si="77"/>
        <v>191</v>
      </c>
      <c r="W540" s="2">
        <f t="shared" si="78"/>
        <v>166.80636363636359</v>
      </c>
      <c r="X540">
        <f t="shared" si="79"/>
        <v>4</v>
      </c>
      <c r="Y540">
        <f t="shared" si="80"/>
        <v>0</v>
      </c>
    </row>
    <row r="541" spans="1:25" x14ac:dyDescent="0.3">
      <c r="A541" t="s">
        <v>577</v>
      </c>
      <c r="B541" s="1">
        <v>45660</v>
      </c>
      <c r="C541" s="1">
        <v>45664</v>
      </c>
      <c r="D541" s="1">
        <v>45663</v>
      </c>
      <c r="E541" t="s">
        <v>16</v>
      </c>
      <c r="F541" t="s">
        <v>45</v>
      </c>
      <c r="G541" t="s">
        <v>18</v>
      </c>
      <c r="H541" t="s">
        <v>19</v>
      </c>
      <c r="I541" t="s">
        <v>20</v>
      </c>
      <c r="J541" t="s">
        <v>21</v>
      </c>
      <c r="K541">
        <v>17</v>
      </c>
      <c r="L541">
        <v>178.57</v>
      </c>
      <c r="M541">
        <v>108.98</v>
      </c>
      <c r="N541">
        <v>6.1</v>
      </c>
      <c r="O541">
        <v>15</v>
      </c>
      <c r="P541">
        <f t="shared" si="72"/>
        <v>1</v>
      </c>
      <c r="Q541" t="str">
        <f t="shared" si="73"/>
        <v>Before 01-15</v>
      </c>
      <c r="R541">
        <f t="shared" si="74"/>
        <v>151.78449999999998</v>
      </c>
      <c r="S541">
        <f t="shared" si="75"/>
        <v>2580.3364999999994</v>
      </c>
      <c r="T541">
        <f t="shared" si="76"/>
        <v>727.67649999999935</v>
      </c>
      <c r="U541" s="2">
        <f>Monthly_Fixed_Costs!$I$2</f>
        <v>26.363636363636363</v>
      </c>
      <c r="V541">
        <f t="shared" si="77"/>
        <v>103.69999999999999</v>
      </c>
      <c r="W541" s="2">
        <f t="shared" si="78"/>
        <v>597.61286363636304</v>
      </c>
      <c r="X541">
        <f t="shared" si="79"/>
        <v>3</v>
      </c>
      <c r="Y541">
        <f t="shared" si="80"/>
        <v>0</v>
      </c>
    </row>
    <row r="542" spans="1:25" x14ac:dyDescent="0.3">
      <c r="A542" t="s">
        <v>578</v>
      </c>
      <c r="B542" s="1">
        <v>45666</v>
      </c>
      <c r="C542" s="1">
        <v>45668</v>
      </c>
      <c r="D542" s="1">
        <v>45667</v>
      </c>
      <c r="E542" t="s">
        <v>16</v>
      </c>
      <c r="F542" t="s">
        <v>17</v>
      </c>
      <c r="G542" t="s">
        <v>18</v>
      </c>
      <c r="H542" t="s">
        <v>33</v>
      </c>
      <c r="I542" t="s">
        <v>29</v>
      </c>
      <c r="J542" t="s">
        <v>27</v>
      </c>
      <c r="K542">
        <v>14</v>
      </c>
      <c r="L542">
        <v>154.26</v>
      </c>
      <c r="M542">
        <v>68.19</v>
      </c>
      <c r="N542">
        <v>4.62</v>
      </c>
      <c r="O542">
        <v>15</v>
      </c>
      <c r="P542">
        <f t="shared" si="72"/>
        <v>1</v>
      </c>
      <c r="Q542" t="str">
        <f t="shared" si="73"/>
        <v>Before 01-15</v>
      </c>
      <c r="R542">
        <f t="shared" si="74"/>
        <v>131.12099999999998</v>
      </c>
      <c r="S542">
        <f t="shared" si="75"/>
        <v>1835.6939999999997</v>
      </c>
      <c r="T542">
        <f t="shared" si="76"/>
        <v>881.03399999999976</v>
      </c>
      <c r="U542" s="2">
        <f>Monthly_Fixed_Costs!$I$2</f>
        <v>26.363636363636363</v>
      </c>
      <c r="V542">
        <f t="shared" si="77"/>
        <v>64.680000000000007</v>
      </c>
      <c r="W542" s="2">
        <f t="shared" si="78"/>
        <v>789.99036363636344</v>
      </c>
      <c r="X542">
        <f t="shared" si="79"/>
        <v>1</v>
      </c>
      <c r="Y542">
        <f t="shared" si="80"/>
        <v>0</v>
      </c>
    </row>
    <row r="543" spans="1:25" x14ac:dyDescent="0.3">
      <c r="A543" t="s">
        <v>579</v>
      </c>
      <c r="B543" s="1">
        <v>45682</v>
      </c>
      <c r="C543" s="1">
        <v>45684</v>
      </c>
      <c r="D543" s="1">
        <v>45684</v>
      </c>
      <c r="E543" t="s">
        <v>16</v>
      </c>
      <c r="F543" t="s">
        <v>41</v>
      </c>
      <c r="G543" t="s">
        <v>18</v>
      </c>
      <c r="H543" t="s">
        <v>25</v>
      </c>
      <c r="I543" t="s">
        <v>34</v>
      </c>
      <c r="J543" t="s">
        <v>35</v>
      </c>
      <c r="K543">
        <v>5</v>
      </c>
      <c r="L543">
        <v>39.04</v>
      </c>
      <c r="M543">
        <v>16.22</v>
      </c>
      <c r="N543">
        <v>8.51</v>
      </c>
      <c r="O543">
        <v>10</v>
      </c>
      <c r="P543">
        <f t="shared" si="72"/>
        <v>1</v>
      </c>
      <c r="Q543" t="str">
        <f t="shared" si="73"/>
        <v>After 01-15</v>
      </c>
      <c r="R543">
        <f t="shared" si="74"/>
        <v>35.136000000000003</v>
      </c>
      <c r="S543">
        <f t="shared" si="75"/>
        <v>175.68</v>
      </c>
      <c r="T543">
        <f t="shared" si="76"/>
        <v>94.580000000000013</v>
      </c>
      <c r="U543" s="2">
        <f>Monthly_Fixed_Costs!$I$2</f>
        <v>26.363636363636363</v>
      </c>
      <c r="V543">
        <f t="shared" si="77"/>
        <v>42.55</v>
      </c>
      <c r="W543" s="2">
        <f t="shared" si="78"/>
        <v>25.666363636363656</v>
      </c>
      <c r="X543">
        <f t="shared" si="79"/>
        <v>2</v>
      </c>
      <c r="Y543">
        <f t="shared" si="80"/>
        <v>0</v>
      </c>
    </row>
    <row r="544" spans="1:25" x14ac:dyDescent="0.3">
      <c r="A544" t="s">
        <v>580</v>
      </c>
      <c r="B544" s="1">
        <v>45687</v>
      </c>
      <c r="C544" s="1">
        <v>45690</v>
      </c>
      <c r="D544" s="1">
        <v>45692</v>
      </c>
      <c r="E544" t="s">
        <v>23</v>
      </c>
      <c r="F544" t="s">
        <v>45</v>
      </c>
      <c r="G544" t="s">
        <v>24</v>
      </c>
      <c r="H544" t="s">
        <v>19</v>
      </c>
      <c r="I544" t="s">
        <v>56</v>
      </c>
      <c r="J544" t="s">
        <v>35</v>
      </c>
      <c r="K544">
        <v>11</v>
      </c>
      <c r="L544">
        <v>151.47999999999999</v>
      </c>
      <c r="M544">
        <v>76.86</v>
      </c>
      <c r="N544">
        <v>7.3</v>
      </c>
      <c r="O544">
        <v>10</v>
      </c>
      <c r="P544">
        <f t="shared" si="72"/>
        <v>0</v>
      </c>
      <c r="Q544" t="str">
        <f t="shared" si="73"/>
        <v>After 01-15</v>
      </c>
      <c r="R544">
        <f t="shared" si="74"/>
        <v>136.33199999999999</v>
      </c>
      <c r="S544">
        <f t="shared" si="75"/>
        <v>1499.652</v>
      </c>
      <c r="T544">
        <f t="shared" si="76"/>
        <v>654.19200000000001</v>
      </c>
      <c r="U544" s="2">
        <f>Monthly_Fixed_Costs!$I$2</f>
        <v>26.363636363636363</v>
      </c>
      <c r="V544">
        <f t="shared" si="77"/>
        <v>80.3</v>
      </c>
      <c r="W544" s="2">
        <f t="shared" si="78"/>
        <v>547.52836363636368</v>
      </c>
      <c r="X544">
        <f t="shared" si="79"/>
        <v>5</v>
      </c>
      <c r="Y544">
        <f t="shared" si="80"/>
        <v>0</v>
      </c>
    </row>
    <row r="545" spans="1:25" x14ac:dyDescent="0.3">
      <c r="A545" t="s">
        <v>581</v>
      </c>
      <c r="B545" s="1">
        <v>45683</v>
      </c>
      <c r="C545" s="1">
        <v>45685</v>
      </c>
      <c r="D545" s="1">
        <v>45685</v>
      </c>
      <c r="E545" t="s">
        <v>23</v>
      </c>
      <c r="F545" t="s">
        <v>32</v>
      </c>
      <c r="G545" t="s">
        <v>18</v>
      </c>
      <c r="H545" t="s">
        <v>19</v>
      </c>
      <c r="I545" t="s">
        <v>29</v>
      </c>
      <c r="J545" t="s">
        <v>27</v>
      </c>
      <c r="K545">
        <v>1</v>
      </c>
      <c r="L545">
        <v>147.13999999999999</v>
      </c>
      <c r="M545">
        <v>70.239999999999995</v>
      </c>
      <c r="N545">
        <v>7.83</v>
      </c>
      <c r="O545">
        <v>0</v>
      </c>
      <c r="P545">
        <f t="shared" si="72"/>
        <v>1</v>
      </c>
      <c r="Q545" t="str">
        <f t="shared" si="73"/>
        <v>After 01-15</v>
      </c>
      <c r="R545">
        <f t="shared" si="74"/>
        <v>147.13999999999999</v>
      </c>
      <c r="S545">
        <f t="shared" si="75"/>
        <v>147.13999999999999</v>
      </c>
      <c r="T545">
        <f t="shared" si="76"/>
        <v>76.899999999999991</v>
      </c>
      <c r="U545" s="2">
        <f>Monthly_Fixed_Costs!$I$2</f>
        <v>26.363636363636363</v>
      </c>
      <c r="V545">
        <f t="shared" si="77"/>
        <v>7.83</v>
      </c>
      <c r="W545" s="2">
        <f t="shared" si="78"/>
        <v>42.706363636363626</v>
      </c>
      <c r="X545">
        <f t="shared" si="79"/>
        <v>2</v>
      </c>
      <c r="Y545">
        <f t="shared" si="80"/>
        <v>0</v>
      </c>
    </row>
    <row r="546" spans="1:25" x14ac:dyDescent="0.3">
      <c r="A546" t="s">
        <v>582</v>
      </c>
      <c r="B546" s="1">
        <v>45682</v>
      </c>
      <c r="C546" s="1">
        <v>45686</v>
      </c>
      <c r="D546" s="1">
        <v>45687</v>
      </c>
      <c r="E546" t="s">
        <v>16</v>
      </c>
      <c r="F546" t="s">
        <v>32</v>
      </c>
      <c r="G546" t="s">
        <v>18</v>
      </c>
      <c r="H546" t="s">
        <v>25</v>
      </c>
      <c r="I546" t="s">
        <v>20</v>
      </c>
      <c r="J546" t="s">
        <v>21</v>
      </c>
      <c r="K546">
        <v>1</v>
      </c>
      <c r="L546">
        <v>71.239999999999995</v>
      </c>
      <c r="M546">
        <v>43.11</v>
      </c>
      <c r="N546">
        <v>5.0999999999999996</v>
      </c>
      <c r="O546">
        <v>10</v>
      </c>
      <c r="P546">
        <f t="shared" si="72"/>
        <v>0</v>
      </c>
      <c r="Q546" t="str">
        <f t="shared" si="73"/>
        <v>After 01-15</v>
      </c>
      <c r="R546">
        <f t="shared" si="74"/>
        <v>64.116</v>
      </c>
      <c r="S546">
        <f t="shared" si="75"/>
        <v>64.116</v>
      </c>
      <c r="T546">
        <f t="shared" si="76"/>
        <v>21.006</v>
      </c>
      <c r="U546" s="2">
        <f>Monthly_Fixed_Costs!$I$2</f>
        <v>26.363636363636363</v>
      </c>
      <c r="V546">
        <f t="shared" si="77"/>
        <v>5.0999999999999996</v>
      </c>
      <c r="W546" s="2">
        <f t="shared" si="78"/>
        <v>-10.457636363636361</v>
      </c>
      <c r="X546">
        <f t="shared" si="79"/>
        <v>5</v>
      </c>
      <c r="Y546">
        <f t="shared" si="80"/>
        <v>1</v>
      </c>
    </row>
    <row r="547" spans="1:25" x14ac:dyDescent="0.3">
      <c r="A547" t="s">
        <v>583</v>
      </c>
      <c r="B547" s="1">
        <v>45666</v>
      </c>
      <c r="C547" s="1">
        <v>45669</v>
      </c>
      <c r="D547" s="1">
        <v>45668</v>
      </c>
      <c r="E547" t="s">
        <v>16</v>
      </c>
      <c r="F547" t="s">
        <v>45</v>
      </c>
      <c r="G547" t="s">
        <v>24</v>
      </c>
      <c r="H547" t="s">
        <v>19</v>
      </c>
      <c r="I547" t="s">
        <v>26</v>
      </c>
      <c r="J547" t="s">
        <v>27</v>
      </c>
      <c r="K547">
        <v>13</v>
      </c>
      <c r="L547">
        <v>76.069999999999993</v>
      </c>
      <c r="M547">
        <v>31.04</v>
      </c>
      <c r="N547">
        <v>9.08</v>
      </c>
      <c r="O547">
        <v>10</v>
      </c>
      <c r="P547">
        <f t="shared" si="72"/>
        <v>1</v>
      </c>
      <c r="Q547" t="str">
        <f t="shared" si="73"/>
        <v>Before 01-15</v>
      </c>
      <c r="R547">
        <f t="shared" si="74"/>
        <v>68.462999999999994</v>
      </c>
      <c r="S547">
        <f t="shared" si="75"/>
        <v>890.01899999999989</v>
      </c>
      <c r="T547">
        <f t="shared" si="76"/>
        <v>486.49899999999991</v>
      </c>
      <c r="U547" s="2">
        <f>Monthly_Fixed_Costs!$I$2</f>
        <v>26.363636363636363</v>
      </c>
      <c r="V547">
        <f t="shared" si="77"/>
        <v>118.04</v>
      </c>
      <c r="W547" s="2">
        <f t="shared" si="78"/>
        <v>342.09536363636357</v>
      </c>
      <c r="X547">
        <f t="shared" si="79"/>
        <v>2</v>
      </c>
      <c r="Y547">
        <f t="shared" si="80"/>
        <v>0</v>
      </c>
    </row>
    <row r="548" spans="1:25" x14ac:dyDescent="0.3">
      <c r="A548" t="s">
        <v>584</v>
      </c>
      <c r="B548" s="1">
        <v>45686</v>
      </c>
      <c r="C548" s="1">
        <v>45690</v>
      </c>
      <c r="D548" s="1">
        <v>45689</v>
      </c>
      <c r="E548" t="s">
        <v>23</v>
      </c>
      <c r="F548" t="s">
        <v>41</v>
      </c>
      <c r="G548" t="s">
        <v>18</v>
      </c>
      <c r="H548" t="s">
        <v>33</v>
      </c>
      <c r="I548" t="s">
        <v>34</v>
      </c>
      <c r="J548" t="s">
        <v>35</v>
      </c>
      <c r="K548">
        <v>16</v>
      </c>
      <c r="L548">
        <v>71.55</v>
      </c>
      <c r="M548">
        <v>35.29</v>
      </c>
      <c r="N548">
        <v>8.1999999999999993</v>
      </c>
      <c r="O548">
        <v>5</v>
      </c>
      <c r="P548">
        <f t="shared" si="72"/>
        <v>1</v>
      </c>
      <c r="Q548" t="str">
        <f t="shared" si="73"/>
        <v>After 01-15</v>
      </c>
      <c r="R548">
        <f t="shared" si="74"/>
        <v>67.972499999999997</v>
      </c>
      <c r="S548">
        <f t="shared" si="75"/>
        <v>1087.56</v>
      </c>
      <c r="T548">
        <f t="shared" si="76"/>
        <v>522.91999999999996</v>
      </c>
      <c r="U548" s="2">
        <f>Monthly_Fixed_Costs!$I$2</f>
        <v>26.363636363636363</v>
      </c>
      <c r="V548">
        <f t="shared" si="77"/>
        <v>131.19999999999999</v>
      </c>
      <c r="W548" s="2">
        <f t="shared" si="78"/>
        <v>365.3563636363636</v>
      </c>
      <c r="X548">
        <f t="shared" si="79"/>
        <v>3</v>
      </c>
      <c r="Y548">
        <f t="shared" si="80"/>
        <v>0</v>
      </c>
    </row>
    <row r="549" spans="1:25" x14ac:dyDescent="0.3">
      <c r="A549" t="s">
        <v>585</v>
      </c>
      <c r="B549" s="1">
        <v>45686</v>
      </c>
      <c r="C549" s="1">
        <v>45690</v>
      </c>
      <c r="D549" s="1">
        <v>45690</v>
      </c>
      <c r="E549" t="s">
        <v>16</v>
      </c>
      <c r="F549" t="s">
        <v>41</v>
      </c>
      <c r="G549" t="s">
        <v>18</v>
      </c>
      <c r="H549" t="s">
        <v>33</v>
      </c>
      <c r="I549" t="s">
        <v>20</v>
      </c>
      <c r="J549" t="s">
        <v>21</v>
      </c>
      <c r="K549">
        <v>8</v>
      </c>
      <c r="L549">
        <v>49.16</v>
      </c>
      <c r="M549">
        <v>25.15</v>
      </c>
      <c r="N549">
        <v>11.33</v>
      </c>
      <c r="O549">
        <v>5</v>
      </c>
      <c r="P549">
        <f t="shared" si="72"/>
        <v>1</v>
      </c>
      <c r="Q549" t="str">
        <f t="shared" si="73"/>
        <v>After 01-15</v>
      </c>
      <c r="R549">
        <f t="shared" si="74"/>
        <v>46.701999999999991</v>
      </c>
      <c r="S549">
        <f t="shared" si="75"/>
        <v>373.61599999999993</v>
      </c>
      <c r="T549">
        <f t="shared" si="76"/>
        <v>172.41599999999994</v>
      </c>
      <c r="U549" s="2">
        <f>Monthly_Fixed_Costs!$I$2</f>
        <v>26.363636363636363</v>
      </c>
      <c r="V549">
        <f t="shared" si="77"/>
        <v>90.64</v>
      </c>
      <c r="W549" s="2">
        <f t="shared" si="78"/>
        <v>55.41236363636358</v>
      </c>
      <c r="X549">
        <f t="shared" si="79"/>
        <v>4</v>
      </c>
      <c r="Y549">
        <f t="shared" si="80"/>
        <v>0</v>
      </c>
    </row>
    <row r="550" spans="1:25" x14ac:dyDescent="0.3">
      <c r="A550" t="s">
        <v>586</v>
      </c>
      <c r="B550" s="1">
        <v>45674</v>
      </c>
      <c r="C550" s="1">
        <v>45678</v>
      </c>
      <c r="D550" s="1">
        <v>45678</v>
      </c>
      <c r="E550" t="s">
        <v>16</v>
      </c>
      <c r="F550" t="s">
        <v>32</v>
      </c>
      <c r="G550" t="s">
        <v>18</v>
      </c>
      <c r="H550" t="s">
        <v>33</v>
      </c>
      <c r="I550" t="s">
        <v>74</v>
      </c>
      <c r="J550" t="s">
        <v>27</v>
      </c>
      <c r="K550">
        <v>4</v>
      </c>
      <c r="L550">
        <v>176.01</v>
      </c>
      <c r="M550">
        <v>96.95</v>
      </c>
      <c r="N550">
        <v>3.14</v>
      </c>
      <c r="O550">
        <v>5</v>
      </c>
      <c r="P550">
        <f t="shared" si="72"/>
        <v>1</v>
      </c>
      <c r="Q550" t="str">
        <f t="shared" si="73"/>
        <v>After 01-15</v>
      </c>
      <c r="R550">
        <f t="shared" si="74"/>
        <v>167.20949999999999</v>
      </c>
      <c r="S550">
        <f t="shared" si="75"/>
        <v>668.83799999999997</v>
      </c>
      <c r="T550">
        <f t="shared" si="76"/>
        <v>281.03799999999995</v>
      </c>
      <c r="U550" s="2">
        <f>Monthly_Fixed_Costs!$I$2</f>
        <v>26.363636363636363</v>
      </c>
      <c r="V550">
        <f t="shared" si="77"/>
        <v>12.56</v>
      </c>
      <c r="W550" s="2">
        <f t="shared" si="78"/>
        <v>242.11436363636358</v>
      </c>
      <c r="X550">
        <f t="shared" si="79"/>
        <v>4</v>
      </c>
      <c r="Y550">
        <f t="shared" si="80"/>
        <v>0</v>
      </c>
    </row>
    <row r="551" spans="1:25" x14ac:dyDescent="0.3">
      <c r="A551" t="s">
        <v>587</v>
      </c>
      <c r="B551" s="1">
        <v>45659</v>
      </c>
      <c r="C551" s="1">
        <v>45662</v>
      </c>
      <c r="D551" s="1">
        <v>45662</v>
      </c>
      <c r="E551" t="s">
        <v>23</v>
      </c>
      <c r="F551" t="s">
        <v>41</v>
      </c>
      <c r="G551" t="s">
        <v>18</v>
      </c>
      <c r="H551" t="s">
        <v>25</v>
      </c>
      <c r="I551" t="s">
        <v>74</v>
      </c>
      <c r="J551" t="s">
        <v>27</v>
      </c>
      <c r="K551">
        <v>13</v>
      </c>
      <c r="L551">
        <v>102.06</v>
      </c>
      <c r="M551">
        <v>54.29</v>
      </c>
      <c r="N551">
        <v>3.58</v>
      </c>
      <c r="O551">
        <v>10</v>
      </c>
      <c r="P551">
        <f t="shared" si="72"/>
        <v>1</v>
      </c>
      <c r="Q551" t="str">
        <f t="shared" si="73"/>
        <v>Before 01-15</v>
      </c>
      <c r="R551">
        <f t="shared" si="74"/>
        <v>91.853999999999999</v>
      </c>
      <c r="S551">
        <f t="shared" si="75"/>
        <v>1194.1020000000001</v>
      </c>
      <c r="T551">
        <f t="shared" si="76"/>
        <v>488.33200000000011</v>
      </c>
      <c r="U551" s="2">
        <f>Monthly_Fixed_Costs!$I$2</f>
        <v>26.363636363636363</v>
      </c>
      <c r="V551">
        <f t="shared" si="77"/>
        <v>46.54</v>
      </c>
      <c r="W551" s="2">
        <f t="shared" si="78"/>
        <v>415.42836363636377</v>
      </c>
      <c r="X551">
        <f t="shared" si="79"/>
        <v>3</v>
      </c>
      <c r="Y551">
        <f t="shared" si="80"/>
        <v>0</v>
      </c>
    </row>
    <row r="552" spans="1:25" x14ac:dyDescent="0.3">
      <c r="A552" t="s">
        <v>588</v>
      </c>
      <c r="B552" s="1">
        <v>45664</v>
      </c>
      <c r="C552" s="1">
        <v>45666</v>
      </c>
      <c r="D552" s="1">
        <v>45666</v>
      </c>
      <c r="E552" t="s">
        <v>16</v>
      </c>
      <c r="F552" t="s">
        <v>32</v>
      </c>
      <c r="G552" t="s">
        <v>18</v>
      </c>
      <c r="H552" t="s">
        <v>37</v>
      </c>
      <c r="I552" t="s">
        <v>56</v>
      </c>
      <c r="J552" t="s">
        <v>35</v>
      </c>
      <c r="K552">
        <v>20</v>
      </c>
      <c r="L552">
        <v>38.89</v>
      </c>
      <c r="M552">
        <v>25.18</v>
      </c>
      <c r="N552">
        <v>8.6199999999999992</v>
      </c>
      <c r="O552">
        <v>0</v>
      </c>
      <c r="P552">
        <f t="shared" si="72"/>
        <v>1</v>
      </c>
      <c r="Q552" t="str">
        <f t="shared" si="73"/>
        <v>Before 01-15</v>
      </c>
      <c r="R552">
        <f t="shared" si="74"/>
        <v>38.89</v>
      </c>
      <c r="S552">
        <f t="shared" si="75"/>
        <v>777.8</v>
      </c>
      <c r="T552">
        <f t="shared" si="76"/>
        <v>274.19999999999993</v>
      </c>
      <c r="U552" s="2">
        <f>Monthly_Fixed_Costs!$I$2</f>
        <v>26.363636363636363</v>
      </c>
      <c r="V552">
        <f t="shared" si="77"/>
        <v>172.39999999999998</v>
      </c>
      <c r="W552" s="2">
        <f t="shared" si="78"/>
        <v>75.436363636363581</v>
      </c>
      <c r="X552">
        <f t="shared" si="79"/>
        <v>2</v>
      </c>
      <c r="Y552">
        <f t="shared" si="80"/>
        <v>0</v>
      </c>
    </row>
    <row r="553" spans="1:25" x14ac:dyDescent="0.3">
      <c r="A553" t="s">
        <v>589</v>
      </c>
      <c r="B553" s="1">
        <v>45666</v>
      </c>
      <c r="C553" s="1">
        <v>45668</v>
      </c>
      <c r="D553" s="1">
        <v>45667</v>
      </c>
      <c r="E553" t="s">
        <v>16</v>
      </c>
      <c r="F553" t="s">
        <v>41</v>
      </c>
      <c r="G553" t="s">
        <v>18</v>
      </c>
      <c r="H553" t="s">
        <v>37</v>
      </c>
      <c r="I553" t="s">
        <v>38</v>
      </c>
      <c r="J553" t="s">
        <v>21</v>
      </c>
      <c r="K553">
        <v>16</v>
      </c>
      <c r="L553">
        <v>94.27</v>
      </c>
      <c r="M553">
        <v>41.88</v>
      </c>
      <c r="N553">
        <v>4.25</v>
      </c>
      <c r="O553">
        <v>10</v>
      </c>
      <c r="P553">
        <f t="shared" si="72"/>
        <v>1</v>
      </c>
      <c r="Q553" t="str">
        <f t="shared" si="73"/>
        <v>Before 01-15</v>
      </c>
      <c r="R553">
        <f t="shared" si="74"/>
        <v>84.843000000000004</v>
      </c>
      <c r="S553">
        <f t="shared" si="75"/>
        <v>1357.4880000000001</v>
      </c>
      <c r="T553">
        <f t="shared" si="76"/>
        <v>687.40800000000002</v>
      </c>
      <c r="U553" s="2">
        <f>Monthly_Fixed_Costs!$I$2</f>
        <v>26.363636363636363</v>
      </c>
      <c r="V553">
        <f t="shared" si="77"/>
        <v>68</v>
      </c>
      <c r="W553" s="2">
        <f t="shared" si="78"/>
        <v>593.04436363636364</v>
      </c>
      <c r="X553">
        <f t="shared" si="79"/>
        <v>1</v>
      </c>
      <c r="Y553">
        <f t="shared" si="80"/>
        <v>0</v>
      </c>
    </row>
    <row r="554" spans="1:25" x14ac:dyDescent="0.3">
      <c r="A554" t="s">
        <v>590</v>
      </c>
      <c r="B554" s="1">
        <v>45665</v>
      </c>
      <c r="C554" s="1">
        <v>45667</v>
      </c>
      <c r="D554" s="1">
        <v>45666</v>
      </c>
      <c r="E554" t="s">
        <v>23</v>
      </c>
      <c r="F554" t="s">
        <v>41</v>
      </c>
      <c r="G554" t="s">
        <v>24</v>
      </c>
      <c r="H554" t="s">
        <v>37</v>
      </c>
      <c r="I554" t="s">
        <v>20</v>
      </c>
      <c r="J554" t="s">
        <v>21</v>
      </c>
      <c r="K554">
        <v>6</v>
      </c>
      <c r="L554">
        <v>137.01</v>
      </c>
      <c r="M554">
        <v>69.010000000000005</v>
      </c>
      <c r="N554">
        <v>8.7799999999999994</v>
      </c>
      <c r="O554">
        <v>15</v>
      </c>
      <c r="P554">
        <f t="shared" si="72"/>
        <v>1</v>
      </c>
      <c r="Q554" t="str">
        <f t="shared" si="73"/>
        <v>Before 01-15</v>
      </c>
      <c r="R554">
        <f t="shared" si="74"/>
        <v>116.45849999999999</v>
      </c>
      <c r="S554">
        <f t="shared" si="75"/>
        <v>698.75099999999998</v>
      </c>
      <c r="T554">
        <f t="shared" si="76"/>
        <v>284.69099999999992</v>
      </c>
      <c r="U554" s="2">
        <f>Monthly_Fixed_Costs!$I$2</f>
        <v>26.363636363636363</v>
      </c>
      <c r="V554">
        <f t="shared" si="77"/>
        <v>52.679999999999993</v>
      </c>
      <c r="W554" s="2">
        <f t="shared" si="78"/>
        <v>205.64736363636356</v>
      </c>
      <c r="X554">
        <f t="shared" si="79"/>
        <v>1</v>
      </c>
      <c r="Y554">
        <f t="shared" si="80"/>
        <v>0</v>
      </c>
    </row>
    <row r="555" spans="1:25" x14ac:dyDescent="0.3">
      <c r="A555" t="s">
        <v>591</v>
      </c>
      <c r="B555" s="1">
        <v>45666</v>
      </c>
      <c r="C555" s="1">
        <v>45670</v>
      </c>
      <c r="D555" s="1">
        <v>45670</v>
      </c>
      <c r="E555" t="s">
        <v>23</v>
      </c>
      <c r="F555" t="s">
        <v>32</v>
      </c>
      <c r="G555" t="s">
        <v>24</v>
      </c>
      <c r="H555" t="s">
        <v>19</v>
      </c>
      <c r="I555" t="s">
        <v>20</v>
      </c>
      <c r="J555" t="s">
        <v>21</v>
      </c>
      <c r="K555">
        <v>20</v>
      </c>
      <c r="L555">
        <v>154.81</v>
      </c>
      <c r="M555">
        <v>83.93</v>
      </c>
      <c r="N555">
        <v>11.66</v>
      </c>
      <c r="O555">
        <v>5</v>
      </c>
      <c r="P555">
        <f t="shared" si="72"/>
        <v>1</v>
      </c>
      <c r="Q555" t="str">
        <f t="shared" si="73"/>
        <v>Before 01-15</v>
      </c>
      <c r="R555">
        <f t="shared" si="74"/>
        <v>147.06950000000001</v>
      </c>
      <c r="S555">
        <f t="shared" si="75"/>
        <v>2941.3900000000003</v>
      </c>
      <c r="T555">
        <f t="shared" si="76"/>
        <v>1262.7900000000002</v>
      </c>
      <c r="U555" s="2">
        <f>Monthly_Fixed_Costs!$I$2</f>
        <v>26.363636363636363</v>
      </c>
      <c r="V555">
        <f t="shared" si="77"/>
        <v>233.2</v>
      </c>
      <c r="W555" s="2">
        <f t="shared" si="78"/>
        <v>1003.2263636363639</v>
      </c>
      <c r="X555">
        <f t="shared" si="79"/>
        <v>4</v>
      </c>
      <c r="Y555">
        <f t="shared" si="80"/>
        <v>0</v>
      </c>
    </row>
    <row r="556" spans="1:25" x14ac:dyDescent="0.3">
      <c r="A556" t="s">
        <v>592</v>
      </c>
      <c r="B556" s="1">
        <v>45664</v>
      </c>
      <c r="C556" s="1">
        <v>45668</v>
      </c>
      <c r="D556" s="1">
        <v>45667</v>
      </c>
      <c r="E556" t="s">
        <v>16</v>
      </c>
      <c r="F556" t="s">
        <v>45</v>
      </c>
      <c r="G556" t="s">
        <v>24</v>
      </c>
      <c r="H556" t="s">
        <v>19</v>
      </c>
      <c r="I556" t="s">
        <v>56</v>
      </c>
      <c r="J556" t="s">
        <v>35</v>
      </c>
      <c r="K556">
        <v>17</v>
      </c>
      <c r="L556">
        <v>105.08</v>
      </c>
      <c r="M556">
        <v>52.44</v>
      </c>
      <c r="N556">
        <v>9.51</v>
      </c>
      <c r="O556">
        <v>10</v>
      </c>
      <c r="P556">
        <f t="shared" si="72"/>
        <v>1</v>
      </c>
      <c r="Q556" t="str">
        <f t="shared" si="73"/>
        <v>Before 01-15</v>
      </c>
      <c r="R556">
        <f t="shared" si="74"/>
        <v>94.572000000000003</v>
      </c>
      <c r="S556">
        <f t="shared" si="75"/>
        <v>1607.7240000000002</v>
      </c>
      <c r="T556">
        <f t="shared" si="76"/>
        <v>716.24400000000014</v>
      </c>
      <c r="U556" s="2">
        <f>Monthly_Fixed_Costs!$I$2</f>
        <v>26.363636363636363</v>
      </c>
      <c r="V556">
        <f t="shared" si="77"/>
        <v>161.66999999999999</v>
      </c>
      <c r="W556" s="2">
        <f t="shared" si="78"/>
        <v>528.21036363636381</v>
      </c>
      <c r="X556">
        <f t="shared" si="79"/>
        <v>3</v>
      </c>
      <c r="Y556">
        <f t="shared" si="80"/>
        <v>0</v>
      </c>
    </row>
    <row r="557" spans="1:25" x14ac:dyDescent="0.3">
      <c r="A557" t="s">
        <v>593</v>
      </c>
      <c r="B557" s="1">
        <v>45673</v>
      </c>
      <c r="C557" s="1">
        <v>45675</v>
      </c>
      <c r="D557" s="1">
        <v>45675</v>
      </c>
      <c r="E557" t="s">
        <v>16</v>
      </c>
      <c r="F557" t="s">
        <v>45</v>
      </c>
      <c r="G557" t="s">
        <v>24</v>
      </c>
      <c r="H557" t="s">
        <v>19</v>
      </c>
      <c r="I557" t="s">
        <v>47</v>
      </c>
      <c r="J557" t="s">
        <v>35</v>
      </c>
      <c r="K557">
        <v>5</v>
      </c>
      <c r="L557">
        <v>53.44</v>
      </c>
      <c r="M557">
        <v>30.89</v>
      </c>
      <c r="N557">
        <v>4.21</v>
      </c>
      <c r="O557">
        <v>15</v>
      </c>
      <c r="P557">
        <f t="shared" si="72"/>
        <v>1</v>
      </c>
      <c r="Q557" t="str">
        <f t="shared" si="73"/>
        <v>After 01-15</v>
      </c>
      <c r="R557">
        <f t="shared" si="74"/>
        <v>45.423999999999999</v>
      </c>
      <c r="S557">
        <f t="shared" si="75"/>
        <v>227.12</v>
      </c>
      <c r="T557">
        <f t="shared" si="76"/>
        <v>72.670000000000016</v>
      </c>
      <c r="U557" s="2">
        <f>Monthly_Fixed_Costs!$I$2</f>
        <v>26.363636363636363</v>
      </c>
      <c r="V557">
        <f t="shared" si="77"/>
        <v>21.05</v>
      </c>
      <c r="W557" s="2">
        <f t="shared" si="78"/>
        <v>25.256363636363652</v>
      </c>
      <c r="X557">
        <f t="shared" si="79"/>
        <v>2</v>
      </c>
      <c r="Y557">
        <f t="shared" si="80"/>
        <v>0</v>
      </c>
    </row>
    <row r="558" spans="1:25" x14ac:dyDescent="0.3">
      <c r="A558" t="s">
        <v>594</v>
      </c>
      <c r="B558" s="1">
        <v>45679</v>
      </c>
      <c r="C558" s="1">
        <v>45683</v>
      </c>
      <c r="D558" s="1">
        <v>45683</v>
      </c>
      <c r="E558" t="s">
        <v>23</v>
      </c>
      <c r="F558" t="s">
        <v>41</v>
      </c>
      <c r="G558" t="s">
        <v>18</v>
      </c>
      <c r="H558" t="s">
        <v>37</v>
      </c>
      <c r="I558" t="s">
        <v>34</v>
      </c>
      <c r="J558" t="s">
        <v>35</v>
      </c>
      <c r="K558">
        <v>18</v>
      </c>
      <c r="L558">
        <v>129.32</v>
      </c>
      <c r="M558">
        <v>80.81</v>
      </c>
      <c r="N558">
        <v>3.29</v>
      </c>
      <c r="O558">
        <v>5</v>
      </c>
      <c r="P558">
        <f t="shared" si="72"/>
        <v>1</v>
      </c>
      <c r="Q558" t="str">
        <f t="shared" si="73"/>
        <v>After 01-15</v>
      </c>
      <c r="R558">
        <f t="shared" si="74"/>
        <v>122.85399999999998</v>
      </c>
      <c r="S558">
        <f t="shared" si="75"/>
        <v>2211.3719999999998</v>
      </c>
      <c r="T558">
        <f t="shared" si="76"/>
        <v>756.79199999999992</v>
      </c>
      <c r="U558" s="2">
        <f>Monthly_Fixed_Costs!$I$2</f>
        <v>26.363636363636363</v>
      </c>
      <c r="V558">
        <f t="shared" si="77"/>
        <v>59.22</v>
      </c>
      <c r="W558" s="2">
        <f t="shared" si="78"/>
        <v>671.20836363636352</v>
      </c>
      <c r="X558">
        <f t="shared" si="79"/>
        <v>4</v>
      </c>
      <c r="Y558">
        <f t="shared" si="80"/>
        <v>0</v>
      </c>
    </row>
    <row r="559" spans="1:25" x14ac:dyDescent="0.3">
      <c r="A559" t="s">
        <v>595</v>
      </c>
      <c r="B559" s="1">
        <v>45682</v>
      </c>
      <c r="C559" s="1">
        <v>45686</v>
      </c>
      <c r="D559" s="1">
        <v>45686</v>
      </c>
      <c r="E559" t="s">
        <v>23</v>
      </c>
      <c r="F559" t="s">
        <v>45</v>
      </c>
      <c r="G559" t="s">
        <v>18</v>
      </c>
      <c r="H559" t="s">
        <v>25</v>
      </c>
      <c r="I559" t="s">
        <v>38</v>
      </c>
      <c r="J559" t="s">
        <v>21</v>
      </c>
      <c r="K559">
        <v>18</v>
      </c>
      <c r="L559">
        <v>26.07</v>
      </c>
      <c r="M559">
        <v>12.67</v>
      </c>
      <c r="N559">
        <v>3.18</v>
      </c>
      <c r="O559">
        <v>0</v>
      </c>
      <c r="P559">
        <f t="shared" si="72"/>
        <v>1</v>
      </c>
      <c r="Q559" t="str">
        <f t="shared" si="73"/>
        <v>After 01-15</v>
      </c>
      <c r="R559">
        <f t="shared" si="74"/>
        <v>26.07</v>
      </c>
      <c r="S559">
        <f t="shared" si="75"/>
        <v>469.26</v>
      </c>
      <c r="T559">
        <f t="shared" si="76"/>
        <v>241.2</v>
      </c>
      <c r="U559" s="2">
        <f>Monthly_Fixed_Costs!$I$2</f>
        <v>26.363636363636363</v>
      </c>
      <c r="V559">
        <f t="shared" si="77"/>
        <v>57.24</v>
      </c>
      <c r="W559" s="2">
        <f t="shared" si="78"/>
        <v>157.59636363636361</v>
      </c>
      <c r="X559">
        <f t="shared" si="79"/>
        <v>4</v>
      </c>
      <c r="Y559">
        <f t="shared" si="80"/>
        <v>0</v>
      </c>
    </row>
    <row r="560" spans="1:25" x14ac:dyDescent="0.3">
      <c r="A560" t="s">
        <v>596</v>
      </c>
      <c r="B560" s="1">
        <v>45660</v>
      </c>
      <c r="C560" s="1">
        <v>45662</v>
      </c>
      <c r="D560" s="1">
        <v>45662</v>
      </c>
      <c r="E560" t="s">
        <v>23</v>
      </c>
      <c r="F560" t="s">
        <v>32</v>
      </c>
      <c r="G560" t="s">
        <v>18</v>
      </c>
      <c r="H560" t="s">
        <v>25</v>
      </c>
      <c r="I560" t="s">
        <v>26</v>
      </c>
      <c r="J560" t="s">
        <v>27</v>
      </c>
      <c r="K560">
        <v>13</v>
      </c>
      <c r="L560">
        <v>131.08000000000001</v>
      </c>
      <c r="M560">
        <v>62.01</v>
      </c>
      <c r="N560">
        <v>4.55</v>
      </c>
      <c r="O560">
        <v>5</v>
      </c>
      <c r="P560">
        <f t="shared" si="72"/>
        <v>1</v>
      </c>
      <c r="Q560" t="str">
        <f t="shared" si="73"/>
        <v>Before 01-15</v>
      </c>
      <c r="R560">
        <f t="shared" si="74"/>
        <v>124.52600000000001</v>
      </c>
      <c r="S560">
        <f t="shared" si="75"/>
        <v>1618.8380000000002</v>
      </c>
      <c r="T560">
        <f t="shared" si="76"/>
        <v>812.7080000000002</v>
      </c>
      <c r="U560" s="2">
        <f>Monthly_Fixed_Costs!$I$2</f>
        <v>26.363636363636363</v>
      </c>
      <c r="V560">
        <f t="shared" si="77"/>
        <v>59.15</v>
      </c>
      <c r="W560" s="2">
        <f t="shared" si="78"/>
        <v>727.19436363636385</v>
      </c>
      <c r="X560">
        <f t="shared" si="79"/>
        <v>2</v>
      </c>
      <c r="Y560">
        <f t="shared" si="80"/>
        <v>0</v>
      </c>
    </row>
    <row r="561" spans="1:25" x14ac:dyDescent="0.3">
      <c r="A561" t="s">
        <v>597</v>
      </c>
      <c r="B561" s="1">
        <v>45672</v>
      </c>
      <c r="C561" s="1">
        <v>45676</v>
      </c>
      <c r="D561" s="1">
        <v>45675</v>
      </c>
      <c r="E561" t="s">
        <v>23</v>
      </c>
      <c r="F561" t="s">
        <v>45</v>
      </c>
      <c r="G561" t="s">
        <v>24</v>
      </c>
      <c r="H561" t="s">
        <v>37</v>
      </c>
      <c r="I561" t="s">
        <v>56</v>
      </c>
      <c r="J561" t="s">
        <v>35</v>
      </c>
      <c r="K561">
        <v>20</v>
      </c>
      <c r="L561">
        <v>122.79</v>
      </c>
      <c r="M561">
        <v>50.15</v>
      </c>
      <c r="N561">
        <v>4.82</v>
      </c>
      <c r="O561">
        <v>10</v>
      </c>
      <c r="P561">
        <f t="shared" si="72"/>
        <v>1</v>
      </c>
      <c r="Q561" t="str">
        <f t="shared" si="73"/>
        <v>Before 01-15</v>
      </c>
      <c r="R561">
        <f t="shared" si="74"/>
        <v>110.51100000000001</v>
      </c>
      <c r="S561">
        <f t="shared" si="75"/>
        <v>2210.2200000000003</v>
      </c>
      <c r="T561">
        <f t="shared" si="76"/>
        <v>1207.2200000000003</v>
      </c>
      <c r="U561" s="2">
        <f>Monthly_Fixed_Costs!$I$2</f>
        <v>26.363636363636363</v>
      </c>
      <c r="V561">
        <f t="shared" si="77"/>
        <v>96.4</v>
      </c>
      <c r="W561" s="2">
        <f t="shared" si="78"/>
        <v>1084.4563636363639</v>
      </c>
      <c r="X561">
        <f t="shared" si="79"/>
        <v>3</v>
      </c>
      <c r="Y561">
        <f t="shared" si="80"/>
        <v>0</v>
      </c>
    </row>
    <row r="562" spans="1:25" x14ac:dyDescent="0.3">
      <c r="A562" t="s">
        <v>598</v>
      </c>
      <c r="B562" s="1">
        <v>45681</v>
      </c>
      <c r="C562" s="1">
        <v>45684</v>
      </c>
      <c r="D562" s="1">
        <v>45684</v>
      </c>
      <c r="E562" t="s">
        <v>23</v>
      </c>
      <c r="F562" t="s">
        <v>17</v>
      </c>
      <c r="G562" t="s">
        <v>24</v>
      </c>
      <c r="H562" t="s">
        <v>19</v>
      </c>
      <c r="I562" t="s">
        <v>74</v>
      </c>
      <c r="J562" t="s">
        <v>27</v>
      </c>
      <c r="K562">
        <v>15</v>
      </c>
      <c r="L562">
        <v>170.88</v>
      </c>
      <c r="M562">
        <v>110.12</v>
      </c>
      <c r="N562">
        <v>3.9</v>
      </c>
      <c r="O562">
        <v>5</v>
      </c>
      <c r="P562">
        <f t="shared" si="72"/>
        <v>1</v>
      </c>
      <c r="Q562" t="str">
        <f t="shared" si="73"/>
        <v>After 01-15</v>
      </c>
      <c r="R562">
        <f t="shared" si="74"/>
        <v>162.33599999999998</v>
      </c>
      <c r="S562">
        <f t="shared" si="75"/>
        <v>2435.04</v>
      </c>
      <c r="T562">
        <f t="shared" si="76"/>
        <v>783.23999999999978</v>
      </c>
      <c r="U562" s="2">
        <f>Monthly_Fixed_Costs!$I$2</f>
        <v>26.363636363636363</v>
      </c>
      <c r="V562">
        <f t="shared" si="77"/>
        <v>58.5</v>
      </c>
      <c r="W562" s="2">
        <f t="shared" si="78"/>
        <v>698.37636363636341</v>
      </c>
      <c r="X562">
        <f t="shared" si="79"/>
        <v>3</v>
      </c>
      <c r="Y562">
        <f t="shared" si="80"/>
        <v>0</v>
      </c>
    </row>
    <row r="563" spans="1:25" x14ac:dyDescent="0.3">
      <c r="A563" t="s">
        <v>599</v>
      </c>
      <c r="B563" s="1">
        <v>45679</v>
      </c>
      <c r="C563" s="1">
        <v>45683</v>
      </c>
      <c r="D563" s="1">
        <v>45682</v>
      </c>
      <c r="E563" t="s">
        <v>16</v>
      </c>
      <c r="F563" t="s">
        <v>45</v>
      </c>
      <c r="G563" t="s">
        <v>24</v>
      </c>
      <c r="H563" t="s">
        <v>37</v>
      </c>
      <c r="I563" t="s">
        <v>74</v>
      </c>
      <c r="J563" t="s">
        <v>27</v>
      </c>
      <c r="K563">
        <v>11</v>
      </c>
      <c r="L563">
        <v>174.06</v>
      </c>
      <c r="M563">
        <v>103.54</v>
      </c>
      <c r="N563">
        <v>5.66</v>
      </c>
      <c r="O563">
        <v>0</v>
      </c>
      <c r="P563">
        <f t="shared" si="72"/>
        <v>1</v>
      </c>
      <c r="Q563" t="str">
        <f t="shared" si="73"/>
        <v>After 01-15</v>
      </c>
      <c r="R563">
        <f t="shared" si="74"/>
        <v>174.06</v>
      </c>
      <c r="S563">
        <f t="shared" si="75"/>
        <v>1914.66</v>
      </c>
      <c r="T563">
        <f t="shared" si="76"/>
        <v>775.72</v>
      </c>
      <c r="U563" s="2">
        <f>Monthly_Fixed_Costs!$I$2</f>
        <v>26.363636363636363</v>
      </c>
      <c r="V563">
        <f t="shared" si="77"/>
        <v>62.260000000000005</v>
      </c>
      <c r="W563" s="2">
        <f t="shared" si="78"/>
        <v>687.09636363636366</v>
      </c>
      <c r="X563">
        <f t="shared" si="79"/>
        <v>3</v>
      </c>
      <c r="Y563">
        <f t="shared" si="80"/>
        <v>0</v>
      </c>
    </row>
    <row r="564" spans="1:25" x14ac:dyDescent="0.3">
      <c r="A564" t="s">
        <v>600</v>
      </c>
      <c r="B564" s="1">
        <v>45663</v>
      </c>
      <c r="C564" s="1">
        <v>45667</v>
      </c>
      <c r="D564" s="1">
        <v>45666</v>
      </c>
      <c r="E564" t="s">
        <v>23</v>
      </c>
      <c r="F564" t="s">
        <v>17</v>
      </c>
      <c r="G564" t="s">
        <v>18</v>
      </c>
      <c r="H564" t="s">
        <v>33</v>
      </c>
      <c r="I564" t="s">
        <v>20</v>
      </c>
      <c r="J564" t="s">
        <v>21</v>
      </c>
      <c r="K564">
        <v>8</v>
      </c>
      <c r="L564">
        <v>154.34</v>
      </c>
      <c r="M564">
        <v>97.63</v>
      </c>
      <c r="N564">
        <v>8.08</v>
      </c>
      <c r="O564">
        <v>15</v>
      </c>
      <c r="P564">
        <f t="shared" si="72"/>
        <v>1</v>
      </c>
      <c r="Q564" t="str">
        <f t="shared" si="73"/>
        <v>Before 01-15</v>
      </c>
      <c r="R564">
        <f t="shared" si="74"/>
        <v>131.18899999999999</v>
      </c>
      <c r="S564">
        <f t="shared" si="75"/>
        <v>1049.5119999999999</v>
      </c>
      <c r="T564">
        <f t="shared" si="76"/>
        <v>268.47199999999998</v>
      </c>
      <c r="U564" s="2">
        <f>Monthly_Fixed_Costs!$I$2</f>
        <v>26.363636363636363</v>
      </c>
      <c r="V564">
        <f t="shared" si="77"/>
        <v>64.64</v>
      </c>
      <c r="W564" s="2">
        <f t="shared" si="78"/>
        <v>177.46836363636362</v>
      </c>
      <c r="X564">
        <f t="shared" si="79"/>
        <v>3</v>
      </c>
      <c r="Y564">
        <f t="shared" si="80"/>
        <v>0</v>
      </c>
    </row>
    <row r="565" spans="1:25" x14ac:dyDescent="0.3">
      <c r="A565" t="s">
        <v>601</v>
      </c>
      <c r="B565" s="1">
        <v>45664</v>
      </c>
      <c r="C565" s="1">
        <v>45666</v>
      </c>
      <c r="D565" s="1">
        <v>45666</v>
      </c>
      <c r="E565" t="s">
        <v>16</v>
      </c>
      <c r="F565" t="s">
        <v>32</v>
      </c>
      <c r="G565" t="s">
        <v>24</v>
      </c>
      <c r="H565" t="s">
        <v>33</v>
      </c>
      <c r="I565" t="s">
        <v>26</v>
      </c>
      <c r="J565" t="s">
        <v>27</v>
      </c>
      <c r="K565">
        <v>1</v>
      </c>
      <c r="L565">
        <v>82.82</v>
      </c>
      <c r="M565">
        <v>48.05</v>
      </c>
      <c r="N565">
        <v>3.37</v>
      </c>
      <c r="O565">
        <v>10</v>
      </c>
      <c r="P565">
        <f t="shared" si="72"/>
        <v>1</v>
      </c>
      <c r="Q565" t="str">
        <f t="shared" si="73"/>
        <v>Before 01-15</v>
      </c>
      <c r="R565">
        <f t="shared" si="74"/>
        <v>74.537999999999997</v>
      </c>
      <c r="S565">
        <f t="shared" si="75"/>
        <v>74.537999999999997</v>
      </c>
      <c r="T565">
        <f t="shared" si="76"/>
        <v>26.488</v>
      </c>
      <c r="U565" s="2">
        <f>Monthly_Fixed_Costs!$I$2</f>
        <v>26.363636363636363</v>
      </c>
      <c r="V565">
        <f t="shared" si="77"/>
        <v>3.37</v>
      </c>
      <c r="W565" s="2">
        <f t="shared" si="78"/>
        <v>-3.2456363636363648</v>
      </c>
      <c r="X565">
        <f t="shared" si="79"/>
        <v>2</v>
      </c>
      <c r="Y565">
        <f t="shared" si="80"/>
        <v>1</v>
      </c>
    </row>
    <row r="566" spans="1:25" x14ac:dyDescent="0.3">
      <c r="A566" t="s">
        <v>602</v>
      </c>
      <c r="B566" s="1">
        <v>45660</v>
      </c>
      <c r="C566" s="1">
        <v>45664</v>
      </c>
      <c r="D566" s="1">
        <v>45664</v>
      </c>
      <c r="E566" t="s">
        <v>23</v>
      </c>
      <c r="F566" t="s">
        <v>32</v>
      </c>
      <c r="G566" t="s">
        <v>24</v>
      </c>
      <c r="H566" t="s">
        <v>19</v>
      </c>
      <c r="I566" t="s">
        <v>26</v>
      </c>
      <c r="J566" t="s">
        <v>27</v>
      </c>
      <c r="K566">
        <v>12</v>
      </c>
      <c r="L566">
        <v>21.16</v>
      </c>
      <c r="M566">
        <v>11.07</v>
      </c>
      <c r="N566">
        <v>8.8800000000000008</v>
      </c>
      <c r="O566">
        <v>5</v>
      </c>
      <c r="P566">
        <f t="shared" si="72"/>
        <v>1</v>
      </c>
      <c r="Q566" t="str">
        <f t="shared" si="73"/>
        <v>Before 01-15</v>
      </c>
      <c r="R566">
        <f t="shared" si="74"/>
        <v>20.102</v>
      </c>
      <c r="S566">
        <f t="shared" si="75"/>
        <v>241.22399999999999</v>
      </c>
      <c r="T566">
        <f t="shared" si="76"/>
        <v>108.38399999999999</v>
      </c>
      <c r="U566" s="2">
        <f>Monthly_Fixed_Costs!$I$2</f>
        <v>26.363636363636363</v>
      </c>
      <c r="V566">
        <f t="shared" si="77"/>
        <v>106.56</v>
      </c>
      <c r="W566" s="2">
        <f t="shared" si="78"/>
        <v>-24.53963636363639</v>
      </c>
      <c r="X566">
        <f t="shared" si="79"/>
        <v>4</v>
      </c>
      <c r="Y566">
        <f t="shared" si="80"/>
        <v>1</v>
      </c>
    </row>
    <row r="567" spans="1:25" x14ac:dyDescent="0.3">
      <c r="A567" t="s">
        <v>603</v>
      </c>
      <c r="B567" s="1">
        <v>45679</v>
      </c>
      <c r="C567" s="1">
        <v>45682</v>
      </c>
      <c r="D567" s="1">
        <v>45682</v>
      </c>
      <c r="E567" t="s">
        <v>23</v>
      </c>
      <c r="F567" t="s">
        <v>41</v>
      </c>
      <c r="G567" t="s">
        <v>24</v>
      </c>
      <c r="H567" t="s">
        <v>37</v>
      </c>
      <c r="I567" t="s">
        <v>56</v>
      </c>
      <c r="J567" t="s">
        <v>35</v>
      </c>
      <c r="K567">
        <v>10</v>
      </c>
      <c r="L567">
        <v>191.22</v>
      </c>
      <c r="M567">
        <v>112.78</v>
      </c>
      <c r="N567">
        <v>8.83</v>
      </c>
      <c r="O567">
        <v>15</v>
      </c>
      <c r="P567">
        <f t="shared" si="72"/>
        <v>1</v>
      </c>
      <c r="Q567" t="str">
        <f t="shared" si="73"/>
        <v>After 01-15</v>
      </c>
      <c r="R567">
        <f t="shared" si="74"/>
        <v>162.53700000000001</v>
      </c>
      <c r="S567">
        <f t="shared" si="75"/>
        <v>1625.3700000000001</v>
      </c>
      <c r="T567">
        <f t="shared" si="76"/>
        <v>497.57000000000016</v>
      </c>
      <c r="U567" s="2">
        <f>Monthly_Fixed_Costs!$I$2</f>
        <v>26.363636363636363</v>
      </c>
      <c r="V567">
        <f t="shared" si="77"/>
        <v>88.3</v>
      </c>
      <c r="W567" s="2">
        <f t="shared" si="78"/>
        <v>382.90636363636384</v>
      </c>
      <c r="X567">
        <f t="shared" si="79"/>
        <v>3</v>
      </c>
      <c r="Y567">
        <f t="shared" si="80"/>
        <v>0</v>
      </c>
    </row>
    <row r="568" spans="1:25" x14ac:dyDescent="0.3">
      <c r="A568" t="s">
        <v>604</v>
      </c>
      <c r="B568" s="1">
        <v>45676</v>
      </c>
      <c r="C568" s="1">
        <v>45680</v>
      </c>
      <c r="D568" s="1">
        <v>45679</v>
      </c>
      <c r="E568" t="s">
        <v>16</v>
      </c>
      <c r="F568" t="s">
        <v>45</v>
      </c>
      <c r="G568" t="s">
        <v>18</v>
      </c>
      <c r="H568" t="s">
        <v>25</v>
      </c>
      <c r="I568" t="s">
        <v>20</v>
      </c>
      <c r="J568" t="s">
        <v>21</v>
      </c>
      <c r="K568">
        <v>20</v>
      </c>
      <c r="L568">
        <v>104.33</v>
      </c>
      <c r="M568">
        <v>62.82</v>
      </c>
      <c r="N568">
        <v>9.9600000000000009</v>
      </c>
      <c r="O568">
        <v>0</v>
      </c>
      <c r="P568">
        <f t="shared" si="72"/>
        <v>1</v>
      </c>
      <c r="Q568" t="str">
        <f t="shared" si="73"/>
        <v>After 01-15</v>
      </c>
      <c r="R568">
        <f t="shared" si="74"/>
        <v>104.33</v>
      </c>
      <c r="S568">
        <f t="shared" si="75"/>
        <v>2086.6</v>
      </c>
      <c r="T568">
        <f t="shared" si="76"/>
        <v>830.19999999999982</v>
      </c>
      <c r="U568" s="2">
        <f>Monthly_Fixed_Costs!$I$2</f>
        <v>26.363636363636363</v>
      </c>
      <c r="V568">
        <f t="shared" si="77"/>
        <v>199.20000000000002</v>
      </c>
      <c r="W568" s="2">
        <f t="shared" si="78"/>
        <v>604.6363636363634</v>
      </c>
      <c r="X568">
        <f t="shared" si="79"/>
        <v>3</v>
      </c>
      <c r="Y568">
        <f t="shared" si="80"/>
        <v>0</v>
      </c>
    </row>
    <row r="569" spans="1:25" x14ac:dyDescent="0.3">
      <c r="A569" t="s">
        <v>605</v>
      </c>
      <c r="B569" s="1">
        <v>45658</v>
      </c>
      <c r="C569" s="1">
        <v>45662</v>
      </c>
      <c r="D569" s="1">
        <v>45661</v>
      </c>
      <c r="E569" t="s">
        <v>23</v>
      </c>
      <c r="F569" t="s">
        <v>41</v>
      </c>
      <c r="G569" t="s">
        <v>24</v>
      </c>
      <c r="H569" t="s">
        <v>19</v>
      </c>
      <c r="I569" t="s">
        <v>47</v>
      </c>
      <c r="J569" t="s">
        <v>35</v>
      </c>
      <c r="K569">
        <v>16</v>
      </c>
      <c r="L569">
        <v>65.61</v>
      </c>
      <c r="M569">
        <v>26.5</v>
      </c>
      <c r="N569">
        <v>11.1</v>
      </c>
      <c r="O569">
        <v>5</v>
      </c>
      <c r="P569">
        <f t="shared" si="72"/>
        <v>1</v>
      </c>
      <c r="Q569" t="str">
        <f t="shared" si="73"/>
        <v>Before 01-15</v>
      </c>
      <c r="R569">
        <f t="shared" si="74"/>
        <v>62.329499999999996</v>
      </c>
      <c r="S569">
        <f t="shared" si="75"/>
        <v>997.27199999999993</v>
      </c>
      <c r="T569">
        <f t="shared" si="76"/>
        <v>573.27199999999993</v>
      </c>
      <c r="U569" s="2">
        <f>Monthly_Fixed_Costs!$I$2</f>
        <v>26.363636363636363</v>
      </c>
      <c r="V569">
        <f t="shared" si="77"/>
        <v>177.6</v>
      </c>
      <c r="W569" s="2">
        <f t="shared" si="78"/>
        <v>369.30836363636354</v>
      </c>
      <c r="X569">
        <f t="shared" si="79"/>
        <v>3</v>
      </c>
      <c r="Y569">
        <f t="shared" si="80"/>
        <v>0</v>
      </c>
    </row>
    <row r="570" spans="1:25" x14ac:dyDescent="0.3">
      <c r="A570" t="s">
        <v>606</v>
      </c>
      <c r="B570" s="1">
        <v>45662</v>
      </c>
      <c r="C570" s="1">
        <v>45665</v>
      </c>
      <c r="D570" s="1">
        <v>45664</v>
      </c>
      <c r="E570" t="s">
        <v>23</v>
      </c>
      <c r="F570" t="s">
        <v>17</v>
      </c>
      <c r="G570" t="s">
        <v>18</v>
      </c>
      <c r="H570" t="s">
        <v>37</v>
      </c>
      <c r="I570" t="s">
        <v>34</v>
      </c>
      <c r="J570" t="s">
        <v>35</v>
      </c>
      <c r="K570">
        <v>19</v>
      </c>
      <c r="L570">
        <v>95.83</v>
      </c>
      <c r="M570">
        <v>45.76</v>
      </c>
      <c r="N570">
        <v>9.9600000000000009</v>
      </c>
      <c r="O570">
        <v>5</v>
      </c>
      <c r="P570">
        <f t="shared" si="72"/>
        <v>1</v>
      </c>
      <c r="Q570" t="str">
        <f t="shared" si="73"/>
        <v>Before 01-15</v>
      </c>
      <c r="R570">
        <f t="shared" si="74"/>
        <v>91.038499999999999</v>
      </c>
      <c r="S570">
        <f t="shared" si="75"/>
        <v>1729.7314999999999</v>
      </c>
      <c r="T570">
        <f t="shared" si="76"/>
        <v>860.29149999999993</v>
      </c>
      <c r="U570" s="2">
        <f>Monthly_Fixed_Costs!$I$2</f>
        <v>26.363636363636363</v>
      </c>
      <c r="V570">
        <f t="shared" si="77"/>
        <v>189.24</v>
      </c>
      <c r="W570" s="2">
        <f t="shared" si="78"/>
        <v>644.68786363636355</v>
      </c>
      <c r="X570">
        <f t="shared" si="79"/>
        <v>2</v>
      </c>
      <c r="Y570">
        <f t="shared" si="80"/>
        <v>0</v>
      </c>
    </row>
    <row r="571" spans="1:25" x14ac:dyDescent="0.3">
      <c r="A571" t="s">
        <v>607</v>
      </c>
      <c r="B571" s="1">
        <v>45663</v>
      </c>
      <c r="C571" s="1">
        <v>45666</v>
      </c>
      <c r="D571" s="1">
        <v>45665</v>
      </c>
      <c r="E571" t="s">
        <v>16</v>
      </c>
      <c r="F571" t="s">
        <v>45</v>
      </c>
      <c r="G571" t="s">
        <v>18</v>
      </c>
      <c r="H571" t="s">
        <v>19</v>
      </c>
      <c r="I571" t="s">
        <v>38</v>
      </c>
      <c r="J571" t="s">
        <v>21</v>
      </c>
      <c r="K571">
        <v>14</v>
      </c>
      <c r="L571">
        <v>98.52</v>
      </c>
      <c r="M571">
        <v>55.92</v>
      </c>
      <c r="N571">
        <v>6.12</v>
      </c>
      <c r="O571">
        <v>0</v>
      </c>
      <c r="P571">
        <f t="shared" si="72"/>
        <v>1</v>
      </c>
      <c r="Q571" t="str">
        <f t="shared" si="73"/>
        <v>Before 01-15</v>
      </c>
      <c r="R571">
        <f t="shared" si="74"/>
        <v>98.52</v>
      </c>
      <c r="S571">
        <f t="shared" si="75"/>
        <v>1379.28</v>
      </c>
      <c r="T571">
        <f t="shared" si="76"/>
        <v>596.4</v>
      </c>
      <c r="U571" s="2">
        <f>Monthly_Fixed_Costs!$I$2</f>
        <v>26.363636363636363</v>
      </c>
      <c r="V571">
        <f t="shared" si="77"/>
        <v>85.68</v>
      </c>
      <c r="W571" s="2">
        <f t="shared" si="78"/>
        <v>484.3563636363636</v>
      </c>
      <c r="X571">
        <f t="shared" si="79"/>
        <v>2</v>
      </c>
      <c r="Y571">
        <f t="shared" si="80"/>
        <v>0</v>
      </c>
    </row>
    <row r="572" spans="1:25" x14ac:dyDescent="0.3">
      <c r="A572" t="s">
        <v>608</v>
      </c>
      <c r="B572" s="1">
        <v>45681</v>
      </c>
      <c r="C572" s="1">
        <v>45685</v>
      </c>
      <c r="D572" s="1">
        <v>45684</v>
      </c>
      <c r="E572" t="s">
        <v>16</v>
      </c>
      <c r="F572" t="s">
        <v>45</v>
      </c>
      <c r="G572" t="s">
        <v>18</v>
      </c>
      <c r="H572" t="s">
        <v>33</v>
      </c>
      <c r="I572" t="s">
        <v>56</v>
      </c>
      <c r="J572" t="s">
        <v>35</v>
      </c>
      <c r="K572">
        <v>12</v>
      </c>
      <c r="L572">
        <v>52.26</v>
      </c>
      <c r="M572">
        <v>30.36</v>
      </c>
      <c r="N572">
        <v>10.86</v>
      </c>
      <c r="O572">
        <v>0</v>
      </c>
      <c r="P572">
        <f t="shared" si="72"/>
        <v>1</v>
      </c>
      <c r="Q572" t="str">
        <f t="shared" si="73"/>
        <v>After 01-15</v>
      </c>
      <c r="R572">
        <f t="shared" si="74"/>
        <v>52.26</v>
      </c>
      <c r="S572">
        <f t="shared" si="75"/>
        <v>627.12</v>
      </c>
      <c r="T572">
        <f t="shared" si="76"/>
        <v>262.8</v>
      </c>
      <c r="U572" s="2">
        <f>Monthly_Fixed_Costs!$I$2</f>
        <v>26.363636363636363</v>
      </c>
      <c r="V572">
        <f t="shared" si="77"/>
        <v>130.32</v>
      </c>
      <c r="W572" s="2">
        <f t="shared" si="78"/>
        <v>106.11636363636364</v>
      </c>
      <c r="X572">
        <f t="shared" si="79"/>
        <v>3</v>
      </c>
      <c r="Y572">
        <f t="shared" si="80"/>
        <v>0</v>
      </c>
    </row>
    <row r="573" spans="1:25" x14ac:dyDescent="0.3">
      <c r="A573" t="s">
        <v>609</v>
      </c>
      <c r="B573" s="1">
        <v>45676</v>
      </c>
      <c r="C573" s="1">
        <v>45678</v>
      </c>
      <c r="D573" s="1">
        <v>45678</v>
      </c>
      <c r="E573" t="s">
        <v>23</v>
      </c>
      <c r="F573" t="s">
        <v>17</v>
      </c>
      <c r="G573" t="s">
        <v>24</v>
      </c>
      <c r="H573" t="s">
        <v>25</v>
      </c>
      <c r="I573" t="s">
        <v>26</v>
      </c>
      <c r="J573" t="s">
        <v>27</v>
      </c>
      <c r="K573">
        <v>17</v>
      </c>
      <c r="L573">
        <v>83.91</v>
      </c>
      <c r="M573">
        <v>39.44</v>
      </c>
      <c r="N573">
        <v>10.07</v>
      </c>
      <c r="O573">
        <v>15</v>
      </c>
      <c r="P573">
        <f t="shared" si="72"/>
        <v>1</v>
      </c>
      <c r="Q573" t="str">
        <f t="shared" si="73"/>
        <v>After 01-15</v>
      </c>
      <c r="R573">
        <f t="shared" si="74"/>
        <v>71.323499999999996</v>
      </c>
      <c r="S573">
        <f t="shared" si="75"/>
        <v>1212.4994999999999</v>
      </c>
      <c r="T573">
        <f t="shared" si="76"/>
        <v>542.01949999999988</v>
      </c>
      <c r="U573" s="2">
        <f>Monthly_Fixed_Costs!$I$2</f>
        <v>26.363636363636363</v>
      </c>
      <c r="V573">
        <f t="shared" si="77"/>
        <v>171.19</v>
      </c>
      <c r="W573" s="2">
        <f t="shared" si="78"/>
        <v>344.46586363636351</v>
      </c>
      <c r="X573">
        <f t="shared" si="79"/>
        <v>2</v>
      </c>
      <c r="Y573">
        <f t="shared" si="80"/>
        <v>0</v>
      </c>
    </row>
    <row r="574" spans="1:25" x14ac:dyDescent="0.3">
      <c r="A574" t="s">
        <v>610</v>
      </c>
      <c r="B574" s="1">
        <v>45680</v>
      </c>
      <c r="C574" s="1">
        <v>45682</v>
      </c>
      <c r="D574" s="1">
        <v>45681</v>
      </c>
      <c r="E574" t="s">
        <v>23</v>
      </c>
      <c r="F574" t="s">
        <v>17</v>
      </c>
      <c r="G574" t="s">
        <v>18</v>
      </c>
      <c r="H574" t="s">
        <v>25</v>
      </c>
      <c r="I574" t="s">
        <v>20</v>
      </c>
      <c r="J574" t="s">
        <v>21</v>
      </c>
      <c r="K574">
        <v>14</v>
      </c>
      <c r="L574">
        <v>86.63</v>
      </c>
      <c r="M574">
        <v>46.61</v>
      </c>
      <c r="N574">
        <v>6.66</v>
      </c>
      <c r="O574">
        <v>0</v>
      </c>
      <c r="P574">
        <f t="shared" si="72"/>
        <v>1</v>
      </c>
      <c r="Q574" t="str">
        <f t="shared" si="73"/>
        <v>After 01-15</v>
      </c>
      <c r="R574">
        <f t="shared" si="74"/>
        <v>86.63</v>
      </c>
      <c r="S574">
        <f t="shared" si="75"/>
        <v>1212.82</v>
      </c>
      <c r="T574">
        <f t="shared" si="76"/>
        <v>560.28</v>
      </c>
      <c r="U574" s="2">
        <f>Monthly_Fixed_Costs!$I$2</f>
        <v>26.363636363636363</v>
      </c>
      <c r="V574">
        <f t="shared" si="77"/>
        <v>93.240000000000009</v>
      </c>
      <c r="W574" s="2">
        <f t="shared" si="78"/>
        <v>440.67636363636359</v>
      </c>
      <c r="X574">
        <f t="shared" si="79"/>
        <v>1</v>
      </c>
      <c r="Y574">
        <f t="shared" si="80"/>
        <v>0</v>
      </c>
    </row>
    <row r="575" spans="1:25" x14ac:dyDescent="0.3">
      <c r="A575" t="s">
        <v>611</v>
      </c>
      <c r="B575" s="1">
        <v>45680</v>
      </c>
      <c r="C575" s="1">
        <v>45682</v>
      </c>
      <c r="D575" s="1">
        <v>45681</v>
      </c>
      <c r="E575" t="s">
        <v>16</v>
      </c>
      <c r="F575" t="s">
        <v>17</v>
      </c>
      <c r="G575" t="s">
        <v>18</v>
      </c>
      <c r="H575" t="s">
        <v>37</v>
      </c>
      <c r="I575" t="s">
        <v>26</v>
      </c>
      <c r="J575" t="s">
        <v>27</v>
      </c>
      <c r="K575">
        <v>5</v>
      </c>
      <c r="L575">
        <v>109.78</v>
      </c>
      <c r="M575">
        <v>49.87</v>
      </c>
      <c r="N575">
        <v>8.31</v>
      </c>
      <c r="O575">
        <v>5</v>
      </c>
      <c r="P575">
        <f t="shared" si="72"/>
        <v>1</v>
      </c>
      <c r="Q575" t="str">
        <f t="shared" si="73"/>
        <v>After 01-15</v>
      </c>
      <c r="R575">
        <f t="shared" si="74"/>
        <v>104.291</v>
      </c>
      <c r="S575">
        <f t="shared" si="75"/>
        <v>521.45499999999993</v>
      </c>
      <c r="T575">
        <f t="shared" si="76"/>
        <v>272.1049999999999</v>
      </c>
      <c r="U575" s="2">
        <f>Monthly_Fixed_Costs!$I$2</f>
        <v>26.363636363636363</v>
      </c>
      <c r="V575">
        <f t="shared" si="77"/>
        <v>41.550000000000004</v>
      </c>
      <c r="W575" s="2">
        <f t="shared" si="78"/>
        <v>204.19136363636352</v>
      </c>
      <c r="X575">
        <f t="shared" si="79"/>
        <v>1</v>
      </c>
      <c r="Y575">
        <f t="shared" si="80"/>
        <v>0</v>
      </c>
    </row>
    <row r="576" spans="1:25" x14ac:dyDescent="0.3">
      <c r="A576" t="s">
        <v>612</v>
      </c>
      <c r="B576" s="1">
        <v>45688</v>
      </c>
      <c r="C576" s="1">
        <v>45692</v>
      </c>
      <c r="D576" s="1">
        <v>45695</v>
      </c>
      <c r="E576" t="s">
        <v>16</v>
      </c>
      <c r="F576" t="s">
        <v>45</v>
      </c>
      <c r="G576" t="s">
        <v>24</v>
      </c>
      <c r="H576" t="s">
        <v>37</v>
      </c>
      <c r="I576" t="s">
        <v>38</v>
      </c>
      <c r="J576" t="s">
        <v>21</v>
      </c>
      <c r="K576">
        <v>19</v>
      </c>
      <c r="L576">
        <v>175.03</v>
      </c>
      <c r="M576">
        <v>96.38</v>
      </c>
      <c r="N576">
        <v>3.83</v>
      </c>
      <c r="O576">
        <v>0</v>
      </c>
      <c r="P576">
        <f t="shared" si="72"/>
        <v>0</v>
      </c>
      <c r="Q576" t="str">
        <f t="shared" si="73"/>
        <v>After 01-15</v>
      </c>
      <c r="R576">
        <f t="shared" si="74"/>
        <v>175.03</v>
      </c>
      <c r="S576">
        <f t="shared" si="75"/>
        <v>3325.57</v>
      </c>
      <c r="T576">
        <f t="shared" si="76"/>
        <v>1494.3500000000004</v>
      </c>
      <c r="U576" s="2">
        <f>Monthly_Fixed_Costs!$I$2</f>
        <v>26.363636363636363</v>
      </c>
      <c r="V576">
        <f t="shared" si="77"/>
        <v>72.77</v>
      </c>
      <c r="W576" s="2">
        <f t="shared" si="78"/>
        <v>1395.2163636363639</v>
      </c>
      <c r="X576">
        <f t="shared" si="79"/>
        <v>7</v>
      </c>
      <c r="Y576">
        <f t="shared" si="80"/>
        <v>0</v>
      </c>
    </row>
    <row r="577" spans="1:25" x14ac:dyDescent="0.3">
      <c r="A577" t="s">
        <v>613</v>
      </c>
      <c r="B577" s="1">
        <v>45672</v>
      </c>
      <c r="C577" s="1">
        <v>45675</v>
      </c>
      <c r="D577" s="1">
        <v>45674</v>
      </c>
      <c r="E577" t="s">
        <v>16</v>
      </c>
      <c r="F577" t="s">
        <v>17</v>
      </c>
      <c r="G577" t="s">
        <v>24</v>
      </c>
      <c r="H577" t="s">
        <v>25</v>
      </c>
      <c r="I577" t="s">
        <v>29</v>
      </c>
      <c r="J577" t="s">
        <v>27</v>
      </c>
      <c r="K577">
        <v>17</v>
      </c>
      <c r="L577">
        <v>100.77</v>
      </c>
      <c r="M577">
        <v>43.98</v>
      </c>
      <c r="N577">
        <v>9.14</v>
      </c>
      <c r="O577">
        <v>5</v>
      </c>
      <c r="P577">
        <f t="shared" si="72"/>
        <v>1</v>
      </c>
      <c r="Q577" t="str">
        <f t="shared" si="73"/>
        <v>Before 01-15</v>
      </c>
      <c r="R577">
        <f t="shared" si="74"/>
        <v>95.731499999999997</v>
      </c>
      <c r="S577">
        <f t="shared" si="75"/>
        <v>1627.4355</v>
      </c>
      <c r="T577">
        <f t="shared" si="76"/>
        <v>879.77550000000008</v>
      </c>
      <c r="U577" s="2">
        <f>Monthly_Fixed_Costs!$I$2</f>
        <v>26.363636363636363</v>
      </c>
      <c r="V577">
        <f t="shared" si="77"/>
        <v>155.38</v>
      </c>
      <c r="W577" s="2">
        <f t="shared" si="78"/>
        <v>698.03186363636371</v>
      </c>
      <c r="X577">
        <f t="shared" si="79"/>
        <v>2</v>
      </c>
      <c r="Y577">
        <f t="shared" si="80"/>
        <v>0</v>
      </c>
    </row>
    <row r="578" spans="1:25" x14ac:dyDescent="0.3">
      <c r="A578" t="s">
        <v>614</v>
      </c>
      <c r="B578" s="1">
        <v>45665</v>
      </c>
      <c r="C578" s="1">
        <v>45668</v>
      </c>
      <c r="D578" s="1">
        <v>45667</v>
      </c>
      <c r="E578" t="s">
        <v>23</v>
      </c>
      <c r="F578" t="s">
        <v>41</v>
      </c>
      <c r="G578" t="s">
        <v>18</v>
      </c>
      <c r="H578" t="s">
        <v>25</v>
      </c>
      <c r="I578" t="s">
        <v>20</v>
      </c>
      <c r="J578" t="s">
        <v>21</v>
      </c>
      <c r="K578">
        <v>7</v>
      </c>
      <c r="L578">
        <v>35.81</v>
      </c>
      <c r="M578">
        <v>22.45</v>
      </c>
      <c r="N578">
        <v>6.92</v>
      </c>
      <c r="O578">
        <v>15</v>
      </c>
      <c r="P578">
        <f t="shared" si="72"/>
        <v>1</v>
      </c>
      <c r="Q578" t="str">
        <f t="shared" si="73"/>
        <v>Before 01-15</v>
      </c>
      <c r="R578">
        <f t="shared" si="74"/>
        <v>30.438500000000001</v>
      </c>
      <c r="S578">
        <f t="shared" si="75"/>
        <v>213.06950000000001</v>
      </c>
      <c r="T578">
        <f t="shared" si="76"/>
        <v>55.919499999999999</v>
      </c>
      <c r="U578" s="2">
        <f>Monthly_Fixed_Costs!$I$2</f>
        <v>26.363636363636363</v>
      </c>
      <c r="V578">
        <f t="shared" si="77"/>
        <v>48.44</v>
      </c>
      <c r="W578" s="2">
        <f t="shared" si="78"/>
        <v>-18.884136363636358</v>
      </c>
      <c r="X578">
        <f t="shared" si="79"/>
        <v>2</v>
      </c>
      <c r="Y578">
        <f t="shared" si="80"/>
        <v>1</v>
      </c>
    </row>
    <row r="579" spans="1:25" x14ac:dyDescent="0.3">
      <c r="A579" t="s">
        <v>615</v>
      </c>
      <c r="B579" s="1">
        <v>45670</v>
      </c>
      <c r="C579" s="1">
        <v>45672</v>
      </c>
      <c r="D579" s="1">
        <v>45671</v>
      </c>
      <c r="E579" t="s">
        <v>16</v>
      </c>
      <c r="F579" t="s">
        <v>41</v>
      </c>
      <c r="G579" t="s">
        <v>24</v>
      </c>
      <c r="H579" t="s">
        <v>19</v>
      </c>
      <c r="I579" t="s">
        <v>74</v>
      </c>
      <c r="J579" t="s">
        <v>27</v>
      </c>
      <c r="K579">
        <v>13</v>
      </c>
      <c r="L579">
        <v>171.4</v>
      </c>
      <c r="M579">
        <v>71.16</v>
      </c>
      <c r="N579">
        <v>9.2200000000000006</v>
      </c>
      <c r="O579">
        <v>15</v>
      </c>
      <c r="P579">
        <f t="shared" ref="P579:P642" si="81">IF(D579-C579 &lt;= 0,1,0)</f>
        <v>1</v>
      </c>
      <c r="Q579" t="str">
        <f t="shared" ref="Q579:Q642" si="82">IF(B579&lt;=DATE(2025,1,15),"Before 01-15","After 01-15")</f>
        <v>Before 01-15</v>
      </c>
      <c r="R579">
        <f t="shared" ref="R579:R642" si="83">L579*(1-(0.01*O579))</f>
        <v>145.69</v>
      </c>
      <c r="S579">
        <f t="shared" ref="S579:S642" si="84">R579*K579</f>
        <v>1893.97</v>
      </c>
      <c r="T579">
        <f t="shared" ref="T579:T642" si="85">S579-(M579*K579)</f>
        <v>968.8900000000001</v>
      </c>
      <c r="U579" s="2">
        <f>Monthly_Fixed_Costs!$I$2</f>
        <v>26.363636363636363</v>
      </c>
      <c r="V579">
        <f t="shared" ref="V579:V642" si="86">N579*K579</f>
        <v>119.86000000000001</v>
      </c>
      <c r="W579" s="2">
        <f t="shared" ref="W579:W642" si="87">T579-(U579+V579)</f>
        <v>822.66636363636371</v>
      </c>
      <c r="X579">
        <f t="shared" ref="X579:X642" si="88">D579-B579</f>
        <v>1</v>
      </c>
      <c r="Y579">
        <f t="shared" ref="Y579:Y642" si="89">IF(W579&lt;10,1,0)</f>
        <v>0</v>
      </c>
    </row>
    <row r="580" spans="1:25" x14ac:dyDescent="0.3">
      <c r="A580" t="s">
        <v>616</v>
      </c>
      <c r="B580" s="1">
        <v>45688</v>
      </c>
      <c r="C580" s="1">
        <v>45692</v>
      </c>
      <c r="D580" s="1">
        <v>45695</v>
      </c>
      <c r="E580" t="s">
        <v>16</v>
      </c>
      <c r="F580" t="s">
        <v>17</v>
      </c>
      <c r="G580" t="s">
        <v>24</v>
      </c>
      <c r="H580" t="s">
        <v>25</v>
      </c>
      <c r="I580" t="s">
        <v>56</v>
      </c>
      <c r="J580" t="s">
        <v>35</v>
      </c>
      <c r="K580">
        <v>11</v>
      </c>
      <c r="L580">
        <v>111.57</v>
      </c>
      <c r="M580">
        <v>58.14</v>
      </c>
      <c r="N580">
        <v>8.65</v>
      </c>
      <c r="O580">
        <v>0</v>
      </c>
      <c r="P580">
        <f t="shared" si="81"/>
        <v>0</v>
      </c>
      <c r="Q580" t="str">
        <f t="shared" si="82"/>
        <v>After 01-15</v>
      </c>
      <c r="R580">
        <f t="shared" si="83"/>
        <v>111.57</v>
      </c>
      <c r="S580">
        <f t="shared" si="84"/>
        <v>1227.27</v>
      </c>
      <c r="T580">
        <f t="shared" si="85"/>
        <v>587.73</v>
      </c>
      <c r="U580" s="2">
        <f>Monthly_Fixed_Costs!$I$2</f>
        <v>26.363636363636363</v>
      </c>
      <c r="V580">
        <f t="shared" si="86"/>
        <v>95.15</v>
      </c>
      <c r="W580" s="2">
        <f t="shared" si="87"/>
        <v>466.21636363636367</v>
      </c>
      <c r="X580">
        <f t="shared" si="88"/>
        <v>7</v>
      </c>
      <c r="Y580">
        <f t="shared" si="89"/>
        <v>0</v>
      </c>
    </row>
    <row r="581" spans="1:25" x14ac:dyDescent="0.3">
      <c r="A581" t="s">
        <v>617</v>
      </c>
      <c r="B581" s="1">
        <v>45685</v>
      </c>
      <c r="C581" s="1">
        <v>45689</v>
      </c>
      <c r="D581" s="1">
        <v>45691</v>
      </c>
      <c r="E581" t="s">
        <v>16</v>
      </c>
      <c r="F581" t="s">
        <v>32</v>
      </c>
      <c r="G581" t="s">
        <v>24</v>
      </c>
      <c r="H581" t="s">
        <v>25</v>
      </c>
      <c r="I581" t="s">
        <v>20</v>
      </c>
      <c r="J581" t="s">
        <v>21</v>
      </c>
      <c r="K581">
        <v>1</v>
      </c>
      <c r="L581">
        <v>114.13</v>
      </c>
      <c r="M581">
        <v>52.35</v>
      </c>
      <c r="N581">
        <v>8.5</v>
      </c>
      <c r="O581">
        <v>5</v>
      </c>
      <c r="P581">
        <f t="shared" si="81"/>
        <v>0</v>
      </c>
      <c r="Q581" t="str">
        <f t="shared" si="82"/>
        <v>After 01-15</v>
      </c>
      <c r="R581">
        <f t="shared" si="83"/>
        <v>108.42349999999999</v>
      </c>
      <c r="S581">
        <f t="shared" si="84"/>
        <v>108.42349999999999</v>
      </c>
      <c r="T581">
        <f t="shared" si="85"/>
        <v>56.073499999999989</v>
      </c>
      <c r="U581" s="2">
        <f>Monthly_Fixed_Costs!$I$2</f>
        <v>26.363636363636363</v>
      </c>
      <c r="V581">
        <f t="shared" si="86"/>
        <v>8.5</v>
      </c>
      <c r="W581" s="2">
        <f t="shared" si="87"/>
        <v>21.209863636363629</v>
      </c>
      <c r="X581">
        <f t="shared" si="88"/>
        <v>6</v>
      </c>
      <c r="Y581">
        <f t="shared" si="89"/>
        <v>0</v>
      </c>
    </row>
    <row r="582" spans="1:25" x14ac:dyDescent="0.3">
      <c r="A582" t="s">
        <v>618</v>
      </c>
      <c r="B582" s="1">
        <v>45681</v>
      </c>
      <c r="C582" s="1">
        <v>45683</v>
      </c>
      <c r="D582" s="1">
        <v>45685</v>
      </c>
      <c r="E582" t="s">
        <v>16</v>
      </c>
      <c r="F582" t="s">
        <v>17</v>
      </c>
      <c r="G582" t="s">
        <v>24</v>
      </c>
      <c r="H582" t="s">
        <v>19</v>
      </c>
      <c r="I582" t="s">
        <v>29</v>
      </c>
      <c r="J582" t="s">
        <v>27</v>
      </c>
      <c r="K582">
        <v>3</v>
      </c>
      <c r="L582">
        <v>29.41</v>
      </c>
      <c r="M582">
        <v>17.02</v>
      </c>
      <c r="N582">
        <v>9.02</v>
      </c>
      <c r="O582">
        <v>0</v>
      </c>
      <c r="P582">
        <f t="shared" si="81"/>
        <v>0</v>
      </c>
      <c r="Q582" t="str">
        <f t="shared" si="82"/>
        <v>After 01-15</v>
      </c>
      <c r="R582">
        <f t="shared" si="83"/>
        <v>29.41</v>
      </c>
      <c r="S582">
        <f t="shared" si="84"/>
        <v>88.23</v>
      </c>
      <c r="T582">
        <f t="shared" si="85"/>
        <v>37.17</v>
      </c>
      <c r="U582" s="2">
        <f>Monthly_Fixed_Costs!$I$2</f>
        <v>26.363636363636363</v>
      </c>
      <c r="V582">
        <f t="shared" si="86"/>
        <v>27.06</v>
      </c>
      <c r="W582" s="2">
        <f t="shared" si="87"/>
        <v>-16.25363636363636</v>
      </c>
      <c r="X582">
        <f t="shared" si="88"/>
        <v>4</v>
      </c>
      <c r="Y582">
        <f t="shared" si="89"/>
        <v>1</v>
      </c>
    </row>
    <row r="583" spans="1:25" x14ac:dyDescent="0.3">
      <c r="A583" t="s">
        <v>619</v>
      </c>
      <c r="B583" s="1">
        <v>45672</v>
      </c>
      <c r="C583" s="1">
        <v>45676</v>
      </c>
      <c r="D583" s="1">
        <v>45675</v>
      </c>
      <c r="E583" t="s">
        <v>23</v>
      </c>
      <c r="F583" t="s">
        <v>45</v>
      </c>
      <c r="G583" t="s">
        <v>24</v>
      </c>
      <c r="H583" t="s">
        <v>19</v>
      </c>
      <c r="I583" t="s">
        <v>34</v>
      </c>
      <c r="J583" t="s">
        <v>35</v>
      </c>
      <c r="K583">
        <v>5</v>
      </c>
      <c r="L583">
        <v>36.659999999999997</v>
      </c>
      <c r="M583">
        <v>15.45</v>
      </c>
      <c r="N583">
        <v>3.87</v>
      </c>
      <c r="O583">
        <v>15</v>
      </c>
      <c r="P583">
        <f t="shared" si="81"/>
        <v>1</v>
      </c>
      <c r="Q583" t="str">
        <f t="shared" si="82"/>
        <v>Before 01-15</v>
      </c>
      <c r="R583">
        <f t="shared" si="83"/>
        <v>31.160999999999998</v>
      </c>
      <c r="S583">
        <f t="shared" si="84"/>
        <v>155.80499999999998</v>
      </c>
      <c r="T583">
        <f t="shared" si="85"/>
        <v>78.554999999999978</v>
      </c>
      <c r="U583" s="2">
        <f>Monthly_Fixed_Costs!$I$2</f>
        <v>26.363636363636363</v>
      </c>
      <c r="V583">
        <f t="shared" si="86"/>
        <v>19.350000000000001</v>
      </c>
      <c r="W583" s="2">
        <f t="shared" si="87"/>
        <v>32.84136363636361</v>
      </c>
      <c r="X583">
        <f t="shared" si="88"/>
        <v>3</v>
      </c>
      <c r="Y583">
        <f t="shared" si="89"/>
        <v>0</v>
      </c>
    </row>
    <row r="584" spans="1:25" x14ac:dyDescent="0.3">
      <c r="A584" t="s">
        <v>620</v>
      </c>
      <c r="B584" s="1">
        <v>45678</v>
      </c>
      <c r="C584" s="1">
        <v>45682</v>
      </c>
      <c r="D584" s="1">
        <v>45683</v>
      </c>
      <c r="E584" t="s">
        <v>16</v>
      </c>
      <c r="F584" t="s">
        <v>45</v>
      </c>
      <c r="G584" t="s">
        <v>18</v>
      </c>
      <c r="H584" t="s">
        <v>37</v>
      </c>
      <c r="I584" t="s">
        <v>38</v>
      </c>
      <c r="J584" t="s">
        <v>21</v>
      </c>
      <c r="K584">
        <v>17</v>
      </c>
      <c r="L584">
        <v>95.63</v>
      </c>
      <c r="M584">
        <v>58.74</v>
      </c>
      <c r="N584">
        <v>9.9499999999999993</v>
      </c>
      <c r="O584">
        <v>0</v>
      </c>
      <c r="P584">
        <f t="shared" si="81"/>
        <v>0</v>
      </c>
      <c r="Q584" t="str">
        <f t="shared" si="82"/>
        <v>After 01-15</v>
      </c>
      <c r="R584">
        <f t="shared" si="83"/>
        <v>95.63</v>
      </c>
      <c r="S584">
        <f t="shared" si="84"/>
        <v>1625.71</v>
      </c>
      <c r="T584">
        <f t="shared" si="85"/>
        <v>627.13</v>
      </c>
      <c r="U584" s="2">
        <f>Monthly_Fixed_Costs!$I$2</f>
        <v>26.363636363636363</v>
      </c>
      <c r="V584">
        <f t="shared" si="86"/>
        <v>169.14999999999998</v>
      </c>
      <c r="W584" s="2">
        <f t="shared" si="87"/>
        <v>431.61636363636364</v>
      </c>
      <c r="X584">
        <f t="shared" si="88"/>
        <v>5</v>
      </c>
      <c r="Y584">
        <f t="shared" si="89"/>
        <v>0</v>
      </c>
    </row>
    <row r="585" spans="1:25" x14ac:dyDescent="0.3">
      <c r="A585" t="s">
        <v>621</v>
      </c>
      <c r="B585" s="1">
        <v>45664</v>
      </c>
      <c r="C585" s="1">
        <v>45667</v>
      </c>
      <c r="D585" s="1">
        <v>45667</v>
      </c>
      <c r="E585" t="s">
        <v>23</v>
      </c>
      <c r="F585" t="s">
        <v>32</v>
      </c>
      <c r="G585" t="s">
        <v>24</v>
      </c>
      <c r="H585" t="s">
        <v>25</v>
      </c>
      <c r="I585" t="s">
        <v>20</v>
      </c>
      <c r="J585" t="s">
        <v>21</v>
      </c>
      <c r="K585">
        <v>2</v>
      </c>
      <c r="L585">
        <v>128.94</v>
      </c>
      <c r="M585">
        <v>61.91</v>
      </c>
      <c r="N585">
        <v>5.33</v>
      </c>
      <c r="O585">
        <v>0</v>
      </c>
      <c r="P585">
        <f t="shared" si="81"/>
        <v>1</v>
      </c>
      <c r="Q585" t="str">
        <f t="shared" si="82"/>
        <v>Before 01-15</v>
      </c>
      <c r="R585">
        <f t="shared" si="83"/>
        <v>128.94</v>
      </c>
      <c r="S585">
        <f t="shared" si="84"/>
        <v>257.88</v>
      </c>
      <c r="T585">
        <f t="shared" si="85"/>
        <v>134.06</v>
      </c>
      <c r="U585" s="2">
        <f>Monthly_Fixed_Costs!$I$2</f>
        <v>26.363636363636363</v>
      </c>
      <c r="V585">
        <f t="shared" si="86"/>
        <v>10.66</v>
      </c>
      <c r="W585" s="2">
        <f t="shared" si="87"/>
        <v>97.036363636363632</v>
      </c>
      <c r="X585">
        <f t="shared" si="88"/>
        <v>3</v>
      </c>
      <c r="Y585">
        <f t="shared" si="89"/>
        <v>0</v>
      </c>
    </row>
    <row r="586" spans="1:25" x14ac:dyDescent="0.3">
      <c r="A586" t="s">
        <v>622</v>
      </c>
      <c r="B586" s="1">
        <v>45683</v>
      </c>
      <c r="C586" s="1">
        <v>45685</v>
      </c>
      <c r="D586" s="1">
        <v>45684</v>
      </c>
      <c r="E586" t="s">
        <v>23</v>
      </c>
      <c r="F586" t="s">
        <v>45</v>
      </c>
      <c r="G586" t="s">
        <v>18</v>
      </c>
      <c r="H586" t="s">
        <v>37</v>
      </c>
      <c r="I586" t="s">
        <v>34</v>
      </c>
      <c r="J586" t="s">
        <v>35</v>
      </c>
      <c r="K586">
        <v>2</v>
      </c>
      <c r="L586">
        <v>165.66</v>
      </c>
      <c r="M586">
        <v>94.06</v>
      </c>
      <c r="N586">
        <v>8.9499999999999993</v>
      </c>
      <c r="O586">
        <v>10</v>
      </c>
      <c r="P586">
        <f t="shared" si="81"/>
        <v>1</v>
      </c>
      <c r="Q586" t="str">
        <f t="shared" si="82"/>
        <v>After 01-15</v>
      </c>
      <c r="R586">
        <f t="shared" si="83"/>
        <v>149.09399999999999</v>
      </c>
      <c r="S586">
        <f t="shared" si="84"/>
        <v>298.18799999999999</v>
      </c>
      <c r="T586">
        <f t="shared" si="85"/>
        <v>110.06799999999998</v>
      </c>
      <c r="U586" s="2">
        <f>Monthly_Fixed_Costs!$I$2</f>
        <v>26.363636363636363</v>
      </c>
      <c r="V586">
        <f t="shared" si="86"/>
        <v>17.899999999999999</v>
      </c>
      <c r="W586" s="2">
        <f t="shared" si="87"/>
        <v>65.804363636363618</v>
      </c>
      <c r="X586">
        <f t="shared" si="88"/>
        <v>1</v>
      </c>
      <c r="Y586">
        <f t="shared" si="89"/>
        <v>0</v>
      </c>
    </row>
    <row r="587" spans="1:25" x14ac:dyDescent="0.3">
      <c r="A587" t="s">
        <v>623</v>
      </c>
      <c r="B587" s="1">
        <v>45673</v>
      </c>
      <c r="C587" s="1">
        <v>45677</v>
      </c>
      <c r="D587" s="1">
        <v>45677</v>
      </c>
      <c r="E587" t="s">
        <v>16</v>
      </c>
      <c r="F587" t="s">
        <v>17</v>
      </c>
      <c r="G587" t="s">
        <v>24</v>
      </c>
      <c r="H587" t="s">
        <v>37</v>
      </c>
      <c r="I587" t="s">
        <v>38</v>
      </c>
      <c r="J587" t="s">
        <v>21</v>
      </c>
      <c r="K587">
        <v>10</v>
      </c>
      <c r="L587">
        <v>33.78</v>
      </c>
      <c r="M587">
        <v>15.59</v>
      </c>
      <c r="N587">
        <v>9.51</v>
      </c>
      <c r="O587">
        <v>10</v>
      </c>
      <c r="P587">
        <f t="shared" si="81"/>
        <v>1</v>
      </c>
      <c r="Q587" t="str">
        <f t="shared" si="82"/>
        <v>After 01-15</v>
      </c>
      <c r="R587">
        <f t="shared" si="83"/>
        <v>30.402000000000001</v>
      </c>
      <c r="S587">
        <f t="shared" si="84"/>
        <v>304.02</v>
      </c>
      <c r="T587">
        <f t="shared" si="85"/>
        <v>148.11999999999998</v>
      </c>
      <c r="U587" s="2">
        <f>Monthly_Fixed_Costs!$I$2</f>
        <v>26.363636363636363</v>
      </c>
      <c r="V587">
        <f t="shared" si="86"/>
        <v>95.1</v>
      </c>
      <c r="W587" s="2">
        <f t="shared" si="87"/>
        <v>26.656363636363622</v>
      </c>
      <c r="X587">
        <f t="shared" si="88"/>
        <v>4</v>
      </c>
      <c r="Y587">
        <f t="shared" si="89"/>
        <v>0</v>
      </c>
    </row>
    <row r="588" spans="1:25" x14ac:dyDescent="0.3">
      <c r="A588" t="s">
        <v>624</v>
      </c>
      <c r="B588" s="1">
        <v>45674</v>
      </c>
      <c r="C588" s="1">
        <v>45678</v>
      </c>
      <c r="D588" s="1">
        <v>45678</v>
      </c>
      <c r="E588" t="s">
        <v>23</v>
      </c>
      <c r="F588" t="s">
        <v>41</v>
      </c>
      <c r="G588" t="s">
        <v>18</v>
      </c>
      <c r="H588" t="s">
        <v>37</v>
      </c>
      <c r="I588" t="s">
        <v>20</v>
      </c>
      <c r="J588" t="s">
        <v>21</v>
      </c>
      <c r="K588">
        <v>7</v>
      </c>
      <c r="L588">
        <v>68.23</v>
      </c>
      <c r="M588">
        <v>38.33</v>
      </c>
      <c r="N588">
        <v>3.55</v>
      </c>
      <c r="O588">
        <v>5</v>
      </c>
      <c r="P588">
        <f t="shared" si="81"/>
        <v>1</v>
      </c>
      <c r="Q588" t="str">
        <f t="shared" si="82"/>
        <v>After 01-15</v>
      </c>
      <c r="R588">
        <f t="shared" si="83"/>
        <v>64.8185</v>
      </c>
      <c r="S588">
        <f t="shared" si="84"/>
        <v>453.72950000000003</v>
      </c>
      <c r="T588">
        <f t="shared" si="85"/>
        <v>185.41950000000003</v>
      </c>
      <c r="U588" s="2">
        <f>Monthly_Fixed_Costs!$I$2</f>
        <v>26.363636363636363</v>
      </c>
      <c r="V588">
        <f t="shared" si="86"/>
        <v>24.849999999999998</v>
      </c>
      <c r="W588" s="2">
        <f t="shared" si="87"/>
        <v>134.20586363636366</v>
      </c>
      <c r="X588">
        <f t="shared" si="88"/>
        <v>4</v>
      </c>
      <c r="Y588">
        <f t="shared" si="89"/>
        <v>0</v>
      </c>
    </row>
    <row r="589" spans="1:25" x14ac:dyDescent="0.3">
      <c r="A589" t="s">
        <v>625</v>
      </c>
      <c r="B589" s="1">
        <v>45675</v>
      </c>
      <c r="C589" s="1">
        <v>45679</v>
      </c>
      <c r="D589" s="1">
        <v>45679</v>
      </c>
      <c r="E589" t="s">
        <v>23</v>
      </c>
      <c r="F589" t="s">
        <v>45</v>
      </c>
      <c r="G589" t="s">
        <v>24</v>
      </c>
      <c r="H589" t="s">
        <v>37</v>
      </c>
      <c r="I589" t="s">
        <v>56</v>
      </c>
      <c r="J589" t="s">
        <v>35</v>
      </c>
      <c r="K589">
        <v>6</v>
      </c>
      <c r="L589">
        <v>24.15</v>
      </c>
      <c r="M589">
        <v>12.24</v>
      </c>
      <c r="N589">
        <v>9.1300000000000008</v>
      </c>
      <c r="O589">
        <v>0</v>
      </c>
      <c r="P589">
        <f t="shared" si="81"/>
        <v>1</v>
      </c>
      <c r="Q589" t="str">
        <f t="shared" si="82"/>
        <v>After 01-15</v>
      </c>
      <c r="R589">
        <f t="shared" si="83"/>
        <v>24.15</v>
      </c>
      <c r="S589">
        <f t="shared" si="84"/>
        <v>144.89999999999998</v>
      </c>
      <c r="T589">
        <f t="shared" si="85"/>
        <v>71.45999999999998</v>
      </c>
      <c r="U589" s="2">
        <f>Monthly_Fixed_Costs!$I$2</f>
        <v>26.363636363636363</v>
      </c>
      <c r="V589">
        <f t="shared" si="86"/>
        <v>54.78</v>
      </c>
      <c r="W589" s="2">
        <f t="shared" si="87"/>
        <v>-9.6836363636363814</v>
      </c>
      <c r="X589">
        <f t="shared" si="88"/>
        <v>4</v>
      </c>
      <c r="Y589">
        <f t="shared" si="89"/>
        <v>1</v>
      </c>
    </row>
    <row r="590" spans="1:25" x14ac:dyDescent="0.3">
      <c r="A590" t="s">
        <v>626</v>
      </c>
      <c r="B590" s="1">
        <v>45658</v>
      </c>
      <c r="C590" s="1">
        <v>45661</v>
      </c>
      <c r="D590" s="1">
        <v>45660</v>
      </c>
      <c r="E590" t="s">
        <v>16</v>
      </c>
      <c r="F590" t="s">
        <v>17</v>
      </c>
      <c r="G590" t="s">
        <v>18</v>
      </c>
      <c r="H590" t="s">
        <v>37</v>
      </c>
      <c r="I590" t="s">
        <v>38</v>
      </c>
      <c r="J590" t="s">
        <v>21</v>
      </c>
      <c r="K590">
        <v>7</v>
      </c>
      <c r="L590">
        <v>150.02000000000001</v>
      </c>
      <c r="M590">
        <v>89.33</v>
      </c>
      <c r="N590">
        <v>11.83</v>
      </c>
      <c r="O590">
        <v>10</v>
      </c>
      <c r="P590">
        <f t="shared" si="81"/>
        <v>1</v>
      </c>
      <c r="Q590" t="str">
        <f t="shared" si="82"/>
        <v>Before 01-15</v>
      </c>
      <c r="R590">
        <f t="shared" si="83"/>
        <v>135.018</v>
      </c>
      <c r="S590">
        <f t="shared" si="84"/>
        <v>945.12599999999998</v>
      </c>
      <c r="T590">
        <f t="shared" si="85"/>
        <v>319.81600000000003</v>
      </c>
      <c r="U590" s="2">
        <f>Monthly_Fixed_Costs!$I$2</f>
        <v>26.363636363636363</v>
      </c>
      <c r="V590">
        <f t="shared" si="86"/>
        <v>82.81</v>
      </c>
      <c r="W590" s="2">
        <f t="shared" si="87"/>
        <v>210.64236363636365</v>
      </c>
      <c r="X590">
        <f t="shared" si="88"/>
        <v>2</v>
      </c>
      <c r="Y590">
        <f t="shared" si="89"/>
        <v>0</v>
      </c>
    </row>
    <row r="591" spans="1:25" x14ac:dyDescent="0.3">
      <c r="A591" t="s">
        <v>627</v>
      </c>
      <c r="B591" s="1">
        <v>45664</v>
      </c>
      <c r="C591" s="1">
        <v>45668</v>
      </c>
      <c r="D591" s="1">
        <v>45667</v>
      </c>
      <c r="E591" t="s">
        <v>23</v>
      </c>
      <c r="F591" t="s">
        <v>17</v>
      </c>
      <c r="G591" t="s">
        <v>18</v>
      </c>
      <c r="H591" t="s">
        <v>37</v>
      </c>
      <c r="I591" t="s">
        <v>29</v>
      </c>
      <c r="J591" t="s">
        <v>27</v>
      </c>
      <c r="K591">
        <v>5</v>
      </c>
      <c r="L591">
        <v>110.76</v>
      </c>
      <c r="M591">
        <v>55.6</v>
      </c>
      <c r="N591">
        <v>4.22</v>
      </c>
      <c r="O591">
        <v>10</v>
      </c>
      <c r="P591">
        <f t="shared" si="81"/>
        <v>1</v>
      </c>
      <c r="Q591" t="str">
        <f t="shared" si="82"/>
        <v>Before 01-15</v>
      </c>
      <c r="R591">
        <f t="shared" si="83"/>
        <v>99.684000000000012</v>
      </c>
      <c r="S591">
        <f t="shared" si="84"/>
        <v>498.42000000000007</v>
      </c>
      <c r="T591">
        <f t="shared" si="85"/>
        <v>220.42000000000007</v>
      </c>
      <c r="U591" s="2">
        <f>Monthly_Fixed_Costs!$I$2</f>
        <v>26.363636363636363</v>
      </c>
      <c r="V591">
        <f t="shared" si="86"/>
        <v>21.099999999999998</v>
      </c>
      <c r="W591" s="2">
        <f t="shared" si="87"/>
        <v>172.9563636363637</v>
      </c>
      <c r="X591">
        <f t="shared" si="88"/>
        <v>3</v>
      </c>
      <c r="Y591">
        <f t="shared" si="89"/>
        <v>0</v>
      </c>
    </row>
    <row r="592" spans="1:25" x14ac:dyDescent="0.3">
      <c r="A592" t="s">
        <v>628</v>
      </c>
      <c r="B592" s="1">
        <v>45680</v>
      </c>
      <c r="C592" s="1">
        <v>45683</v>
      </c>
      <c r="D592" s="1">
        <v>45682</v>
      </c>
      <c r="E592" t="s">
        <v>16</v>
      </c>
      <c r="F592" t="s">
        <v>41</v>
      </c>
      <c r="G592" t="s">
        <v>18</v>
      </c>
      <c r="H592" t="s">
        <v>19</v>
      </c>
      <c r="I592" t="s">
        <v>20</v>
      </c>
      <c r="J592" t="s">
        <v>21</v>
      </c>
      <c r="K592">
        <v>7</v>
      </c>
      <c r="L592">
        <v>116.45</v>
      </c>
      <c r="M592">
        <v>52.4</v>
      </c>
      <c r="N592">
        <v>3.11</v>
      </c>
      <c r="O592">
        <v>0</v>
      </c>
      <c r="P592">
        <f t="shared" si="81"/>
        <v>1</v>
      </c>
      <c r="Q592" t="str">
        <f t="shared" si="82"/>
        <v>After 01-15</v>
      </c>
      <c r="R592">
        <f t="shared" si="83"/>
        <v>116.45</v>
      </c>
      <c r="S592">
        <f t="shared" si="84"/>
        <v>815.15</v>
      </c>
      <c r="T592">
        <f t="shared" si="85"/>
        <v>448.34999999999997</v>
      </c>
      <c r="U592" s="2">
        <f>Monthly_Fixed_Costs!$I$2</f>
        <v>26.363636363636363</v>
      </c>
      <c r="V592">
        <f t="shared" si="86"/>
        <v>21.77</v>
      </c>
      <c r="W592" s="2">
        <f t="shared" si="87"/>
        <v>400.21636363636361</v>
      </c>
      <c r="X592">
        <f t="shared" si="88"/>
        <v>2</v>
      </c>
      <c r="Y592">
        <f t="shared" si="89"/>
        <v>0</v>
      </c>
    </row>
    <row r="593" spans="1:25" x14ac:dyDescent="0.3">
      <c r="A593" t="s">
        <v>629</v>
      </c>
      <c r="B593" s="1">
        <v>45672</v>
      </c>
      <c r="C593" s="1">
        <v>45674</v>
      </c>
      <c r="D593" s="1">
        <v>45674</v>
      </c>
      <c r="E593" t="s">
        <v>23</v>
      </c>
      <c r="F593" t="s">
        <v>32</v>
      </c>
      <c r="G593" t="s">
        <v>18</v>
      </c>
      <c r="H593" t="s">
        <v>37</v>
      </c>
      <c r="I593" t="s">
        <v>34</v>
      </c>
      <c r="J593" t="s">
        <v>35</v>
      </c>
      <c r="K593">
        <v>8</v>
      </c>
      <c r="L593">
        <v>85.57</v>
      </c>
      <c r="M593">
        <v>48.51</v>
      </c>
      <c r="N593">
        <v>11.65</v>
      </c>
      <c r="O593">
        <v>5</v>
      </c>
      <c r="P593">
        <f t="shared" si="81"/>
        <v>1</v>
      </c>
      <c r="Q593" t="str">
        <f t="shared" si="82"/>
        <v>Before 01-15</v>
      </c>
      <c r="R593">
        <f t="shared" si="83"/>
        <v>81.291499999999985</v>
      </c>
      <c r="S593">
        <f t="shared" si="84"/>
        <v>650.33199999999988</v>
      </c>
      <c r="T593">
        <f t="shared" si="85"/>
        <v>262.2519999999999</v>
      </c>
      <c r="U593" s="2">
        <f>Monthly_Fixed_Costs!$I$2</f>
        <v>26.363636363636363</v>
      </c>
      <c r="V593">
        <f t="shared" si="86"/>
        <v>93.2</v>
      </c>
      <c r="W593" s="2">
        <f t="shared" si="87"/>
        <v>142.68836363636353</v>
      </c>
      <c r="X593">
        <f t="shared" si="88"/>
        <v>2</v>
      </c>
      <c r="Y593">
        <f t="shared" si="89"/>
        <v>0</v>
      </c>
    </row>
    <row r="594" spans="1:25" x14ac:dyDescent="0.3">
      <c r="A594" t="s">
        <v>630</v>
      </c>
      <c r="B594" s="1">
        <v>45676</v>
      </c>
      <c r="C594" s="1">
        <v>45678</v>
      </c>
      <c r="D594" s="1">
        <v>45677</v>
      </c>
      <c r="E594" t="s">
        <v>23</v>
      </c>
      <c r="F594" t="s">
        <v>45</v>
      </c>
      <c r="G594" t="s">
        <v>18</v>
      </c>
      <c r="H594" t="s">
        <v>37</v>
      </c>
      <c r="I594" t="s">
        <v>38</v>
      </c>
      <c r="J594" t="s">
        <v>21</v>
      </c>
      <c r="K594">
        <v>17</v>
      </c>
      <c r="L594">
        <v>39.68</v>
      </c>
      <c r="M594">
        <v>21.66</v>
      </c>
      <c r="N594">
        <v>8.08</v>
      </c>
      <c r="O594">
        <v>10</v>
      </c>
      <c r="P594">
        <f t="shared" si="81"/>
        <v>1</v>
      </c>
      <c r="Q594" t="str">
        <f t="shared" si="82"/>
        <v>After 01-15</v>
      </c>
      <c r="R594">
        <f t="shared" si="83"/>
        <v>35.712000000000003</v>
      </c>
      <c r="S594">
        <f t="shared" si="84"/>
        <v>607.10400000000004</v>
      </c>
      <c r="T594">
        <f t="shared" si="85"/>
        <v>238.88400000000001</v>
      </c>
      <c r="U594" s="2">
        <f>Monthly_Fixed_Costs!$I$2</f>
        <v>26.363636363636363</v>
      </c>
      <c r="V594">
        <f t="shared" si="86"/>
        <v>137.36000000000001</v>
      </c>
      <c r="W594" s="2">
        <f t="shared" si="87"/>
        <v>75.160363636363627</v>
      </c>
      <c r="X594">
        <f t="shared" si="88"/>
        <v>1</v>
      </c>
      <c r="Y594">
        <f t="shared" si="89"/>
        <v>0</v>
      </c>
    </row>
    <row r="595" spans="1:25" x14ac:dyDescent="0.3">
      <c r="A595" t="s">
        <v>631</v>
      </c>
      <c r="B595" s="1">
        <v>45673</v>
      </c>
      <c r="C595" s="1">
        <v>45677</v>
      </c>
      <c r="D595" s="1">
        <v>45676</v>
      </c>
      <c r="E595" t="s">
        <v>23</v>
      </c>
      <c r="F595" t="s">
        <v>45</v>
      </c>
      <c r="G595" t="s">
        <v>24</v>
      </c>
      <c r="H595" t="s">
        <v>25</v>
      </c>
      <c r="I595" t="s">
        <v>47</v>
      </c>
      <c r="J595" t="s">
        <v>35</v>
      </c>
      <c r="K595">
        <v>19</v>
      </c>
      <c r="L595">
        <v>140.16999999999999</v>
      </c>
      <c r="M595">
        <v>70.03</v>
      </c>
      <c r="N595">
        <v>10.66</v>
      </c>
      <c r="O595">
        <v>5</v>
      </c>
      <c r="P595">
        <f t="shared" si="81"/>
        <v>1</v>
      </c>
      <c r="Q595" t="str">
        <f t="shared" si="82"/>
        <v>After 01-15</v>
      </c>
      <c r="R595">
        <f t="shared" si="83"/>
        <v>133.16149999999999</v>
      </c>
      <c r="S595">
        <f t="shared" si="84"/>
        <v>2530.0684999999999</v>
      </c>
      <c r="T595">
        <f t="shared" si="85"/>
        <v>1199.4984999999999</v>
      </c>
      <c r="U595" s="2">
        <f>Monthly_Fixed_Costs!$I$2</f>
        <v>26.363636363636363</v>
      </c>
      <c r="V595">
        <f t="shared" si="86"/>
        <v>202.54</v>
      </c>
      <c r="W595" s="2">
        <f t="shared" si="87"/>
        <v>970.59486363636358</v>
      </c>
      <c r="X595">
        <f t="shared" si="88"/>
        <v>3</v>
      </c>
      <c r="Y595">
        <f t="shared" si="89"/>
        <v>0</v>
      </c>
    </row>
    <row r="596" spans="1:25" x14ac:dyDescent="0.3">
      <c r="A596" t="s">
        <v>632</v>
      </c>
      <c r="B596" s="1">
        <v>45679</v>
      </c>
      <c r="C596" s="1">
        <v>45682</v>
      </c>
      <c r="D596" s="1">
        <v>45683</v>
      </c>
      <c r="E596" t="s">
        <v>16</v>
      </c>
      <c r="F596" t="s">
        <v>32</v>
      </c>
      <c r="G596" t="s">
        <v>24</v>
      </c>
      <c r="H596" t="s">
        <v>19</v>
      </c>
      <c r="I596" t="s">
        <v>56</v>
      </c>
      <c r="J596" t="s">
        <v>35</v>
      </c>
      <c r="K596">
        <v>3</v>
      </c>
      <c r="L596">
        <v>92.6</v>
      </c>
      <c r="M596">
        <v>50.23</v>
      </c>
      <c r="N596">
        <v>9.0299999999999994</v>
      </c>
      <c r="O596">
        <v>10</v>
      </c>
      <c r="P596">
        <f t="shared" si="81"/>
        <v>0</v>
      </c>
      <c r="Q596" t="str">
        <f t="shared" si="82"/>
        <v>After 01-15</v>
      </c>
      <c r="R596">
        <f t="shared" si="83"/>
        <v>83.34</v>
      </c>
      <c r="S596">
        <f t="shared" si="84"/>
        <v>250.02</v>
      </c>
      <c r="T596">
        <f t="shared" si="85"/>
        <v>99.330000000000013</v>
      </c>
      <c r="U596" s="2">
        <f>Monthly_Fixed_Costs!$I$2</f>
        <v>26.363636363636363</v>
      </c>
      <c r="V596">
        <f t="shared" si="86"/>
        <v>27.089999999999996</v>
      </c>
      <c r="W596" s="2">
        <f t="shared" si="87"/>
        <v>45.876363636363649</v>
      </c>
      <c r="X596">
        <f t="shared" si="88"/>
        <v>4</v>
      </c>
      <c r="Y596">
        <f t="shared" si="89"/>
        <v>0</v>
      </c>
    </row>
    <row r="597" spans="1:25" x14ac:dyDescent="0.3">
      <c r="A597" t="s">
        <v>633</v>
      </c>
      <c r="B597" s="1">
        <v>45659</v>
      </c>
      <c r="C597" s="1">
        <v>45662</v>
      </c>
      <c r="D597" s="1">
        <v>45662</v>
      </c>
      <c r="E597" t="s">
        <v>16</v>
      </c>
      <c r="F597" t="s">
        <v>17</v>
      </c>
      <c r="G597" t="s">
        <v>24</v>
      </c>
      <c r="H597" t="s">
        <v>37</v>
      </c>
      <c r="I597" t="s">
        <v>38</v>
      </c>
      <c r="J597" t="s">
        <v>21</v>
      </c>
      <c r="K597">
        <v>10</v>
      </c>
      <c r="L597">
        <v>40.9</v>
      </c>
      <c r="M597">
        <v>19.72</v>
      </c>
      <c r="N597">
        <v>7.03</v>
      </c>
      <c r="O597">
        <v>5</v>
      </c>
      <c r="P597">
        <f t="shared" si="81"/>
        <v>1</v>
      </c>
      <c r="Q597" t="str">
        <f t="shared" si="82"/>
        <v>Before 01-15</v>
      </c>
      <c r="R597">
        <f t="shared" si="83"/>
        <v>38.854999999999997</v>
      </c>
      <c r="S597">
        <f t="shared" si="84"/>
        <v>388.54999999999995</v>
      </c>
      <c r="T597">
        <f t="shared" si="85"/>
        <v>191.34999999999997</v>
      </c>
      <c r="U597" s="2">
        <f>Monthly_Fixed_Costs!$I$2</f>
        <v>26.363636363636363</v>
      </c>
      <c r="V597">
        <f t="shared" si="86"/>
        <v>70.3</v>
      </c>
      <c r="W597" s="2">
        <f t="shared" si="87"/>
        <v>94.686363636363609</v>
      </c>
      <c r="X597">
        <f t="shared" si="88"/>
        <v>3</v>
      </c>
      <c r="Y597">
        <f t="shared" si="89"/>
        <v>0</v>
      </c>
    </row>
    <row r="598" spans="1:25" x14ac:dyDescent="0.3">
      <c r="A598" t="s">
        <v>634</v>
      </c>
      <c r="B598" s="1">
        <v>45678</v>
      </c>
      <c r="C598" s="1">
        <v>45681</v>
      </c>
      <c r="D598" s="1">
        <v>45681</v>
      </c>
      <c r="E598" t="s">
        <v>16</v>
      </c>
      <c r="F598" t="s">
        <v>17</v>
      </c>
      <c r="G598" t="s">
        <v>24</v>
      </c>
      <c r="H598" t="s">
        <v>19</v>
      </c>
      <c r="I598" t="s">
        <v>38</v>
      </c>
      <c r="J598" t="s">
        <v>21</v>
      </c>
      <c r="K598">
        <v>1</v>
      </c>
      <c r="L598">
        <v>166.22</v>
      </c>
      <c r="M598">
        <v>107.17</v>
      </c>
      <c r="N598">
        <v>10.76</v>
      </c>
      <c r="O598">
        <v>0</v>
      </c>
      <c r="P598">
        <f t="shared" si="81"/>
        <v>1</v>
      </c>
      <c r="Q598" t="str">
        <f t="shared" si="82"/>
        <v>After 01-15</v>
      </c>
      <c r="R598">
        <f t="shared" si="83"/>
        <v>166.22</v>
      </c>
      <c r="S598">
        <f t="shared" si="84"/>
        <v>166.22</v>
      </c>
      <c r="T598">
        <f t="shared" si="85"/>
        <v>59.05</v>
      </c>
      <c r="U598" s="2">
        <f>Monthly_Fixed_Costs!$I$2</f>
        <v>26.363636363636363</v>
      </c>
      <c r="V598">
        <f t="shared" si="86"/>
        <v>10.76</v>
      </c>
      <c r="W598" s="2">
        <f t="shared" si="87"/>
        <v>21.926363636363632</v>
      </c>
      <c r="X598">
        <f t="shared" si="88"/>
        <v>3</v>
      </c>
      <c r="Y598">
        <f t="shared" si="89"/>
        <v>0</v>
      </c>
    </row>
    <row r="599" spans="1:25" x14ac:dyDescent="0.3">
      <c r="A599" t="s">
        <v>635</v>
      </c>
      <c r="B599" s="1">
        <v>45663</v>
      </c>
      <c r="C599" s="1">
        <v>45665</v>
      </c>
      <c r="D599" s="1">
        <v>45665</v>
      </c>
      <c r="E599" t="s">
        <v>23</v>
      </c>
      <c r="F599" t="s">
        <v>45</v>
      </c>
      <c r="G599" t="s">
        <v>24</v>
      </c>
      <c r="H599" t="s">
        <v>25</v>
      </c>
      <c r="I599" t="s">
        <v>38</v>
      </c>
      <c r="J599" t="s">
        <v>21</v>
      </c>
      <c r="K599">
        <v>10</v>
      </c>
      <c r="L599">
        <v>131.80000000000001</v>
      </c>
      <c r="M599">
        <v>77.66</v>
      </c>
      <c r="N599">
        <v>4.72</v>
      </c>
      <c r="O599">
        <v>10</v>
      </c>
      <c r="P599">
        <f t="shared" si="81"/>
        <v>1</v>
      </c>
      <c r="Q599" t="str">
        <f t="shared" si="82"/>
        <v>Before 01-15</v>
      </c>
      <c r="R599">
        <f t="shared" si="83"/>
        <v>118.62000000000002</v>
      </c>
      <c r="S599">
        <f t="shared" si="84"/>
        <v>1186.2000000000003</v>
      </c>
      <c r="T599">
        <f t="shared" si="85"/>
        <v>409.60000000000036</v>
      </c>
      <c r="U599" s="2">
        <f>Monthly_Fixed_Costs!$I$2</f>
        <v>26.363636363636363</v>
      </c>
      <c r="V599">
        <f t="shared" si="86"/>
        <v>47.199999999999996</v>
      </c>
      <c r="W599" s="2">
        <f t="shared" si="87"/>
        <v>336.036363636364</v>
      </c>
      <c r="X599">
        <f t="shared" si="88"/>
        <v>2</v>
      </c>
      <c r="Y599">
        <f t="shared" si="89"/>
        <v>0</v>
      </c>
    </row>
    <row r="600" spans="1:25" x14ac:dyDescent="0.3">
      <c r="A600" t="s">
        <v>636</v>
      </c>
      <c r="B600" s="1">
        <v>45682</v>
      </c>
      <c r="C600" s="1">
        <v>45685</v>
      </c>
      <c r="D600" s="1">
        <v>45685</v>
      </c>
      <c r="E600" t="s">
        <v>23</v>
      </c>
      <c r="F600" t="s">
        <v>41</v>
      </c>
      <c r="G600" t="s">
        <v>24</v>
      </c>
      <c r="H600" t="s">
        <v>37</v>
      </c>
      <c r="I600" t="s">
        <v>47</v>
      </c>
      <c r="J600" t="s">
        <v>35</v>
      </c>
      <c r="K600">
        <v>13</v>
      </c>
      <c r="L600">
        <v>170.15</v>
      </c>
      <c r="M600">
        <v>80.22</v>
      </c>
      <c r="N600">
        <v>3.37</v>
      </c>
      <c r="O600">
        <v>5</v>
      </c>
      <c r="P600">
        <f t="shared" si="81"/>
        <v>1</v>
      </c>
      <c r="Q600" t="str">
        <f t="shared" si="82"/>
        <v>After 01-15</v>
      </c>
      <c r="R600">
        <f t="shared" si="83"/>
        <v>161.64249999999998</v>
      </c>
      <c r="S600">
        <f t="shared" si="84"/>
        <v>2101.3525</v>
      </c>
      <c r="T600">
        <f t="shared" si="85"/>
        <v>1058.4925000000001</v>
      </c>
      <c r="U600" s="2">
        <f>Monthly_Fixed_Costs!$I$2</f>
        <v>26.363636363636363</v>
      </c>
      <c r="V600">
        <f t="shared" si="86"/>
        <v>43.81</v>
      </c>
      <c r="W600" s="2">
        <f t="shared" si="87"/>
        <v>988.31886363636374</v>
      </c>
      <c r="X600">
        <f t="shared" si="88"/>
        <v>3</v>
      </c>
      <c r="Y600">
        <f t="shared" si="89"/>
        <v>0</v>
      </c>
    </row>
    <row r="601" spans="1:25" x14ac:dyDescent="0.3">
      <c r="A601" t="s">
        <v>637</v>
      </c>
      <c r="B601" s="1">
        <v>45670</v>
      </c>
      <c r="C601" s="1">
        <v>45672</v>
      </c>
      <c r="D601" s="1">
        <v>45671</v>
      </c>
      <c r="E601" t="s">
        <v>16</v>
      </c>
      <c r="F601" t="s">
        <v>17</v>
      </c>
      <c r="G601" t="s">
        <v>24</v>
      </c>
      <c r="H601" t="s">
        <v>25</v>
      </c>
      <c r="I601" t="s">
        <v>26</v>
      </c>
      <c r="J601" t="s">
        <v>27</v>
      </c>
      <c r="K601">
        <v>3</v>
      </c>
      <c r="L601">
        <v>32.1</v>
      </c>
      <c r="M601">
        <v>16.190000000000001</v>
      </c>
      <c r="N601">
        <v>8.6</v>
      </c>
      <c r="O601">
        <v>10</v>
      </c>
      <c r="P601">
        <f t="shared" si="81"/>
        <v>1</v>
      </c>
      <c r="Q601" t="str">
        <f t="shared" si="82"/>
        <v>Before 01-15</v>
      </c>
      <c r="R601">
        <f t="shared" si="83"/>
        <v>28.89</v>
      </c>
      <c r="S601">
        <f t="shared" si="84"/>
        <v>86.67</v>
      </c>
      <c r="T601">
        <f t="shared" si="85"/>
        <v>38.099999999999994</v>
      </c>
      <c r="U601" s="2">
        <f>Monthly_Fixed_Costs!$I$2</f>
        <v>26.363636363636363</v>
      </c>
      <c r="V601">
        <f t="shared" si="86"/>
        <v>25.799999999999997</v>
      </c>
      <c r="W601" s="2">
        <f t="shared" si="87"/>
        <v>-14.063636363636363</v>
      </c>
      <c r="X601">
        <f t="shared" si="88"/>
        <v>1</v>
      </c>
      <c r="Y601">
        <f t="shared" si="89"/>
        <v>1</v>
      </c>
    </row>
    <row r="602" spans="1:25" x14ac:dyDescent="0.3">
      <c r="A602" t="s">
        <v>638</v>
      </c>
      <c r="B602" s="1">
        <v>45673</v>
      </c>
      <c r="C602" s="1">
        <v>45677</v>
      </c>
      <c r="D602" s="1">
        <v>45679</v>
      </c>
      <c r="E602" t="s">
        <v>16</v>
      </c>
      <c r="F602" t="s">
        <v>45</v>
      </c>
      <c r="G602" t="s">
        <v>24</v>
      </c>
      <c r="H602" t="s">
        <v>37</v>
      </c>
      <c r="I602" t="s">
        <v>29</v>
      </c>
      <c r="J602" t="s">
        <v>27</v>
      </c>
      <c r="K602">
        <v>6</v>
      </c>
      <c r="L602">
        <v>43.69</v>
      </c>
      <c r="M602">
        <v>22.08</v>
      </c>
      <c r="N602">
        <v>10.95</v>
      </c>
      <c r="O602">
        <v>0</v>
      </c>
      <c r="P602">
        <f t="shared" si="81"/>
        <v>0</v>
      </c>
      <c r="Q602" t="str">
        <f t="shared" si="82"/>
        <v>After 01-15</v>
      </c>
      <c r="R602">
        <f t="shared" si="83"/>
        <v>43.69</v>
      </c>
      <c r="S602">
        <f t="shared" si="84"/>
        <v>262.14</v>
      </c>
      <c r="T602">
        <f t="shared" si="85"/>
        <v>129.66</v>
      </c>
      <c r="U602" s="2">
        <f>Monthly_Fixed_Costs!$I$2</f>
        <v>26.363636363636363</v>
      </c>
      <c r="V602">
        <f t="shared" si="86"/>
        <v>65.699999999999989</v>
      </c>
      <c r="W602" s="2">
        <f t="shared" si="87"/>
        <v>37.596363636363648</v>
      </c>
      <c r="X602">
        <f t="shared" si="88"/>
        <v>6</v>
      </c>
      <c r="Y602">
        <f t="shared" si="89"/>
        <v>0</v>
      </c>
    </row>
    <row r="603" spans="1:25" x14ac:dyDescent="0.3">
      <c r="A603" t="s">
        <v>639</v>
      </c>
      <c r="B603" s="1">
        <v>45659</v>
      </c>
      <c r="C603" s="1">
        <v>45661</v>
      </c>
      <c r="D603" s="1">
        <v>45660</v>
      </c>
      <c r="E603" t="s">
        <v>23</v>
      </c>
      <c r="F603" t="s">
        <v>17</v>
      </c>
      <c r="G603" t="s">
        <v>24</v>
      </c>
      <c r="H603" t="s">
        <v>37</v>
      </c>
      <c r="I603" t="s">
        <v>56</v>
      </c>
      <c r="J603" t="s">
        <v>35</v>
      </c>
      <c r="K603">
        <v>13</v>
      </c>
      <c r="L603">
        <v>69.86</v>
      </c>
      <c r="M603">
        <v>39.119999999999997</v>
      </c>
      <c r="N603">
        <v>3.75</v>
      </c>
      <c r="O603">
        <v>0</v>
      </c>
      <c r="P603">
        <f t="shared" si="81"/>
        <v>1</v>
      </c>
      <c r="Q603" t="str">
        <f t="shared" si="82"/>
        <v>Before 01-15</v>
      </c>
      <c r="R603">
        <f t="shared" si="83"/>
        <v>69.86</v>
      </c>
      <c r="S603">
        <f t="shared" si="84"/>
        <v>908.18</v>
      </c>
      <c r="T603">
        <f t="shared" si="85"/>
        <v>399.62</v>
      </c>
      <c r="U603" s="2">
        <f>Monthly_Fixed_Costs!$I$2</f>
        <v>26.363636363636363</v>
      </c>
      <c r="V603">
        <f t="shared" si="86"/>
        <v>48.75</v>
      </c>
      <c r="W603" s="2">
        <f t="shared" si="87"/>
        <v>324.50636363636363</v>
      </c>
      <c r="X603">
        <f t="shared" si="88"/>
        <v>1</v>
      </c>
      <c r="Y603">
        <f t="shared" si="89"/>
        <v>0</v>
      </c>
    </row>
    <row r="604" spans="1:25" x14ac:dyDescent="0.3">
      <c r="A604" t="s">
        <v>640</v>
      </c>
      <c r="B604" s="1">
        <v>45675</v>
      </c>
      <c r="C604" s="1">
        <v>45679</v>
      </c>
      <c r="D604" s="1">
        <v>45680</v>
      </c>
      <c r="E604" t="s">
        <v>23</v>
      </c>
      <c r="F604" t="s">
        <v>45</v>
      </c>
      <c r="G604" t="s">
        <v>24</v>
      </c>
      <c r="H604" t="s">
        <v>25</v>
      </c>
      <c r="I604" t="s">
        <v>56</v>
      </c>
      <c r="J604" t="s">
        <v>35</v>
      </c>
      <c r="K604">
        <v>10</v>
      </c>
      <c r="L604">
        <v>136.84</v>
      </c>
      <c r="M604">
        <v>79.53</v>
      </c>
      <c r="N604">
        <v>3.27</v>
      </c>
      <c r="O604">
        <v>15</v>
      </c>
      <c r="P604">
        <f t="shared" si="81"/>
        <v>0</v>
      </c>
      <c r="Q604" t="str">
        <f t="shared" si="82"/>
        <v>After 01-15</v>
      </c>
      <c r="R604">
        <f t="shared" si="83"/>
        <v>116.31399999999999</v>
      </c>
      <c r="S604">
        <f t="shared" si="84"/>
        <v>1163.1399999999999</v>
      </c>
      <c r="T604">
        <f t="shared" si="85"/>
        <v>367.83999999999992</v>
      </c>
      <c r="U604" s="2">
        <f>Monthly_Fixed_Costs!$I$2</f>
        <v>26.363636363636363</v>
      </c>
      <c r="V604">
        <f t="shared" si="86"/>
        <v>32.700000000000003</v>
      </c>
      <c r="W604" s="2">
        <f t="shared" si="87"/>
        <v>308.77636363636356</v>
      </c>
      <c r="X604">
        <f t="shared" si="88"/>
        <v>5</v>
      </c>
      <c r="Y604">
        <f t="shared" si="89"/>
        <v>0</v>
      </c>
    </row>
    <row r="605" spans="1:25" x14ac:dyDescent="0.3">
      <c r="A605" t="s">
        <v>641</v>
      </c>
      <c r="B605" s="1">
        <v>45669</v>
      </c>
      <c r="C605" s="1">
        <v>45672</v>
      </c>
      <c r="D605" s="1">
        <v>45672</v>
      </c>
      <c r="E605" t="s">
        <v>16</v>
      </c>
      <c r="F605" t="s">
        <v>45</v>
      </c>
      <c r="G605" t="s">
        <v>18</v>
      </c>
      <c r="H605" t="s">
        <v>25</v>
      </c>
      <c r="I605" t="s">
        <v>20</v>
      </c>
      <c r="J605" t="s">
        <v>21</v>
      </c>
      <c r="K605">
        <v>19</v>
      </c>
      <c r="L605">
        <v>148.66999999999999</v>
      </c>
      <c r="M605">
        <v>94.44</v>
      </c>
      <c r="N605">
        <v>3.51</v>
      </c>
      <c r="O605">
        <v>15</v>
      </c>
      <c r="P605">
        <f t="shared" si="81"/>
        <v>1</v>
      </c>
      <c r="Q605" t="str">
        <f t="shared" si="82"/>
        <v>Before 01-15</v>
      </c>
      <c r="R605">
        <f t="shared" si="83"/>
        <v>126.36949999999999</v>
      </c>
      <c r="S605">
        <f t="shared" si="84"/>
        <v>2401.0204999999996</v>
      </c>
      <c r="T605">
        <f t="shared" si="85"/>
        <v>606.66049999999973</v>
      </c>
      <c r="U605" s="2">
        <f>Monthly_Fixed_Costs!$I$2</f>
        <v>26.363636363636363</v>
      </c>
      <c r="V605">
        <f t="shared" si="86"/>
        <v>66.69</v>
      </c>
      <c r="W605" s="2">
        <f t="shared" si="87"/>
        <v>513.60686363636341</v>
      </c>
      <c r="X605">
        <f t="shared" si="88"/>
        <v>3</v>
      </c>
      <c r="Y605">
        <f t="shared" si="89"/>
        <v>0</v>
      </c>
    </row>
    <row r="606" spans="1:25" x14ac:dyDescent="0.3">
      <c r="A606" t="s">
        <v>642</v>
      </c>
      <c r="B606" s="1">
        <v>45661</v>
      </c>
      <c r="C606" s="1">
        <v>45664</v>
      </c>
      <c r="D606" s="1">
        <v>45664</v>
      </c>
      <c r="E606" t="s">
        <v>16</v>
      </c>
      <c r="F606" t="s">
        <v>45</v>
      </c>
      <c r="G606" t="s">
        <v>24</v>
      </c>
      <c r="H606" t="s">
        <v>25</v>
      </c>
      <c r="I606" t="s">
        <v>34</v>
      </c>
      <c r="J606" t="s">
        <v>35</v>
      </c>
      <c r="K606">
        <v>12</v>
      </c>
      <c r="L606">
        <v>56.68</v>
      </c>
      <c r="M606">
        <v>33.35</v>
      </c>
      <c r="N606">
        <v>4.16</v>
      </c>
      <c r="O606">
        <v>10</v>
      </c>
      <c r="P606">
        <f t="shared" si="81"/>
        <v>1</v>
      </c>
      <c r="Q606" t="str">
        <f t="shared" si="82"/>
        <v>Before 01-15</v>
      </c>
      <c r="R606">
        <f t="shared" si="83"/>
        <v>51.012</v>
      </c>
      <c r="S606">
        <f t="shared" si="84"/>
        <v>612.14400000000001</v>
      </c>
      <c r="T606">
        <f t="shared" si="85"/>
        <v>211.94399999999996</v>
      </c>
      <c r="U606" s="2">
        <f>Monthly_Fixed_Costs!$I$2</f>
        <v>26.363636363636363</v>
      </c>
      <c r="V606">
        <f t="shared" si="86"/>
        <v>49.92</v>
      </c>
      <c r="W606" s="2">
        <f t="shared" si="87"/>
        <v>135.6603636363636</v>
      </c>
      <c r="X606">
        <f t="shared" si="88"/>
        <v>3</v>
      </c>
      <c r="Y606">
        <f t="shared" si="89"/>
        <v>0</v>
      </c>
    </row>
    <row r="607" spans="1:25" x14ac:dyDescent="0.3">
      <c r="A607" t="s">
        <v>643</v>
      </c>
      <c r="B607" s="1">
        <v>45686</v>
      </c>
      <c r="C607" s="1">
        <v>45690</v>
      </c>
      <c r="D607" s="1">
        <v>45690</v>
      </c>
      <c r="E607" t="s">
        <v>23</v>
      </c>
      <c r="F607" t="s">
        <v>17</v>
      </c>
      <c r="G607" t="s">
        <v>18</v>
      </c>
      <c r="H607" t="s">
        <v>37</v>
      </c>
      <c r="I607" t="s">
        <v>34</v>
      </c>
      <c r="J607" t="s">
        <v>35</v>
      </c>
      <c r="K607">
        <v>12</v>
      </c>
      <c r="L607">
        <v>157.04</v>
      </c>
      <c r="M607">
        <v>69.78</v>
      </c>
      <c r="N607">
        <v>7.3</v>
      </c>
      <c r="O607">
        <v>5</v>
      </c>
      <c r="P607">
        <f t="shared" si="81"/>
        <v>1</v>
      </c>
      <c r="Q607" t="str">
        <f t="shared" si="82"/>
        <v>After 01-15</v>
      </c>
      <c r="R607">
        <f t="shared" si="83"/>
        <v>149.18799999999999</v>
      </c>
      <c r="S607">
        <f t="shared" si="84"/>
        <v>1790.2559999999999</v>
      </c>
      <c r="T607">
        <f t="shared" si="85"/>
        <v>952.89599999999984</v>
      </c>
      <c r="U607" s="2">
        <f>Monthly_Fixed_Costs!$I$2</f>
        <v>26.363636363636363</v>
      </c>
      <c r="V607">
        <f t="shared" si="86"/>
        <v>87.6</v>
      </c>
      <c r="W607" s="2">
        <f t="shared" si="87"/>
        <v>838.93236363636345</v>
      </c>
      <c r="X607">
        <f t="shared" si="88"/>
        <v>4</v>
      </c>
      <c r="Y607">
        <f t="shared" si="89"/>
        <v>0</v>
      </c>
    </row>
    <row r="608" spans="1:25" x14ac:dyDescent="0.3">
      <c r="A608" t="s">
        <v>644</v>
      </c>
      <c r="B608" s="1">
        <v>45676</v>
      </c>
      <c r="C608" s="1">
        <v>45679</v>
      </c>
      <c r="D608" s="1">
        <v>45678</v>
      </c>
      <c r="E608" t="s">
        <v>23</v>
      </c>
      <c r="F608" t="s">
        <v>41</v>
      </c>
      <c r="G608" t="s">
        <v>18</v>
      </c>
      <c r="H608" t="s">
        <v>25</v>
      </c>
      <c r="I608" t="s">
        <v>20</v>
      </c>
      <c r="J608" t="s">
        <v>21</v>
      </c>
      <c r="K608">
        <v>3</v>
      </c>
      <c r="L608">
        <v>108.6</v>
      </c>
      <c r="M608">
        <v>57.91</v>
      </c>
      <c r="N608">
        <v>11.07</v>
      </c>
      <c r="O608">
        <v>5</v>
      </c>
      <c r="P608">
        <f t="shared" si="81"/>
        <v>1</v>
      </c>
      <c r="Q608" t="str">
        <f t="shared" si="82"/>
        <v>After 01-15</v>
      </c>
      <c r="R608">
        <f t="shared" si="83"/>
        <v>103.16999999999999</v>
      </c>
      <c r="S608">
        <f t="shared" si="84"/>
        <v>309.51</v>
      </c>
      <c r="T608">
        <f t="shared" si="85"/>
        <v>135.78</v>
      </c>
      <c r="U608" s="2">
        <f>Monthly_Fixed_Costs!$I$2</f>
        <v>26.363636363636363</v>
      </c>
      <c r="V608">
        <f t="shared" si="86"/>
        <v>33.21</v>
      </c>
      <c r="W608" s="2">
        <f t="shared" si="87"/>
        <v>76.206363636363633</v>
      </c>
      <c r="X608">
        <f t="shared" si="88"/>
        <v>2</v>
      </c>
      <c r="Y608">
        <f t="shared" si="89"/>
        <v>0</v>
      </c>
    </row>
    <row r="609" spans="1:25" x14ac:dyDescent="0.3">
      <c r="A609" t="s">
        <v>645</v>
      </c>
      <c r="B609" s="1">
        <v>45678</v>
      </c>
      <c r="C609" s="1">
        <v>45680</v>
      </c>
      <c r="D609" s="1">
        <v>45679</v>
      </c>
      <c r="E609" t="s">
        <v>23</v>
      </c>
      <c r="F609" t="s">
        <v>17</v>
      </c>
      <c r="G609" t="s">
        <v>24</v>
      </c>
      <c r="H609" t="s">
        <v>37</v>
      </c>
      <c r="I609" t="s">
        <v>38</v>
      </c>
      <c r="J609" t="s">
        <v>21</v>
      </c>
      <c r="K609">
        <v>17</v>
      </c>
      <c r="L609">
        <v>163.47999999999999</v>
      </c>
      <c r="M609">
        <v>101.73</v>
      </c>
      <c r="N609">
        <v>9.3800000000000008</v>
      </c>
      <c r="O609">
        <v>15</v>
      </c>
      <c r="P609">
        <f t="shared" si="81"/>
        <v>1</v>
      </c>
      <c r="Q609" t="str">
        <f t="shared" si="82"/>
        <v>After 01-15</v>
      </c>
      <c r="R609">
        <f t="shared" si="83"/>
        <v>138.958</v>
      </c>
      <c r="S609">
        <f t="shared" si="84"/>
        <v>2362.2860000000001</v>
      </c>
      <c r="T609">
        <f t="shared" si="85"/>
        <v>632.87599999999998</v>
      </c>
      <c r="U609" s="2">
        <f>Monthly_Fixed_Costs!$I$2</f>
        <v>26.363636363636363</v>
      </c>
      <c r="V609">
        <f t="shared" si="86"/>
        <v>159.46</v>
      </c>
      <c r="W609" s="2">
        <f t="shared" si="87"/>
        <v>447.05236363636357</v>
      </c>
      <c r="X609">
        <f t="shared" si="88"/>
        <v>1</v>
      </c>
      <c r="Y609">
        <f t="shared" si="89"/>
        <v>0</v>
      </c>
    </row>
    <row r="610" spans="1:25" x14ac:dyDescent="0.3">
      <c r="A610" t="s">
        <v>646</v>
      </c>
      <c r="B610" s="1">
        <v>45686</v>
      </c>
      <c r="C610" s="1">
        <v>45689</v>
      </c>
      <c r="D610" s="1">
        <v>45688</v>
      </c>
      <c r="E610" t="s">
        <v>23</v>
      </c>
      <c r="F610" t="s">
        <v>17</v>
      </c>
      <c r="G610" t="s">
        <v>24</v>
      </c>
      <c r="H610" t="s">
        <v>19</v>
      </c>
      <c r="I610" t="s">
        <v>20</v>
      </c>
      <c r="J610" t="s">
        <v>21</v>
      </c>
      <c r="K610">
        <v>14</v>
      </c>
      <c r="L610">
        <v>124.14</v>
      </c>
      <c r="M610">
        <v>72.94</v>
      </c>
      <c r="N610">
        <v>3.67</v>
      </c>
      <c r="O610">
        <v>5</v>
      </c>
      <c r="P610">
        <f t="shared" si="81"/>
        <v>1</v>
      </c>
      <c r="Q610" t="str">
        <f t="shared" si="82"/>
        <v>After 01-15</v>
      </c>
      <c r="R610">
        <f t="shared" si="83"/>
        <v>117.93299999999999</v>
      </c>
      <c r="S610">
        <f t="shared" si="84"/>
        <v>1651.0619999999999</v>
      </c>
      <c r="T610">
        <f t="shared" si="85"/>
        <v>629.90199999999993</v>
      </c>
      <c r="U610" s="2">
        <f>Monthly_Fixed_Costs!$I$2</f>
        <v>26.363636363636363</v>
      </c>
      <c r="V610">
        <f t="shared" si="86"/>
        <v>51.379999999999995</v>
      </c>
      <c r="W610" s="2">
        <f t="shared" si="87"/>
        <v>552.15836363636356</v>
      </c>
      <c r="X610">
        <f t="shared" si="88"/>
        <v>2</v>
      </c>
      <c r="Y610">
        <f t="shared" si="89"/>
        <v>0</v>
      </c>
    </row>
    <row r="611" spans="1:25" x14ac:dyDescent="0.3">
      <c r="A611" t="s">
        <v>647</v>
      </c>
      <c r="B611" s="1">
        <v>45665</v>
      </c>
      <c r="C611" s="1">
        <v>45669</v>
      </c>
      <c r="D611" s="1">
        <v>45669</v>
      </c>
      <c r="E611" t="s">
        <v>23</v>
      </c>
      <c r="F611" t="s">
        <v>32</v>
      </c>
      <c r="G611" t="s">
        <v>24</v>
      </c>
      <c r="H611" t="s">
        <v>19</v>
      </c>
      <c r="I611" t="s">
        <v>20</v>
      </c>
      <c r="J611" t="s">
        <v>21</v>
      </c>
      <c r="K611">
        <v>12</v>
      </c>
      <c r="L611">
        <v>60.53</v>
      </c>
      <c r="M611">
        <v>36.21</v>
      </c>
      <c r="N611">
        <v>3.95</v>
      </c>
      <c r="O611">
        <v>5</v>
      </c>
      <c r="P611">
        <f t="shared" si="81"/>
        <v>1</v>
      </c>
      <c r="Q611" t="str">
        <f t="shared" si="82"/>
        <v>Before 01-15</v>
      </c>
      <c r="R611">
        <f t="shared" si="83"/>
        <v>57.503499999999995</v>
      </c>
      <c r="S611">
        <f t="shared" si="84"/>
        <v>690.04199999999992</v>
      </c>
      <c r="T611">
        <f t="shared" si="85"/>
        <v>255.52199999999993</v>
      </c>
      <c r="U611" s="2">
        <f>Monthly_Fixed_Costs!$I$2</f>
        <v>26.363636363636363</v>
      </c>
      <c r="V611">
        <f t="shared" si="86"/>
        <v>47.400000000000006</v>
      </c>
      <c r="W611" s="2">
        <f t="shared" si="87"/>
        <v>181.75836363636358</v>
      </c>
      <c r="X611">
        <f t="shared" si="88"/>
        <v>4</v>
      </c>
      <c r="Y611">
        <f t="shared" si="89"/>
        <v>0</v>
      </c>
    </row>
    <row r="612" spans="1:25" x14ac:dyDescent="0.3">
      <c r="A612" t="s">
        <v>648</v>
      </c>
      <c r="B612" s="1">
        <v>45671</v>
      </c>
      <c r="C612" s="1">
        <v>45675</v>
      </c>
      <c r="D612" s="1">
        <v>45675</v>
      </c>
      <c r="E612" t="s">
        <v>23</v>
      </c>
      <c r="F612" t="s">
        <v>17</v>
      </c>
      <c r="G612" t="s">
        <v>24</v>
      </c>
      <c r="H612" t="s">
        <v>33</v>
      </c>
      <c r="I612" t="s">
        <v>38</v>
      </c>
      <c r="J612" t="s">
        <v>21</v>
      </c>
      <c r="K612">
        <v>14</v>
      </c>
      <c r="L612">
        <v>114.2</v>
      </c>
      <c r="M612">
        <v>51.65</v>
      </c>
      <c r="N612">
        <v>11.16</v>
      </c>
      <c r="O612">
        <v>15</v>
      </c>
      <c r="P612">
        <f t="shared" si="81"/>
        <v>1</v>
      </c>
      <c r="Q612" t="str">
        <f t="shared" si="82"/>
        <v>Before 01-15</v>
      </c>
      <c r="R612">
        <f t="shared" si="83"/>
        <v>97.07</v>
      </c>
      <c r="S612">
        <f t="shared" si="84"/>
        <v>1358.98</v>
      </c>
      <c r="T612">
        <f t="shared" si="85"/>
        <v>635.88</v>
      </c>
      <c r="U612" s="2">
        <f>Monthly_Fixed_Costs!$I$2</f>
        <v>26.363636363636363</v>
      </c>
      <c r="V612">
        <f t="shared" si="86"/>
        <v>156.24</v>
      </c>
      <c r="W612" s="2">
        <f t="shared" si="87"/>
        <v>453.27636363636361</v>
      </c>
      <c r="X612">
        <f t="shared" si="88"/>
        <v>4</v>
      </c>
      <c r="Y612">
        <f t="shared" si="89"/>
        <v>0</v>
      </c>
    </row>
    <row r="613" spans="1:25" x14ac:dyDescent="0.3">
      <c r="A613" t="s">
        <v>649</v>
      </c>
      <c r="B613" s="1">
        <v>45670</v>
      </c>
      <c r="C613" s="1">
        <v>45673</v>
      </c>
      <c r="D613" s="1">
        <v>45672</v>
      </c>
      <c r="E613" t="s">
        <v>16</v>
      </c>
      <c r="F613" t="s">
        <v>45</v>
      </c>
      <c r="G613" t="s">
        <v>24</v>
      </c>
      <c r="H613" t="s">
        <v>19</v>
      </c>
      <c r="I613" t="s">
        <v>34</v>
      </c>
      <c r="J613" t="s">
        <v>35</v>
      </c>
      <c r="K613">
        <v>19</v>
      </c>
      <c r="L613">
        <v>169.05</v>
      </c>
      <c r="M613">
        <v>99.04</v>
      </c>
      <c r="N613">
        <v>7.34</v>
      </c>
      <c r="O613">
        <v>15</v>
      </c>
      <c r="P613">
        <f t="shared" si="81"/>
        <v>1</v>
      </c>
      <c r="Q613" t="str">
        <f t="shared" si="82"/>
        <v>Before 01-15</v>
      </c>
      <c r="R613">
        <f t="shared" si="83"/>
        <v>143.6925</v>
      </c>
      <c r="S613">
        <f t="shared" si="84"/>
        <v>2730.1574999999998</v>
      </c>
      <c r="T613">
        <f t="shared" si="85"/>
        <v>848.39749999999958</v>
      </c>
      <c r="U613" s="2">
        <f>Monthly_Fixed_Costs!$I$2</f>
        <v>26.363636363636363</v>
      </c>
      <c r="V613">
        <f t="shared" si="86"/>
        <v>139.46</v>
      </c>
      <c r="W613" s="2">
        <f t="shared" si="87"/>
        <v>682.57386363636317</v>
      </c>
      <c r="X613">
        <f t="shared" si="88"/>
        <v>2</v>
      </c>
      <c r="Y613">
        <f t="shared" si="89"/>
        <v>0</v>
      </c>
    </row>
    <row r="614" spans="1:25" x14ac:dyDescent="0.3">
      <c r="A614" t="s">
        <v>650</v>
      </c>
      <c r="B614" s="1">
        <v>45687</v>
      </c>
      <c r="C614" s="1">
        <v>45690</v>
      </c>
      <c r="D614" s="1">
        <v>45692</v>
      </c>
      <c r="E614" t="s">
        <v>16</v>
      </c>
      <c r="F614" t="s">
        <v>32</v>
      </c>
      <c r="G614" t="s">
        <v>24</v>
      </c>
      <c r="H614" t="s">
        <v>33</v>
      </c>
      <c r="I614" t="s">
        <v>20</v>
      </c>
      <c r="J614" t="s">
        <v>21</v>
      </c>
      <c r="K614">
        <v>8</v>
      </c>
      <c r="L614">
        <v>132.21</v>
      </c>
      <c r="M614">
        <v>66.680000000000007</v>
      </c>
      <c r="N614">
        <v>5.67</v>
      </c>
      <c r="O614">
        <v>15</v>
      </c>
      <c r="P614">
        <f t="shared" si="81"/>
        <v>0</v>
      </c>
      <c r="Q614" t="str">
        <f t="shared" si="82"/>
        <v>After 01-15</v>
      </c>
      <c r="R614">
        <f t="shared" si="83"/>
        <v>112.3785</v>
      </c>
      <c r="S614">
        <f t="shared" si="84"/>
        <v>899.02800000000002</v>
      </c>
      <c r="T614">
        <f t="shared" si="85"/>
        <v>365.58799999999997</v>
      </c>
      <c r="U614" s="2">
        <f>Monthly_Fixed_Costs!$I$2</f>
        <v>26.363636363636363</v>
      </c>
      <c r="V614">
        <f t="shared" si="86"/>
        <v>45.36</v>
      </c>
      <c r="W614" s="2">
        <f t="shared" si="87"/>
        <v>293.86436363636358</v>
      </c>
      <c r="X614">
        <f t="shared" si="88"/>
        <v>5</v>
      </c>
      <c r="Y614">
        <f t="shared" si="89"/>
        <v>0</v>
      </c>
    </row>
    <row r="615" spans="1:25" x14ac:dyDescent="0.3">
      <c r="A615" t="s">
        <v>651</v>
      </c>
      <c r="B615" s="1">
        <v>45686</v>
      </c>
      <c r="C615" s="1">
        <v>45688</v>
      </c>
      <c r="D615" s="1">
        <v>45689</v>
      </c>
      <c r="E615" t="s">
        <v>16</v>
      </c>
      <c r="F615" t="s">
        <v>17</v>
      </c>
      <c r="G615" t="s">
        <v>18</v>
      </c>
      <c r="H615" t="s">
        <v>19</v>
      </c>
      <c r="I615" t="s">
        <v>26</v>
      </c>
      <c r="J615" t="s">
        <v>27</v>
      </c>
      <c r="K615">
        <v>17</v>
      </c>
      <c r="L615">
        <v>54.47</v>
      </c>
      <c r="M615">
        <v>29.51</v>
      </c>
      <c r="N615">
        <v>8.98</v>
      </c>
      <c r="O615">
        <v>5</v>
      </c>
      <c r="P615">
        <f t="shared" si="81"/>
        <v>0</v>
      </c>
      <c r="Q615" t="str">
        <f t="shared" si="82"/>
        <v>After 01-15</v>
      </c>
      <c r="R615">
        <f t="shared" si="83"/>
        <v>51.746499999999997</v>
      </c>
      <c r="S615">
        <f t="shared" si="84"/>
        <v>879.69049999999993</v>
      </c>
      <c r="T615">
        <f t="shared" si="85"/>
        <v>378.02049999999991</v>
      </c>
      <c r="U615" s="2">
        <f>Monthly_Fixed_Costs!$I$2</f>
        <v>26.363636363636363</v>
      </c>
      <c r="V615">
        <f t="shared" si="86"/>
        <v>152.66</v>
      </c>
      <c r="W615" s="2">
        <f t="shared" si="87"/>
        <v>198.99686363636354</v>
      </c>
      <c r="X615">
        <f t="shared" si="88"/>
        <v>3</v>
      </c>
      <c r="Y615">
        <f t="shared" si="89"/>
        <v>0</v>
      </c>
    </row>
    <row r="616" spans="1:25" x14ac:dyDescent="0.3">
      <c r="A616" t="s">
        <v>652</v>
      </c>
      <c r="B616" s="1">
        <v>45687</v>
      </c>
      <c r="C616" s="1">
        <v>45689</v>
      </c>
      <c r="D616" s="1">
        <v>45691</v>
      </c>
      <c r="E616" t="s">
        <v>23</v>
      </c>
      <c r="F616" t="s">
        <v>41</v>
      </c>
      <c r="G616" t="s">
        <v>24</v>
      </c>
      <c r="H616" t="s">
        <v>19</v>
      </c>
      <c r="I616" t="s">
        <v>29</v>
      </c>
      <c r="J616" t="s">
        <v>27</v>
      </c>
      <c r="K616">
        <v>16</v>
      </c>
      <c r="L616">
        <v>179.66</v>
      </c>
      <c r="M616">
        <v>78.17</v>
      </c>
      <c r="N616">
        <v>7.7</v>
      </c>
      <c r="O616">
        <v>15</v>
      </c>
      <c r="P616">
        <f t="shared" si="81"/>
        <v>0</v>
      </c>
      <c r="Q616" t="str">
        <f t="shared" si="82"/>
        <v>After 01-15</v>
      </c>
      <c r="R616">
        <f t="shared" si="83"/>
        <v>152.71099999999998</v>
      </c>
      <c r="S616">
        <f t="shared" si="84"/>
        <v>2443.3759999999997</v>
      </c>
      <c r="T616">
        <f t="shared" si="85"/>
        <v>1192.6559999999997</v>
      </c>
      <c r="U616" s="2">
        <f>Monthly_Fixed_Costs!$I$2</f>
        <v>26.363636363636363</v>
      </c>
      <c r="V616">
        <f t="shared" si="86"/>
        <v>123.2</v>
      </c>
      <c r="W616" s="2">
        <f t="shared" si="87"/>
        <v>1043.0923636363634</v>
      </c>
      <c r="X616">
        <f t="shared" si="88"/>
        <v>4</v>
      </c>
      <c r="Y616">
        <f t="shared" si="89"/>
        <v>0</v>
      </c>
    </row>
    <row r="617" spans="1:25" x14ac:dyDescent="0.3">
      <c r="A617" t="s">
        <v>653</v>
      </c>
      <c r="B617" s="1">
        <v>45679</v>
      </c>
      <c r="C617" s="1">
        <v>45683</v>
      </c>
      <c r="D617" s="1">
        <v>45685</v>
      </c>
      <c r="E617" t="s">
        <v>23</v>
      </c>
      <c r="F617" t="s">
        <v>32</v>
      </c>
      <c r="G617" t="s">
        <v>24</v>
      </c>
      <c r="H617" t="s">
        <v>19</v>
      </c>
      <c r="I617" t="s">
        <v>74</v>
      </c>
      <c r="J617" t="s">
        <v>27</v>
      </c>
      <c r="K617">
        <v>19</v>
      </c>
      <c r="L617">
        <v>55.48</v>
      </c>
      <c r="M617">
        <v>28.7</v>
      </c>
      <c r="N617">
        <v>3.97</v>
      </c>
      <c r="O617">
        <v>15</v>
      </c>
      <c r="P617">
        <f t="shared" si="81"/>
        <v>0</v>
      </c>
      <c r="Q617" t="str">
        <f t="shared" si="82"/>
        <v>After 01-15</v>
      </c>
      <c r="R617">
        <f t="shared" si="83"/>
        <v>47.157999999999994</v>
      </c>
      <c r="S617">
        <f t="shared" si="84"/>
        <v>896.00199999999984</v>
      </c>
      <c r="T617">
        <f t="shared" si="85"/>
        <v>350.70199999999988</v>
      </c>
      <c r="U617" s="2">
        <f>Monthly_Fixed_Costs!$I$2</f>
        <v>26.363636363636363</v>
      </c>
      <c r="V617">
        <f t="shared" si="86"/>
        <v>75.430000000000007</v>
      </c>
      <c r="W617" s="2">
        <f t="shared" si="87"/>
        <v>248.9083636363635</v>
      </c>
      <c r="X617">
        <f t="shared" si="88"/>
        <v>6</v>
      </c>
      <c r="Y617">
        <f t="shared" si="89"/>
        <v>0</v>
      </c>
    </row>
    <row r="618" spans="1:25" x14ac:dyDescent="0.3">
      <c r="A618" t="s">
        <v>654</v>
      </c>
      <c r="B618" s="1">
        <v>45672</v>
      </c>
      <c r="C618" s="1">
        <v>45674</v>
      </c>
      <c r="D618" s="1">
        <v>45674</v>
      </c>
      <c r="E618" t="s">
        <v>16</v>
      </c>
      <c r="F618" t="s">
        <v>41</v>
      </c>
      <c r="G618" t="s">
        <v>24</v>
      </c>
      <c r="H618" t="s">
        <v>19</v>
      </c>
      <c r="I618" t="s">
        <v>20</v>
      </c>
      <c r="J618" t="s">
        <v>21</v>
      </c>
      <c r="K618">
        <v>8</v>
      </c>
      <c r="L618">
        <v>109.49</v>
      </c>
      <c r="M618">
        <v>44.65</v>
      </c>
      <c r="N618">
        <v>9.73</v>
      </c>
      <c r="O618">
        <v>10</v>
      </c>
      <c r="P618">
        <f t="shared" si="81"/>
        <v>1</v>
      </c>
      <c r="Q618" t="str">
        <f t="shared" si="82"/>
        <v>Before 01-15</v>
      </c>
      <c r="R618">
        <f t="shared" si="83"/>
        <v>98.540999999999997</v>
      </c>
      <c r="S618">
        <f t="shared" si="84"/>
        <v>788.32799999999997</v>
      </c>
      <c r="T618">
        <f t="shared" si="85"/>
        <v>431.12799999999999</v>
      </c>
      <c r="U618" s="2">
        <f>Monthly_Fixed_Costs!$I$2</f>
        <v>26.363636363636363</v>
      </c>
      <c r="V618">
        <f t="shared" si="86"/>
        <v>77.84</v>
      </c>
      <c r="W618" s="2">
        <f t="shared" si="87"/>
        <v>326.92436363636364</v>
      </c>
      <c r="X618">
        <f t="shared" si="88"/>
        <v>2</v>
      </c>
      <c r="Y618">
        <f t="shared" si="89"/>
        <v>0</v>
      </c>
    </row>
    <row r="619" spans="1:25" x14ac:dyDescent="0.3">
      <c r="A619" t="s">
        <v>655</v>
      </c>
      <c r="B619" s="1">
        <v>45658</v>
      </c>
      <c r="C619" s="1">
        <v>45661</v>
      </c>
      <c r="D619" s="1">
        <v>45660</v>
      </c>
      <c r="E619" t="s">
        <v>23</v>
      </c>
      <c r="F619" t="s">
        <v>17</v>
      </c>
      <c r="G619" t="s">
        <v>24</v>
      </c>
      <c r="H619" t="s">
        <v>37</v>
      </c>
      <c r="I619" t="s">
        <v>34</v>
      </c>
      <c r="J619" t="s">
        <v>35</v>
      </c>
      <c r="K619">
        <v>13</v>
      </c>
      <c r="L619">
        <v>117.77</v>
      </c>
      <c r="M619">
        <v>53.12</v>
      </c>
      <c r="N619">
        <v>6.89</v>
      </c>
      <c r="O619">
        <v>10</v>
      </c>
      <c r="P619">
        <f t="shared" si="81"/>
        <v>1</v>
      </c>
      <c r="Q619" t="str">
        <f t="shared" si="82"/>
        <v>Before 01-15</v>
      </c>
      <c r="R619">
        <f t="shared" si="83"/>
        <v>105.99299999999999</v>
      </c>
      <c r="S619">
        <f t="shared" si="84"/>
        <v>1377.9089999999999</v>
      </c>
      <c r="T619">
        <f t="shared" si="85"/>
        <v>687.34899999999993</v>
      </c>
      <c r="U619" s="2">
        <f>Monthly_Fixed_Costs!$I$2</f>
        <v>26.363636363636363</v>
      </c>
      <c r="V619">
        <f t="shared" si="86"/>
        <v>89.57</v>
      </c>
      <c r="W619" s="2">
        <f t="shared" si="87"/>
        <v>571.41536363636362</v>
      </c>
      <c r="X619">
        <f t="shared" si="88"/>
        <v>2</v>
      </c>
      <c r="Y619">
        <f t="shared" si="89"/>
        <v>0</v>
      </c>
    </row>
    <row r="620" spans="1:25" x14ac:dyDescent="0.3">
      <c r="A620" t="s">
        <v>656</v>
      </c>
      <c r="B620" s="1">
        <v>45688</v>
      </c>
      <c r="C620" s="1">
        <v>45691</v>
      </c>
      <c r="D620" s="1">
        <v>45690</v>
      </c>
      <c r="E620" t="s">
        <v>23</v>
      </c>
      <c r="F620" t="s">
        <v>45</v>
      </c>
      <c r="G620" t="s">
        <v>18</v>
      </c>
      <c r="H620" t="s">
        <v>25</v>
      </c>
      <c r="I620" t="s">
        <v>26</v>
      </c>
      <c r="J620" t="s">
        <v>27</v>
      </c>
      <c r="K620">
        <v>10</v>
      </c>
      <c r="L620">
        <v>94.32</v>
      </c>
      <c r="M620">
        <v>54.36</v>
      </c>
      <c r="N620">
        <v>8.0299999999999994</v>
      </c>
      <c r="O620">
        <v>10</v>
      </c>
      <c r="P620">
        <f t="shared" si="81"/>
        <v>1</v>
      </c>
      <c r="Q620" t="str">
        <f t="shared" si="82"/>
        <v>After 01-15</v>
      </c>
      <c r="R620">
        <f t="shared" si="83"/>
        <v>84.887999999999991</v>
      </c>
      <c r="S620">
        <f t="shared" si="84"/>
        <v>848.87999999999988</v>
      </c>
      <c r="T620">
        <f t="shared" si="85"/>
        <v>305.27999999999986</v>
      </c>
      <c r="U620" s="2">
        <f>Monthly_Fixed_Costs!$I$2</f>
        <v>26.363636363636363</v>
      </c>
      <c r="V620">
        <f t="shared" si="86"/>
        <v>80.3</v>
      </c>
      <c r="W620" s="2">
        <f t="shared" si="87"/>
        <v>198.6163636363635</v>
      </c>
      <c r="X620">
        <f t="shared" si="88"/>
        <v>2</v>
      </c>
      <c r="Y620">
        <f t="shared" si="89"/>
        <v>0</v>
      </c>
    </row>
    <row r="621" spans="1:25" x14ac:dyDescent="0.3">
      <c r="A621" t="s">
        <v>657</v>
      </c>
      <c r="B621" s="1">
        <v>45670</v>
      </c>
      <c r="C621" s="1">
        <v>45672</v>
      </c>
      <c r="D621" s="1">
        <v>45672</v>
      </c>
      <c r="E621" t="s">
        <v>23</v>
      </c>
      <c r="F621" t="s">
        <v>45</v>
      </c>
      <c r="G621" t="s">
        <v>24</v>
      </c>
      <c r="H621" t="s">
        <v>37</v>
      </c>
      <c r="I621" t="s">
        <v>34</v>
      </c>
      <c r="J621" t="s">
        <v>35</v>
      </c>
      <c r="K621">
        <v>12</v>
      </c>
      <c r="L621">
        <v>85.77</v>
      </c>
      <c r="M621">
        <v>48.4</v>
      </c>
      <c r="N621">
        <v>6.19</v>
      </c>
      <c r="O621">
        <v>5</v>
      </c>
      <c r="P621">
        <f t="shared" si="81"/>
        <v>1</v>
      </c>
      <c r="Q621" t="str">
        <f t="shared" si="82"/>
        <v>Before 01-15</v>
      </c>
      <c r="R621">
        <f t="shared" si="83"/>
        <v>81.481499999999997</v>
      </c>
      <c r="S621">
        <f t="shared" si="84"/>
        <v>977.77800000000002</v>
      </c>
      <c r="T621">
        <f t="shared" si="85"/>
        <v>396.97800000000007</v>
      </c>
      <c r="U621" s="2">
        <f>Monthly_Fixed_Costs!$I$2</f>
        <v>26.363636363636363</v>
      </c>
      <c r="V621">
        <f t="shared" si="86"/>
        <v>74.28</v>
      </c>
      <c r="W621" s="2">
        <f t="shared" si="87"/>
        <v>296.33436363636372</v>
      </c>
      <c r="X621">
        <f t="shared" si="88"/>
        <v>2</v>
      </c>
      <c r="Y621">
        <f t="shared" si="89"/>
        <v>0</v>
      </c>
    </row>
    <row r="622" spans="1:25" x14ac:dyDescent="0.3">
      <c r="A622" t="s">
        <v>658</v>
      </c>
      <c r="B622" s="1">
        <v>45673</v>
      </c>
      <c r="C622" s="1">
        <v>45677</v>
      </c>
      <c r="D622" s="1">
        <v>45676</v>
      </c>
      <c r="E622" t="s">
        <v>16</v>
      </c>
      <c r="F622" t="s">
        <v>45</v>
      </c>
      <c r="G622" t="s">
        <v>24</v>
      </c>
      <c r="H622" t="s">
        <v>25</v>
      </c>
      <c r="I622" t="s">
        <v>34</v>
      </c>
      <c r="J622" t="s">
        <v>35</v>
      </c>
      <c r="K622">
        <v>13</v>
      </c>
      <c r="L622">
        <v>88.35</v>
      </c>
      <c r="M622">
        <v>50.32</v>
      </c>
      <c r="N622">
        <v>6.15</v>
      </c>
      <c r="O622">
        <v>10</v>
      </c>
      <c r="P622">
        <f t="shared" si="81"/>
        <v>1</v>
      </c>
      <c r="Q622" t="str">
        <f t="shared" si="82"/>
        <v>After 01-15</v>
      </c>
      <c r="R622">
        <f t="shared" si="83"/>
        <v>79.515000000000001</v>
      </c>
      <c r="S622">
        <f t="shared" si="84"/>
        <v>1033.6949999999999</v>
      </c>
      <c r="T622">
        <f t="shared" si="85"/>
        <v>379.53499999999997</v>
      </c>
      <c r="U622" s="2">
        <f>Monthly_Fixed_Costs!$I$2</f>
        <v>26.363636363636363</v>
      </c>
      <c r="V622">
        <f t="shared" si="86"/>
        <v>79.95</v>
      </c>
      <c r="W622" s="2">
        <f t="shared" si="87"/>
        <v>273.22136363636361</v>
      </c>
      <c r="X622">
        <f t="shared" si="88"/>
        <v>3</v>
      </c>
      <c r="Y622">
        <f t="shared" si="89"/>
        <v>0</v>
      </c>
    </row>
    <row r="623" spans="1:25" x14ac:dyDescent="0.3">
      <c r="A623" t="s">
        <v>659</v>
      </c>
      <c r="B623" s="1">
        <v>45674</v>
      </c>
      <c r="C623" s="1">
        <v>45677</v>
      </c>
      <c r="D623" s="1">
        <v>45680</v>
      </c>
      <c r="E623" t="s">
        <v>23</v>
      </c>
      <c r="F623" t="s">
        <v>32</v>
      </c>
      <c r="G623" t="s">
        <v>24</v>
      </c>
      <c r="H623" t="s">
        <v>33</v>
      </c>
      <c r="I623" t="s">
        <v>47</v>
      </c>
      <c r="J623" t="s">
        <v>35</v>
      </c>
      <c r="K623">
        <v>7</v>
      </c>
      <c r="L623">
        <v>34.6</v>
      </c>
      <c r="M623">
        <v>17.12</v>
      </c>
      <c r="N623">
        <v>11.59</v>
      </c>
      <c r="O623">
        <v>10</v>
      </c>
      <c r="P623">
        <f t="shared" si="81"/>
        <v>0</v>
      </c>
      <c r="Q623" t="str">
        <f t="shared" si="82"/>
        <v>After 01-15</v>
      </c>
      <c r="R623">
        <f t="shared" si="83"/>
        <v>31.14</v>
      </c>
      <c r="S623">
        <f t="shared" si="84"/>
        <v>217.98000000000002</v>
      </c>
      <c r="T623">
        <f t="shared" si="85"/>
        <v>98.140000000000015</v>
      </c>
      <c r="U623" s="2">
        <f>Monthly_Fixed_Costs!$I$2</f>
        <v>26.363636363636363</v>
      </c>
      <c r="V623">
        <f t="shared" si="86"/>
        <v>81.13</v>
      </c>
      <c r="W623" s="2">
        <f t="shared" si="87"/>
        <v>-9.3536363636363404</v>
      </c>
      <c r="X623">
        <f t="shared" si="88"/>
        <v>6</v>
      </c>
      <c r="Y623">
        <f t="shared" si="89"/>
        <v>1</v>
      </c>
    </row>
    <row r="624" spans="1:25" x14ac:dyDescent="0.3">
      <c r="A624" t="s">
        <v>660</v>
      </c>
      <c r="B624" s="1">
        <v>45662</v>
      </c>
      <c r="C624" s="1">
        <v>45666</v>
      </c>
      <c r="D624" s="1">
        <v>45665</v>
      </c>
      <c r="E624" t="s">
        <v>23</v>
      </c>
      <c r="F624" t="s">
        <v>32</v>
      </c>
      <c r="G624" t="s">
        <v>18</v>
      </c>
      <c r="H624" t="s">
        <v>37</v>
      </c>
      <c r="I624" t="s">
        <v>34</v>
      </c>
      <c r="J624" t="s">
        <v>35</v>
      </c>
      <c r="K624">
        <v>8</v>
      </c>
      <c r="L624">
        <v>47.54</v>
      </c>
      <c r="M624">
        <v>25.11</v>
      </c>
      <c r="N624">
        <v>4.37</v>
      </c>
      <c r="O624">
        <v>15</v>
      </c>
      <c r="P624">
        <f t="shared" si="81"/>
        <v>1</v>
      </c>
      <c r="Q624" t="str">
        <f t="shared" si="82"/>
        <v>Before 01-15</v>
      </c>
      <c r="R624">
        <f t="shared" si="83"/>
        <v>40.408999999999999</v>
      </c>
      <c r="S624">
        <f t="shared" si="84"/>
        <v>323.27199999999999</v>
      </c>
      <c r="T624">
        <f t="shared" si="85"/>
        <v>122.392</v>
      </c>
      <c r="U624" s="2">
        <f>Monthly_Fixed_Costs!$I$2</f>
        <v>26.363636363636363</v>
      </c>
      <c r="V624">
        <f t="shared" si="86"/>
        <v>34.96</v>
      </c>
      <c r="W624" s="2">
        <f t="shared" si="87"/>
        <v>61.068363636363628</v>
      </c>
      <c r="X624">
        <f t="shared" si="88"/>
        <v>3</v>
      </c>
      <c r="Y624">
        <f t="shared" si="89"/>
        <v>0</v>
      </c>
    </row>
    <row r="625" spans="1:25" x14ac:dyDescent="0.3">
      <c r="A625" t="s">
        <v>661</v>
      </c>
      <c r="B625" s="1">
        <v>45679</v>
      </c>
      <c r="C625" s="1">
        <v>45681</v>
      </c>
      <c r="D625" s="1">
        <v>45681</v>
      </c>
      <c r="E625" t="s">
        <v>16</v>
      </c>
      <c r="F625" t="s">
        <v>41</v>
      </c>
      <c r="G625" t="s">
        <v>18</v>
      </c>
      <c r="H625" t="s">
        <v>19</v>
      </c>
      <c r="I625" t="s">
        <v>34</v>
      </c>
      <c r="J625" t="s">
        <v>35</v>
      </c>
      <c r="K625">
        <v>13</v>
      </c>
      <c r="L625">
        <v>65.73</v>
      </c>
      <c r="M625">
        <v>41.94</v>
      </c>
      <c r="N625">
        <v>10.74</v>
      </c>
      <c r="O625">
        <v>10</v>
      </c>
      <c r="P625">
        <f t="shared" si="81"/>
        <v>1</v>
      </c>
      <c r="Q625" t="str">
        <f t="shared" si="82"/>
        <v>After 01-15</v>
      </c>
      <c r="R625">
        <f t="shared" si="83"/>
        <v>59.157000000000004</v>
      </c>
      <c r="S625">
        <f t="shared" si="84"/>
        <v>769.04100000000005</v>
      </c>
      <c r="T625">
        <f t="shared" si="85"/>
        <v>223.82100000000003</v>
      </c>
      <c r="U625" s="2">
        <f>Monthly_Fixed_Costs!$I$2</f>
        <v>26.363636363636363</v>
      </c>
      <c r="V625">
        <f t="shared" si="86"/>
        <v>139.62</v>
      </c>
      <c r="W625" s="2">
        <f t="shared" si="87"/>
        <v>57.837363636363648</v>
      </c>
      <c r="X625">
        <f t="shared" si="88"/>
        <v>2</v>
      </c>
      <c r="Y625">
        <f t="shared" si="89"/>
        <v>0</v>
      </c>
    </row>
    <row r="626" spans="1:25" x14ac:dyDescent="0.3">
      <c r="A626" t="s">
        <v>662</v>
      </c>
      <c r="B626" s="1">
        <v>45677</v>
      </c>
      <c r="C626" s="1">
        <v>45681</v>
      </c>
      <c r="D626" s="1">
        <v>45682</v>
      </c>
      <c r="E626" t="s">
        <v>23</v>
      </c>
      <c r="F626" t="s">
        <v>17</v>
      </c>
      <c r="G626" t="s">
        <v>24</v>
      </c>
      <c r="H626" t="s">
        <v>33</v>
      </c>
      <c r="I626" t="s">
        <v>38</v>
      </c>
      <c r="J626" t="s">
        <v>21</v>
      </c>
      <c r="K626">
        <v>8</v>
      </c>
      <c r="L626">
        <v>34.56</v>
      </c>
      <c r="M626">
        <v>17.16</v>
      </c>
      <c r="N626">
        <v>4.63</v>
      </c>
      <c r="O626">
        <v>5</v>
      </c>
      <c r="P626">
        <f t="shared" si="81"/>
        <v>0</v>
      </c>
      <c r="Q626" t="str">
        <f t="shared" si="82"/>
        <v>After 01-15</v>
      </c>
      <c r="R626">
        <f t="shared" si="83"/>
        <v>32.832000000000001</v>
      </c>
      <c r="S626">
        <f t="shared" si="84"/>
        <v>262.65600000000001</v>
      </c>
      <c r="T626">
        <f t="shared" si="85"/>
        <v>125.376</v>
      </c>
      <c r="U626" s="2">
        <f>Monthly_Fixed_Costs!$I$2</f>
        <v>26.363636363636363</v>
      </c>
      <c r="V626">
        <f t="shared" si="86"/>
        <v>37.04</v>
      </c>
      <c r="W626" s="2">
        <f t="shared" si="87"/>
        <v>61.972363636363639</v>
      </c>
      <c r="X626">
        <f t="shared" si="88"/>
        <v>5</v>
      </c>
      <c r="Y626">
        <f t="shared" si="89"/>
        <v>0</v>
      </c>
    </row>
    <row r="627" spans="1:25" x14ac:dyDescent="0.3">
      <c r="A627" t="s">
        <v>663</v>
      </c>
      <c r="B627" s="1">
        <v>45683</v>
      </c>
      <c r="C627" s="1">
        <v>45687</v>
      </c>
      <c r="D627" s="1">
        <v>45687</v>
      </c>
      <c r="E627" t="s">
        <v>23</v>
      </c>
      <c r="F627" t="s">
        <v>17</v>
      </c>
      <c r="G627" t="s">
        <v>18</v>
      </c>
      <c r="H627" t="s">
        <v>25</v>
      </c>
      <c r="I627" t="s">
        <v>38</v>
      </c>
      <c r="J627" t="s">
        <v>21</v>
      </c>
      <c r="K627">
        <v>4</v>
      </c>
      <c r="L627">
        <v>114.57</v>
      </c>
      <c r="M627">
        <v>54.18</v>
      </c>
      <c r="N627">
        <v>4.3600000000000003</v>
      </c>
      <c r="O627">
        <v>5</v>
      </c>
      <c r="P627">
        <f t="shared" si="81"/>
        <v>1</v>
      </c>
      <c r="Q627" t="str">
        <f t="shared" si="82"/>
        <v>After 01-15</v>
      </c>
      <c r="R627">
        <f t="shared" si="83"/>
        <v>108.84149999999998</v>
      </c>
      <c r="S627">
        <f t="shared" si="84"/>
        <v>435.36599999999993</v>
      </c>
      <c r="T627">
        <f t="shared" si="85"/>
        <v>218.64599999999993</v>
      </c>
      <c r="U627" s="2">
        <f>Monthly_Fixed_Costs!$I$2</f>
        <v>26.363636363636363</v>
      </c>
      <c r="V627">
        <f t="shared" si="86"/>
        <v>17.440000000000001</v>
      </c>
      <c r="W627" s="2">
        <f t="shared" si="87"/>
        <v>174.84236363636356</v>
      </c>
      <c r="X627">
        <f t="shared" si="88"/>
        <v>4</v>
      </c>
      <c r="Y627">
        <f t="shared" si="89"/>
        <v>0</v>
      </c>
    </row>
    <row r="628" spans="1:25" x14ac:dyDescent="0.3">
      <c r="A628" t="s">
        <v>664</v>
      </c>
      <c r="B628" s="1">
        <v>45673</v>
      </c>
      <c r="C628" s="1">
        <v>45677</v>
      </c>
      <c r="D628" s="1">
        <v>45678</v>
      </c>
      <c r="E628" t="s">
        <v>23</v>
      </c>
      <c r="F628" t="s">
        <v>17</v>
      </c>
      <c r="G628" t="s">
        <v>24</v>
      </c>
      <c r="H628" t="s">
        <v>25</v>
      </c>
      <c r="I628" t="s">
        <v>20</v>
      </c>
      <c r="J628" t="s">
        <v>21</v>
      </c>
      <c r="K628">
        <v>15</v>
      </c>
      <c r="L628">
        <v>180.32</v>
      </c>
      <c r="M628">
        <v>94.41</v>
      </c>
      <c r="N628">
        <v>11.16</v>
      </c>
      <c r="O628">
        <v>15</v>
      </c>
      <c r="P628">
        <f t="shared" si="81"/>
        <v>0</v>
      </c>
      <c r="Q628" t="str">
        <f t="shared" si="82"/>
        <v>After 01-15</v>
      </c>
      <c r="R628">
        <f t="shared" si="83"/>
        <v>153.27199999999999</v>
      </c>
      <c r="S628">
        <f t="shared" si="84"/>
        <v>2299.08</v>
      </c>
      <c r="T628">
        <f t="shared" si="85"/>
        <v>882.93000000000006</v>
      </c>
      <c r="U628" s="2">
        <f>Monthly_Fixed_Costs!$I$2</f>
        <v>26.363636363636363</v>
      </c>
      <c r="V628">
        <f t="shared" si="86"/>
        <v>167.4</v>
      </c>
      <c r="W628" s="2">
        <f t="shared" si="87"/>
        <v>689.16636363636371</v>
      </c>
      <c r="X628">
        <f t="shared" si="88"/>
        <v>5</v>
      </c>
      <c r="Y628">
        <f t="shared" si="89"/>
        <v>0</v>
      </c>
    </row>
    <row r="629" spans="1:25" x14ac:dyDescent="0.3">
      <c r="A629" t="s">
        <v>665</v>
      </c>
      <c r="B629" s="1">
        <v>45679</v>
      </c>
      <c r="C629" s="1">
        <v>45683</v>
      </c>
      <c r="D629" s="1">
        <v>45683</v>
      </c>
      <c r="E629" t="s">
        <v>23</v>
      </c>
      <c r="F629" t="s">
        <v>45</v>
      </c>
      <c r="G629" t="s">
        <v>18</v>
      </c>
      <c r="H629" t="s">
        <v>37</v>
      </c>
      <c r="I629" t="s">
        <v>47</v>
      </c>
      <c r="J629" t="s">
        <v>35</v>
      </c>
      <c r="K629">
        <v>19</v>
      </c>
      <c r="L629">
        <v>178.98</v>
      </c>
      <c r="M629">
        <v>105.22</v>
      </c>
      <c r="N629">
        <v>7.58</v>
      </c>
      <c r="O629">
        <v>10</v>
      </c>
      <c r="P629">
        <f t="shared" si="81"/>
        <v>1</v>
      </c>
      <c r="Q629" t="str">
        <f t="shared" si="82"/>
        <v>After 01-15</v>
      </c>
      <c r="R629">
        <f t="shared" si="83"/>
        <v>161.08199999999999</v>
      </c>
      <c r="S629">
        <f t="shared" si="84"/>
        <v>3060.558</v>
      </c>
      <c r="T629">
        <f t="shared" si="85"/>
        <v>1061.3779999999999</v>
      </c>
      <c r="U629" s="2">
        <f>Monthly_Fixed_Costs!$I$2</f>
        <v>26.363636363636363</v>
      </c>
      <c r="V629">
        <f t="shared" si="86"/>
        <v>144.02000000000001</v>
      </c>
      <c r="W629" s="2">
        <f t="shared" si="87"/>
        <v>890.99436363636357</v>
      </c>
      <c r="X629">
        <f t="shared" si="88"/>
        <v>4</v>
      </c>
      <c r="Y629">
        <f t="shared" si="89"/>
        <v>0</v>
      </c>
    </row>
    <row r="630" spans="1:25" x14ac:dyDescent="0.3">
      <c r="A630" t="s">
        <v>666</v>
      </c>
      <c r="B630" s="1">
        <v>45684</v>
      </c>
      <c r="C630" s="1">
        <v>45687</v>
      </c>
      <c r="D630" s="1">
        <v>45686</v>
      </c>
      <c r="E630" t="s">
        <v>16</v>
      </c>
      <c r="F630" t="s">
        <v>17</v>
      </c>
      <c r="G630" t="s">
        <v>18</v>
      </c>
      <c r="H630" t="s">
        <v>25</v>
      </c>
      <c r="I630" t="s">
        <v>38</v>
      </c>
      <c r="J630" t="s">
        <v>21</v>
      </c>
      <c r="K630">
        <v>5</v>
      </c>
      <c r="L630">
        <v>67.91</v>
      </c>
      <c r="M630">
        <v>30.22</v>
      </c>
      <c r="N630">
        <v>8.6300000000000008</v>
      </c>
      <c r="O630">
        <v>15</v>
      </c>
      <c r="P630">
        <f t="shared" si="81"/>
        <v>1</v>
      </c>
      <c r="Q630" t="str">
        <f t="shared" si="82"/>
        <v>After 01-15</v>
      </c>
      <c r="R630">
        <f t="shared" si="83"/>
        <v>57.723499999999994</v>
      </c>
      <c r="S630">
        <f t="shared" si="84"/>
        <v>288.61749999999995</v>
      </c>
      <c r="T630">
        <f t="shared" si="85"/>
        <v>137.51749999999996</v>
      </c>
      <c r="U630" s="2">
        <f>Monthly_Fixed_Costs!$I$2</f>
        <v>26.363636363636363</v>
      </c>
      <c r="V630">
        <f t="shared" si="86"/>
        <v>43.150000000000006</v>
      </c>
      <c r="W630" s="2">
        <f t="shared" si="87"/>
        <v>68.00386363636359</v>
      </c>
      <c r="X630">
        <f t="shared" si="88"/>
        <v>2</v>
      </c>
      <c r="Y630">
        <f t="shared" si="89"/>
        <v>0</v>
      </c>
    </row>
    <row r="631" spans="1:25" x14ac:dyDescent="0.3">
      <c r="A631" t="s">
        <v>667</v>
      </c>
      <c r="B631" s="1">
        <v>45672</v>
      </c>
      <c r="C631" s="1">
        <v>45675</v>
      </c>
      <c r="D631" s="1">
        <v>45675</v>
      </c>
      <c r="E631" t="s">
        <v>23</v>
      </c>
      <c r="F631" t="s">
        <v>17</v>
      </c>
      <c r="G631" t="s">
        <v>24</v>
      </c>
      <c r="H631" t="s">
        <v>25</v>
      </c>
      <c r="I631" t="s">
        <v>29</v>
      </c>
      <c r="J631" t="s">
        <v>27</v>
      </c>
      <c r="K631">
        <v>1</v>
      </c>
      <c r="L631">
        <v>119.21</v>
      </c>
      <c r="M631">
        <v>52.54</v>
      </c>
      <c r="N631">
        <v>8.89</v>
      </c>
      <c r="O631">
        <v>5</v>
      </c>
      <c r="P631">
        <f t="shared" si="81"/>
        <v>1</v>
      </c>
      <c r="Q631" t="str">
        <f t="shared" si="82"/>
        <v>Before 01-15</v>
      </c>
      <c r="R631">
        <f t="shared" si="83"/>
        <v>113.24949999999998</v>
      </c>
      <c r="S631">
        <f t="shared" si="84"/>
        <v>113.24949999999998</v>
      </c>
      <c r="T631">
        <f t="shared" si="85"/>
        <v>60.709499999999984</v>
      </c>
      <c r="U631" s="2">
        <f>Monthly_Fixed_Costs!$I$2</f>
        <v>26.363636363636363</v>
      </c>
      <c r="V631">
        <f t="shared" si="86"/>
        <v>8.89</v>
      </c>
      <c r="W631" s="2">
        <f t="shared" si="87"/>
        <v>25.455863636363624</v>
      </c>
      <c r="X631">
        <f t="shared" si="88"/>
        <v>3</v>
      </c>
      <c r="Y631">
        <f t="shared" si="89"/>
        <v>0</v>
      </c>
    </row>
    <row r="632" spans="1:25" x14ac:dyDescent="0.3">
      <c r="A632" t="s">
        <v>668</v>
      </c>
      <c r="B632" s="1">
        <v>45686</v>
      </c>
      <c r="C632" s="1">
        <v>45690</v>
      </c>
      <c r="D632" s="1">
        <v>45689</v>
      </c>
      <c r="E632" t="s">
        <v>23</v>
      </c>
      <c r="F632" t="s">
        <v>17</v>
      </c>
      <c r="G632" t="s">
        <v>24</v>
      </c>
      <c r="H632" t="s">
        <v>33</v>
      </c>
      <c r="I632" t="s">
        <v>20</v>
      </c>
      <c r="J632" t="s">
        <v>21</v>
      </c>
      <c r="K632">
        <v>3</v>
      </c>
      <c r="L632">
        <v>86.55</v>
      </c>
      <c r="M632">
        <v>52.6</v>
      </c>
      <c r="N632">
        <v>11.41</v>
      </c>
      <c r="O632">
        <v>5</v>
      </c>
      <c r="P632">
        <f t="shared" si="81"/>
        <v>1</v>
      </c>
      <c r="Q632" t="str">
        <f t="shared" si="82"/>
        <v>After 01-15</v>
      </c>
      <c r="R632">
        <f t="shared" si="83"/>
        <v>82.222499999999997</v>
      </c>
      <c r="S632">
        <f t="shared" si="84"/>
        <v>246.66749999999999</v>
      </c>
      <c r="T632">
        <f t="shared" si="85"/>
        <v>88.867499999999978</v>
      </c>
      <c r="U632" s="2">
        <f>Monthly_Fixed_Costs!$I$2</f>
        <v>26.363636363636363</v>
      </c>
      <c r="V632">
        <f t="shared" si="86"/>
        <v>34.230000000000004</v>
      </c>
      <c r="W632" s="2">
        <f t="shared" si="87"/>
        <v>28.273863636363615</v>
      </c>
      <c r="X632">
        <f t="shared" si="88"/>
        <v>3</v>
      </c>
      <c r="Y632">
        <f t="shared" si="89"/>
        <v>0</v>
      </c>
    </row>
    <row r="633" spans="1:25" x14ac:dyDescent="0.3">
      <c r="A633" t="s">
        <v>669</v>
      </c>
      <c r="B633" s="1">
        <v>45674</v>
      </c>
      <c r="C633" s="1">
        <v>45677</v>
      </c>
      <c r="D633" s="1">
        <v>45676</v>
      </c>
      <c r="E633" t="s">
        <v>23</v>
      </c>
      <c r="F633" t="s">
        <v>45</v>
      </c>
      <c r="G633" t="s">
        <v>24</v>
      </c>
      <c r="H633" t="s">
        <v>33</v>
      </c>
      <c r="I633" t="s">
        <v>26</v>
      </c>
      <c r="J633" t="s">
        <v>27</v>
      </c>
      <c r="K633">
        <v>11</v>
      </c>
      <c r="L633">
        <v>177.23</v>
      </c>
      <c r="M633">
        <v>82.65</v>
      </c>
      <c r="N633">
        <v>4.9400000000000004</v>
      </c>
      <c r="O633">
        <v>0</v>
      </c>
      <c r="P633">
        <f t="shared" si="81"/>
        <v>1</v>
      </c>
      <c r="Q633" t="str">
        <f t="shared" si="82"/>
        <v>After 01-15</v>
      </c>
      <c r="R633">
        <f t="shared" si="83"/>
        <v>177.23</v>
      </c>
      <c r="S633">
        <f t="shared" si="84"/>
        <v>1949.53</v>
      </c>
      <c r="T633">
        <f t="shared" si="85"/>
        <v>1040.3799999999999</v>
      </c>
      <c r="U633" s="2">
        <f>Monthly_Fixed_Costs!$I$2</f>
        <v>26.363636363636363</v>
      </c>
      <c r="V633">
        <f t="shared" si="86"/>
        <v>54.34</v>
      </c>
      <c r="W633" s="2">
        <f t="shared" si="87"/>
        <v>959.67636363636348</v>
      </c>
      <c r="X633">
        <f t="shared" si="88"/>
        <v>2</v>
      </c>
      <c r="Y633">
        <f t="shared" si="89"/>
        <v>0</v>
      </c>
    </row>
    <row r="634" spans="1:25" x14ac:dyDescent="0.3">
      <c r="A634" t="s">
        <v>670</v>
      </c>
      <c r="B634" s="1">
        <v>45661</v>
      </c>
      <c r="C634" s="1">
        <v>45663</v>
      </c>
      <c r="D634" s="1">
        <v>45663</v>
      </c>
      <c r="E634" t="s">
        <v>16</v>
      </c>
      <c r="F634" t="s">
        <v>45</v>
      </c>
      <c r="G634" t="s">
        <v>24</v>
      </c>
      <c r="H634" t="s">
        <v>37</v>
      </c>
      <c r="I634" t="s">
        <v>38</v>
      </c>
      <c r="J634" t="s">
        <v>21</v>
      </c>
      <c r="K634">
        <v>11</v>
      </c>
      <c r="L634">
        <v>95.97</v>
      </c>
      <c r="M634">
        <v>50.77</v>
      </c>
      <c r="N634">
        <v>6.51</v>
      </c>
      <c r="O634">
        <v>0</v>
      </c>
      <c r="P634">
        <f t="shared" si="81"/>
        <v>1</v>
      </c>
      <c r="Q634" t="str">
        <f t="shared" si="82"/>
        <v>Before 01-15</v>
      </c>
      <c r="R634">
        <f t="shared" si="83"/>
        <v>95.97</v>
      </c>
      <c r="S634">
        <f t="shared" si="84"/>
        <v>1055.67</v>
      </c>
      <c r="T634">
        <f t="shared" si="85"/>
        <v>497.20000000000005</v>
      </c>
      <c r="U634" s="2">
        <f>Monthly_Fixed_Costs!$I$2</f>
        <v>26.363636363636363</v>
      </c>
      <c r="V634">
        <f t="shared" si="86"/>
        <v>71.61</v>
      </c>
      <c r="W634" s="2">
        <f t="shared" si="87"/>
        <v>399.22636363636366</v>
      </c>
      <c r="X634">
        <f t="shared" si="88"/>
        <v>2</v>
      </c>
      <c r="Y634">
        <f t="shared" si="89"/>
        <v>0</v>
      </c>
    </row>
    <row r="635" spans="1:25" x14ac:dyDescent="0.3">
      <c r="A635" t="s">
        <v>671</v>
      </c>
      <c r="B635" s="1">
        <v>45661</v>
      </c>
      <c r="C635" s="1">
        <v>45663</v>
      </c>
      <c r="D635" s="1">
        <v>45662</v>
      </c>
      <c r="E635" t="s">
        <v>16</v>
      </c>
      <c r="F635" t="s">
        <v>45</v>
      </c>
      <c r="G635" t="s">
        <v>18</v>
      </c>
      <c r="H635" t="s">
        <v>19</v>
      </c>
      <c r="I635" t="s">
        <v>74</v>
      </c>
      <c r="J635" t="s">
        <v>27</v>
      </c>
      <c r="K635">
        <v>11</v>
      </c>
      <c r="L635">
        <v>80.08</v>
      </c>
      <c r="M635">
        <v>50.95</v>
      </c>
      <c r="N635">
        <v>11.84</v>
      </c>
      <c r="O635">
        <v>15</v>
      </c>
      <c r="P635">
        <f t="shared" si="81"/>
        <v>1</v>
      </c>
      <c r="Q635" t="str">
        <f t="shared" si="82"/>
        <v>Before 01-15</v>
      </c>
      <c r="R635">
        <f t="shared" si="83"/>
        <v>68.067999999999998</v>
      </c>
      <c r="S635">
        <f t="shared" si="84"/>
        <v>748.74799999999993</v>
      </c>
      <c r="T635">
        <f t="shared" si="85"/>
        <v>188.29799999999989</v>
      </c>
      <c r="U635" s="2">
        <f>Monthly_Fixed_Costs!$I$2</f>
        <v>26.363636363636363</v>
      </c>
      <c r="V635">
        <f t="shared" si="86"/>
        <v>130.24</v>
      </c>
      <c r="W635" s="2">
        <f t="shared" si="87"/>
        <v>31.694363636363505</v>
      </c>
      <c r="X635">
        <f t="shared" si="88"/>
        <v>1</v>
      </c>
      <c r="Y635">
        <f t="shared" si="89"/>
        <v>0</v>
      </c>
    </row>
    <row r="636" spans="1:25" x14ac:dyDescent="0.3">
      <c r="A636" t="s">
        <v>672</v>
      </c>
      <c r="B636" s="1">
        <v>45664</v>
      </c>
      <c r="C636" s="1">
        <v>45667</v>
      </c>
      <c r="D636" s="1">
        <v>45666</v>
      </c>
      <c r="E636" t="s">
        <v>16</v>
      </c>
      <c r="F636" t="s">
        <v>45</v>
      </c>
      <c r="G636" t="s">
        <v>18</v>
      </c>
      <c r="H636" t="s">
        <v>19</v>
      </c>
      <c r="I636" t="s">
        <v>20</v>
      </c>
      <c r="J636" t="s">
        <v>21</v>
      </c>
      <c r="K636">
        <v>20</v>
      </c>
      <c r="L636">
        <v>104.4</v>
      </c>
      <c r="M636">
        <v>54.26</v>
      </c>
      <c r="N636">
        <v>9.9</v>
      </c>
      <c r="O636">
        <v>10</v>
      </c>
      <c r="P636">
        <f t="shared" si="81"/>
        <v>1</v>
      </c>
      <c r="Q636" t="str">
        <f t="shared" si="82"/>
        <v>Before 01-15</v>
      </c>
      <c r="R636">
        <f t="shared" si="83"/>
        <v>93.960000000000008</v>
      </c>
      <c r="S636">
        <f t="shared" si="84"/>
        <v>1879.2000000000003</v>
      </c>
      <c r="T636">
        <f t="shared" si="85"/>
        <v>794.00000000000023</v>
      </c>
      <c r="U636" s="2">
        <f>Monthly_Fixed_Costs!$I$2</f>
        <v>26.363636363636363</v>
      </c>
      <c r="V636">
        <f t="shared" si="86"/>
        <v>198</v>
      </c>
      <c r="W636" s="2">
        <f t="shared" si="87"/>
        <v>569.63636363636385</v>
      </c>
      <c r="X636">
        <f t="shared" si="88"/>
        <v>2</v>
      </c>
      <c r="Y636">
        <f t="shared" si="89"/>
        <v>0</v>
      </c>
    </row>
    <row r="637" spans="1:25" x14ac:dyDescent="0.3">
      <c r="A637" t="s">
        <v>673</v>
      </c>
      <c r="B637" s="1">
        <v>45679</v>
      </c>
      <c r="C637" s="1">
        <v>45682</v>
      </c>
      <c r="D637" s="1">
        <v>45683</v>
      </c>
      <c r="E637" t="s">
        <v>16</v>
      </c>
      <c r="F637" t="s">
        <v>17</v>
      </c>
      <c r="G637" t="s">
        <v>24</v>
      </c>
      <c r="H637" t="s">
        <v>25</v>
      </c>
      <c r="I637" t="s">
        <v>74</v>
      </c>
      <c r="J637" t="s">
        <v>27</v>
      </c>
      <c r="K637">
        <v>8</v>
      </c>
      <c r="L637">
        <v>106.27</v>
      </c>
      <c r="M637">
        <v>52.76</v>
      </c>
      <c r="N637">
        <v>11.61</v>
      </c>
      <c r="O637">
        <v>5</v>
      </c>
      <c r="P637">
        <f t="shared" si="81"/>
        <v>0</v>
      </c>
      <c r="Q637" t="str">
        <f t="shared" si="82"/>
        <v>After 01-15</v>
      </c>
      <c r="R637">
        <f t="shared" si="83"/>
        <v>100.95649999999999</v>
      </c>
      <c r="S637">
        <f t="shared" si="84"/>
        <v>807.65199999999993</v>
      </c>
      <c r="T637">
        <f t="shared" si="85"/>
        <v>385.57199999999995</v>
      </c>
      <c r="U637" s="2">
        <f>Monthly_Fixed_Costs!$I$2</f>
        <v>26.363636363636363</v>
      </c>
      <c r="V637">
        <f t="shared" si="86"/>
        <v>92.88</v>
      </c>
      <c r="W637" s="2">
        <f t="shared" si="87"/>
        <v>266.32836363636358</v>
      </c>
      <c r="X637">
        <f t="shared" si="88"/>
        <v>4</v>
      </c>
      <c r="Y637">
        <f t="shared" si="89"/>
        <v>0</v>
      </c>
    </row>
    <row r="638" spans="1:25" x14ac:dyDescent="0.3">
      <c r="A638" t="s">
        <v>674</v>
      </c>
      <c r="B638" s="1">
        <v>45665</v>
      </c>
      <c r="C638" s="1">
        <v>45667</v>
      </c>
      <c r="D638" s="1">
        <v>45666</v>
      </c>
      <c r="E638" t="s">
        <v>23</v>
      </c>
      <c r="F638" t="s">
        <v>41</v>
      </c>
      <c r="G638" t="s">
        <v>24</v>
      </c>
      <c r="H638" t="s">
        <v>33</v>
      </c>
      <c r="I638" t="s">
        <v>56</v>
      </c>
      <c r="J638" t="s">
        <v>35</v>
      </c>
      <c r="K638">
        <v>15</v>
      </c>
      <c r="L638">
        <v>168.21</v>
      </c>
      <c r="M638">
        <v>104.75</v>
      </c>
      <c r="N638">
        <v>8.3000000000000007</v>
      </c>
      <c r="O638">
        <v>0</v>
      </c>
      <c r="P638">
        <f t="shared" si="81"/>
        <v>1</v>
      </c>
      <c r="Q638" t="str">
        <f t="shared" si="82"/>
        <v>Before 01-15</v>
      </c>
      <c r="R638">
        <f t="shared" si="83"/>
        <v>168.21</v>
      </c>
      <c r="S638">
        <f t="shared" si="84"/>
        <v>2523.15</v>
      </c>
      <c r="T638">
        <f t="shared" si="85"/>
        <v>951.90000000000009</v>
      </c>
      <c r="U638" s="2">
        <f>Monthly_Fixed_Costs!$I$2</f>
        <v>26.363636363636363</v>
      </c>
      <c r="V638">
        <f t="shared" si="86"/>
        <v>124.50000000000001</v>
      </c>
      <c r="W638" s="2">
        <f t="shared" si="87"/>
        <v>801.03636363636372</v>
      </c>
      <c r="X638">
        <f t="shared" si="88"/>
        <v>1</v>
      </c>
      <c r="Y638">
        <f t="shared" si="89"/>
        <v>0</v>
      </c>
    </row>
    <row r="639" spans="1:25" x14ac:dyDescent="0.3">
      <c r="A639" t="s">
        <v>675</v>
      </c>
      <c r="B639" s="1">
        <v>45674</v>
      </c>
      <c r="C639" s="1">
        <v>45677</v>
      </c>
      <c r="D639" s="1">
        <v>45676</v>
      </c>
      <c r="E639" t="s">
        <v>23</v>
      </c>
      <c r="F639" t="s">
        <v>17</v>
      </c>
      <c r="G639" t="s">
        <v>18</v>
      </c>
      <c r="H639" t="s">
        <v>37</v>
      </c>
      <c r="I639" t="s">
        <v>56</v>
      </c>
      <c r="J639" t="s">
        <v>35</v>
      </c>
      <c r="K639">
        <v>2</v>
      </c>
      <c r="L639">
        <v>62.83</v>
      </c>
      <c r="M639">
        <v>32.869999999999997</v>
      </c>
      <c r="N639">
        <v>7.02</v>
      </c>
      <c r="O639">
        <v>10</v>
      </c>
      <c r="P639">
        <f t="shared" si="81"/>
        <v>1</v>
      </c>
      <c r="Q639" t="str">
        <f t="shared" si="82"/>
        <v>After 01-15</v>
      </c>
      <c r="R639">
        <f t="shared" si="83"/>
        <v>56.546999999999997</v>
      </c>
      <c r="S639">
        <f t="shared" si="84"/>
        <v>113.09399999999999</v>
      </c>
      <c r="T639">
        <f t="shared" si="85"/>
        <v>47.353999999999999</v>
      </c>
      <c r="U639" s="2">
        <f>Monthly_Fixed_Costs!$I$2</f>
        <v>26.363636363636363</v>
      </c>
      <c r="V639">
        <f t="shared" si="86"/>
        <v>14.04</v>
      </c>
      <c r="W639" s="2">
        <f t="shared" si="87"/>
        <v>6.9503636363636332</v>
      </c>
      <c r="X639">
        <f t="shared" si="88"/>
        <v>2</v>
      </c>
      <c r="Y639">
        <f t="shared" si="89"/>
        <v>1</v>
      </c>
    </row>
    <row r="640" spans="1:25" x14ac:dyDescent="0.3">
      <c r="A640" t="s">
        <v>676</v>
      </c>
      <c r="B640" s="1">
        <v>45681</v>
      </c>
      <c r="C640" s="1">
        <v>45683</v>
      </c>
      <c r="D640" s="1">
        <v>45682</v>
      </c>
      <c r="E640" t="s">
        <v>23</v>
      </c>
      <c r="F640" t="s">
        <v>17</v>
      </c>
      <c r="G640" t="s">
        <v>18</v>
      </c>
      <c r="H640" t="s">
        <v>19</v>
      </c>
      <c r="I640" t="s">
        <v>34</v>
      </c>
      <c r="J640" t="s">
        <v>35</v>
      </c>
      <c r="K640">
        <v>7</v>
      </c>
      <c r="L640">
        <v>93.25</v>
      </c>
      <c r="M640">
        <v>53.17</v>
      </c>
      <c r="N640">
        <v>10.61</v>
      </c>
      <c r="O640">
        <v>10</v>
      </c>
      <c r="P640">
        <f t="shared" si="81"/>
        <v>1</v>
      </c>
      <c r="Q640" t="str">
        <f t="shared" si="82"/>
        <v>After 01-15</v>
      </c>
      <c r="R640">
        <f t="shared" si="83"/>
        <v>83.924999999999997</v>
      </c>
      <c r="S640">
        <f t="shared" si="84"/>
        <v>587.47500000000002</v>
      </c>
      <c r="T640">
        <f t="shared" si="85"/>
        <v>215.28500000000003</v>
      </c>
      <c r="U640" s="2">
        <f>Monthly_Fixed_Costs!$I$2</f>
        <v>26.363636363636363</v>
      </c>
      <c r="V640">
        <f t="shared" si="86"/>
        <v>74.27</v>
      </c>
      <c r="W640" s="2">
        <f t="shared" si="87"/>
        <v>114.65136363636367</v>
      </c>
      <c r="X640">
        <f t="shared" si="88"/>
        <v>1</v>
      </c>
      <c r="Y640">
        <f t="shared" si="89"/>
        <v>0</v>
      </c>
    </row>
    <row r="641" spans="1:25" x14ac:dyDescent="0.3">
      <c r="A641" t="s">
        <v>677</v>
      </c>
      <c r="B641" s="1">
        <v>45663</v>
      </c>
      <c r="C641" s="1">
        <v>45665</v>
      </c>
      <c r="D641" s="1">
        <v>45664</v>
      </c>
      <c r="E641" t="s">
        <v>16</v>
      </c>
      <c r="F641" t="s">
        <v>45</v>
      </c>
      <c r="G641" t="s">
        <v>18</v>
      </c>
      <c r="H641" t="s">
        <v>25</v>
      </c>
      <c r="I641" t="s">
        <v>26</v>
      </c>
      <c r="J641" t="s">
        <v>27</v>
      </c>
      <c r="K641">
        <v>17</v>
      </c>
      <c r="L641">
        <v>181.83</v>
      </c>
      <c r="M641">
        <v>87.22</v>
      </c>
      <c r="N641">
        <v>4.17</v>
      </c>
      <c r="O641">
        <v>0</v>
      </c>
      <c r="P641">
        <f t="shared" si="81"/>
        <v>1</v>
      </c>
      <c r="Q641" t="str">
        <f t="shared" si="82"/>
        <v>Before 01-15</v>
      </c>
      <c r="R641">
        <f t="shared" si="83"/>
        <v>181.83</v>
      </c>
      <c r="S641">
        <f t="shared" si="84"/>
        <v>3091.11</v>
      </c>
      <c r="T641">
        <f t="shared" si="85"/>
        <v>1608.3700000000001</v>
      </c>
      <c r="U641" s="2">
        <f>Monthly_Fixed_Costs!$I$2</f>
        <v>26.363636363636363</v>
      </c>
      <c r="V641">
        <f t="shared" si="86"/>
        <v>70.89</v>
      </c>
      <c r="W641" s="2">
        <f t="shared" si="87"/>
        <v>1511.1163636363638</v>
      </c>
      <c r="X641">
        <f t="shared" si="88"/>
        <v>1</v>
      </c>
      <c r="Y641">
        <f t="shared" si="89"/>
        <v>0</v>
      </c>
    </row>
    <row r="642" spans="1:25" x14ac:dyDescent="0.3">
      <c r="A642" t="s">
        <v>678</v>
      </c>
      <c r="B642" s="1">
        <v>45682</v>
      </c>
      <c r="C642" s="1">
        <v>45686</v>
      </c>
      <c r="D642" s="1">
        <v>45688</v>
      </c>
      <c r="E642" t="s">
        <v>23</v>
      </c>
      <c r="F642" t="s">
        <v>17</v>
      </c>
      <c r="G642" t="s">
        <v>24</v>
      </c>
      <c r="H642" t="s">
        <v>37</v>
      </c>
      <c r="I642" t="s">
        <v>20</v>
      </c>
      <c r="J642" t="s">
        <v>21</v>
      </c>
      <c r="K642">
        <v>4</v>
      </c>
      <c r="L642">
        <v>134.81</v>
      </c>
      <c r="M642">
        <v>58.03</v>
      </c>
      <c r="N642">
        <v>11.68</v>
      </c>
      <c r="O642">
        <v>0</v>
      </c>
      <c r="P642">
        <f t="shared" si="81"/>
        <v>0</v>
      </c>
      <c r="Q642" t="str">
        <f t="shared" si="82"/>
        <v>After 01-15</v>
      </c>
      <c r="R642">
        <f t="shared" si="83"/>
        <v>134.81</v>
      </c>
      <c r="S642">
        <f t="shared" si="84"/>
        <v>539.24</v>
      </c>
      <c r="T642">
        <f t="shared" si="85"/>
        <v>307.12</v>
      </c>
      <c r="U642" s="2">
        <f>Monthly_Fixed_Costs!$I$2</f>
        <v>26.363636363636363</v>
      </c>
      <c r="V642">
        <f t="shared" si="86"/>
        <v>46.72</v>
      </c>
      <c r="W642" s="2">
        <f t="shared" si="87"/>
        <v>234.03636363636366</v>
      </c>
      <c r="X642">
        <f t="shared" si="88"/>
        <v>6</v>
      </c>
      <c r="Y642">
        <f t="shared" si="89"/>
        <v>0</v>
      </c>
    </row>
    <row r="643" spans="1:25" x14ac:dyDescent="0.3">
      <c r="A643" t="s">
        <v>679</v>
      </c>
      <c r="B643" s="1">
        <v>45679</v>
      </c>
      <c r="C643" s="1">
        <v>45683</v>
      </c>
      <c r="D643" s="1">
        <v>45682</v>
      </c>
      <c r="E643" t="s">
        <v>16</v>
      </c>
      <c r="F643" t="s">
        <v>32</v>
      </c>
      <c r="G643" t="s">
        <v>24</v>
      </c>
      <c r="H643" t="s">
        <v>19</v>
      </c>
      <c r="I643" t="s">
        <v>38</v>
      </c>
      <c r="J643" t="s">
        <v>21</v>
      </c>
      <c r="K643">
        <v>6</v>
      </c>
      <c r="L643">
        <v>147.46</v>
      </c>
      <c r="M643">
        <v>88.2</v>
      </c>
      <c r="N643">
        <v>11.31</v>
      </c>
      <c r="O643">
        <v>0</v>
      </c>
      <c r="P643">
        <f t="shared" ref="P643:P706" si="90">IF(D643-C643 &lt;= 0,1,0)</f>
        <v>1</v>
      </c>
      <c r="Q643" t="str">
        <f t="shared" ref="Q643:Q706" si="91">IF(B643&lt;=DATE(2025,1,15),"Before 01-15","After 01-15")</f>
        <v>After 01-15</v>
      </c>
      <c r="R643">
        <f t="shared" ref="R643:R706" si="92">L643*(1-(0.01*O643))</f>
        <v>147.46</v>
      </c>
      <c r="S643">
        <f t="shared" ref="S643:S706" si="93">R643*K643</f>
        <v>884.76</v>
      </c>
      <c r="T643">
        <f t="shared" ref="T643:T706" si="94">S643-(M643*K643)</f>
        <v>355.55999999999995</v>
      </c>
      <c r="U643" s="2">
        <f>Monthly_Fixed_Costs!$I$2</f>
        <v>26.363636363636363</v>
      </c>
      <c r="V643">
        <f t="shared" ref="V643:V706" si="95">N643*K643</f>
        <v>67.86</v>
      </c>
      <c r="W643" s="2">
        <f t="shared" ref="W643:W706" si="96">T643-(U643+V643)</f>
        <v>261.33636363636356</v>
      </c>
      <c r="X643">
        <f t="shared" ref="X643:X706" si="97">D643-B643</f>
        <v>3</v>
      </c>
      <c r="Y643">
        <f t="shared" ref="Y643:Y706" si="98">IF(W643&lt;10,1,0)</f>
        <v>0</v>
      </c>
    </row>
    <row r="644" spans="1:25" x14ac:dyDescent="0.3">
      <c r="A644" t="s">
        <v>680</v>
      </c>
      <c r="B644" s="1">
        <v>45670</v>
      </c>
      <c r="C644" s="1">
        <v>45672</v>
      </c>
      <c r="D644" s="1">
        <v>45672</v>
      </c>
      <c r="E644" t="s">
        <v>23</v>
      </c>
      <c r="F644" t="s">
        <v>32</v>
      </c>
      <c r="G644" t="s">
        <v>24</v>
      </c>
      <c r="H644" t="s">
        <v>33</v>
      </c>
      <c r="I644" t="s">
        <v>20</v>
      </c>
      <c r="J644" t="s">
        <v>21</v>
      </c>
      <c r="K644">
        <v>6</v>
      </c>
      <c r="L644">
        <v>126.68</v>
      </c>
      <c r="M644">
        <v>78.510000000000005</v>
      </c>
      <c r="N644">
        <v>5.55</v>
      </c>
      <c r="O644">
        <v>0</v>
      </c>
      <c r="P644">
        <f t="shared" si="90"/>
        <v>1</v>
      </c>
      <c r="Q644" t="str">
        <f t="shared" si="91"/>
        <v>Before 01-15</v>
      </c>
      <c r="R644">
        <f t="shared" si="92"/>
        <v>126.68</v>
      </c>
      <c r="S644">
        <f t="shared" si="93"/>
        <v>760.08</v>
      </c>
      <c r="T644">
        <f t="shared" si="94"/>
        <v>289.02</v>
      </c>
      <c r="U644" s="2">
        <f>Monthly_Fixed_Costs!$I$2</f>
        <v>26.363636363636363</v>
      </c>
      <c r="V644">
        <f t="shared" si="95"/>
        <v>33.299999999999997</v>
      </c>
      <c r="W644" s="2">
        <f t="shared" si="96"/>
        <v>229.35636363636362</v>
      </c>
      <c r="X644">
        <f t="shared" si="97"/>
        <v>2</v>
      </c>
      <c r="Y644">
        <f t="shared" si="98"/>
        <v>0</v>
      </c>
    </row>
    <row r="645" spans="1:25" x14ac:dyDescent="0.3">
      <c r="A645" t="s">
        <v>681</v>
      </c>
      <c r="B645" s="1">
        <v>45684</v>
      </c>
      <c r="C645" s="1">
        <v>45686</v>
      </c>
      <c r="D645" s="1">
        <v>45686</v>
      </c>
      <c r="E645" t="s">
        <v>23</v>
      </c>
      <c r="F645" t="s">
        <v>45</v>
      </c>
      <c r="G645" t="s">
        <v>24</v>
      </c>
      <c r="H645" t="s">
        <v>19</v>
      </c>
      <c r="I645" t="s">
        <v>20</v>
      </c>
      <c r="J645" t="s">
        <v>21</v>
      </c>
      <c r="K645">
        <v>4</v>
      </c>
      <c r="L645">
        <v>20.66</v>
      </c>
      <c r="M645">
        <v>12</v>
      </c>
      <c r="N645">
        <v>11.3</v>
      </c>
      <c r="O645">
        <v>5</v>
      </c>
      <c r="P645">
        <f t="shared" si="90"/>
        <v>1</v>
      </c>
      <c r="Q645" t="str">
        <f t="shared" si="91"/>
        <v>After 01-15</v>
      </c>
      <c r="R645">
        <f t="shared" si="92"/>
        <v>19.626999999999999</v>
      </c>
      <c r="S645">
        <f t="shared" si="93"/>
        <v>78.507999999999996</v>
      </c>
      <c r="T645">
        <f t="shared" si="94"/>
        <v>30.507999999999996</v>
      </c>
      <c r="U645" s="2">
        <f>Monthly_Fixed_Costs!$I$2</f>
        <v>26.363636363636363</v>
      </c>
      <c r="V645">
        <f t="shared" si="95"/>
        <v>45.2</v>
      </c>
      <c r="W645" s="2">
        <f t="shared" si="96"/>
        <v>-41.055636363636367</v>
      </c>
      <c r="X645">
        <f t="shared" si="97"/>
        <v>2</v>
      </c>
      <c r="Y645">
        <f t="shared" si="98"/>
        <v>1</v>
      </c>
    </row>
    <row r="646" spans="1:25" x14ac:dyDescent="0.3">
      <c r="A646" t="s">
        <v>682</v>
      </c>
      <c r="B646" s="1">
        <v>45664</v>
      </c>
      <c r="C646" s="1">
        <v>45666</v>
      </c>
      <c r="D646" s="1">
        <v>45666</v>
      </c>
      <c r="E646" t="s">
        <v>16</v>
      </c>
      <c r="F646" t="s">
        <v>41</v>
      </c>
      <c r="G646" t="s">
        <v>24</v>
      </c>
      <c r="H646" t="s">
        <v>19</v>
      </c>
      <c r="I646" t="s">
        <v>38</v>
      </c>
      <c r="J646" t="s">
        <v>21</v>
      </c>
      <c r="K646">
        <v>9</v>
      </c>
      <c r="L646">
        <v>63.45</v>
      </c>
      <c r="M646">
        <v>25.77</v>
      </c>
      <c r="N646">
        <v>9.68</v>
      </c>
      <c r="O646">
        <v>5</v>
      </c>
      <c r="P646">
        <f t="shared" si="90"/>
        <v>1</v>
      </c>
      <c r="Q646" t="str">
        <f t="shared" si="91"/>
        <v>Before 01-15</v>
      </c>
      <c r="R646">
        <f t="shared" si="92"/>
        <v>60.277500000000003</v>
      </c>
      <c r="S646">
        <f t="shared" si="93"/>
        <v>542.49750000000006</v>
      </c>
      <c r="T646">
        <f t="shared" si="94"/>
        <v>310.56750000000005</v>
      </c>
      <c r="U646" s="2">
        <f>Monthly_Fixed_Costs!$I$2</f>
        <v>26.363636363636363</v>
      </c>
      <c r="V646">
        <f t="shared" si="95"/>
        <v>87.12</v>
      </c>
      <c r="W646" s="2">
        <f t="shared" si="96"/>
        <v>197.08386363636367</v>
      </c>
      <c r="X646">
        <f t="shared" si="97"/>
        <v>2</v>
      </c>
      <c r="Y646">
        <f t="shared" si="98"/>
        <v>0</v>
      </c>
    </row>
    <row r="647" spans="1:25" x14ac:dyDescent="0.3">
      <c r="A647" t="s">
        <v>683</v>
      </c>
      <c r="B647" s="1">
        <v>45663</v>
      </c>
      <c r="C647" s="1">
        <v>45665</v>
      </c>
      <c r="D647" s="1">
        <v>45664</v>
      </c>
      <c r="E647" t="s">
        <v>23</v>
      </c>
      <c r="F647" t="s">
        <v>41</v>
      </c>
      <c r="G647" t="s">
        <v>18</v>
      </c>
      <c r="H647" t="s">
        <v>25</v>
      </c>
      <c r="I647" t="s">
        <v>34</v>
      </c>
      <c r="J647" t="s">
        <v>35</v>
      </c>
      <c r="K647">
        <v>6</v>
      </c>
      <c r="L647">
        <v>163.62</v>
      </c>
      <c r="M647">
        <v>105.21</v>
      </c>
      <c r="N647">
        <v>3.1</v>
      </c>
      <c r="O647">
        <v>5</v>
      </c>
      <c r="P647">
        <f t="shared" si="90"/>
        <v>1</v>
      </c>
      <c r="Q647" t="str">
        <f t="shared" si="91"/>
        <v>Before 01-15</v>
      </c>
      <c r="R647">
        <f t="shared" si="92"/>
        <v>155.43899999999999</v>
      </c>
      <c r="S647">
        <f t="shared" si="93"/>
        <v>932.63400000000001</v>
      </c>
      <c r="T647">
        <f t="shared" si="94"/>
        <v>301.37400000000002</v>
      </c>
      <c r="U647" s="2">
        <f>Monthly_Fixed_Costs!$I$2</f>
        <v>26.363636363636363</v>
      </c>
      <c r="V647">
        <f t="shared" si="95"/>
        <v>18.600000000000001</v>
      </c>
      <c r="W647" s="2">
        <f t="shared" si="96"/>
        <v>256.41036363636363</v>
      </c>
      <c r="X647">
        <f t="shared" si="97"/>
        <v>1</v>
      </c>
      <c r="Y647">
        <f t="shared" si="98"/>
        <v>0</v>
      </c>
    </row>
    <row r="648" spans="1:25" x14ac:dyDescent="0.3">
      <c r="A648" t="s">
        <v>684</v>
      </c>
      <c r="B648" s="1">
        <v>45681</v>
      </c>
      <c r="C648" s="1">
        <v>45684</v>
      </c>
      <c r="D648" s="1">
        <v>45683</v>
      </c>
      <c r="E648" t="s">
        <v>16</v>
      </c>
      <c r="F648" t="s">
        <v>45</v>
      </c>
      <c r="G648" t="s">
        <v>24</v>
      </c>
      <c r="H648" t="s">
        <v>37</v>
      </c>
      <c r="I648" t="s">
        <v>47</v>
      </c>
      <c r="J648" t="s">
        <v>35</v>
      </c>
      <c r="K648">
        <v>3</v>
      </c>
      <c r="L648">
        <v>29.17</v>
      </c>
      <c r="M648">
        <v>16.079999999999998</v>
      </c>
      <c r="N648">
        <v>5.12</v>
      </c>
      <c r="O648">
        <v>5</v>
      </c>
      <c r="P648">
        <f t="shared" si="90"/>
        <v>1</v>
      </c>
      <c r="Q648" t="str">
        <f t="shared" si="91"/>
        <v>After 01-15</v>
      </c>
      <c r="R648">
        <f t="shared" si="92"/>
        <v>27.711500000000001</v>
      </c>
      <c r="S648">
        <f t="shared" si="93"/>
        <v>83.134500000000003</v>
      </c>
      <c r="T648">
        <f t="shared" si="94"/>
        <v>34.894500000000008</v>
      </c>
      <c r="U648" s="2">
        <f>Monthly_Fixed_Costs!$I$2</f>
        <v>26.363636363636363</v>
      </c>
      <c r="V648">
        <f t="shared" si="95"/>
        <v>15.36</v>
      </c>
      <c r="W648" s="2">
        <f t="shared" si="96"/>
        <v>-6.8291363636363513</v>
      </c>
      <c r="X648">
        <f t="shared" si="97"/>
        <v>2</v>
      </c>
      <c r="Y648">
        <f t="shared" si="98"/>
        <v>1</v>
      </c>
    </row>
    <row r="649" spans="1:25" x14ac:dyDescent="0.3">
      <c r="A649" t="s">
        <v>685</v>
      </c>
      <c r="B649" s="1">
        <v>45681</v>
      </c>
      <c r="C649" s="1">
        <v>45684</v>
      </c>
      <c r="D649" s="1">
        <v>45687</v>
      </c>
      <c r="E649" t="s">
        <v>16</v>
      </c>
      <c r="F649" t="s">
        <v>32</v>
      </c>
      <c r="G649" t="s">
        <v>24</v>
      </c>
      <c r="H649" t="s">
        <v>25</v>
      </c>
      <c r="I649" t="s">
        <v>29</v>
      </c>
      <c r="J649" t="s">
        <v>27</v>
      </c>
      <c r="K649">
        <v>5</v>
      </c>
      <c r="L649">
        <v>179</v>
      </c>
      <c r="M649">
        <v>101.96</v>
      </c>
      <c r="N649">
        <v>6.5</v>
      </c>
      <c r="O649">
        <v>5</v>
      </c>
      <c r="P649">
        <f t="shared" si="90"/>
        <v>0</v>
      </c>
      <c r="Q649" t="str">
        <f t="shared" si="91"/>
        <v>After 01-15</v>
      </c>
      <c r="R649">
        <f t="shared" si="92"/>
        <v>170.04999999999998</v>
      </c>
      <c r="S649">
        <f t="shared" si="93"/>
        <v>850.24999999999989</v>
      </c>
      <c r="T649">
        <f t="shared" si="94"/>
        <v>340.44999999999993</v>
      </c>
      <c r="U649" s="2">
        <f>Monthly_Fixed_Costs!$I$2</f>
        <v>26.363636363636363</v>
      </c>
      <c r="V649">
        <f t="shared" si="95"/>
        <v>32.5</v>
      </c>
      <c r="W649" s="2">
        <f t="shared" si="96"/>
        <v>281.58636363636356</v>
      </c>
      <c r="X649">
        <f t="shared" si="97"/>
        <v>6</v>
      </c>
      <c r="Y649">
        <f t="shared" si="98"/>
        <v>0</v>
      </c>
    </row>
    <row r="650" spans="1:25" x14ac:dyDescent="0.3">
      <c r="A650" t="s">
        <v>686</v>
      </c>
      <c r="B650" s="1">
        <v>45681</v>
      </c>
      <c r="C650" s="1">
        <v>45684</v>
      </c>
      <c r="D650" s="1">
        <v>45683</v>
      </c>
      <c r="E650" t="s">
        <v>16</v>
      </c>
      <c r="F650" t="s">
        <v>45</v>
      </c>
      <c r="G650" t="s">
        <v>18</v>
      </c>
      <c r="H650" t="s">
        <v>33</v>
      </c>
      <c r="I650" t="s">
        <v>56</v>
      </c>
      <c r="J650" t="s">
        <v>35</v>
      </c>
      <c r="K650">
        <v>2</v>
      </c>
      <c r="L650">
        <v>75.58</v>
      </c>
      <c r="M650">
        <v>46.34</v>
      </c>
      <c r="N650">
        <v>8.1300000000000008</v>
      </c>
      <c r="O650">
        <v>0</v>
      </c>
      <c r="P650">
        <f t="shared" si="90"/>
        <v>1</v>
      </c>
      <c r="Q650" t="str">
        <f t="shared" si="91"/>
        <v>After 01-15</v>
      </c>
      <c r="R650">
        <f t="shared" si="92"/>
        <v>75.58</v>
      </c>
      <c r="S650">
        <f t="shared" si="93"/>
        <v>151.16</v>
      </c>
      <c r="T650">
        <f t="shared" si="94"/>
        <v>58.47999999999999</v>
      </c>
      <c r="U650" s="2">
        <f>Monthly_Fixed_Costs!$I$2</f>
        <v>26.363636363636363</v>
      </c>
      <c r="V650">
        <f t="shared" si="95"/>
        <v>16.260000000000002</v>
      </c>
      <c r="W650" s="2">
        <f t="shared" si="96"/>
        <v>15.856363636363625</v>
      </c>
      <c r="X650">
        <f t="shared" si="97"/>
        <v>2</v>
      </c>
      <c r="Y650">
        <f t="shared" si="98"/>
        <v>0</v>
      </c>
    </row>
    <row r="651" spans="1:25" x14ac:dyDescent="0.3">
      <c r="A651" t="s">
        <v>687</v>
      </c>
      <c r="B651" s="1">
        <v>45679</v>
      </c>
      <c r="C651" s="1">
        <v>45681</v>
      </c>
      <c r="D651" s="1">
        <v>45681</v>
      </c>
      <c r="E651" t="s">
        <v>23</v>
      </c>
      <c r="F651" t="s">
        <v>45</v>
      </c>
      <c r="G651" t="s">
        <v>18</v>
      </c>
      <c r="H651" t="s">
        <v>37</v>
      </c>
      <c r="I651" t="s">
        <v>74</v>
      </c>
      <c r="J651" t="s">
        <v>27</v>
      </c>
      <c r="K651">
        <v>12</v>
      </c>
      <c r="L651">
        <v>124.2</v>
      </c>
      <c r="M651">
        <v>78.489999999999995</v>
      </c>
      <c r="N651">
        <v>11.28</v>
      </c>
      <c r="O651">
        <v>15</v>
      </c>
      <c r="P651">
        <f t="shared" si="90"/>
        <v>1</v>
      </c>
      <c r="Q651" t="str">
        <f t="shared" si="91"/>
        <v>After 01-15</v>
      </c>
      <c r="R651">
        <f t="shared" si="92"/>
        <v>105.57</v>
      </c>
      <c r="S651">
        <f t="shared" si="93"/>
        <v>1266.8399999999999</v>
      </c>
      <c r="T651">
        <f t="shared" si="94"/>
        <v>324.96000000000004</v>
      </c>
      <c r="U651" s="2">
        <f>Monthly_Fixed_Costs!$I$2</f>
        <v>26.363636363636363</v>
      </c>
      <c r="V651">
        <f t="shared" si="95"/>
        <v>135.35999999999999</v>
      </c>
      <c r="W651" s="2">
        <f t="shared" si="96"/>
        <v>163.23636363636368</v>
      </c>
      <c r="X651">
        <f t="shared" si="97"/>
        <v>2</v>
      </c>
      <c r="Y651">
        <f t="shared" si="98"/>
        <v>0</v>
      </c>
    </row>
    <row r="652" spans="1:25" x14ac:dyDescent="0.3">
      <c r="A652" t="s">
        <v>688</v>
      </c>
      <c r="B652" s="1">
        <v>45683</v>
      </c>
      <c r="C652" s="1">
        <v>45687</v>
      </c>
      <c r="D652" s="1">
        <v>45687</v>
      </c>
      <c r="E652" t="s">
        <v>16</v>
      </c>
      <c r="F652" t="s">
        <v>32</v>
      </c>
      <c r="G652" t="s">
        <v>18</v>
      </c>
      <c r="H652" t="s">
        <v>37</v>
      </c>
      <c r="I652" t="s">
        <v>38</v>
      </c>
      <c r="J652" t="s">
        <v>21</v>
      </c>
      <c r="K652">
        <v>6</v>
      </c>
      <c r="L652">
        <v>92.01</v>
      </c>
      <c r="M652">
        <v>44.16</v>
      </c>
      <c r="N652">
        <v>7.3</v>
      </c>
      <c r="O652">
        <v>5</v>
      </c>
      <c r="P652">
        <f t="shared" si="90"/>
        <v>1</v>
      </c>
      <c r="Q652" t="str">
        <f t="shared" si="91"/>
        <v>After 01-15</v>
      </c>
      <c r="R652">
        <f t="shared" si="92"/>
        <v>87.409499999999994</v>
      </c>
      <c r="S652">
        <f t="shared" si="93"/>
        <v>524.45699999999999</v>
      </c>
      <c r="T652">
        <f t="shared" si="94"/>
        <v>259.49700000000001</v>
      </c>
      <c r="U652" s="2">
        <f>Monthly_Fixed_Costs!$I$2</f>
        <v>26.363636363636363</v>
      </c>
      <c r="V652">
        <f t="shared" si="95"/>
        <v>43.8</v>
      </c>
      <c r="W652" s="2">
        <f t="shared" si="96"/>
        <v>189.33336363636366</v>
      </c>
      <c r="X652">
        <f t="shared" si="97"/>
        <v>4</v>
      </c>
      <c r="Y652">
        <f t="shared" si="98"/>
        <v>0</v>
      </c>
    </row>
    <row r="653" spans="1:25" x14ac:dyDescent="0.3">
      <c r="A653" t="s">
        <v>689</v>
      </c>
      <c r="B653" s="1">
        <v>45660</v>
      </c>
      <c r="C653" s="1">
        <v>45662</v>
      </c>
      <c r="D653" s="1">
        <v>45662</v>
      </c>
      <c r="E653" t="s">
        <v>23</v>
      </c>
      <c r="F653" t="s">
        <v>41</v>
      </c>
      <c r="G653" t="s">
        <v>24</v>
      </c>
      <c r="H653" t="s">
        <v>33</v>
      </c>
      <c r="I653" t="s">
        <v>34</v>
      </c>
      <c r="J653" t="s">
        <v>35</v>
      </c>
      <c r="K653">
        <v>15</v>
      </c>
      <c r="L653">
        <v>127.75</v>
      </c>
      <c r="M653">
        <v>77.02</v>
      </c>
      <c r="N653">
        <v>7.54</v>
      </c>
      <c r="O653">
        <v>0</v>
      </c>
      <c r="P653">
        <f t="shared" si="90"/>
        <v>1</v>
      </c>
      <c r="Q653" t="str">
        <f t="shared" si="91"/>
        <v>Before 01-15</v>
      </c>
      <c r="R653">
        <f t="shared" si="92"/>
        <v>127.75</v>
      </c>
      <c r="S653">
        <f t="shared" si="93"/>
        <v>1916.25</v>
      </c>
      <c r="T653">
        <f t="shared" si="94"/>
        <v>760.95</v>
      </c>
      <c r="U653" s="2">
        <f>Monthly_Fixed_Costs!$I$2</f>
        <v>26.363636363636363</v>
      </c>
      <c r="V653">
        <f t="shared" si="95"/>
        <v>113.1</v>
      </c>
      <c r="W653" s="2">
        <f t="shared" si="96"/>
        <v>621.48636363636365</v>
      </c>
      <c r="X653">
        <f t="shared" si="97"/>
        <v>2</v>
      </c>
      <c r="Y653">
        <f t="shared" si="98"/>
        <v>0</v>
      </c>
    </row>
    <row r="654" spans="1:25" x14ac:dyDescent="0.3">
      <c r="A654" t="s">
        <v>690</v>
      </c>
      <c r="B654" s="1">
        <v>45669</v>
      </c>
      <c r="C654" s="1">
        <v>45672</v>
      </c>
      <c r="D654" s="1">
        <v>45671</v>
      </c>
      <c r="E654" t="s">
        <v>16</v>
      </c>
      <c r="F654" t="s">
        <v>32</v>
      </c>
      <c r="G654" t="s">
        <v>18</v>
      </c>
      <c r="H654" t="s">
        <v>19</v>
      </c>
      <c r="I654" t="s">
        <v>29</v>
      </c>
      <c r="J654" t="s">
        <v>27</v>
      </c>
      <c r="K654">
        <v>11</v>
      </c>
      <c r="L654">
        <v>36.729999999999997</v>
      </c>
      <c r="M654">
        <v>23.44</v>
      </c>
      <c r="N654">
        <v>11.68</v>
      </c>
      <c r="O654">
        <v>5</v>
      </c>
      <c r="P654">
        <f t="shared" si="90"/>
        <v>1</v>
      </c>
      <c r="Q654" t="str">
        <f t="shared" si="91"/>
        <v>Before 01-15</v>
      </c>
      <c r="R654">
        <f t="shared" si="92"/>
        <v>34.893499999999996</v>
      </c>
      <c r="S654">
        <f t="shared" si="93"/>
        <v>383.82849999999996</v>
      </c>
      <c r="T654">
        <f t="shared" si="94"/>
        <v>125.98849999999993</v>
      </c>
      <c r="U654" s="2">
        <f>Monthly_Fixed_Costs!$I$2</f>
        <v>26.363636363636363</v>
      </c>
      <c r="V654">
        <f t="shared" si="95"/>
        <v>128.47999999999999</v>
      </c>
      <c r="W654" s="2">
        <f t="shared" si="96"/>
        <v>-28.855136363636433</v>
      </c>
      <c r="X654">
        <f t="shared" si="97"/>
        <v>2</v>
      </c>
      <c r="Y654">
        <f t="shared" si="98"/>
        <v>1</v>
      </c>
    </row>
    <row r="655" spans="1:25" x14ac:dyDescent="0.3">
      <c r="A655" t="s">
        <v>691</v>
      </c>
      <c r="B655" s="1">
        <v>45688</v>
      </c>
      <c r="C655" s="1">
        <v>45692</v>
      </c>
      <c r="D655" s="1">
        <v>45694</v>
      </c>
      <c r="E655" t="s">
        <v>23</v>
      </c>
      <c r="F655" t="s">
        <v>32</v>
      </c>
      <c r="G655" t="s">
        <v>18</v>
      </c>
      <c r="H655" t="s">
        <v>37</v>
      </c>
      <c r="I655" t="s">
        <v>26</v>
      </c>
      <c r="J655" t="s">
        <v>27</v>
      </c>
      <c r="K655">
        <v>17</v>
      </c>
      <c r="L655">
        <v>176.44</v>
      </c>
      <c r="M655">
        <v>94.39</v>
      </c>
      <c r="N655">
        <v>11.82</v>
      </c>
      <c r="O655">
        <v>10</v>
      </c>
      <c r="P655">
        <f t="shared" si="90"/>
        <v>0</v>
      </c>
      <c r="Q655" t="str">
        <f t="shared" si="91"/>
        <v>After 01-15</v>
      </c>
      <c r="R655">
        <f t="shared" si="92"/>
        <v>158.79599999999999</v>
      </c>
      <c r="S655">
        <f t="shared" si="93"/>
        <v>2699.5319999999997</v>
      </c>
      <c r="T655">
        <f t="shared" si="94"/>
        <v>1094.9019999999996</v>
      </c>
      <c r="U655" s="2">
        <f>Monthly_Fixed_Costs!$I$2</f>
        <v>26.363636363636363</v>
      </c>
      <c r="V655">
        <f t="shared" si="95"/>
        <v>200.94</v>
      </c>
      <c r="W655" s="2">
        <f t="shared" si="96"/>
        <v>867.59836363636327</v>
      </c>
      <c r="X655">
        <f t="shared" si="97"/>
        <v>6</v>
      </c>
      <c r="Y655">
        <f t="shared" si="98"/>
        <v>0</v>
      </c>
    </row>
    <row r="656" spans="1:25" x14ac:dyDescent="0.3">
      <c r="A656" t="s">
        <v>692</v>
      </c>
      <c r="B656" s="1">
        <v>45682</v>
      </c>
      <c r="C656" s="1">
        <v>45686</v>
      </c>
      <c r="D656" s="1">
        <v>45685</v>
      </c>
      <c r="E656" t="s">
        <v>16</v>
      </c>
      <c r="F656" t="s">
        <v>32</v>
      </c>
      <c r="G656" t="s">
        <v>18</v>
      </c>
      <c r="H656" t="s">
        <v>37</v>
      </c>
      <c r="I656" t="s">
        <v>56</v>
      </c>
      <c r="J656" t="s">
        <v>35</v>
      </c>
      <c r="K656">
        <v>2</v>
      </c>
      <c r="L656">
        <v>104.9</v>
      </c>
      <c r="M656">
        <v>45.29</v>
      </c>
      <c r="N656">
        <v>9.4499999999999993</v>
      </c>
      <c r="O656">
        <v>10</v>
      </c>
      <c r="P656">
        <f t="shared" si="90"/>
        <v>1</v>
      </c>
      <c r="Q656" t="str">
        <f t="shared" si="91"/>
        <v>After 01-15</v>
      </c>
      <c r="R656">
        <f t="shared" si="92"/>
        <v>94.410000000000011</v>
      </c>
      <c r="S656">
        <f t="shared" si="93"/>
        <v>188.82000000000002</v>
      </c>
      <c r="T656">
        <f t="shared" si="94"/>
        <v>98.240000000000023</v>
      </c>
      <c r="U656" s="2">
        <f>Monthly_Fixed_Costs!$I$2</f>
        <v>26.363636363636363</v>
      </c>
      <c r="V656">
        <f t="shared" si="95"/>
        <v>18.899999999999999</v>
      </c>
      <c r="W656" s="2">
        <f t="shared" si="96"/>
        <v>52.976363636363658</v>
      </c>
      <c r="X656">
        <f t="shared" si="97"/>
        <v>3</v>
      </c>
      <c r="Y656">
        <f t="shared" si="98"/>
        <v>0</v>
      </c>
    </row>
    <row r="657" spans="1:25" x14ac:dyDescent="0.3">
      <c r="A657" t="s">
        <v>693</v>
      </c>
      <c r="B657" s="1">
        <v>45675</v>
      </c>
      <c r="C657" s="1">
        <v>45679</v>
      </c>
      <c r="D657" s="1">
        <v>45678</v>
      </c>
      <c r="E657" t="s">
        <v>16</v>
      </c>
      <c r="F657" t="s">
        <v>41</v>
      </c>
      <c r="G657" t="s">
        <v>24</v>
      </c>
      <c r="H657" t="s">
        <v>37</v>
      </c>
      <c r="I657" t="s">
        <v>38</v>
      </c>
      <c r="J657" t="s">
        <v>21</v>
      </c>
      <c r="K657">
        <v>3</v>
      </c>
      <c r="L657">
        <v>198.74</v>
      </c>
      <c r="M657">
        <v>88.79</v>
      </c>
      <c r="N657">
        <v>7.6</v>
      </c>
      <c r="O657">
        <v>5</v>
      </c>
      <c r="P657">
        <f t="shared" si="90"/>
        <v>1</v>
      </c>
      <c r="Q657" t="str">
        <f t="shared" si="91"/>
        <v>After 01-15</v>
      </c>
      <c r="R657">
        <f t="shared" si="92"/>
        <v>188.803</v>
      </c>
      <c r="S657">
        <f t="shared" si="93"/>
        <v>566.40899999999999</v>
      </c>
      <c r="T657">
        <f t="shared" si="94"/>
        <v>300.03899999999999</v>
      </c>
      <c r="U657" s="2">
        <f>Monthly_Fixed_Costs!$I$2</f>
        <v>26.363636363636363</v>
      </c>
      <c r="V657">
        <f t="shared" si="95"/>
        <v>22.799999999999997</v>
      </c>
      <c r="W657" s="2">
        <f t="shared" si="96"/>
        <v>250.87536363636363</v>
      </c>
      <c r="X657">
        <f t="shared" si="97"/>
        <v>3</v>
      </c>
      <c r="Y657">
        <f t="shared" si="98"/>
        <v>0</v>
      </c>
    </row>
    <row r="658" spans="1:25" x14ac:dyDescent="0.3">
      <c r="A658" t="s">
        <v>694</v>
      </c>
      <c r="B658" s="1">
        <v>45687</v>
      </c>
      <c r="C658" s="1">
        <v>45691</v>
      </c>
      <c r="D658" s="1">
        <v>45694</v>
      </c>
      <c r="E658" t="s">
        <v>23</v>
      </c>
      <c r="F658" t="s">
        <v>32</v>
      </c>
      <c r="G658" t="s">
        <v>24</v>
      </c>
      <c r="H658" t="s">
        <v>37</v>
      </c>
      <c r="I658" t="s">
        <v>47</v>
      </c>
      <c r="J658" t="s">
        <v>35</v>
      </c>
      <c r="K658">
        <v>9</v>
      </c>
      <c r="L658">
        <v>38.39</v>
      </c>
      <c r="M658">
        <v>19.46</v>
      </c>
      <c r="N658">
        <v>11.28</v>
      </c>
      <c r="O658">
        <v>15</v>
      </c>
      <c r="P658">
        <f t="shared" si="90"/>
        <v>0</v>
      </c>
      <c r="Q658" t="str">
        <f t="shared" si="91"/>
        <v>After 01-15</v>
      </c>
      <c r="R658">
        <f t="shared" si="92"/>
        <v>32.631500000000003</v>
      </c>
      <c r="S658">
        <f t="shared" si="93"/>
        <v>293.68350000000004</v>
      </c>
      <c r="T658">
        <f t="shared" si="94"/>
        <v>118.54350000000002</v>
      </c>
      <c r="U658" s="2">
        <f>Monthly_Fixed_Costs!$I$2</f>
        <v>26.363636363636363</v>
      </c>
      <c r="V658">
        <f t="shared" si="95"/>
        <v>101.52</v>
      </c>
      <c r="W658" s="2">
        <f t="shared" si="96"/>
        <v>-9.3401363636363328</v>
      </c>
      <c r="X658">
        <f t="shared" si="97"/>
        <v>7</v>
      </c>
      <c r="Y658">
        <f t="shared" si="98"/>
        <v>1</v>
      </c>
    </row>
    <row r="659" spans="1:25" x14ac:dyDescent="0.3">
      <c r="A659" t="s">
        <v>695</v>
      </c>
      <c r="B659" s="1">
        <v>45661</v>
      </c>
      <c r="C659" s="1">
        <v>45664</v>
      </c>
      <c r="D659" s="1">
        <v>45664</v>
      </c>
      <c r="E659" t="s">
        <v>23</v>
      </c>
      <c r="F659" t="s">
        <v>41</v>
      </c>
      <c r="G659" t="s">
        <v>24</v>
      </c>
      <c r="H659" t="s">
        <v>37</v>
      </c>
      <c r="I659" t="s">
        <v>74</v>
      </c>
      <c r="J659" t="s">
        <v>27</v>
      </c>
      <c r="K659">
        <v>12</v>
      </c>
      <c r="L659">
        <v>40.78</v>
      </c>
      <c r="M659">
        <v>21.97</v>
      </c>
      <c r="N659">
        <v>10</v>
      </c>
      <c r="O659">
        <v>0</v>
      </c>
      <c r="P659">
        <f t="shared" si="90"/>
        <v>1</v>
      </c>
      <c r="Q659" t="str">
        <f t="shared" si="91"/>
        <v>Before 01-15</v>
      </c>
      <c r="R659">
        <f t="shared" si="92"/>
        <v>40.78</v>
      </c>
      <c r="S659">
        <f t="shared" si="93"/>
        <v>489.36</v>
      </c>
      <c r="T659">
        <f t="shared" si="94"/>
        <v>225.72000000000003</v>
      </c>
      <c r="U659" s="2">
        <f>Monthly_Fixed_Costs!$I$2</f>
        <v>26.363636363636363</v>
      </c>
      <c r="V659">
        <f t="shared" si="95"/>
        <v>120</v>
      </c>
      <c r="W659" s="2">
        <f t="shared" si="96"/>
        <v>79.356363636363653</v>
      </c>
      <c r="X659">
        <f t="shared" si="97"/>
        <v>3</v>
      </c>
      <c r="Y659">
        <f t="shared" si="98"/>
        <v>0</v>
      </c>
    </row>
    <row r="660" spans="1:25" x14ac:dyDescent="0.3">
      <c r="A660" t="s">
        <v>696</v>
      </c>
      <c r="B660" s="1">
        <v>45664</v>
      </c>
      <c r="C660" s="1">
        <v>45667</v>
      </c>
      <c r="D660" s="1">
        <v>45667</v>
      </c>
      <c r="E660" t="s">
        <v>16</v>
      </c>
      <c r="F660" t="s">
        <v>41</v>
      </c>
      <c r="G660" t="s">
        <v>24</v>
      </c>
      <c r="H660" t="s">
        <v>37</v>
      </c>
      <c r="I660" t="s">
        <v>74</v>
      </c>
      <c r="J660" t="s">
        <v>27</v>
      </c>
      <c r="K660">
        <v>17</v>
      </c>
      <c r="L660">
        <v>158.63</v>
      </c>
      <c r="M660">
        <v>77.86</v>
      </c>
      <c r="N660">
        <v>3.83</v>
      </c>
      <c r="O660">
        <v>5</v>
      </c>
      <c r="P660">
        <f t="shared" si="90"/>
        <v>1</v>
      </c>
      <c r="Q660" t="str">
        <f t="shared" si="91"/>
        <v>Before 01-15</v>
      </c>
      <c r="R660">
        <f t="shared" si="92"/>
        <v>150.6985</v>
      </c>
      <c r="S660">
        <f t="shared" si="93"/>
        <v>2561.8744999999999</v>
      </c>
      <c r="T660">
        <f t="shared" si="94"/>
        <v>1238.2545</v>
      </c>
      <c r="U660" s="2">
        <f>Monthly_Fixed_Costs!$I$2</f>
        <v>26.363636363636363</v>
      </c>
      <c r="V660">
        <f t="shared" si="95"/>
        <v>65.11</v>
      </c>
      <c r="W660" s="2">
        <f t="shared" si="96"/>
        <v>1146.7808636363636</v>
      </c>
      <c r="X660">
        <f t="shared" si="97"/>
        <v>3</v>
      </c>
      <c r="Y660">
        <f t="shared" si="98"/>
        <v>0</v>
      </c>
    </row>
    <row r="661" spans="1:25" x14ac:dyDescent="0.3">
      <c r="A661" t="s">
        <v>697</v>
      </c>
      <c r="B661" s="1">
        <v>45682</v>
      </c>
      <c r="C661" s="1">
        <v>45686</v>
      </c>
      <c r="D661" s="1">
        <v>45687</v>
      </c>
      <c r="E661" t="s">
        <v>16</v>
      </c>
      <c r="F661" t="s">
        <v>17</v>
      </c>
      <c r="G661" t="s">
        <v>18</v>
      </c>
      <c r="H661" t="s">
        <v>33</v>
      </c>
      <c r="I661" t="s">
        <v>29</v>
      </c>
      <c r="J661" t="s">
        <v>27</v>
      </c>
      <c r="K661">
        <v>6</v>
      </c>
      <c r="L661">
        <v>161.38999999999999</v>
      </c>
      <c r="M661">
        <v>64.59</v>
      </c>
      <c r="N661">
        <v>7.8</v>
      </c>
      <c r="O661">
        <v>10</v>
      </c>
      <c r="P661">
        <f t="shared" si="90"/>
        <v>0</v>
      </c>
      <c r="Q661" t="str">
        <f t="shared" si="91"/>
        <v>After 01-15</v>
      </c>
      <c r="R661">
        <f t="shared" si="92"/>
        <v>145.251</v>
      </c>
      <c r="S661">
        <f t="shared" si="93"/>
        <v>871.50600000000009</v>
      </c>
      <c r="T661">
        <f t="shared" si="94"/>
        <v>483.96600000000007</v>
      </c>
      <c r="U661" s="2">
        <f>Monthly_Fixed_Costs!$I$2</f>
        <v>26.363636363636363</v>
      </c>
      <c r="V661">
        <f t="shared" si="95"/>
        <v>46.8</v>
      </c>
      <c r="W661" s="2">
        <f t="shared" si="96"/>
        <v>410.80236363636368</v>
      </c>
      <c r="X661">
        <f t="shared" si="97"/>
        <v>5</v>
      </c>
      <c r="Y661">
        <f t="shared" si="98"/>
        <v>0</v>
      </c>
    </row>
    <row r="662" spans="1:25" x14ac:dyDescent="0.3">
      <c r="A662" t="s">
        <v>698</v>
      </c>
      <c r="B662" s="1">
        <v>45679</v>
      </c>
      <c r="C662" s="1">
        <v>45682</v>
      </c>
      <c r="D662" s="1">
        <v>45681</v>
      </c>
      <c r="E662" t="s">
        <v>23</v>
      </c>
      <c r="F662" t="s">
        <v>17</v>
      </c>
      <c r="G662" t="s">
        <v>18</v>
      </c>
      <c r="H662" t="s">
        <v>33</v>
      </c>
      <c r="I662" t="s">
        <v>29</v>
      </c>
      <c r="J662" t="s">
        <v>27</v>
      </c>
      <c r="K662">
        <v>13</v>
      </c>
      <c r="L662">
        <v>165.46</v>
      </c>
      <c r="M662">
        <v>78.849999999999994</v>
      </c>
      <c r="N662">
        <v>9.4600000000000009</v>
      </c>
      <c r="O662">
        <v>5</v>
      </c>
      <c r="P662">
        <f t="shared" si="90"/>
        <v>1</v>
      </c>
      <c r="Q662" t="str">
        <f t="shared" si="91"/>
        <v>After 01-15</v>
      </c>
      <c r="R662">
        <f t="shared" si="92"/>
        <v>157.18700000000001</v>
      </c>
      <c r="S662">
        <f t="shared" si="93"/>
        <v>2043.431</v>
      </c>
      <c r="T662">
        <f t="shared" si="94"/>
        <v>1018.3810000000001</v>
      </c>
      <c r="U662" s="2">
        <f>Monthly_Fixed_Costs!$I$2</f>
        <v>26.363636363636363</v>
      </c>
      <c r="V662">
        <f t="shared" si="95"/>
        <v>122.98000000000002</v>
      </c>
      <c r="W662" s="2">
        <f t="shared" si="96"/>
        <v>869.03736363636369</v>
      </c>
      <c r="X662">
        <f t="shared" si="97"/>
        <v>2</v>
      </c>
      <c r="Y662">
        <f t="shared" si="98"/>
        <v>0</v>
      </c>
    </row>
    <row r="663" spans="1:25" x14ac:dyDescent="0.3">
      <c r="A663" t="s">
        <v>699</v>
      </c>
      <c r="B663" s="1">
        <v>45664</v>
      </c>
      <c r="C663" s="1">
        <v>45666</v>
      </c>
      <c r="D663" s="1">
        <v>45665</v>
      </c>
      <c r="E663" t="s">
        <v>16</v>
      </c>
      <c r="F663" t="s">
        <v>45</v>
      </c>
      <c r="G663" t="s">
        <v>18</v>
      </c>
      <c r="H663" t="s">
        <v>37</v>
      </c>
      <c r="I663" t="s">
        <v>29</v>
      </c>
      <c r="J663" t="s">
        <v>27</v>
      </c>
      <c r="K663">
        <v>11</v>
      </c>
      <c r="L663">
        <v>148.66</v>
      </c>
      <c r="M663">
        <v>88.28</v>
      </c>
      <c r="N663">
        <v>4.09</v>
      </c>
      <c r="O663">
        <v>0</v>
      </c>
      <c r="P663">
        <f t="shared" si="90"/>
        <v>1</v>
      </c>
      <c r="Q663" t="str">
        <f t="shared" si="91"/>
        <v>Before 01-15</v>
      </c>
      <c r="R663">
        <f t="shared" si="92"/>
        <v>148.66</v>
      </c>
      <c r="S663">
        <f t="shared" si="93"/>
        <v>1635.26</v>
      </c>
      <c r="T663">
        <f t="shared" si="94"/>
        <v>664.18</v>
      </c>
      <c r="U663" s="2">
        <f>Monthly_Fixed_Costs!$I$2</f>
        <v>26.363636363636363</v>
      </c>
      <c r="V663">
        <f t="shared" si="95"/>
        <v>44.989999999999995</v>
      </c>
      <c r="W663" s="2">
        <f t="shared" si="96"/>
        <v>592.82636363636357</v>
      </c>
      <c r="X663">
        <f t="shared" si="97"/>
        <v>1</v>
      </c>
      <c r="Y663">
        <f t="shared" si="98"/>
        <v>0</v>
      </c>
    </row>
    <row r="664" spans="1:25" x14ac:dyDescent="0.3">
      <c r="A664" t="s">
        <v>700</v>
      </c>
      <c r="B664" s="1">
        <v>45666</v>
      </c>
      <c r="C664" s="1">
        <v>45670</v>
      </c>
      <c r="D664" s="1">
        <v>45670</v>
      </c>
      <c r="E664" t="s">
        <v>16</v>
      </c>
      <c r="F664" t="s">
        <v>32</v>
      </c>
      <c r="G664" t="s">
        <v>18</v>
      </c>
      <c r="H664" t="s">
        <v>19</v>
      </c>
      <c r="I664" t="s">
        <v>29</v>
      </c>
      <c r="J664" t="s">
        <v>27</v>
      </c>
      <c r="K664">
        <v>17</v>
      </c>
      <c r="L664">
        <v>132.01</v>
      </c>
      <c r="M664">
        <v>75.59</v>
      </c>
      <c r="N664">
        <v>9.56</v>
      </c>
      <c r="O664">
        <v>10</v>
      </c>
      <c r="P664">
        <f t="shared" si="90"/>
        <v>1</v>
      </c>
      <c r="Q664" t="str">
        <f t="shared" si="91"/>
        <v>Before 01-15</v>
      </c>
      <c r="R664">
        <f t="shared" si="92"/>
        <v>118.809</v>
      </c>
      <c r="S664">
        <f t="shared" si="93"/>
        <v>2019.7529999999999</v>
      </c>
      <c r="T664">
        <f t="shared" si="94"/>
        <v>734.72299999999996</v>
      </c>
      <c r="U664" s="2">
        <f>Monthly_Fixed_Costs!$I$2</f>
        <v>26.363636363636363</v>
      </c>
      <c r="V664">
        <f t="shared" si="95"/>
        <v>162.52000000000001</v>
      </c>
      <c r="W664" s="2">
        <f t="shared" si="96"/>
        <v>545.8393636363636</v>
      </c>
      <c r="X664">
        <f t="shared" si="97"/>
        <v>4</v>
      </c>
      <c r="Y664">
        <f t="shared" si="98"/>
        <v>0</v>
      </c>
    </row>
    <row r="665" spans="1:25" x14ac:dyDescent="0.3">
      <c r="A665" t="s">
        <v>701</v>
      </c>
      <c r="B665" s="1">
        <v>45672</v>
      </c>
      <c r="C665" s="1">
        <v>45676</v>
      </c>
      <c r="D665" s="1">
        <v>45676</v>
      </c>
      <c r="E665" t="s">
        <v>23</v>
      </c>
      <c r="F665" t="s">
        <v>17</v>
      </c>
      <c r="G665" t="s">
        <v>24</v>
      </c>
      <c r="H665" t="s">
        <v>33</v>
      </c>
      <c r="I665" t="s">
        <v>26</v>
      </c>
      <c r="J665" t="s">
        <v>27</v>
      </c>
      <c r="K665">
        <v>2</v>
      </c>
      <c r="L665">
        <v>182.87</v>
      </c>
      <c r="M665">
        <v>78.489999999999995</v>
      </c>
      <c r="N665">
        <v>11.59</v>
      </c>
      <c r="O665">
        <v>0</v>
      </c>
      <c r="P665">
        <f t="shared" si="90"/>
        <v>1</v>
      </c>
      <c r="Q665" t="str">
        <f t="shared" si="91"/>
        <v>Before 01-15</v>
      </c>
      <c r="R665">
        <f t="shared" si="92"/>
        <v>182.87</v>
      </c>
      <c r="S665">
        <f t="shared" si="93"/>
        <v>365.74</v>
      </c>
      <c r="T665">
        <f t="shared" si="94"/>
        <v>208.76000000000002</v>
      </c>
      <c r="U665" s="2">
        <f>Monthly_Fixed_Costs!$I$2</f>
        <v>26.363636363636363</v>
      </c>
      <c r="V665">
        <f t="shared" si="95"/>
        <v>23.18</v>
      </c>
      <c r="W665" s="2">
        <f t="shared" si="96"/>
        <v>159.21636363636367</v>
      </c>
      <c r="X665">
        <f t="shared" si="97"/>
        <v>4</v>
      </c>
      <c r="Y665">
        <f t="shared" si="98"/>
        <v>0</v>
      </c>
    </row>
    <row r="666" spans="1:25" x14ac:dyDescent="0.3">
      <c r="A666" t="s">
        <v>702</v>
      </c>
      <c r="B666" s="1">
        <v>45677</v>
      </c>
      <c r="C666" s="1">
        <v>45679</v>
      </c>
      <c r="D666" s="1">
        <v>45679</v>
      </c>
      <c r="E666" t="s">
        <v>23</v>
      </c>
      <c r="F666" t="s">
        <v>45</v>
      </c>
      <c r="G666" t="s">
        <v>18</v>
      </c>
      <c r="H666" t="s">
        <v>33</v>
      </c>
      <c r="I666" t="s">
        <v>20</v>
      </c>
      <c r="J666" t="s">
        <v>21</v>
      </c>
      <c r="K666">
        <v>15</v>
      </c>
      <c r="L666">
        <v>198.78</v>
      </c>
      <c r="M666">
        <v>117.15</v>
      </c>
      <c r="N666">
        <v>7.42</v>
      </c>
      <c r="O666">
        <v>0</v>
      </c>
      <c r="P666">
        <f t="shared" si="90"/>
        <v>1</v>
      </c>
      <c r="Q666" t="str">
        <f t="shared" si="91"/>
        <v>After 01-15</v>
      </c>
      <c r="R666">
        <f t="shared" si="92"/>
        <v>198.78</v>
      </c>
      <c r="S666">
        <f t="shared" si="93"/>
        <v>2981.7</v>
      </c>
      <c r="T666">
        <f t="shared" si="94"/>
        <v>1224.4499999999998</v>
      </c>
      <c r="U666" s="2">
        <f>Monthly_Fixed_Costs!$I$2</f>
        <v>26.363636363636363</v>
      </c>
      <c r="V666">
        <f t="shared" si="95"/>
        <v>111.3</v>
      </c>
      <c r="W666" s="2">
        <f t="shared" si="96"/>
        <v>1086.7863636363634</v>
      </c>
      <c r="X666">
        <f t="shared" si="97"/>
        <v>2</v>
      </c>
      <c r="Y666">
        <f t="shared" si="98"/>
        <v>0</v>
      </c>
    </row>
    <row r="667" spans="1:25" x14ac:dyDescent="0.3">
      <c r="A667" t="s">
        <v>703</v>
      </c>
      <c r="B667" s="1">
        <v>45672</v>
      </c>
      <c r="C667" s="1">
        <v>45676</v>
      </c>
      <c r="D667" s="1">
        <v>45676</v>
      </c>
      <c r="E667" t="s">
        <v>23</v>
      </c>
      <c r="F667" t="s">
        <v>32</v>
      </c>
      <c r="G667" t="s">
        <v>24</v>
      </c>
      <c r="H667" t="s">
        <v>33</v>
      </c>
      <c r="I667" t="s">
        <v>74</v>
      </c>
      <c r="J667" t="s">
        <v>27</v>
      </c>
      <c r="K667">
        <v>18</v>
      </c>
      <c r="L667">
        <v>131.6</v>
      </c>
      <c r="M667">
        <v>73.23</v>
      </c>
      <c r="N667">
        <v>3.89</v>
      </c>
      <c r="O667">
        <v>0</v>
      </c>
      <c r="P667">
        <f t="shared" si="90"/>
        <v>1</v>
      </c>
      <c r="Q667" t="str">
        <f t="shared" si="91"/>
        <v>Before 01-15</v>
      </c>
      <c r="R667">
        <f t="shared" si="92"/>
        <v>131.6</v>
      </c>
      <c r="S667">
        <f t="shared" si="93"/>
        <v>2368.7999999999997</v>
      </c>
      <c r="T667">
        <f t="shared" si="94"/>
        <v>1050.6599999999996</v>
      </c>
      <c r="U667" s="2">
        <f>Monthly_Fixed_Costs!$I$2</f>
        <v>26.363636363636363</v>
      </c>
      <c r="V667">
        <f t="shared" si="95"/>
        <v>70.02</v>
      </c>
      <c r="W667" s="2">
        <f t="shared" si="96"/>
        <v>954.27636363636327</v>
      </c>
      <c r="X667">
        <f t="shared" si="97"/>
        <v>4</v>
      </c>
      <c r="Y667">
        <f t="shared" si="98"/>
        <v>0</v>
      </c>
    </row>
    <row r="668" spans="1:25" x14ac:dyDescent="0.3">
      <c r="A668" t="s">
        <v>704</v>
      </c>
      <c r="B668" s="1">
        <v>45671</v>
      </c>
      <c r="C668" s="1">
        <v>45673</v>
      </c>
      <c r="D668" s="1">
        <v>45673</v>
      </c>
      <c r="E668" t="s">
        <v>23</v>
      </c>
      <c r="F668" t="s">
        <v>41</v>
      </c>
      <c r="G668" t="s">
        <v>18</v>
      </c>
      <c r="H668" t="s">
        <v>33</v>
      </c>
      <c r="I668" t="s">
        <v>26</v>
      </c>
      <c r="J668" t="s">
        <v>27</v>
      </c>
      <c r="K668">
        <v>5</v>
      </c>
      <c r="L668">
        <v>85.46</v>
      </c>
      <c r="M668">
        <v>41.29</v>
      </c>
      <c r="N668">
        <v>7.05</v>
      </c>
      <c r="O668">
        <v>10</v>
      </c>
      <c r="P668">
        <f t="shared" si="90"/>
        <v>1</v>
      </c>
      <c r="Q668" t="str">
        <f t="shared" si="91"/>
        <v>Before 01-15</v>
      </c>
      <c r="R668">
        <f t="shared" si="92"/>
        <v>76.914000000000001</v>
      </c>
      <c r="S668">
        <f t="shared" si="93"/>
        <v>384.57</v>
      </c>
      <c r="T668">
        <f t="shared" si="94"/>
        <v>178.12</v>
      </c>
      <c r="U668" s="2">
        <f>Monthly_Fixed_Costs!$I$2</f>
        <v>26.363636363636363</v>
      </c>
      <c r="V668">
        <f t="shared" si="95"/>
        <v>35.25</v>
      </c>
      <c r="W668" s="2">
        <f t="shared" si="96"/>
        <v>116.50636363636364</v>
      </c>
      <c r="X668">
        <f t="shared" si="97"/>
        <v>2</v>
      </c>
      <c r="Y668">
        <f t="shared" si="98"/>
        <v>0</v>
      </c>
    </row>
    <row r="669" spans="1:25" x14ac:dyDescent="0.3">
      <c r="A669" t="s">
        <v>705</v>
      </c>
      <c r="B669" s="1">
        <v>45664</v>
      </c>
      <c r="C669" s="1">
        <v>45667</v>
      </c>
      <c r="D669" s="1">
        <v>45667</v>
      </c>
      <c r="E669" t="s">
        <v>23</v>
      </c>
      <c r="F669" t="s">
        <v>45</v>
      </c>
      <c r="G669" t="s">
        <v>18</v>
      </c>
      <c r="H669" t="s">
        <v>37</v>
      </c>
      <c r="I669" t="s">
        <v>38</v>
      </c>
      <c r="J669" t="s">
        <v>21</v>
      </c>
      <c r="K669">
        <v>2</v>
      </c>
      <c r="L669">
        <v>108.75</v>
      </c>
      <c r="M669">
        <v>56.42</v>
      </c>
      <c r="N669">
        <v>11.88</v>
      </c>
      <c r="O669">
        <v>0</v>
      </c>
      <c r="P669">
        <f t="shared" si="90"/>
        <v>1</v>
      </c>
      <c r="Q669" t="str">
        <f t="shared" si="91"/>
        <v>Before 01-15</v>
      </c>
      <c r="R669">
        <f t="shared" si="92"/>
        <v>108.75</v>
      </c>
      <c r="S669">
        <f t="shared" si="93"/>
        <v>217.5</v>
      </c>
      <c r="T669">
        <f t="shared" si="94"/>
        <v>104.66</v>
      </c>
      <c r="U669" s="2">
        <f>Monthly_Fixed_Costs!$I$2</f>
        <v>26.363636363636363</v>
      </c>
      <c r="V669">
        <f t="shared" si="95"/>
        <v>23.76</v>
      </c>
      <c r="W669" s="2">
        <f t="shared" si="96"/>
        <v>54.536363636363632</v>
      </c>
      <c r="X669">
        <f t="shared" si="97"/>
        <v>3</v>
      </c>
      <c r="Y669">
        <f t="shared" si="98"/>
        <v>0</v>
      </c>
    </row>
    <row r="670" spans="1:25" x14ac:dyDescent="0.3">
      <c r="A670" t="s">
        <v>706</v>
      </c>
      <c r="B670" s="1">
        <v>45683</v>
      </c>
      <c r="C670" s="1">
        <v>45685</v>
      </c>
      <c r="D670" s="1">
        <v>45685</v>
      </c>
      <c r="E670" t="s">
        <v>16</v>
      </c>
      <c r="F670" t="s">
        <v>45</v>
      </c>
      <c r="G670" t="s">
        <v>18</v>
      </c>
      <c r="H670" t="s">
        <v>19</v>
      </c>
      <c r="I670" t="s">
        <v>47</v>
      </c>
      <c r="J670" t="s">
        <v>35</v>
      </c>
      <c r="K670">
        <v>9</v>
      </c>
      <c r="L670">
        <v>56.1</v>
      </c>
      <c r="M670">
        <v>22.88</v>
      </c>
      <c r="N670">
        <v>7.52</v>
      </c>
      <c r="O670">
        <v>0</v>
      </c>
      <c r="P670">
        <f t="shared" si="90"/>
        <v>1</v>
      </c>
      <c r="Q670" t="str">
        <f t="shared" si="91"/>
        <v>After 01-15</v>
      </c>
      <c r="R670">
        <f t="shared" si="92"/>
        <v>56.1</v>
      </c>
      <c r="S670">
        <f t="shared" si="93"/>
        <v>504.90000000000003</v>
      </c>
      <c r="T670">
        <f t="shared" si="94"/>
        <v>298.98</v>
      </c>
      <c r="U670" s="2">
        <f>Monthly_Fixed_Costs!$I$2</f>
        <v>26.363636363636363</v>
      </c>
      <c r="V670">
        <f t="shared" si="95"/>
        <v>67.679999999999993</v>
      </c>
      <c r="W670" s="2">
        <f t="shared" si="96"/>
        <v>204.93636363636367</v>
      </c>
      <c r="X670">
        <f t="shared" si="97"/>
        <v>2</v>
      </c>
      <c r="Y670">
        <f t="shared" si="98"/>
        <v>0</v>
      </c>
    </row>
    <row r="671" spans="1:25" x14ac:dyDescent="0.3">
      <c r="A671" t="s">
        <v>707</v>
      </c>
      <c r="B671" s="1">
        <v>45668</v>
      </c>
      <c r="C671" s="1">
        <v>45670</v>
      </c>
      <c r="D671" s="1">
        <v>45669</v>
      </c>
      <c r="E671" t="s">
        <v>16</v>
      </c>
      <c r="F671" t="s">
        <v>17</v>
      </c>
      <c r="G671" t="s">
        <v>18</v>
      </c>
      <c r="H671" t="s">
        <v>33</v>
      </c>
      <c r="I671" t="s">
        <v>29</v>
      </c>
      <c r="J671" t="s">
        <v>27</v>
      </c>
      <c r="K671">
        <v>11</v>
      </c>
      <c r="L671">
        <v>47.53</v>
      </c>
      <c r="M671">
        <v>24.2</v>
      </c>
      <c r="N671">
        <v>5.14</v>
      </c>
      <c r="O671">
        <v>10</v>
      </c>
      <c r="P671">
        <f t="shared" si="90"/>
        <v>1</v>
      </c>
      <c r="Q671" t="str">
        <f t="shared" si="91"/>
        <v>Before 01-15</v>
      </c>
      <c r="R671">
        <f t="shared" si="92"/>
        <v>42.777000000000001</v>
      </c>
      <c r="S671">
        <f t="shared" si="93"/>
        <v>470.54700000000003</v>
      </c>
      <c r="T671">
        <f t="shared" si="94"/>
        <v>204.34700000000004</v>
      </c>
      <c r="U671" s="2">
        <f>Monthly_Fixed_Costs!$I$2</f>
        <v>26.363636363636363</v>
      </c>
      <c r="V671">
        <f t="shared" si="95"/>
        <v>56.54</v>
      </c>
      <c r="W671" s="2">
        <f t="shared" si="96"/>
        <v>121.44336363636367</v>
      </c>
      <c r="X671">
        <f t="shared" si="97"/>
        <v>1</v>
      </c>
      <c r="Y671">
        <f t="shared" si="98"/>
        <v>0</v>
      </c>
    </row>
    <row r="672" spans="1:25" x14ac:dyDescent="0.3">
      <c r="A672" t="s">
        <v>708</v>
      </c>
      <c r="B672" s="1">
        <v>45668</v>
      </c>
      <c r="C672" s="1">
        <v>45672</v>
      </c>
      <c r="D672" s="1">
        <v>45672</v>
      </c>
      <c r="E672" t="s">
        <v>23</v>
      </c>
      <c r="F672" t="s">
        <v>41</v>
      </c>
      <c r="G672" t="s">
        <v>18</v>
      </c>
      <c r="H672" t="s">
        <v>25</v>
      </c>
      <c r="I672" t="s">
        <v>38</v>
      </c>
      <c r="J672" t="s">
        <v>21</v>
      </c>
      <c r="K672">
        <v>14</v>
      </c>
      <c r="L672">
        <v>72.22</v>
      </c>
      <c r="M672">
        <v>40.58</v>
      </c>
      <c r="N672">
        <v>3.23</v>
      </c>
      <c r="O672">
        <v>10</v>
      </c>
      <c r="P672">
        <f t="shared" si="90"/>
        <v>1</v>
      </c>
      <c r="Q672" t="str">
        <f t="shared" si="91"/>
        <v>Before 01-15</v>
      </c>
      <c r="R672">
        <f t="shared" si="92"/>
        <v>64.998000000000005</v>
      </c>
      <c r="S672">
        <f t="shared" si="93"/>
        <v>909.97200000000009</v>
      </c>
      <c r="T672">
        <f t="shared" si="94"/>
        <v>341.85200000000009</v>
      </c>
      <c r="U672" s="2">
        <f>Monthly_Fixed_Costs!$I$2</f>
        <v>26.363636363636363</v>
      </c>
      <c r="V672">
        <f t="shared" si="95"/>
        <v>45.22</v>
      </c>
      <c r="W672" s="2">
        <f t="shared" si="96"/>
        <v>270.26836363636374</v>
      </c>
      <c r="X672">
        <f t="shared" si="97"/>
        <v>4</v>
      </c>
      <c r="Y672">
        <f t="shared" si="98"/>
        <v>0</v>
      </c>
    </row>
    <row r="673" spans="1:25" x14ac:dyDescent="0.3">
      <c r="A673" t="s">
        <v>709</v>
      </c>
      <c r="B673" s="1">
        <v>45686</v>
      </c>
      <c r="C673" s="1">
        <v>45688</v>
      </c>
      <c r="D673" s="1">
        <v>45691</v>
      </c>
      <c r="E673" t="s">
        <v>23</v>
      </c>
      <c r="F673" t="s">
        <v>17</v>
      </c>
      <c r="G673" t="s">
        <v>24</v>
      </c>
      <c r="H673" t="s">
        <v>33</v>
      </c>
      <c r="I673" t="s">
        <v>34</v>
      </c>
      <c r="J673" t="s">
        <v>35</v>
      </c>
      <c r="K673">
        <v>18</v>
      </c>
      <c r="L673">
        <v>135.37</v>
      </c>
      <c r="M673">
        <v>59.73</v>
      </c>
      <c r="N673">
        <v>6.01</v>
      </c>
      <c r="O673">
        <v>5</v>
      </c>
      <c r="P673">
        <f t="shared" si="90"/>
        <v>0</v>
      </c>
      <c r="Q673" t="str">
        <f t="shared" si="91"/>
        <v>After 01-15</v>
      </c>
      <c r="R673">
        <f t="shared" si="92"/>
        <v>128.60149999999999</v>
      </c>
      <c r="S673">
        <f t="shared" si="93"/>
        <v>2314.8269999999998</v>
      </c>
      <c r="T673">
        <f t="shared" si="94"/>
        <v>1239.6869999999999</v>
      </c>
      <c r="U673" s="2">
        <f>Monthly_Fixed_Costs!$I$2</f>
        <v>26.363636363636363</v>
      </c>
      <c r="V673">
        <f t="shared" si="95"/>
        <v>108.17999999999999</v>
      </c>
      <c r="W673" s="2">
        <f t="shared" si="96"/>
        <v>1105.1433636363636</v>
      </c>
      <c r="X673">
        <f t="shared" si="97"/>
        <v>5</v>
      </c>
      <c r="Y673">
        <f t="shared" si="98"/>
        <v>0</v>
      </c>
    </row>
    <row r="674" spans="1:25" x14ac:dyDescent="0.3">
      <c r="A674" t="s">
        <v>710</v>
      </c>
      <c r="B674" s="1">
        <v>45676</v>
      </c>
      <c r="C674" s="1">
        <v>45680</v>
      </c>
      <c r="D674" s="1">
        <v>45680</v>
      </c>
      <c r="E674" t="s">
        <v>23</v>
      </c>
      <c r="F674" t="s">
        <v>17</v>
      </c>
      <c r="G674" t="s">
        <v>18</v>
      </c>
      <c r="H674" t="s">
        <v>25</v>
      </c>
      <c r="I674" t="s">
        <v>38</v>
      </c>
      <c r="J674" t="s">
        <v>21</v>
      </c>
      <c r="K674">
        <v>13</v>
      </c>
      <c r="L674">
        <v>94.94</v>
      </c>
      <c r="M674">
        <v>60.89</v>
      </c>
      <c r="N674">
        <v>6.79</v>
      </c>
      <c r="O674">
        <v>5</v>
      </c>
      <c r="P674">
        <f t="shared" si="90"/>
        <v>1</v>
      </c>
      <c r="Q674" t="str">
        <f t="shared" si="91"/>
        <v>After 01-15</v>
      </c>
      <c r="R674">
        <f t="shared" si="92"/>
        <v>90.192999999999998</v>
      </c>
      <c r="S674">
        <f t="shared" si="93"/>
        <v>1172.509</v>
      </c>
      <c r="T674">
        <f t="shared" si="94"/>
        <v>380.93899999999996</v>
      </c>
      <c r="U674" s="2">
        <f>Monthly_Fixed_Costs!$I$2</f>
        <v>26.363636363636363</v>
      </c>
      <c r="V674">
        <f t="shared" si="95"/>
        <v>88.27</v>
      </c>
      <c r="W674" s="2">
        <f t="shared" si="96"/>
        <v>266.30536363636361</v>
      </c>
      <c r="X674">
        <f t="shared" si="97"/>
        <v>4</v>
      </c>
      <c r="Y674">
        <f t="shared" si="98"/>
        <v>0</v>
      </c>
    </row>
    <row r="675" spans="1:25" x14ac:dyDescent="0.3">
      <c r="A675" t="s">
        <v>711</v>
      </c>
      <c r="B675" s="1">
        <v>45685</v>
      </c>
      <c r="C675" s="1">
        <v>45687</v>
      </c>
      <c r="D675" s="1">
        <v>45689</v>
      </c>
      <c r="E675" t="s">
        <v>23</v>
      </c>
      <c r="F675" t="s">
        <v>41</v>
      </c>
      <c r="G675" t="s">
        <v>18</v>
      </c>
      <c r="H675" t="s">
        <v>33</v>
      </c>
      <c r="I675" t="s">
        <v>20</v>
      </c>
      <c r="J675" t="s">
        <v>21</v>
      </c>
      <c r="K675">
        <v>4</v>
      </c>
      <c r="L675">
        <v>167.4</v>
      </c>
      <c r="M675">
        <v>77.83</v>
      </c>
      <c r="N675">
        <v>11.83</v>
      </c>
      <c r="O675">
        <v>0</v>
      </c>
      <c r="P675">
        <f t="shared" si="90"/>
        <v>0</v>
      </c>
      <c r="Q675" t="str">
        <f t="shared" si="91"/>
        <v>After 01-15</v>
      </c>
      <c r="R675">
        <f t="shared" si="92"/>
        <v>167.4</v>
      </c>
      <c r="S675">
        <f t="shared" si="93"/>
        <v>669.6</v>
      </c>
      <c r="T675">
        <f t="shared" si="94"/>
        <v>358.28000000000003</v>
      </c>
      <c r="U675" s="2">
        <f>Monthly_Fixed_Costs!$I$2</f>
        <v>26.363636363636363</v>
      </c>
      <c r="V675">
        <f t="shared" si="95"/>
        <v>47.32</v>
      </c>
      <c r="W675" s="2">
        <f t="shared" si="96"/>
        <v>284.59636363636366</v>
      </c>
      <c r="X675">
        <f t="shared" si="97"/>
        <v>4</v>
      </c>
      <c r="Y675">
        <f t="shared" si="98"/>
        <v>0</v>
      </c>
    </row>
    <row r="676" spans="1:25" x14ac:dyDescent="0.3">
      <c r="A676" t="s">
        <v>712</v>
      </c>
      <c r="B676" s="1">
        <v>45670</v>
      </c>
      <c r="C676" s="1">
        <v>45674</v>
      </c>
      <c r="D676" s="1">
        <v>45673</v>
      </c>
      <c r="E676" t="s">
        <v>16</v>
      </c>
      <c r="F676" t="s">
        <v>32</v>
      </c>
      <c r="G676" t="s">
        <v>24</v>
      </c>
      <c r="H676" t="s">
        <v>37</v>
      </c>
      <c r="I676" t="s">
        <v>26</v>
      </c>
      <c r="J676" t="s">
        <v>27</v>
      </c>
      <c r="K676">
        <v>16</v>
      </c>
      <c r="L676">
        <v>175.6</v>
      </c>
      <c r="M676">
        <v>95.6</v>
      </c>
      <c r="N676">
        <v>6.95</v>
      </c>
      <c r="O676">
        <v>5</v>
      </c>
      <c r="P676">
        <f t="shared" si="90"/>
        <v>1</v>
      </c>
      <c r="Q676" t="str">
        <f t="shared" si="91"/>
        <v>Before 01-15</v>
      </c>
      <c r="R676">
        <f t="shared" si="92"/>
        <v>166.82</v>
      </c>
      <c r="S676">
        <f t="shared" si="93"/>
        <v>2669.12</v>
      </c>
      <c r="T676">
        <f t="shared" si="94"/>
        <v>1139.52</v>
      </c>
      <c r="U676" s="2">
        <f>Monthly_Fixed_Costs!$I$2</f>
        <v>26.363636363636363</v>
      </c>
      <c r="V676">
        <f t="shared" si="95"/>
        <v>111.2</v>
      </c>
      <c r="W676" s="2">
        <f t="shared" si="96"/>
        <v>1001.9563636363637</v>
      </c>
      <c r="X676">
        <f t="shared" si="97"/>
        <v>3</v>
      </c>
      <c r="Y676">
        <f t="shared" si="98"/>
        <v>0</v>
      </c>
    </row>
    <row r="677" spans="1:25" x14ac:dyDescent="0.3">
      <c r="A677" t="s">
        <v>713</v>
      </c>
      <c r="B677" s="1">
        <v>45683</v>
      </c>
      <c r="C677" s="1">
        <v>45686</v>
      </c>
      <c r="D677" s="1">
        <v>45686</v>
      </c>
      <c r="E677" t="s">
        <v>16</v>
      </c>
      <c r="F677" t="s">
        <v>17</v>
      </c>
      <c r="G677" t="s">
        <v>18</v>
      </c>
      <c r="H677" t="s">
        <v>33</v>
      </c>
      <c r="I677" t="s">
        <v>74</v>
      </c>
      <c r="J677" t="s">
        <v>27</v>
      </c>
      <c r="K677">
        <v>3</v>
      </c>
      <c r="L677">
        <v>126.55</v>
      </c>
      <c r="M677">
        <v>71.67</v>
      </c>
      <c r="N677">
        <v>7.74</v>
      </c>
      <c r="O677">
        <v>10</v>
      </c>
      <c r="P677">
        <f t="shared" si="90"/>
        <v>1</v>
      </c>
      <c r="Q677" t="str">
        <f t="shared" si="91"/>
        <v>After 01-15</v>
      </c>
      <c r="R677">
        <f t="shared" si="92"/>
        <v>113.895</v>
      </c>
      <c r="S677">
        <f t="shared" si="93"/>
        <v>341.685</v>
      </c>
      <c r="T677">
        <f t="shared" si="94"/>
        <v>126.67500000000001</v>
      </c>
      <c r="U677" s="2">
        <f>Monthly_Fixed_Costs!$I$2</f>
        <v>26.363636363636363</v>
      </c>
      <c r="V677">
        <f t="shared" si="95"/>
        <v>23.22</v>
      </c>
      <c r="W677" s="2">
        <f t="shared" si="96"/>
        <v>77.091363636363653</v>
      </c>
      <c r="X677">
        <f t="shared" si="97"/>
        <v>3</v>
      </c>
      <c r="Y677">
        <f t="shared" si="98"/>
        <v>0</v>
      </c>
    </row>
    <row r="678" spans="1:25" x14ac:dyDescent="0.3">
      <c r="A678" t="s">
        <v>714</v>
      </c>
      <c r="B678" s="1">
        <v>45684</v>
      </c>
      <c r="C678" s="1">
        <v>45686</v>
      </c>
      <c r="D678" s="1">
        <v>45688</v>
      </c>
      <c r="E678" t="s">
        <v>23</v>
      </c>
      <c r="F678" t="s">
        <v>32</v>
      </c>
      <c r="G678" t="s">
        <v>18</v>
      </c>
      <c r="H678" t="s">
        <v>25</v>
      </c>
      <c r="I678" t="s">
        <v>29</v>
      </c>
      <c r="J678" t="s">
        <v>27</v>
      </c>
      <c r="K678">
        <v>10</v>
      </c>
      <c r="L678">
        <v>137.62</v>
      </c>
      <c r="M678">
        <v>75.819999999999993</v>
      </c>
      <c r="N678">
        <v>3.51</v>
      </c>
      <c r="O678">
        <v>0</v>
      </c>
      <c r="P678">
        <f t="shared" si="90"/>
        <v>0</v>
      </c>
      <c r="Q678" t="str">
        <f t="shared" si="91"/>
        <v>After 01-15</v>
      </c>
      <c r="R678">
        <f t="shared" si="92"/>
        <v>137.62</v>
      </c>
      <c r="S678">
        <f t="shared" si="93"/>
        <v>1376.2</v>
      </c>
      <c r="T678">
        <f t="shared" si="94"/>
        <v>618.00000000000011</v>
      </c>
      <c r="U678" s="2">
        <f>Monthly_Fixed_Costs!$I$2</f>
        <v>26.363636363636363</v>
      </c>
      <c r="V678">
        <f t="shared" si="95"/>
        <v>35.099999999999994</v>
      </c>
      <c r="W678" s="2">
        <f t="shared" si="96"/>
        <v>556.53636363636372</v>
      </c>
      <c r="X678">
        <f t="shared" si="97"/>
        <v>4</v>
      </c>
      <c r="Y678">
        <f t="shared" si="98"/>
        <v>0</v>
      </c>
    </row>
    <row r="679" spans="1:25" x14ac:dyDescent="0.3">
      <c r="A679" t="s">
        <v>715</v>
      </c>
      <c r="B679" s="1">
        <v>45686</v>
      </c>
      <c r="C679" s="1">
        <v>45688</v>
      </c>
      <c r="D679" s="1">
        <v>45687</v>
      </c>
      <c r="E679" t="s">
        <v>23</v>
      </c>
      <c r="F679" t="s">
        <v>32</v>
      </c>
      <c r="G679" t="s">
        <v>24</v>
      </c>
      <c r="H679" t="s">
        <v>19</v>
      </c>
      <c r="I679" t="s">
        <v>56</v>
      </c>
      <c r="J679" t="s">
        <v>35</v>
      </c>
      <c r="K679">
        <v>8</v>
      </c>
      <c r="L679">
        <v>23.16</v>
      </c>
      <c r="M679">
        <v>11.02</v>
      </c>
      <c r="N679">
        <v>9.1300000000000008</v>
      </c>
      <c r="O679">
        <v>5</v>
      </c>
      <c r="P679">
        <f t="shared" si="90"/>
        <v>1</v>
      </c>
      <c r="Q679" t="str">
        <f t="shared" si="91"/>
        <v>After 01-15</v>
      </c>
      <c r="R679">
        <f t="shared" si="92"/>
        <v>22.001999999999999</v>
      </c>
      <c r="S679">
        <f t="shared" si="93"/>
        <v>176.01599999999999</v>
      </c>
      <c r="T679">
        <f t="shared" si="94"/>
        <v>87.855999999999995</v>
      </c>
      <c r="U679" s="2">
        <f>Monthly_Fixed_Costs!$I$2</f>
        <v>26.363636363636363</v>
      </c>
      <c r="V679">
        <f t="shared" si="95"/>
        <v>73.040000000000006</v>
      </c>
      <c r="W679" s="2">
        <f t="shared" si="96"/>
        <v>-11.547636363636371</v>
      </c>
      <c r="X679">
        <f t="shared" si="97"/>
        <v>1</v>
      </c>
      <c r="Y679">
        <f t="shared" si="98"/>
        <v>1</v>
      </c>
    </row>
    <row r="680" spans="1:25" x14ac:dyDescent="0.3">
      <c r="A680" t="s">
        <v>716</v>
      </c>
      <c r="B680" s="1">
        <v>45679</v>
      </c>
      <c r="C680" s="1">
        <v>45682</v>
      </c>
      <c r="D680" s="1">
        <v>45681</v>
      </c>
      <c r="E680" t="s">
        <v>16</v>
      </c>
      <c r="F680" t="s">
        <v>32</v>
      </c>
      <c r="G680" t="s">
        <v>24</v>
      </c>
      <c r="H680" t="s">
        <v>37</v>
      </c>
      <c r="I680" t="s">
        <v>56</v>
      </c>
      <c r="J680" t="s">
        <v>35</v>
      </c>
      <c r="K680">
        <v>10</v>
      </c>
      <c r="L680">
        <v>193.89</v>
      </c>
      <c r="M680">
        <v>78.11</v>
      </c>
      <c r="N680">
        <v>11.66</v>
      </c>
      <c r="O680">
        <v>5</v>
      </c>
      <c r="P680">
        <f t="shared" si="90"/>
        <v>1</v>
      </c>
      <c r="Q680" t="str">
        <f t="shared" si="91"/>
        <v>After 01-15</v>
      </c>
      <c r="R680">
        <f t="shared" si="92"/>
        <v>184.19549999999998</v>
      </c>
      <c r="S680">
        <f t="shared" si="93"/>
        <v>1841.9549999999999</v>
      </c>
      <c r="T680">
        <f t="shared" si="94"/>
        <v>1060.855</v>
      </c>
      <c r="U680" s="2">
        <f>Monthly_Fixed_Costs!$I$2</f>
        <v>26.363636363636363</v>
      </c>
      <c r="V680">
        <f t="shared" si="95"/>
        <v>116.6</v>
      </c>
      <c r="W680" s="2">
        <f t="shared" si="96"/>
        <v>917.89136363636362</v>
      </c>
      <c r="X680">
        <f t="shared" si="97"/>
        <v>2</v>
      </c>
      <c r="Y680">
        <f t="shared" si="98"/>
        <v>0</v>
      </c>
    </row>
    <row r="681" spans="1:25" x14ac:dyDescent="0.3">
      <c r="A681" t="s">
        <v>717</v>
      </c>
      <c r="B681" s="1">
        <v>45669</v>
      </c>
      <c r="C681" s="1">
        <v>45673</v>
      </c>
      <c r="D681" s="1">
        <v>45672</v>
      </c>
      <c r="E681" t="s">
        <v>23</v>
      </c>
      <c r="F681" t="s">
        <v>17</v>
      </c>
      <c r="G681" t="s">
        <v>18</v>
      </c>
      <c r="H681" t="s">
        <v>19</v>
      </c>
      <c r="I681" t="s">
        <v>38</v>
      </c>
      <c r="J681" t="s">
        <v>21</v>
      </c>
      <c r="K681">
        <v>6</v>
      </c>
      <c r="L681">
        <v>45.36</v>
      </c>
      <c r="M681">
        <v>24.66</v>
      </c>
      <c r="N681">
        <v>11</v>
      </c>
      <c r="O681">
        <v>0</v>
      </c>
      <c r="P681">
        <f t="shared" si="90"/>
        <v>1</v>
      </c>
      <c r="Q681" t="str">
        <f t="shared" si="91"/>
        <v>Before 01-15</v>
      </c>
      <c r="R681">
        <f t="shared" si="92"/>
        <v>45.36</v>
      </c>
      <c r="S681">
        <f t="shared" si="93"/>
        <v>272.15999999999997</v>
      </c>
      <c r="T681">
        <f t="shared" si="94"/>
        <v>124.19999999999996</v>
      </c>
      <c r="U681" s="2">
        <f>Monthly_Fixed_Costs!$I$2</f>
        <v>26.363636363636363</v>
      </c>
      <c r="V681">
        <f t="shared" si="95"/>
        <v>66</v>
      </c>
      <c r="W681" s="2">
        <f t="shared" si="96"/>
        <v>31.8363636363636</v>
      </c>
      <c r="X681">
        <f t="shared" si="97"/>
        <v>3</v>
      </c>
      <c r="Y681">
        <f t="shared" si="98"/>
        <v>0</v>
      </c>
    </row>
    <row r="682" spans="1:25" x14ac:dyDescent="0.3">
      <c r="A682" t="s">
        <v>718</v>
      </c>
      <c r="B682" s="1">
        <v>45683</v>
      </c>
      <c r="C682" s="1">
        <v>45685</v>
      </c>
      <c r="D682" s="1">
        <v>45684</v>
      </c>
      <c r="E682" t="s">
        <v>23</v>
      </c>
      <c r="F682" t="s">
        <v>45</v>
      </c>
      <c r="G682" t="s">
        <v>18</v>
      </c>
      <c r="H682" t="s">
        <v>19</v>
      </c>
      <c r="I682" t="s">
        <v>20</v>
      </c>
      <c r="J682" t="s">
        <v>21</v>
      </c>
      <c r="K682">
        <v>3</v>
      </c>
      <c r="L682">
        <v>137.37</v>
      </c>
      <c r="M682">
        <v>67.84</v>
      </c>
      <c r="N682">
        <v>6.85</v>
      </c>
      <c r="O682">
        <v>15</v>
      </c>
      <c r="P682">
        <f t="shared" si="90"/>
        <v>1</v>
      </c>
      <c r="Q682" t="str">
        <f t="shared" si="91"/>
        <v>After 01-15</v>
      </c>
      <c r="R682">
        <f t="shared" si="92"/>
        <v>116.7645</v>
      </c>
      <c r="S682">
        <f t="shared" si="93"/>
        <v>350.29349999999999</v>
      </c>
      <c r="T682">
        <f t="shared" si="94"/>
        <v>146.77349999999998</v>
      </c>
      <c r="U682" s="2">
        <f>Monthly_Fixed_Costs!$I$2</f>
        <v>26.363636363636363</v>
      </c>
      <c r="V682">
        <f t="shared" si="95"/>
        <v>20.549999999999997</v>
      </c>
      <c r="W682" s="2">
        <f t="shared" si="96"/>
        <v>99.859863636363627</v>
      </c>
      <c r="X682">
        <f t="shared" si="97"/>
        <v>1</v>
      </c>
      <c r="Y682">
        <f t="shared" si="98"/>
        <v>0</v>
      </c>
    </row>
    <row r="683" spans="1:25" x14ac:dyDescent="0.3">
      <c r="A683" t="s">
        <v>719</v>
      </c>
      <c r="B683" s="1">
        <v>45660</v>
      </c>
      <c r="C683" s="1">
        <v>45663</v>
      </c>
      <c r="D683" s="1">
        <v>45663</v>
      </c>
      <c r="E683" t="s">
        <v>16</v>
      </c>
      <c r="F683" t="s">
        <v>32</v>
      </c>
      <c r="G683" t="s">
        <v>18</v>
      </c>
      <c r="H683" t="s">
        <v>19</v>
      </c>
      <c r="I683" t="s">
        <v>29</v>
      </c>
      <c r="J683" t="s">
        <v>27</v>
      </c>
      <c r="K683">
        <v>14</v>
      </c>
      <c r="L683">
        <v>166.96</v>
      </c>
      <c r="M683">
        <v>94.81</v>
      </c>
      <c r="N683">
        <v>11</v>
      </c>
      <c r="O683">
        <v>10</v>
      </c>
      <c r="P683">
        <f t="shared" si="90"/>
        <v>1</v>
      </c>
      <c r="Q683" t="str">
        <f t="shared" si="91"/>
        <v>Before 01-15</v>
      </c>
      <c r="R683">
        <f t="shared" si="92"/>
        <v>150.26400000000001</v>
      </c>
      <c r="S683">
        <f t="shared" si="93"/>
        <v>2103.6959999999999</v>
      </c>
      <c r="T683">
        <f t="shared" si="94"/>
        <v>776.35599999999977</v>
      </c>
      <c r="U683" s="2">
        <f>Monthly_Fixed_Costs!$I$2</f>
        <v>26.363636363636363</v>
      </c>
      <c r="V683">
        <f t="shared" si="95"/>
        <v>154</v>
      </c>
      <c r="W683" s="2">
        <f t="shared" si="96"/>
        <v>595.99236363636339</v>
      </c>
      <c r="X683">
        <f t="shared" si="97"/>
        <v>3</v>
      </c>
      <c r="Y683">
        <f t="shared" si="98"/>
        <v>0</v>
      </c>
    </row>
    <row r="684" spans="1:25" x14ac:dyDescent="0.3">
      <c r="A684" t="s">
        <v>720</v>
      </c>
      <c r="B684" s="1">
        <v>45673</v>
      </c>
      <c r="C684" s="1">
        <v>45675</v>
      </c>
      <c r="D684" s="1">
        <v>45675</v>
      </c>
      <c r="E684" t="s">
        <v>23</v>
      </c>
      <c r="F684" t="s">
        <v>17</v>
      </c>
      <c r="G684" t="s">
        <v>24</v>
      </c>
      <c r="H684" t="s">
        <v>25</v>
      </c>
      <c r="I684" t="s">
        <v>29</v>
      </c>
      <c r="J684" t="s">
        <v>27</v>
      </c>
      <c r="K684">
        <v>9</v>
      </c>
      <c r="L684">
        <v>183.01</v>
      </c>
      <c r="M684">
        <v>82.59</v>
      </c>
      <c r="N684">
        <v>7.99</v>
      </c>
      <c r="O684">
        <v>0</v>
      </c>
      <c r="P684">
        <f t="shared" si="90"/>
        <v>1</v>
      </c>
      <c r="Q684" t="str">
        <f t="shared" si="91"/>
        <v>After 01-15</v>
      </c>
      <c r="R684">
        <f t="shared" si="92"/>
        <v>183.01</v>
      </c>
      <c r="S684">
        <f t="shared" si="93"/>
        <v>1647.09</v>
      </c>
      <c r="T684">
        <f t="shared" si="94"/>
        <v>903.77999999999986</v>
      </c>
      <c r="U684" s="2">
        <f>Monthly_Fixed_Costs!$I$2</f>
        <v>26.363636363636363</v>
      </c>
      <c r="V684">
        <f t="shared" si="95"/>
        <v>71.91</v>
      </c>
      <c r="W684" s="2">
        <f t="shared" si="96"/>
        <v>805.50636363636352</v>
      </c>
      <c r="X684">
        <f t="shared" si="97"/>
        <v>2</v>
      </c>
      <c r="Y684">
        <f t="shared" si="98"/>
        <v>0</v>
      </c>
    </row>
    <row r="685" spans="1:25" x14ac:dyDescent="0.3">
      <c r="A685" t="s">
        <v>721</v>
      </c>
      <c r="B685" s="1">
        <v>45660</v>
      </c>
      <c r="C685" s="1">
        <v>45663</v>
      </c>
      <c r="D685" s="1">
        <v>45662</v>
      </c>
      <c r="E685" t="s">
        <v>23</v>
      </c>
      <c r="F685" t="s">
        <v>41</v>
      </c>
      <c r="G685" t="s">
        <v>18</v>
      </c>
      <c r="H685" t="s">
        <v>25</v>
      </c>
      <c r="I685" t="s">
        <v>56</v>
      </c>
      <c r="J685" t="s">
        <v>35</v>
      </c>
      <c r="K685">
        <v>19</v>
      </c>
      <c r="L685">
        <v>21.51</v>
      </c>
      <c r="M685">
        <v>12.51</v>
      </c>
      <c r="N685">
        <v>4.6100000000000003</v>
      </c>
      <c r="O685">
        <v>5</v>
      </c>
      <c r="P685">
        <f t="shared" si="90"/>
        <v>1</v>
      </c>
      <c r="Q685" t="str">
        <f t="shared" si="91"/>
        <v>Before 01-15</v>
      </c>
      <c r="R685">
        <f t="shared" si="92"/>
        <v>20.4345</v>
      </c>
      <c r="S685">
        <f t="shared" si="93"/>
        <v>388.25549999999998</v>
      </c>
      <c r="T685">
        <f t="shared" si="94"/>
        <v>150.56549999999999</v>
      </c>
      <c r="U685" s="2">
        <f>Monthly_Fixed_Costs!$I$2</f>
        <v>26.363636363636363</v>
      </c>
      <c r="V685">
        <f t="shared" si="95"/>
        <v>87.59</v>
      </c>
      <c r="W685" s="2">
        <f t="shared" si="96"/>
        <v>36.611863636363623</v>
      </c>
      <c r="X685">
        <f t="shared" si="97"/>
        <v>2</v>
      </c>
      <c r="Y685">
        <f t="shared" si="98"/>
        <v>0</v>
      </c>
    </row>
    <row r="686" spans="1:25" x14ac:dyDescent="0.3">
      <c r="A686" t="s">
        <v>722</v>
      </c>
      <c r="B686" s="1">
        <v>45676</v>
      </c>
      <c r="C686" s="1">
        <v>45678</v>
      </c>
      <c r="D686" s="1">
        <v>45677</v>
      </c>
      <c r="E686" t="s">
        <v>16</v>
      </c>
      <c r="F686" t="s">
        <v>41</v>
      </c>
      <c r="G686" t="s">
        <v>24</v>
      </c>
      <c r="H686" t="s">
        <v>37</v>
      </c>
      <c r="I686" t="s">
        <v>47</v>
      </c>
      <c r="J686" t="s">
        <v>35</v>
      </c>
      <c r="K686">
        <v>6</v>
      </c>
      <c r="L686">
        <v>179.22</v>
      </c>
      <c r="M686">
        <v>109.41</v>
      </c>
      <c r="N686">
        <v>5.48</v>
      </c>
      <c r="O686">
        <v>5</v>
      </c>
      <c r="P686">
        <f t="shared" si="90"/>
        <v>1</v>
      </c>
      <c r="Q686" t="str">
        <f t="shared" si="91"/>
        <v>After 01-15</v>
      </c>
      <c r="R686">
        <f t="shared" si="92"/>
        <v>170.25899999999999</v>
      </c>
      <c r="S686">
        <f t="shared" si="93"/>
        <v>1021.5539999999999</v>
      </c>
      <c r="T686">
        <f t="shared" si="94"/>
        <v>365.09399999999982</v>
      </c>
      <c r="U686" s="2">
        <f>Monthly_Fixed_Costs!$I$2</f>
        <v>26.363636363636363</v>
      </c>
      <c r="V686">
        <f t="shared" si="95"/>
        <v>32.880000000000003</v>
      </c>
      <c r="W686" s="2">
        <f t="shared" si="96"/>
        <v>305.85036363636345</v>
      </c>
      <c r="X686">
        <f t="shared" si="97"/>
        <v>1</v>
      </c>
      <c r="Y686">
        <f t="shared" si="98"/>
        <v>0</v>
      </c>
    </row>
    <row r="687" spans="1:25" x14ac:dyDescent="0.3">
      <c r="A687" t="s">
        <v>723</v>
      </c>
      <c r="B687" s="1">
        <v>45685</v>
      </c>
      <c r="C687" s="1">
        <v>45689</v>
      </c>
      <c r="D687" s="1">
        <v>45688</v>
      </c>
      <c r="E687" t="s">
        <v>16</v>
      </c>
      <c r="F687" t="s">
        <v>45</v>
      </c>
      <c r="G687" t="s">
        <v>24</v>
      </c>
      <c r="H687" t="s">
        <v>37</v>
      </c>
      <c r="I687" t="s">
        <v>20</v>
      </c>
      <c r="J687" t="s">
        <v>21</v>
      </c>
      <c r="K687">
        <v>16</v>
      </c>
      <c r="L687">
        <v>32.159999999999997</v>
      </c>
      <c r="M687">
        <v>15.4</v>
      </c>
      <c r="N687">
        <v>5.76</v>
      </c>
      <c r="O687">
        <v>15</v>
      </c>
      <c r="P687">
        <f t="shared" si="90"/>
        <v>1</v>
      </c>
      <c r="Q687" t="str">
        <f t="shared" si="91"/>
        <v>After 01-15</v>
      </c>
      <c r="R687">
        <f t="shared" si="92"/>
        <v>27.335999999999995</v>
      </c>
      <c r="S687">
        <f t="shared" si="93"/>
        <v>437.37599999999992</v>
      </c>
      <c r="T687">
        <f t="shared" si="94"/>
        <v>190.97599999999991</v>
      </c>
      <c r="U687" s="2">
        <f>Monthly_Fixed_Costs!$I$2</f>
        <v>26.363636363636363</v>
      </c>
      <c r="V687">
        <f t="shared" si="95"/>
        <v>92.16</v>
      </c>
      <c r="W687" s="2">
        <f t="shared" si="96"/>
        <v>72.452363636363557</v>
      </c>
      <c r="X687">
        <f t="shared" si="97"/>
        <v>3</v>
      </c>
      <c r="Y687">
        <f t="shared" si="98"/>
        <v>0</v>
      </c>
    </row>
    <row r="688" spans="1:25" x14ac:dyDescent="0.3">
      <c r="A688" t="s">
        <v>724</v>
      </c>
      <c r="B688" s="1">
        <v>45670</v>
      </c>
      <c r="C688" s="1">
        <v>45673</v>
      </c>
      <c r="D688" s="1">
        <v>45673</v>
      </c>
      <c r="E688" t="s">
        <v>23</v>
      </c>
      <c r="F688" t="s">
        <v>17</v>
      </c>
      <c r="G688" t="s">
        <v>18</v>
      </c>
      <c r="H688" t="s">
        <v>25</v>
      </c>
      <c r="I688" t="s">
        <v>38</v>
      </c>
      <c r="J688" t="s">
        <v>21</v>
      </c>
      <c r="K688">
        <v>6</v>
      </c>
      <c r="L688">
        <v>75.569999999999993</v>
      </c>
      <c r="M688">
        <v>33.74</v>
      </c>
      <c r="N688">
        <v>8.3800000000000008</v>
      </c>
      <c r="O688">
        <v>0</v>
      </c>
      <c r="P688">
        <f t="shared" si="90"/>
        <v>1</v>
      </c>
      <c r="Q688" t="str">
        <f t="shared" si="91"/>
        <v>Before 01-15</v>
      </c>
      <c r="R688">
        <f t="shared" si="92"/>
        <v>75.569999999999993</v>
      </c>
      <c r="S688">
        <f t="shared" si="93"/>
        <v>453.41999999999996</v>
      </c>
      <c r="T688">
        <f t="shared" si="94"/>
        <v>250.97999999999996</v>
      </c>
      <c r="U688" s="2">
        <f>Monthly_Fixed_Costs!$I$2</f>
        <v>26.363636363636363</v>
      </c>
      <c r="V688">
        <f t="shared" si="95"/>
        <v>50.28</v>
      </c>
      <c r="W688" s="2">
        <f t="shared" si="96"/>
        <v>174.33636363636361</v>
      </c>
      <c r="X688">
        <f t="shared" si="97"/>
        <v>3</v>
      </c>
      <c r="Y688">
        <f t="shared" si="98"/>
        <v>0</v>
      </c>
    </row>
    <row r="689" spans="1:25" x14ac:dyDescent="0.3">
      <c r="A689" t="s">
        <v>725</v>
      </c>
      <c r="B689" s="1">
        <v>45672</v>
      </c>
      <c r="C689" s="1">
        <v>45676</v>
      </c>
      <c r="D689" s="1">
        <v>45676</v>
      </c>
      <c r="E689" t="s">
        <v>23</v>
      </c>
      <c r="F689" t="s">
        <v>41</v>
      </c>
      <c r="G689" t="s">
        <v>18</v>
      </c>
      <c r="H689" t="s">
        <v>25</v>
      </c>
      <c r="I689" t="s">
        <v>38</v>
      </c>
      <c r="J689" t="s">
        <v>21</v>
      </c>
      <c r="K689">
        <v>6</v>
      </c>
      <c r="L689">
        <v>111.8</v>
      </c>
      <c r="M689">
        <v>66.94</v>
      </c>
      <c r="N689">
        <v>11.12</v>
      </c>
      <c r="O689">
        <v>15</v>
      </c>
      <c r="P689">
        <f t="shared" si="90"/>
        <v>1</v>
      </c>
      <c r="Q689" t="str">
        <f t="shared" si="91"/>
        <v>Before 01-15</v>
      </c>
      <c r="R689">
        <f t="shared" si="92"/>
        <v>95.03</v>
      </c>
      <c r="S689">
        <f t="shared" si="93"/>
        <v>570.18000000000006</v>
      </c>
      <c r="T689">
        <f t="shared" si="94"/>
        <v>168.54000000000008</v>
      </c>
      <c r="U689" s="2">
        <f>Monthly_Fixed_Costs!$I$2</f>
        <v>26.363636363636363</v>
      </c>
      <c r="V689">
        <f t="shared" si="95"/>
        <v>66.72</v>
      </c>
      <c r="W689" s="2">
        <f t="shared" si="96"/>
        <v>75.456363636363719</v>
      </c>
      <c r="X689">
        <f t="shared" si="97"/>
        <v>4</v>
      </c>
      <c r="Y689">
        <f t="shared" si="98"/>
        <v>0</v>
      </c>
    </row>
    <row r="690" spans="1:25" x14ac:dyDescent="0.3">
      <c r="A690" t="s">
        <v>726</v>
      </c>
      <c r="B690" s="1">
        <v>45687</v>
      </c>
      <c r="C690" s="1">
        <v>45689</v>
      </c>
      <c r="D690" s="1">
        <v>45688</v>
      </c>
      <c r="E690" t="s">
        <v>23</v>
      </c>
      <c r="F690" t="s">
        <v>45</v>
      </c>
      <c r="G690" t="s">
        <v>18</v>
      </c>
      <c r="H690" t="s">
        <v>19</v>
      </c>
      <c r="I690" t="s">
        <v>20</v>
      </c>
      <c r="J690" t="s">
        <v>21</v>
      </c>
      <c r="K690">
        <v>4</v>
      </c>
      <c r="L690">
        <v>139.71</v>
      </c>
      <c r="M690">
        <v>70.349999999999994</v>
      </c>
      <c r="N690">
        <v>5.08</v>
      </c>
      <c r="O690">
        <v>0</v>
      </c>
      <c r="P690">
        <f t="shared" si="90"/>
        <v>1</v>
      </c>
      <c r="Q690" t="str">
        <f t="shared" si="91"/>
        <v>After 01-15</v>
      </c>
      <c r="R690">
        <f t="shared" si="92"/>
        <v>139.71</v>
      </c>
      <c r="S690">
        <f t="shared" si="93"/>
        <v>558.84</v>
      </c>
      <c r="T690">
        <f t="shared" si="94"/>
        <v>277.44000000000005</v>
      </c>
      <c r="U690" s="2">
        <f>Monthly_Fixed_Costs!$I$2</f>
        <v>26.363636363636363</v>
      </c>
      <c r="V690">
        <f t="shared" si="95"/>
        <v>20.32</v>
      </c>
      <c r="W690" s="2">
        <f t="shared" si="96"/>
        <v>230.75636363636369</v>
      </c>
      <c r="X690">
        <f t="shared" si="97"/>
        <v>1</v>
      </c>
      <c r="Y690">
        <f t="shared" si="98"/>
        <v>0</v>
      </c>
    </row>
    <row r="691" spans="1:25" x14ac:dyDescent="0.3">
      <c r="A691" t="s">
        <v>727</v>
      </c>
      <c r="B691" s="1">
        <v>45676</v>
      </c>
      <c r="C691" s="1">
        <v>45678</v>
      </c>
      <c r="D691" s="1">
        <v>45678</v>
      </c>
      <c r="E691" t="s">
        <v>16</v>
      </c>
      <c r="F691" t="s">
        <v>45</v>
      </c>
      <c r="G691" t="s">
        <v>24</v>
      </c>
      <c r="H691" t="s">
        <v>37</v>
      </c>
      <c r="I691" t="s">
        <v>47</v>
      </c>
      <c r="J691" t="s">
        <v>35</v>
      </c>
      <c r="K691">
        <v>7</v>
      </c>
      <c r="L691">
        <v>25.77</v>
      </c>
      <c r="M691">
        <v>15.21</v>
      </c>
      <c r="N691">
        <v>9.6</v>
      </c>
      <c r="O691">
        <v>10</v>
      </c>
      <c r="P691">
        <f t="shared" si="90"/>
        <v>1</v>
      </c>
      <c r="Q691" t="str">
        <f t="shared" si="91"/>
        <v>After 01-15</v>
      </c>
      <c r="R691">
        <f t="shared" si="92"/>
        <v>23.193000000000001</v>
      </c>
      <c r="S691">
        <f t="shared" si="93"/>
        <v>162.351</v>
      </c>
      <c r="T691">
        <f t="shared" si="94"/>
        <v>55.881</v>
      </c>
      <c r="U691" s="2">
        <f>Monthly_Fixed_Costs!$I$2</f>
        <v>26.363636363636363</v>
      </c>
      <c r="V691">
        <f t="shared" si="95"/>
        <v>67.2</v>
      </c>
      <c r="W691" s="2">
        <f t="shared" si="96"/>
        <v>-37.682636363636362</v>
      </c>
      <c r="X691">
        <f t="shared" si="97"/>
        <v>2</v>
      </c>
      <c r="Y691">
        <f t="shared" si="98"/>
        <v>1</v>
      </c>
    </row>
    <row r="692" spans="1:25" x14ac:dyDescent="0.3">
      <c r="A692" t="s">
        <v>728</v>
      </c>
      <c r="B692" s="1">
        <v>45676</v>
      </c>
      <c r="C692" s="1">
        <v>45679</v>
      </c>
      <c r="D692" s="1">
        <v>45680</v>
      </c>
      <c r="E692" t="s">
        <v>23</v>
      </c>
      <c r="F692" t="s">
        <v>45</v>
      </c>
      <c r="G692" t="s">
        <v>18</v>
      </c>
      <c r="H692" t="s">
        <v>37</v>
      </c>
      <c r="I692" t="s">
        <v>47</v>
      </c>
      <c r="J692" t="s">
        <v>35</v>
      </c>
      <c r="K692">
        <v>13</v>
      </c>
      <c r="L692">
        <v>167.42</v>
      </c>
      <c r="M692">
        <v>70.97</v>
      </c>
      <c r="N692">
        <v>11.73</v>
      </c>
      <c r="O692">
        <v>5</v>
      </c>
      <c r="P692">
        <f t="shared" si="90"/>
        <v>0</v>
      </c>
      <c r="Q692" t="str">
        <f t="shared" si="91"/>
        <v>After 01-15</v>
      </c>
      <c r="R692">
        <f t="shared" si="92"/>
        <v>159.04899999999998</v>
      </c>
      <c r="S692">
        <f t="shared" si="93"/>
        <v>2067.6369999999997</v>
      </c>
      <c r="T692">
        <f t="shared" si="94"/>
        <v>1145.0269999999996</v>
      </c>
      <c r="U692" s="2">
        <f>Monthly_Fixed_Costs!$I$2</f>
        <v>26.363636363636363</v>
      </c>
      <c r="V692">
        <f t="shared" si="95"/>
        <v>152.49</v>
      </c>
      <c r="W692" s="2">
        <f t="shared" si="96"/>
        <v>966.17336363636321</v>
      </c>
      <c r="X692">
        <f t="shared" si="97"/>
        <v>4</v>
      </c>
      <c r="Y692">
        <f t="shared" si="98"/>
        <v>0</v>
      </c>
    </row>
    <row r="693" spans="1:25" x14ac:dyDescent="0.3">
      <c r="A693" t="s">
        <v>729</v>
      </c>
      <c r="B693" s="1">
        <v>45671</v>
      </c>
      <c r="C693" s="1">
        <v>45675</v>
      </c>
      <c r="D693" s="1">
        <v>45674</v>
      </c>
      <c r="E693" t="s">
        <v>23</v>
      </c>
      <c r="F693" t="s">
        <v>17</v>
      </c>
      <c r="G693" t="s">
        <v>24</v>
      </c>
      <c r="H693" t="s">
        <v>37</v>
      </c>
      <c r="I693" t="s">
        <v>26</v>
      </c>
      <c r="J693" t="s">
        <v>27</v>
      </c>
      <c r="K693">
        <v>17</v>
      </c>
      <c r="L693">
        <v>26.02</v>
      </c>
      <c r="M693">
        <v>12.46</v>
      </c>
      <c r="N693">
        <v>9.93</v>
      </c>
      <c r="O693">
        <v>15</v>
      </c>
      <c r="P693">
        <f t="shared" si="90"/>
        <v>1</v>
      </c>
      <c r="Q693" t="str">
        <f t="shared" si="91"/>
        <v>Before 01-15</v>
      </c>
      <c r="R693">
        <f t="shared" si="92"/>
        <v>22.116999999999997</v>
      </c>
      <c r="S693">
        <f t="shared" si="93"/>
        <v>375.98899999999998</v>
      </c>
      <c r="T693">
        <f t="shared" si="94"/>
        <v>164.16899999999995</v>
      </c>
      <c r="U693" s="2">
        <f>Monthly_Fixed_Costs!$I$2</f>
        <v>26.363636363636363</v>
      </c>
      <c r="V693">
        <f t="shared" si="95"/>
        <v>168.81</v>
      </c>
      <c r="W693" s="2">
        <f t="shared" si="96"/>
        <v>-31.004636363636422</v>
      </c>
      <c r="X693">
        <f t="shared" si="97"/>
        <v>3</v>
      </c>
      <c r="Y693">
        <f t="shared" si="98"/>
        <v>1</v>
      </c>
    </row>
    <row r="694" spans="1:25" x14ac:dyDescent="0.3">
      <c r="A694" t="s">
        <v>730</v>
      </c>
      <c r="B694" s="1">
        <v>45661</v>
      </c>
      <c r="C694" s="1">
        <v>45665</v>
      </c>
      <c r="D694" s="1">
        <v>45665</v>
      </c>
      <c r="E694" t="s">
        <v>16</v>
      </c>
      <c r="F694" t="s">
        <v>41</v>
      </c>
      <c r="G694" t="s">
        <v>18</v>
      </c>
      <c r="H694" t="s">
        <v>33</v>
      </c>
      <c r="I694" t="s">
        <v>38</v>
      </c>
      <c r="J694" t="s">
        <v>21</v>
      </c>
      <c r="K694">
        <v>7</v>
      </c>
      <c r="L694">
        <v>130.21</v>
      </c>
      <c r="M694">
        <v>59.66</v>
      </c>
      <c r="N694">
        <v>10.130000000000001</v>
      </c>
      <c r="O694">
        <v>0</v>
      </c>
      <c r="P694">
        <f t="shared" si="90"/>
        <v>1</v>
      </c>
      <c r="Q694" t="str">
        <f t="shared" si="91"/>
        <v>Before 01-15</v>
      </c>
      <c r="R694">
        <f t="shared" si="92"/>
        <v>130.21</v>
      </c>
      <c r="S694">
        <f t="shared" si="93"/>
        <v>911.47</v>
      </c>
      <c r="T694">
        <f t="shared" si="94"/>
        <v>493.85</v>
      </c>
      <c r="U694" s="2">
        <f>Monthly_Fixed_Costs!$I$2</f>
        <v>26.363636363636363</v>
      </c>
      <c r="V694">
        <f t="shared" si="95"/>
        <v>70.910000000000011</v>
      </c>
      <c r="W694" s="2">
        <f t="shared" si="96"/>
        <v>396.57636363636368</v>
      </c>
      <c r="X694">
        <f t="shared" si="97"/>
        <v>4</v>
      </c>
      <c r="Y694">
        <f t="shared" si="98"/>
        <v>0</v>
      </c>
    </row>
    <row r="695" spans="1:25" x14ac:dyDescent="0.3">
      <c r="A695" t="s">
        <v>731</v>
      </c>
      <c r="B695" s="1">
        <v>45673</v>
      </c>
      <c r="C695" s="1">
        <v>45676</v>
      </c>
      <c r="D695" s="1">
        <v>45675</v>
      </c>
      <c r="E695" t="s">
        <v>16</v>
      </c>
      <c r="F695" t="s">
        <v>32</v>
      </c>
      <c r="G695" t="s">
        <v>24</v>
      </c>
      <c r="H695" t="s">
        <v>33</v>
      </c>
      <c r="I695" t="s">
        <v>29</v>
      </c>
      <c r="J695" t="s">
        <v>27</v>
      </c>
      <c r="K695">
        <v>10</v>
      </c>
      <c r="L695">
        <v>25.31</v>
      </c>
      <c r="M695">
        <v>10.15</v>
      </c>
      <c r="N695">
        <v>3.86</v>
      </c>
      <c r="O695">
        <v>5</v>
      </c>
      <c r="P695">
        <f t="shared" si="90"/>
        <v>1</v>
      </c>
      <c r="Q695" t="str">
        <f t="shared" si="91"/>
        <v>After 01-15</v>
      </c>
      <c r="R695">
        <f t="shared" si="92"/>
        <v>24.044499999999999</v>
      </c>
      <c r="S695">
        <f t="shared" si="93"/>
        <v>240.44499999999999</v>
      </c>
      <c r="T695">
        <f t="shared" si="94"/>
        <v>138.94499999999999</v>
      </c>
      <c r="U695" s="2">
        <f>Monthly_Fixed_Costs!$I$2</f>
        <v>26.363636363636363</v>
      </c>
      <c r="V695">
        <f t="shared" si="95"/>
        <v>38.6</v>
      </c>
      <c r="W695" s="2">
        <f t="shared" si="96"/>
        <v>73.981363636363625</v>
      </c>
      <c r="X695">
        <f t="shared" si="97"/>
        <v>2</v>
      </c>
      <c r="Y695">
        <f t="shared" si="98"/>
        <v>0</v>
      </c>
    </row>
    <row r="696" spans="1:25" x14ac:dyDescent="0.3">
      <c r="A696" t="s">
        <v>732</v>
      </c>
      <c r="B696" s="1">
        <v>45678</v>
      </c>
      <c r="C696" s="1">
        <v>45682</v>
      </c>
      <c r="D696" s="1">
        <v>45685</v>
      </c>
      <c r="E696" t="s">
        <v>16</v>
      </c>
      <c r="F696" t="s">
        <v>45</v>
      </c>
      <c r="G696" t="s">
        <v>24</v>
      </c>
      <c r="H696" t="s">
        <v>37</v>
      </c>
      <c r="I696" t="s">
        <v>20</v>
      </c>
      <c r="J696" t="s">
        <v>21</v>
      </c>
      <c r="K696">
        <v>7</v>
      </c>
      <c r="L696">
        <v>43.09</v>
      </c>
      <c r="M696">
        <v>24.12</v>
      </c>
      <c r="N696">
        <v>3.4</v>
      </c>
      <c r="O696">
        <v>10</v>
      </c>
      <c r="P696">
        <f t="shared" si="90"/>
        <v>0</v>
      </c>
      <c r="Q696" t="str">
        <f t="shared" si="91"/>
        <v>After 01-15</v>
      </c>
      <c r="R696">
        <f t="shared" si="92"/>
        <v>38.781000000000006</v>
      </c>
      <c r="S696">
        <f t="shared" si="93"/>
        <v>271.46700000000004</v>
      </c>
      <c r="T696">
        <f t="shared" si="94"/>
        <v>102.62700000000004</v>
      </c>
      <c r="U696" s="2">
        <f>Monthly_Fixed_Costs!$I$2</f>
        <v>26.363636363636363</v>
      </c>
      <c r="V696">
        <f t="shared" si="95"/>
        <v>23.8</v>
      </c>
      <c r="W696" s="2">
        <f t="shared" si="96"/>
        <v>52.463363636363674</v>
      </c>
      <c r="X696">
        <f t="shared" si="97"/>
        <v>7</v>
      </c>
      <c r="Y696">
        <f t="shared" si="98"/>
        <v>0</v>
      </c>
    </row>
    <row r="697" spans="1:25" x14ac:dyDescent="0.3">
      <c r="A697" t="s">
        <v>733</v>
      </c>
      <c r="B697" s="1">
        <v>45660</v>
      </c>
      <c r="C697" s="1">
        <v>45663</v>
      </c>
      <c r="D697" s="1">
        <v>45663</v>
      </c>
      <c r="E697" t="s">
        <v>16</v>
      </c>
      <c r="F697" t="s">
        <v>17</v>
      </c>
      <c r="G697" t="s">
        <v>18</v>
      </c>
      <c r="H697" t="s">
        <v>37</v>
      </c>
      <c r="I697" t="s">
        <v>47</v>
      </c>
      <c r="J697" t="s">
        <v>35</v>
      </c>
      <c r="K697">
        <v>12</v>
      </c>
      <c r="L697">
        <v>140.16999999999999</v>
      </c>
      <c r="M697">
        <v>68.010000000000005</v>
      </c>
      <c r="N697">
        <v>8.65</v>
      </c>
      <c r="O697">
        <v>0</v>
      </c>
      <c r="P697">
        <f t="shared" si="90"/>
        <v>1</v>
      </c>
      <c r="Q697" t="str">
        <f t="shared" si="91"/>
        <v>Before 01-15</v>
      </c>
      <c r="R697">
        <f t="shared" si="92"/>
        <v>140.16999999999999</v>
      </c>
      <c r="S697">
        <f t="shared" si="93"/>
        <v>1682.04</v>
      </c>
      <c r="T697">
        <f t="shared" si="94"/>
        <v>865.91999999999985</v>
      </c>
      <c r="U697" s="2">
        <f>Monthly_Fixed_Costs!$I$2</f>
        <v>26.363636363636363</v>
      </c>
      <c r="V697">
        <f t="shared" si="95"/>
        <v>103.80000000000001</v>
      </c>
      <c r="W697" s="2">
        <f t="shared" si="96"/>
        <v>735.7563636363634</v>
      </c>
      <c r="X697">
        <f t="shared" si="97"/>
        <v>3</v>
      </c>
      <c r="Y697">
        <f t="shared" si="98"/>
        <v>0</v>
      </c>
    </row>
    <row r="698" spans="1:25" x14ac:dyDescent="0.3">
      <c r="A698" t="s">
        <v>734</v>
      </c>
      <c r="B698" s="1">
        <v>45679</v>
      </c>
      <c r="C698" s="1">
        <v>45681</v>
      </c>
      <c r="D698" s="1">
        <v>45680</v>
      </c>
      <c r="E698" t="s">
        <v>16</v>
      </c>
      <c r="F698" t="s">
        <v>41</v>
      </c>
      <c r="G698" t="s">
        <v>18</v>
      </c>
      <c r="H698" t="s">
        <v>37</v>
      </c>
      <c r="I698" t="s">
        <v>20</v>
      </c>
      <c r="J698" t="s">
        <v>21</v>
      </c>
      <c r="K698">
        <v>7</v>
      </c>
      <c r="L698">
        <v>75.599999999999994</v>
      </c>
      <c r="M698">
        <v>39.200000000000003</v>
      </c>
      <c r="N698">
        <v>7.21</v>
      </c>
      <c r="O698">
        <v>0</v>
      </c>
      <c r="P698">
        <f t="shared" si="90"/>
        <v>1</v>
      </c>
      <c r="Q698" t="str">
        <f t="shared" si="91"/>
        <v>After 01-15</v>
      </c>
      <c r="R698">
        <f t="shared" si="92"/>
        <v>75.599999999999994</v>
      </c>
      <c r="S698">
        <f t="shared" si="93"/>
        <v>529.19999999999993</v>
      </c>
      <c r="T698">
        <f t="shared" si="94"/>
        <v>254.7999999999999</v>
      </c>
      <c r="U698" s="2">
        <f>Monthly_Fixed_Costs!$I$2</f>
        <v>26.363636363636363</v>
      </c>
      <c r="V698">
        <f t="shared" si="95"/>
        <v>50.47</v>
      </c>
      <c r="W698" s="2">
        <f t="shared" si="96"/>
        <v>177.96636363636355</v>
      </c>
      <c r="X698">
        <f t="shared" si="97"/>
        <v>1</v>
      </c>
      <c r="Y698">
        <f t="shared" si="98"/>
        <v>0</v>
      </c>
    </row>
    <row r="699" spans="1:25" x14ac:dyDescent="0.3">
      <c r="A699" t="s">
        <v>735</v>
      </c>
      <c r="B699" s="1">
        <v>45679</v>
      </c>
      <c r="C699" s="1">
        <v>45683</v>
      </c>
      <c r="D699" s="1">
        <v>45686</v>
      </c>
      <c r="E699" t="s">
        <v>23</v>
      </c>
      <c r="F699" t="s">
        <v>41</v>
      </c>
      <c r="G699" t="s">
        <v>24</v>
      </c>
      <c r="H699" t="s">
        <v>33</v>
      </c>
      <c r="I699" t="s">
        <v>74</v>
      </c>
      <c r="J699" t="s">
        <v>27</v>
      </c>
      <c r="K699">
        <v>8</v>
      </c>
      <c r="L699">
        <v>79.61</v>
      </c>
      <c r="M699">
        <v>50.56</v>
      </c>
      <c r="N699">
        <v>7.05</v>
      </c>
      <c r="O699">
        <v>15</v>
      </c>
      <c r="P699">
        <f t="shared" si="90"/>
        <v>0</v>
      </c>
      <c r="Q699" t="str">
        <f t="shared" si="91"/>
        <v>After 01-15</v>
      </c>
      <c r="R699">
        <f t="shared" si="92"/>
        <v>67.668499999999995</v>
      </c>
      <c r="S699">
        <f t="shared" si="93"/>
        <v>541.34799999999996</v>
      </c>
      <c r="T699">
        <f t="shared" si="94"/>
        <v>136.86799999999994</v>
      </c>
      <c r="U699" s="2">
        <f>Monthly_Fixed_Costs!$I$2</f>
        <v>26.363636363636363</v>
      </c>
      <c r="V699">
        <f t="shared" si="95"/>
        <v>56.4</v>
      </c>
      <c r="W699" s="2">
        <f t="shared" si="96"/>
        <v>54.104363636363573</v>
      </c>
      <c r="X699">
        <f t="shared" si="97"/>
        <v>7</v>
      </c>
      <c r="Y699">
        <f t="shared" si="98"/>
        <v>0</v>
      </c>
    </row>
    <row r="700" spans="1:25" x14ac:dyDescent="0.3">
      <c r="A700" t="s">
        <v>736</v>
      </c>
      <c r="B700" s="1">
        <v>45660</v>
      </c>
      <c r="C700" s="1">
        <v>45663</v>
      </c>
      <c r="D700" s="1">
        <v>45662</v>
      </c>
      <c r="E700" t="s">
        <v>23</v>
      </c>
      <c r="F700" t="s">
        <v>17</v>
      </c>
      <c r="G700" t="s">
        <v>18</v>
      </c>
      <c r="H700" t="s">
        <v>37</v>
      </c>
      <c r="I700" t="s">
        <v>56</v>
      </c>
      <c r="J700" t="s">
        <v>35</v>
      </c>
      <c r="K700">
        <v>8</v>
      </c>
      <c r="L700">
        <v>190.3</v>
      </c>
      <c r="M700">
        <v>95.12</v>
      </c>
      <c r="N700">
        <v>7.14</v>
      </c>
      <c r="O700">
        <v>15</v>
      </c>
      <c r="P700">
        <f t="shared" si="90"/>
        <v>1</v>
      </c>
      <c r="Q700" t="str">
        <f t="shared" si="91"/>
        <v>Before 01-15</v>
      </c>
      <c r="R700">
        <f t="shared" si="92"/>
        <v>161.755</v>
      </c>
      <c r="S700">
        <f t="shared" si="93"/>
        <v>1294.04</v>
      </c>
      <c r="T700">
        <f t="shared" si="94"/>
        <v>533.07999999999993</v>
      </c>
      <c r="U700" s="2">
        <f>Monthly_Fixed_Costs!$I$2</f>
        <v>26.363636363636363</v>
      </c>
      <c r="V700">
        <f t="shared" si="95"/>
        <v>57.12</v>
      </c>
      <c r="W700" s="2">
        <f t="shared" si="96"/>
        <v>449.59636363636355</v>
      </c>
      <c r="X700">
        <f t="shared" si="97"/>
        <v>2</v>
      </c>
      <c r="Y700">
        <f t="shared" si="98"/>
        <v>0</v>
      </c>
    </row>
    <row r="701" spans="1:25" x14ac:dyDescent="0.3">
      <c r="A701" t="s">
        <v>737</v>
      </c>
      <c r="B701" s="1">
        <v>45673</v>
      </c>
      <c r="C701" s="1">
        <v>45675</v>
      </c>
      <c r="D701" s="1">
        <v>45675</v>
      </c>
      <c r="E701" t="s">
        <v>16</v>
      </c>
      <c r="F701" t="s">
        <v>45</v>
      </c>
      <c r="G701" t="s">
        <v>18</v>
      </c>
      <c r="H701" t="s">
        <v>19</v>
      </c>
      <c r="I701" t="s">
        <v>56</v>
      </c>
      <c r="J701" t="s">
        <v>35</v>
      </c>
      <c r="K701">
        <v>7</v>
      </c>
      <c r="L701">
        <v>48.46</v>
      </c>
      <c r="M701">
        <v>26.82</v>
      </c>
      <c r="N701">
        <v>7.91</v>
      </c>
      <c r="O701">
        <v>10</v>
      </c>
      <c r="P701">
        <f t="shared" si="90"/>
        <v>1</v>
      </c>
      <c r="Q701" t="str">
        <f t="shared" si="91"/>
        <v>After 01-15</v>
      </c>
      <c r="R701">
        <f t="shared" si="92"/>
        <v>43.614000000000004</v>
      </c>
      <c r="S701">
        <f t="shared" si="93"/>
        <v>305.298</v>
      </c>
      <c r="T701">
        <f t="shared" si="94"/>
        <v>117.55799999999999</v>
      </c>
      <c r="U701" s="2">
        <f>Monthly_Fixed_Costs!$I$2</f>
        <v>26.363636363636363</v>
      </c>
      <c r="V701">
        <f t="shared" si="95"/>
        <v>55.370000000000005</v>
      </c>
      <c r="W701" s="2">
        <f t="shared" si="96"/>
        <v>35.824363636363628</v>
      </c>
      <c r="X701">
        <f t="shared" si="97"/>
        <v>2</v>
      </c>
      <c r="Y701">
        <f t="shared" si="98"/>
        <v>0</v>
      </c>
    </row>
    <row r="702" spans="1:25" x14ac:dyDescent="0.3">
      <c r="A702" t="s">
        <v>738</v>
      </c>
      <c r="B702" s="1">
        <v>45672</v>
      </c>
      <c r="C702" s="1">
        <v>45675</v>
      </c>
      <c r="D702" s="1">
        <v>45674</v>
      </c>
      <c r="E702" t="s">
        <v>23</v>
      </c>
      <c r="F702" t="s">
        <v>17</v>
      </c>
      <c r="G702" t="s">
        <v>24</v>
      </c>
      <c r="H702" t="s">
        <v>33</v>
      </c>
      <c r="I702" t="s">
        <v>20</v>
      </c>
      <c r="J702" t="s">
        <v>21</v>
      </c>
      <c r="K702">
        <v>6</v>
      </c>
      <c r="L702">
        <v>69.209999999999994</v>
      </c>
      <c r="M702">
        <v>33.14</v>
      </c>
      <c r="N702">
        <v>4.29</v>
      </c>
      <c r="O702">
        <v>10</v>
      </c>
      <c r="P702">
        <f t="shared" si="90"/>
        <v>1</v>
      </c>
      <c r="Q702" t="str">
        <f t="shared" si="91"/>
        <v>Before 01-15</v>
      </c>
      <c r="R702">
        <f t="shared" si="92"/>
        <v>62.288999999999994</v>
      </c>
      <c r="S702">
        <f t="shared" si="93"/>
        <v>373.73399999999998</v>
      </c>
      <c r="T702">
        <f t="shared" si="94"/>
        <v>174.89399999999998</v>
      </c>
      <c r="U702" s="2">
        <f>Monthly_Fixed_Costs!$I$2</f>
        <v>26.363636363636363</v>
      </c>
      <c r="V702">
        <f t="shared" si="95"/>
        <v>25.740000000000002</v>
      </c>
      <c r="W702" s="2">
        <f t="shared" si="96"/>
        <v>122.79036363636361</v>
      </c>
      <c r="X702">
        <f t="shared" si="97"/>
        <v>2</v>
      </c>
      <c r="Y702">
        <f t="shared" si="98"/>
        <v>0</v>
      </c>
    </row>
    <row r="703" spans="1:25" x14ac:dyDescent="0.3">
      <c r="A703" t="s">
        <v>739</v>
      </c>
      <c r="B703" s="1">
        <v>45685</v>
      </c>
      <c r="C703" s="1">
        <v>45689</v>
      </c>
      <c r="D703" s="1">
        <v>45692</v>
      </c>
      <c r="E703" t="s">
        <v>23</v>
      </c>
      <c r="F703" t="s">
        <v>45</v>
      </c>
      <c r="G703" t="s">
        <v>24</v>
      </c>
      <c r="H703" t="s">
        <v>25</v>
      </c>
      <c r="I703" t="s">
        <v>38</v>
      </c>
      <c r="J703" t="s">
        <v>21</v>
      </c>
      <c r="K703">
        <v>10</v>
      </c>
      <c r="L703">
        <v>189.56</v>
      </c>
      <c r="M703">
        <v>120.27</v>
      </c>
      <c r="N703">
        <v>3.07</v>
      </c>
      <c r="O703">
        <v>5</v>
      </c>
      <c r="P703">
        <f t="shared" si="90"/>
        <v>0</v>
      </c>
      <c r="Q703" t="str">
        <f t="shared" si="91"/>
        <v>After 01-15</v>
      </c>
      <c r="R703">
        <f t="shared" si="92"/>
        <v>180.08199999999999</v>
      </c>
      <c r="S703">
        <f t="shared" si="93"/>
        <v>1800.82</v>
      </c>
      <c r="T703">
        <f t="shared" si="94"/>
        <v>598.11999999999989</v>
      </c>
      <c r="U703" s="2">
        <f>Monthly_Fixed_Costs!$I$2</f>
        <v>26.363636363636363</v>
      </c>
      <c r="V703">
        <f t="shared" si="95"/>
        <v>30.7</v>
      </c>
      <c r="W703" s="2">
        <f t="shared" si="96"/>
        <v>541.05636363636359</v>
      </c>
      <c r="X703">
        <f t="shared" si="97"/>
        <v>7</v>
      </c>
      <c r="Y703">
        <f t="shared" si="98"/>
        <v>0</v>
      </c>
    </row>
    <row r="704" spans="1:25" x14ac:dyDescent="0.3">
      <c r="A704" t="s">
        <v>740</v>
      </c>
      <c r="B704" s="1">
        <v>45674</v>
      </c>
      <c r="C704" s="1">
        <v>45677</v>
      </c>
      <c r="D704" s="1">
        <v>45676</v>
      </c>
      <c r="E704" t="s">
        <v>16</v>
      </c>
      <c r="F704" t="s">
        <v>45</v>
      </c>
      <c r="G704" t="s">
        <v>24</v>
      </c>
      <c r="H704" t="s">
        <v>33</v>
      </c>
      <c r="I704" t="s">
        <v>29</v>
      </c>
      <c r="J704" t="s">
        <v>27</v>
      </c>
      <c r="K704">
        <v>9</v>
      </c>
      <c r="L704">
        <v>115.87</v>
      </c>
      <c r="M704">
        <v>68.95</v>
      </c>
      <c r="N704">
        <v>3.93</v>
      </c>
      <c r="O704">
        <v>0</v>
      </c>
      <c r="P704">
        <f t="shared" si="90"/>
        <v>1</v>
      </c>
      <c r="Q704" t="str">
        <f t="shared" si="91"/>
        <v>After 01-15</v>
      </c>
      <c r="R704">
        <f t="shared" si="92"/>
        <v>115.87</v>
      </c>
      <c r="S704">
        <f t="shared" si="93"/>
        <v>1042.83</v>
      </c>
      <c r="T704">
        <f t="shared" si="94"/>
        <v>422.27999999999986</v>
      </c>
      <c r="U704" s="2">
        <f>Monthly_Fixed_Costs!$I$2</f>
        <v>26.363636363636363</v>
      </c>
      <c r="V704">
        <f t="shared" si="95"/>
        <v>35.370000000000005</v>
      </c>
      <c r="W704" s="2">
        <f t="shared" si="96"/>
        <v>360.54636363636348</v>
      </c>
      <c r="X704">
        <f t="shared" si="97"/>
        <v>2</v>
      </c>
      <c r="Y704">
        <f t="shared" si="98"/>
        <v>0</v>
      </c>
    </row>
    <row r="705" spans="1:25" x14ac:dyDescent="0.3">
      <c r="A705" t="s">
        <v>741</v>
      </c>
      <c r="B705" s="1">
        <v>45676</v>
      </c>
      <c r="C705" s="1">
        <v>45679</v>
      </c>
      <c r="D705" s="1">
        <v>45678</v>
      </c>
      <c r="E705" t="s">
        <v>23</v>
      </c>
      <c r="F705" t="s">
        <v>32</v>
      </c>
      <c r="G705" t="s">
        <v>18</v>
      </c>
      <c r="H705" t="s">
        <v>33</v>
      </c>
      <c r="I705" t="s">
        <v>20</v>
      </c>
      <c r="J705" t="s">
        <v>21</v>
      </c>
      <c r="K705">
        <v>17</v>
      </c>
      <c r="L705">
        <v>174.82</v>
      </c>
      <c r="M705">
        <v>104.4</v>
      </c>
      <c r="N705">
        <v>11.88</v>
      </c>
      <c r="O705">
        <v>5</v>
      </c>
      <c r="P705">
        <f t="shared" si="90"/>
        <v>1</v>
      </c>
      <c r="Q705" t="str">
        <f t="shared" si="91"/>
        <v>After 01-15</v>
      </c>
      <c r="R705">
        <f t="shared" si="92"/>
        <v>166.07899999999998</v>
      </c>
      <c r="S705">
        <f t="shared" si="93"/>
        <v>2823.3429999999998</v>
      </c>
      <c r="T705">
        <f t="shared" si="94"/>
        <v>1048.5429999999997</v>
      </c>
      <c r="U705" s="2">
        <f>Monthly_Fixed_Costs!$I$2</f>
        <v>26.363636363636363</v>
      </c>
      <c r="V705">
        <f t="shared" si="95"/>
        <v>201.96</v>
      </c>
      <c r="W705" s="2">
        <f t="shared" si="96"/>
        <v>820.21936363636325</v>
      </c>
      <c r="X705">
        <f t="shared" si="97"/>
        <v>2</v>
      </c>
      <c r="Y705">
        <f t="shared" si="98"/>
        <v>0</v>
      </c>
    </row>
    <row r="706" spans="1:25" x14ac:dyDescent="0.3">
      <c r="A706" t="s">
        <v>742</v>
      </c>
      <c r="B706" s="1">
        <v>45671</v>
      </c>
      <c r="C706" s="1">
        <v>45675</v>
      </c>
      <c r="D706" s="1">
        <v>45674</v>
      </c>
      <c r="E706" t="s">
        <v>16</v>
      </c>
      <c r="F706" t="s">
        <v>41</v>
      </c>
      <c r="G706" t="s">
        <v>24</v>
      </c>
      <c r="H706" t="s">
        <v>25</v>
      </c>
      <c r="I706" t="s">
        <v>38</v>
      </c>
      <c r="J706" t="s">
        <v>21</v>
      </c>
      <c r="K706">
        <v>19</v>
      </c>
      <c r="L706">
        <v>112.25</v>
      </c>
      <c r="M706">
        <v>63.66</v>
      </c>
      <c r="N706">
        <v>11.78</v>
      </c>
      <c r="O706">
        <v>0</v>
      </c>
      <c r="P706">
        <f t="shared" si="90"/>
        <v>1</v>
      </c>
      <c r="Q706" t="str">
        <f t="shared" si="91"/>
        <v>Before 01-15</v>
      </c>
      <c r="R706">
        <f t="shared" si="92"/>
        <v>112.25</v>
      </c>
      <c r="S706">
        <f t="shared" si="93"/>
        <v>2132.75</v>
      </c>
      <c r="T706">
        <f t="shared" si="94"/>
        <v>923.21</v>
      </c>
      <c r="U706" s="2">
        <f>Monthly_Fixed_Costs!$I$2</f>
        <v>26.363636363636363</v>
      </c>
      <c r="V706">
        <f t="shared" si="95"/>
        <v>223.82</v>
      </c>
      <c r="W706" s="2">
        <f t="shared" si="96"/>
        <v>673.02636363636361</v>
      </c>
      <c r="X706">
        <f t="shared" si="97"/>
        <v>3</v>
      </c>
      <c r="Y706">
        <f t="shared" si="98"/>
        <v>0</v>
      </c>
    </row>
    <row r="707" spans="1:25" x14ac:dyDescent="0.3">
      <c r="A707" t="s">
        <v>743</v>
      </c>
      <c r="B707" s="1">
        <v>45682</v>
      </c>
      <c r="C707" s="1">
        <v>45686</v>
      </c>
      <c r="D707" s="1">
        <v>45689</v>
      </c>
      <c r="E707" t="s">
        <v>16</v>
      </c>
      <c r="F707" t="s">
        <v>45</v>
      </c>
      <c r="G707" t="s">
        <v>24</v>
      </c>
      <c r="H707" t="s">
        <v>25</v>
      </c>
      <c r="I707" t="s">
        <v>74</v>
      </c>
      <c r="J707" t="s">
        <v>27</v>
      </c>
      <c r="K707">
        <v>16</v>
      </c>
      <c r="L707">
        <v>135.97999999999999</v>
      </c>
      <c r="M707">
        <v>68.45</v>
      </c>
      <c r="N707">
        <v>11.67</v>
      </c>
      <c r="O707">
        <v>0</v>
      </c>
      <c r="P707">
        <f t="shared" ref="P707:P770" si="99">IF(D707-C707 &lt;= 0,1,0)</f>
        <v>0</v>
      </c>
      <c r="Q707" t="str">
        <f t="shared" ref="Q707:Q770" si="100">IF(B707&lt;=DATE(2025,1,15),"Before 01-15","After 01-15")</f>
        <v>After 01-15</v>
      </c>
      <c r="R707">
        <f t="shared" ref="R707:R770" si="101">L707*(1-(0.01*O707))</f>
        <v>135.97999999999999</v>
      </c>
      <c r="S707">
        <f t="shared" ref="S707:S770" si="102">R707*K707</f>
        <v>2175.6799999999998</v>
      </c>
      <c r="T707">
        <f t="shared" ref="T707:T770" si="103">S707-(M707*K707)</f>
        <v>1080.4799999999998</v>
      </c>
      <c r="U707" s="2">
        <f>Monthly_Fixed_Costs!$I$2</f>
        <v>26.363636363636363</v>
      </c>
      <c r="V707">
        <f t="shared" ref="V707:V770" si="104">N707*K707</f>
        <v>186.72</v>
      </c>
      <c r="W707" s="2">
        <f t="shared" ref="W707:W770" si="105">T707-(U707+V707)</f>
        <v>867.39636363636339</v>
      </c>
      <c r="X707">
        <f t="shared" ref="X707:X770" si="106">D707-B707</f>
        <v>7</v>
      </c>
      <c r="Y707">
        <f t="shared" ref="Y707:Y770" si="107">IF(W707&lt;10,1,0)</f>
        <v>0</v>
      </c>
    </row>
    <row r="708" spans="1:25" x14ac:dyDescent="0.3">
      <c r="A708" t="s">
        <v>744</v>
      </c>
      <c r="B708" s="1">
        <v>45658</v>
      </c>
      <c r="C708" s="1">
        <v>45661</v>
      </c>
      <c r="D708" s="1">
        <v>45660</v>
      </c>
      <c r="E708" t="s">
        <v>16</v>
      </c>
      <c r="F708" t="s">
        <v>41</v>
      </c>
      <c r="G708" t="s">
        <v>24</v>
      </c>
      <c r="H708" t="s">
        <v>33</v>
      </c>
      <c r="I708" t="s">
        <v>38</v>
      </c>
      <c r="J708" t="s">
        <v>21</v>
      </c>
      <c r="K708">
        <v>14</v>
      </c>
      <c r="L708">
        <v>43.76</v>
      </c>
      <c r="M708">
        <v>20.83</v>
      </c>
      <c r="N708">
        <v>4.76</v>
      </c>
      <c r="O708">
        <v>5</v>
      </c>
      <c r="P708">
        <f t="shared" si="99"/>
        <v>1</v>
      </c>
      <c r="Q708" t="str">
        <f t="shared" si="100"/>
        <v>Before 01-15</v>
      </c>
      <c r="R708">
        <f t="shared" si="101"/>
        <v>41.571999999999996</v>
      </c>
      <c r="S708">
        <f t="shared" si="102"/>
        <v>582.00799999999992</v>
      </c>
      <c r="T708">
        <f t="shared" si="103"/>
        <v>290.38799999999992</v>
      </c>
      <c r="U708" s="2">
        <f>Monthly_Fixed_Costs!$I$2</f>
        <v>26.363636363636363</v>
      </c>
      <c r="V708">
        <f t="shared" si="104"/>
        <v>66.64</v>
      </c>
      <c r="W708" s="2">
        <f t="shared" si="105"/>
        <v>197.38436363636356</v>
      </c>
      <c r="X708">
        <f t="shared" si="106"/>
        <v>2</v>
      </c>
      <c r="Y708">
        <f t="shared" si="107"/>
        <v>0</v>
      </c>
    </row>
    <row r="709" spans="1:25" x14ac:dyDescent="0.3">
      <c r="A709" t="s">
        <v>745</v>
      </c>
      <c r="B709" s="1">
        <v>45679</v>
      </c>
      <c r="C709" s="1">
        <v>45681</v>
      </c>
      <c r="D709" s="1">
        <v>45681</v>
      </c>
      <c r="E709" t="s">
        <v>16</v>
      </c>
      <c r="F709" t="s">
        <v>45</v>
      </c>
      <c r="G709" t="s">
        <v>18</v>
      </c>
      <c r="H709" t="s">
        <v>19</v>
      </c>
      <c r="I709" t="s">
        <v>38</v>
      </c>
      <c r="J709" t="s">
        <v>21</v>
      </c>
      <c r="K709">
        <v>2</v>
      </c>
      <c r="L709">
        <v>101.23</v>
      </c>
      <c r="M709">
        <v>55.82</v>
      </c>
      <c r="N709">
        <v>11.62</v>
      </c>
      <c r="O709">
        <v>5</v>
      </c>
      <c r="P709">
        <f t="shared" si="99"/>
        <v>1</v>
      </c>
      <c r="Q709" t="str">
        <f t="shared" si="100"/>
        <v>After 01-15</v>
      </c>
      <c r="R709">
        <f t="shared" si="101"/>
        <v>96.168499999999995</v>
      </c>
      <c r="S709">
        <f t="shared" si="102"/>
        <v>192.33699999999999</v>
      </c>
      <c r="T709">
        <f t="shared" si="103"/>
        <v>80.696999999999989</v>
      </c>
      <c r="U709" s="2">
        <f>Monthly_Fixed_Costs!$I$2</f>
        <v>26.363636363636363</v>
      </c>
      <c r="V709">
        <f t="shared" si="104"/>
        <v>23.24</v>
      </c>
      <c r="W709" s="2">
        <f t="shared" si="105"/>
        <v>31.093363636363627</v>
      </c>
      <c r="X709">
        <f t="shared" si="106"/>
        <v>2</v>
      </c>
      <c r="Y709">
        <f t="shared" si="107"/>
        <v>0</v>
      </c>
    </row>
    <row r="710" spans="1:25" x14ac:dyDescent="0.3">
      <c r="A710" t="s">
        <v>746</v>
      </c>
      <c r="B710" s="1">
        <v>45678</v>
      </c>
      <c r="C710" s="1">
        <v>45680</v>
      </c>
      <c r="D710" s="1">
        <v>45679</v>
      </c>
      <c r="E710" t="s">
        <v>16</v>
      </c>
      <c r="F710" t="s">
        <v>41</v>
      </c>
      <c r="G710" t="s">
        <v>24</v>
      </c>
      <c r="H710" t="s">
        <v>33</v>
      </c>
      <c r="I710" t="s">
        <v>56</v>
      </c>
      <c r="J710" t="s">
        <v>35</v>
      </c>
      <c r="K710">
        <v>17</v>
      </c>
      <c r="L710">
        <v>90.76</v>
      </c>
      <c r="M710">
        <v>41.27</v>
      </c>
      <c r="N710">
        <v>5.93</v>
      </c>
      <c r="O710">
        <v>0</v>
      </c>
      <c r="P710">
        <f t="shared" si="99"/>
        <v>1</v>
      </c>
      <c r="Q710" t="str">
        <f t="shared" si="100"/>
        <v>After 01-15</v>
      </c>
      <c r="R710">
        <f t="shared" si="101"/>
        <v>90.76</v>
      </c>
      <c r="S710">
        <f t="shared" si="102"/>
        <v>1542.92</v>
      </c>
      <c r="T710">
        <f t="shared" si="103"/>
        <v>841.33</v>
      </c>
      <c r="U710" s="2">
        <f>Monthly_Fixed_Costs!$I$2</f>
        <v>26.363636363636363</v>
      </c>
      <c r="V710">
        <f t="shared" si="104"/>
        <v>100.81</v>
      </c>
      <c r="W710" s="2">
        <f t="shared" si="105"/>
        <v>714.15636363636372</v>
      </c>
      <c r="X710">
        <f t="shared" si="106"/>
        <v>1</v>
      </c>
      <c r="Y710">
        <f t="shared" si="107"/>
        <v>0</v>
      </c>
    </row>
    <row r="711" spans="1:25" x14ac:dyDescent="0.3">
      <c r="A711" t="s">
        <v>747</v>
      </c>
      <c r="B711" s="1">
        <v>45678</v>
      </c>
      <c r="C711" s="1">
        <v>45680</v>
      </c>
      <c r="D711" s="1">
        <v>45679</v>
      </c>
      <c r="E711" t="s">
        <v>23</v>
      </c>
      <c r="F711" t="s">
        <v>45</v>
      </c>
      <c r="G711" t="s">
        <v>18</v>
      </c>
      <c r="H711" t="s">
        <v>37</v>
      </c>
      <c r="I711" t="s">
        <v>20</v>
      </c>
      <c r="J711" t="s">
        <v>21</v>
      </c>
      <c r="K711">
        <v>18</v>
      </c>
      <c r="L711">
        <v>69.040000000000006</v>
      </c>
      <c r="M711">
        <v>37.86</v>
      </c>
      <c r="N711">
        <v>5.84</v>
      </c>
      <c r="O711">
        <v>10</v>
      </c>
      <c r="P711">
        <f t="shared" si="99"/>
        <v>1</v>
      </c>
      <c r="Q711" t="str">
        <f t="shared" si="100"/>
        <v>After 01-15</v>
      </c>
      <c r="R711">
        <f t="shared" si="101"/>
        <v>62.13600000000001</v>
      </c>
      <c r="S711">
        <f t="shared" si="102"/>
        <v>1118.4480000000001</v>
      </c>
      <c r="T711">
        <f t="shared" si="103"/>
        <v>436.96800000000007</v>
      </c>
      <c r="U711" s="2">
        <f>Monthly_Fixed_Costs!$I$2</f>
        <v>26.363636363636363</v>
      </c>
      <c r="V711">
        <f t="shared" si="104"/>
        <v>105.12</v>
      </c>
      <c r="W711" s="2">
        <f t="shared" si="105"/>
        <v>305.4843636363637</v>
      </c>
      <c r="X711">
        <f t="shared" si="106"/>
        <v>1</v>
      </c>
      <c r="Y711">
        <f t="shared" si="107"/>
        <v>0</v>
      </c>
    </row>
    <row r="712" spans="1:25" x14ac:dyDescent="0.3">
      <c r="A712" t="s">
        <v>748</v>
      </c>
      <c r="B712" s="1">
        <v>45659</v>
      </c>
      <c r="C712" s="1">
        <v>45662</v>
      </c>
      <c r="D712" s="1">
        <v>45661</v>
      </c>
      <c r="E712" t="s">
        <v>16</v>
      </c>
      <c r="F712" t="s">
        <v>45</v>
      </c>
      <c r="G712" t="s">
        <v>24</v>
      </c>
      <c r="H712" t="s">
        <v>33</v>
      </c>
      <c r="I712" t="s">
        <v>38</v>
      </c>
      <c r="J712" t="s">
        <v>21</v>
      </c>
      <c r="K712">
        <v>1</v>
      </c>
      <c r="L712">
        <v>105.04</v>
      </c>
      <c r="M712">
        <v>58.97</v>
      </c>
      <c r="N712">
        <v>11.35</v>
      </c>
      <c r="O712">
        <v>0</v>
      </c>
      <c r="P712">
        <f t="shared" si="99"/>
        <v>1</v>
      </c>
      <c r="Q712" t="str">
        <f t="shared" si="100"/>
        <v>Before 01-15</v>
      </c>
      <c r="R712">
        <f t="shared" si="101"/>
        <v>105.04</v>
      </c>
      <c r="S712">
        <f t="shared" si="102"/>
        <v>105.04</v>
      </c>
      <c r="T712">
        <f t="shared" si="103"/>
        <v>46.070000000000007</v>
      </c>
      <c r="U712" s="2">
        <f>Monthly_Fixed_Costs!$I$2</f>
        <v>26.363636363636363</v>
      </c>
      <c r="V712">
        <f t="shared" si="104"/>
        <v>11.35</v>
      </c>
      <c r="W712" s="2">
        <f t="shared" si="105"/>
        <v>8.3563636363636462</v>
      </c>
      <c r="X712">
        <f t="shared" si="106"/>
        <v>2</v>
      </c>
      <c r="Y712">
        <f t="shared" si="107"/>
        <v>1</v>
      </c>
    </row>
    <row r="713" spans="1:25" x14ac:dyDescent="0.3">
      <c r="A713" t="s">
        <v>749</v>
      </c>
      <c r="B713" s="1">
        <v>45663</v>
      </c>
      <c r="C713" s="1">
        <v>45667</v>
      </c>
      <c r="D713" s="1">
        <v>45666</v>
      </c>
      <c r="E713" t="s">
        <v>23</v>
      </c>
      <c r="F713" t="s">
        <v>41</v>
      </c>
      <c r="G713" t="s">
        <v>24</v>
      </c>
      <c r="H713" t="s">
        <v>37</v>
      </c>
      <c r="I713" t="s">
        <v>34</v>
      </c>
      <c r="J713" t="s">
        <v>35</v>
      </c>
      <c r="K713">
        <v>1</v>
      </c>
      <c r="L713">
        <v>92.95</v>
      </c>
      <c r="M713">
        <v>42.95</v>
      </c>
      <c r="N713">
        <v>6.63</v>
      </c>
      <c r="O713">
        <v>5</v>
      </c>
      <c r="P713">
        <f t="shared" si="99"/>
        <v>1</v>
      </c>
      <c r="Q713" t="str">
        <f t="shared" si="100"/>
        <v>Before 01-15</v>
      </c>
      <c r="R713">
        <f t="shared" si="101"/>
        <v>88.302499999999995</v>
      </c>
      <c r="S713">
        <f t="shared" si="102"/>
        <v>88.302499999999995</v>
      </c>
      <c r="T713">
        <f t="shared" si="103"/>
        <v>45.352499999999992</v>
      </c>
      <c r="U713" s="2">
        <f>Monthly_Fixed_Costs!$I$2</f>
        <v>26.363636363636363</v>
      </c>
      <c r="V713">
        <f t="shared" si="104"/>
        <v>6.63</v>
      </c>
      <c r="W713" s="2">
        <f t="shared" si="105"/>
        <v>12.35886363636363</v>
      </c>
      <c r="X713">
        <f t="shared" si="106"/>
        <v>3</v>
      </c>
      <c r="Y713">
        <f t="shared" si="107"/>
        <v>0</v>
      </c>
    </row>
    <row r="714" spans="1:25" x14ac:dyDescent="0.3">
      <c r="A714" t="s">
        <v>750</v>
      </c>
      <c r="B714" s="1">
        <v>45669</v>
      </c>
      <c r="C714" s="1">
        <v>45671</v>
      </c>
      <c r="D714" s="1">
        <v>45670</v>
      </c>
      <c r="E714" t="s">
        <v>23</v>
      </c>
      <c r="F714" t="s">
        <v>45</v>
      </c>
      <c r="G714" t="s">
        <v>18</v>
      </c>
      <c r="H714" t="s">
        <v>37</v>
      </c>
      <c r="I714" t="s">
        <v>20</v>
      </c>
      <c r="J714" t="s">
        <v>21</v>
      </c>
      <c r="K714">
        <v>10</v>
      </c>
      <c r="L714">
        <v>62.83</v>
      </c>
      <c r="M714">
        <v>39.54</v>
      </c>
      <c r="N714">
        <v>10.25</v>
      </c>
      <c r="O714">
        <v>10</v>
      </c>
      <c r="P714">
        <f t="shared" si="99"/>
        <v>1</v>
      </c>
      <c r="Q714" t="str">
        <f t="shared" si="100"/>
        <v>Before 01-15</v>
      </c>
      <c r="R714">
        <f t="shared" si="101"/>
        <v>56.546999999999997</v>
      </c>
      <c r="S714">
        <f t="shared" si="102"/>
        <v>565.47</v>
      </c>
      <c r="T714">
        <f t="shared" si="103"/>
        <v>170.07000000000005</v>
      </c>
      <c r="U714" s="2">
        <f>Monthly_Fixed_Costs!$I$2</f>
        <v>26.363636363636363</v>
      </c>
      <c r="V714">
        <f t="shared" si="104"/>
        <v>102.5</v>
      </c>
      <c r="W714" s="2">
        <f t="shared" si="105"/>
        <v>41.206363636363676</v>
      </c>
      <c r="X714">
        <f t="shared" si="106"/>
        <v>1</v>
      </c>
      <c r="Y714">
        <f t="shared" si="107"/>
        <v>0</v>
      </c>
    </row>
    <row r="715" spans="1:25" x14ac:dyDescent="0.3">
      <c r="A715" t="s">
        <v>751</v>
      </c>
      <c r="B715" s="1">
        <v>45660</v>
      </c>
      <c r="C715" s="1">
        <v>45662</v>
      </c>
      <c r="D715" s="1">
        <v>45661</v>
      </c>
      <c r="E715" t="s">
        <v>16</v>
      </c>
      <c r="F715" t="s">
        <v>17</v>
      </c>
      <c r="G715" t="s">
        <v>18</v>
      </c>
      <c r="H715" t="s">
        <v>33</v>
      </c>
      <c r="I715" t="s">
        <v>38</v>
      </c>
      <c r="J715" t="s">
        <v>21</v>
      </c>
      <c r="K715">
        <v>16</v>
      </c>
      <c r="L715">
        <v>93.76</v>
      </c>
      <c r="M715">
        <v>52.89</v>
      </c>
      <c r="N715">
        <v>10.42</v>
      </c>
      <c r="O715">
        <v>15</v>
      </c>
      <c r="P715">
        <f t="shared" si="99"/>
        <v>1</v>
      </c>
      <c r="Q715" t="str">
        <f t="shared" si="100"/>
        <v>Before 01-15</v>
      </c>
      <c r="R715">
        <f t="shared" si="101"/>
        <v>79.695999999999998</v>
      </c>
      <c r="S715">
        <f t="shared" si="102"/>
        <v>1275.136</v>
      </c>
      <c r="T715">
        <f t="shared" si="103"/>
        <v>428.89599999999996</v>
      </c>
      <c r="U715" s="2">
        <f>Monthly_Fixed_Costs!$I$2</f>
        <v>26.363636363636363</v>
      </c>
      <c r="V715">
        <f t="shared" si="104"/>
        <v>166.72</v>
      </c>
      <c r="W715" s="2">
        <f t="shared" si="105"/>
        <v>235.81236363636359</v>
      </c>
      <c r="X715">
        <f t="shared" si="106"/>
        <v>1</v>
      </c>
      <c r="Y715">
        <f t="shared" si="107"/>
        <v>0</v>
      </c>
    </row>
    <row r="716" spans="1:25" x14ac:dyDescent="0.3">
      <c r="A716" t="s">
        <v>752</v>
      </c>
      <c r="B716" s="1">
        <v>45661</v>
      </c>
      <c r="C716" s="1">
        <v>45664</v>
      </c>
      <c r="D716" s="1">
        <v>45664</v>
      </c>
      <c r="E716" t="s">
        <v>16</v>
      </c>
      <c r="F716" t="s">
        <v>17</v>
      </c>
      <c r="G716" t="s">
        <v>24</v>
      </c>
      <c r="H716" t="s">
        <v>33</v>
      </c>
      <c r="I716" t="s">
        <v>38</v>
      </c>
      <c r="J716" t="s">
        <v>21</v>
      </c>
      <c r="K716">
        <v>15</v>
      </c>
      <c r="L716">
        <v>127.08</v>
      </c>
      <c r="M716">
        <v>70.62</v>
      </c>
      <c r="N716">
        <v>4.96</v>
      </c>
      <c r="O716">
        <v>15</v>
      </c>
      <c r="P716">
        <f t="shared" si="99"/>
        <v>1</v>
      </c>
      <c r="Q716" t="str">
        <f t="shared" si="100"/>
        <v>Before 01-15</v>
      </c>
      <c r="R716">
        <f t="shared" si="101"/>
        <v>108.018</v>
      </c>
      <c r="S716">
        <f t="shared" si="102"/>
        <v>1620.27</v>
      </c>
      <c r="T716">
        <f t="shared" si="103"/>
        <v>560.9699999999998</v>
      </c>
      <c r="U716" s="2">
        <f>Monthly_Fixed_Costs!$I$2</f>
        <v>26.363636363636363</v>
      </c>
      <c r="V716">
        <f t="shared" si="104"/>
        <v>74.400000000000006</v>
      </c>
      <c r="W716" s="2">
        <f t="shared" si="105"/>
        <v>460.20636363636345</v>
      </c>
      <c r="X716">
        <f t="shared" si="106"/>
        <v>3</v>
      </c>
      <c r="Y716">
        <f t="shared" si="107"/>
        <v>0</v>
      </c>
    </row>
    <row r="717" spans="1:25" x14ac:dyDescent="0.3">
      <c r="A717" t="s">
        <v>753</v>
      </c>
      <c r="B717" s="1">
        <v>45675</v>
      </c>
      <c r="C717" s="1">
        <v>45679</v>
      </c>
      <c r="D717" s="1">
        <v>45681</v>
      </c>
      <c r="E717" t="s">
        <v>23</v>
      </c>
      <c r="F717" t="s">
        <v>41</v>
      </c>
      <c r="G717" t="s">
        <v>24</v>
      </c>
      <c r="H717" t="s">
        <v>37</v>
      </c>
      <c r="I717" t="s">
        <v>34</v>
      </c>
      <c r="J717" t="s">
        <v>35</v>
      </c>
      <c r="K717">
        <v>2</v>
      </c>
      <c r="L717">
        <v>112.69</v>
      </c>
      <c r="M717">
        <v>51.75</v>
      </c>
      <c r="N717">
        <v>4.5</v>
      </c>
      <c r="O717">
        <v>0</v>
      </c>
      <c r="P717">
        <f t="shared" si="99"/>
        <v>0</v>
      </c>
      <c r="Q717" t="str">
        <f t="shared" si="100"/>
        <v>After 01-15</v>
      </c>
      <c r="R717">
        <f t="shared" si="101"/>
        <v>112.69</v>
      </c>
      <c r="S717">
        <f t="shared" si="102"/>
        <v>225.38</v>
      </c>
      <c r="T717">
        <f t="shared" si="103"/>
        <v>121.88</v>
      </c>
      <c r="U717" s="2">
        <f>Monthly_Fixed_Costs!$I$2</f>
        <v>26.363636363636363</v>
      </c>
      <c r="V717">
        <f t="shared" si="104"/>
        <v>9</v>
      </c>
      <c r="W717" s="2">
        <f t="shared" si="105"/>
        <v>86.516363636363636</v>
      </c>
      <c r="X717">
        <f t="shared" si="106"/>
        <v>6</v>
      </c>
      <c r="Y717">
        <f t="shared" si="107"/>
        <v>0</v>
      </c>
    </row>
    <row r="718" spans="1:25" x14ac:dyDescent="0.3">
      <c r="A718" t="s">
        <v>754</v>
      </c>
      <c r="B718" s="1">
        <v>45661</v>
      </c>
      <c r="C718" s="1">
        <v>45665</v>
      </c>
      <c r="D718" s="1">
        <v>45665</v>
      </c>
      <c r="E718" t="s">
        <v>16</v>
      </c>
      <c r="F718" t="s">
        <v>17</v>
      </c>
      <c r="G718" t="s">
        <v>18</v>
      </c>
      <c r="H718" t="s">
        <v>25</v>
      </c>
      <c r="I718" t="s">
        <v>38</v>
      </c>
      <c r="J718" t="s">
        <v>21</v>
      </c>
      <c r="K718">
        <v>10</v>
      </c>
      <c r="L718">
        <v>171.38</v>
      </c>
      <c r="M718">
        <v>83.22</v>
      </c>
      <c r="N718">
        <v>4.42</v>
      </c>
      <c r="O718">
        <v>0</v>
      </c>
      <c r="P718">
        <f t="shared" si="99"/>
        <v>1</v>
      </c>
      <c r="Q718" t="str">
        <f t="shared" si="100"/>
        <v>Before 01-15</v>
      </c>
      <c r="R718">
        <f t="shared" si="101"/>
        <v>171.38</v>
      </c>
      <c r="S718">
        <f t="shared" si="102"/>
        <v>1713.8</v>
      </c>
      <c r="T718">
        <f t="shared" si="103"/>
        <v>881.59999999999991</v>
      </c>
      <c r="U718" s="2">
        <f>Monthly_Fixed_Costs!$I$2</f>
        <v>26.363636363636363</v>
      </c>
      <c r="V718">
        <f t="shared" si="104"/>
        <v>44.2</v>
      </c>
      <c r="W718" s="2">
        <f t="shared" si="105"/>
        <v>811.0363636363636</v>
      </c>
      <c r="X718">
        <f t="shared" si="106"/>
        <v>4</v>
      </c>
      <c r="Y718">
        <f t="shared" si="107"/>
        <v>0</v>
      </c>
    </row>
    <row r="719" spans="1:25" x14ac:dyDescent="0.3">
      <c r="A719" t="s">
        <v>755</v>
      </c>
      <c r="B719" s="1">
        <v>45672</v>
      </c>
      <c r="C719" s="1">
        <v>45675</v>
      </c>
      <c r="D719" s="1">
        <v>45675</v>
      </c>
      <c r="E719" t="s">
        <v>23</v>
      </c>
      <c r="F719" t="s">
        <v>41</v>
      </c>
      <c r="G719" t="s">
        <v>18</v>
      </c>
      <c r="H719" t="s">
        <v>25</v>
      </c>
      <c r="I719" t="s">
        <v>20</v>
      </c>
      <c r="J719" t="s">
        <v>21</v>
      </c>
      <c r="K719">
        <v>9</v>
      </c>
      <c r="L719">
        <v>163.19999999999999</v>
      </c>
      <c r="M719">
        <v>99.03</v>
      </c>
      <c r="N719">
        <v>5.0999999999999996</v>
      </c>
      <c r="O719">
        <v>5</v>
      </c>
      <c r="P719">
        <f t="shared" si="99"/>
        <v>1</v>
      </c>
      <c r="Q719" t="str">
        <f t="shared" si="100"/>
        <v>Before 01-15</v>
      </c>
      <c r="R719">
        <f t="shared" si="101"/>
        <v>155.04</v>
      </c>
      <c r="S719">
        <f t="shared" si="102"/>
        <v>1395.36</v>
      </c>
      <c r="T719">
        <f t="shared" si="103"/>
        <v>504.08999999999992</v>
      </c>
      <c r="U719" s="2">
        <f>Monthly_Fixed_Costs!$I$2</f>
        <v>26.363636363636363</v>
      </c>
      <c r="V719">
        <f t="shared" si="104"/>
        <v>45.9</v>
      </c>
      <c r="W719" s="2">
        <f t="shared" si="105"/>
        <v>431.82636363636357</v>
      </c>
      <c r="X719">
        <f t="shared" si="106"/>
        <v>3</v>
      </c>
      <c r="Y719">
        <f t="shared" si="107"/>
        <v>0</v>
      </c>
    </row>
    <row r="720" spans="1:25" x14ac:dyDescent="0.3">
      <c r="A720" t="s">
        <v>756</v>
      </c>
      <c r="B720" s="1">
        <v>45680</v>
      </c>
      <c r="C720" s="1">
        <v>45684</v>
      </c>
      <c r="D720" s="1">
        <v>45684</v>
      </c>
      <c r="E720" t="s">
        <v>16</v>
      </c>
      <c r="F720" t="s">
        <v>41</v>
      </c>
      <c r="G720" t="s">
        <v>18</v>
      </c>
      <c r="H720" t="s">
        <v>25</v>
      </c>
      <c r="I720" t="s">
        <v>56</v>
      </c>
      <c r="J720" t="s">
        <v>35</v>
      </c>
      <c r="K720">
        <v>17</v>
      </c>
      <c r="L720">
        <v>167.1</v>
      </c>
      <c r="M720">
        <v>104.02</v>
      </c>
      <c r="N720">
        <v>10.67</v>
      </c>
      <c r="O720">
        <v>0</v>
      </c>
      <c r="P720">
        <f t="shared" si="99"/>
        <v>1</v>
      </c>
      <c r="Q720" t="str">
        <f t="shared" si="100"/>
        <v>After 01-15</v>
      </c>
      <c r="R720">
        <f t="shared" si="101"/>
        <v>167.1</v>
      </c>
      <c r="S720">
        <f t="shared" si="102"/>
        <v>2840.7</v>
      </c>
      <c r="T720">
        <f t="shared" si="103"/>
        <v>1072.3599999999999</v>
      </c>
      <c r="U720" s="2">
        <f>Monthly_Fixed_Costs!$I$2</f>
        <v>26.363636363636363</v>
      </c>
      <c r="V720">
        <f t="shared" si="104"/>
        <v>181.39</v>
      </c>
      <c r="W720" s="2">
        <f t="shared" si="105"/>
        <v>864.60636363636354</v>
      </c>
      <c r="X720">
        <f t="shared" si="106"/>
        <v>4</v>
      </c>
      <c r="Y720">
        <f t="shared" si="107"/>
        <v>0</v>
      </c>
    </row>
    <row r="721" spans="1:25" x14ac:dyDescent="0.3">
      <c r="A721" t="s">
        <v>757</v>
      </c>
      <c r="B721" s="1">
        <v>45668</v>
      </c>
      <c r="C721" s="1">
        <v>45671</v>
      </c>
      <c r="D721" s="1">
        <v>45670</v>
      </c>
      <c r="E721" t="s">
        <v>16</v>
      </c>
      <c r="F721" t="s">
        <v>32</v>
      </c>
      <c r="G721" t="s">
        <v>24</v>
      </c>
      <c r="H721" t="s">
        <v>33</v>
      </c>
      <c r="I721" t="s">
        <v>38</v>
      </c>
      <c r="J721" t="s">
        <v>21</v>
      </c>
      <c r="K721">
        <v>2</v>
      </c>
      <c r="L721">
        <v>198.61</v>
      </c>
      <c r="M721">
        <v>123.13</v>
      </c>
      <c r="N721">
        <v>6.61</v>
      </c>
      <c r="O721">
        <v>5</v>
      </c>
      <c r="P721">
        <f t="shared" si="99"/>
        <v>1</v>
      </c>
      <c r="Q721" t="str">
        <f t="shared" si="100"/>
        <v>Before 01-15</v>
      </c>
      <c r="R721">
        <f t="shared" si="101"/>
        <v>188.67949999999999</v>
      </c>
      <c r="S721">
        <f t="shared" si="102"/>
        <v>377.35899999999998</v>
      </c>
      <c r="T721">
        <f t="shared" si="103"/>
        <v>131.09899999999999</v>
      </c>
      <c r="U721" s="2">
        <f>Monthly_Fixed_Costs!$I$2</f>
        <v>26.363636363636363</v>
      </c>
      <c r="V721">
        <f t="shared" si="104"/>
        <v>13.22</v>
      </c>
      <c r="W721" s="2">
        <f t="shared" si="105"/>
        <v>91.515363636363617</v>
      </c>
      <c r="X721">
        <f t="shared" si="106"/>
        <v>2</v>
      </c>
      <c r="Y721">
        <f t="shared" si="107"/>
        <v>0</v>
      </c>
    </row>
    <row r="722" spans="1:25" x14ac:dyDescent="0.3">
      <c r="A722" t="s">
        <v>758</v>
      </c>
      <c r="B722" s="1">
        <v>45661</v>
      </c>
      <c r="C722" s="1">
        <v>45664</v>
      </c>
      <c r="D722" s="1">
        <v>45663</v>
      </c>
      <c r="E722" t="s">
        <v>23</v>
      </c>
      <c r="F722" t="s">
        <v>17</v>
      </c>
      <c r="G722" t="s">
        <v>18</v>
      </c>
      <c r="H722" t="s">
        <v>19</v>
      </c>
      <c r="I722" t="s">
        <v>47</v>
      </c>
      <c r="J722" t="s">
        <v>35</v>
      </c>
      <c r="K722">
        <v>17</v>
      </c>
      <c r="L722">
        <v>188.45</v>
      </c>
      <c r="M722">
        <v>96.6</v>
      </c>
      <c r="N722">
        <v>5.22</v>
      </c>
      <c r="O722">
        <v>10</v>
      </c>
      <c r="P722">
        <f t="shared" si="99"/>
        <v>1</v>
      </c>
      <c r="Q722" t="str">
        <f t="shared" si="100"/>
        <v>Before 01-15</v>
      </c>
      <c r="R722">
        <f t="shared" si="101"/>
        <v>169.60499999999999</v>
      </c>
      <c r="S722">
        <f t="shared" si="102"/>
        <v>2883.2849999999999</v>
      </c>
      <c r="T722">
        <f t="shared" si="103"/>
        <v>1241.085</v>
      </c>
      <c r="U722" s="2">
        <f>Monthly_Fixed_Costs!$I$2</f>
        <v>26.363636363636363</v>
      </c>
      <c r="V722">
        <f t="shared" si="104"/>
        <v>88.74</v>
      </c>
      <c r="W722" s="2">
        <f t="shared" si="105"/>
        <v>1125.9813636363638</v>
      </c>
      <c r="X722">
        <f t="shared" si="106"/>
        <v>2</v>
      </c>
      <c r="Y722">
        <f t="shared" si="107"/>
        <v>0</v>
      </c>
    </row>
    <row r="723" spans="1:25" x14ac:dyDescent="0.3">
      <c r="A723" t="s">
        <v>759</v>
      </c>
      <c r="B723" s="1">
        <v>45677</v>
      </c>
      <c r="C723" s="1">
        <v>45680</v>
      </c>
      <c r="D723" s="1">
        <v>45682</v>
      </c>
      <c r="E723" t="s">
        <v>16</v>
      </c>
      <c r="F723" t="s">
        <v>32</v>
      </c>
      <c r="G723" t="s">
        <v>18</v>
      </c>
      <c r="H723" t="s">
        <v>37</v>
      </c>
      <c r="I723" t="s">
        <v>29</v>
      </c>
      <c r="J723" t="s">
        <v>27</v>
      </c>
      <c r="K723">
        <v>14</v>
      </c>
      <c r="L723">
        <v>99.05</v>
      </c>
      <c r="M723">
        <v>57.74</v>
      </c>
      <c r="N723">
        <v>7.63</v>
      </c>
      <c r="O723">
        <v>5</v>
      </c>
      <c r="P723">
        <f t="shared" si="99"/>
        <v>0</v>
      </c>
      <c r="Q723" t="str">
        <f t="shared" si="100"/>
        <v>After 01-15</v>
      </c>
      <c r="R723">
        <f t="shared" si="101"/>
        <v>94.097499999999997</v>
      </c>
      <c r="S723">
        <f t="shared" si="102"/>
        <v>1317.365</v>
      </c>
      <c r="T723">
        <f t="shared" si="103"/>
        <v>509.005</v>
      </c>
      <c r="U723" s="2">
        <f>Monthly_Fixed_Costs!$I$2</f>
        <v>26.363636363636363</v>
      </c>
      <c r="V723">
        <f t="shared" si="104"/>
        <v>106.82</v>
      </c>
      <c r="W723" s="2">
        <f t="shared" si="105"/>
        <v>375.82136363636363</v>
      </c>
      <c r="X723">
        <f t="shared" si="106"/>
        <v>5</v>
      </c>
      <c r="Y723">
        <f t="shared" si="107"/>
        <v>0</v>
      </c>
    </row>
    <row r="724" spans="1:25" x14ac:dyDescent="0.3">
      <c r="A724" t="s">
        <v>760</v>
      </c>
      <c r="B724" s="1">
        <v>45661</v>
      </c>
      <c r="C724" s="1">
        <v>45665</v>
      </c>
      <c r="D724" s="1">
        <v>45664</v>
      </c>
      <c r="E724" t="s">
        <v>16</v>
      </c>
      <c r="F724" t="s">
        <v>45</v>
      </c>
      <c r="G724" t="s">
        <v>18</v>
      </c>
      <c r="H724" t="s">
        <v>37</v>
      </c>
      <c r="I724" t="s">
        <v>74</v>
      </c>
      <c r="J724" t="s">
        <v>27</v>
      </c>
      <c r="K724">
        <v>2</v>
      </c>
      <c r="L724">
        <v>198.13</v>
      </c>
      <c r="M724">
        <v>125.41</v>
      </c>
      <c r="N724">
        <v>4.9400000000000004</v>
      </c>
      <c r="O724">
        <v>15</v>
      </c>
      <c r="P724">
        <f t="shared" si="99"/>
        <v>1</v>
      </c>
      <c r="Q724" t="str">
        <f t="shared" si="100"/>
        <v>Before 01-15</v>
      </c>
      <c r="R724">
        <f t="shared" si="101"/>
        <v>168.41049999999998</v>
      </c>
      <c r="S724">
        <f t="shared" si="102"/>
        <v>336.82099999999997</v>
      </c>
      <c r="T724">
        <f t="shared" si="103"/>
        <v>86.000999999999976</v>
      </c>
      <c r="U724" s="2">
        <f>Monthly_Fixed_Costs!$I$2</f>
        <v>26.363636363636363</v>
      </c>
      <c r="V724">
        <f t="shared" si="104"/>
        <v>9.8800000000000008</v>
      </c>
      <c r="W724" s="2">
        <f t="shared" si="105"/>
        <v>49.757363636363614</v>
      </c>
      <c r="X724">
        <f t="shared" si="106"/>
        <v>3</v>
      </c>
      <c r="Y724">
        <f t="shared" si="107"/>
        <v>0</v>
      </c>
    </row>
    <row r="725" spans="1:25" x14ac:dyDescent="0.3">
      <c r="A725" t="s">
        <v>761</v>
      </c>
      <c r="B725" s="1">
        <v>45683</v>
      </c>
      <c r="C725" s="1">
        <v>45687</v>
      </c>
      <c r="D725" s="1">
        <v>45690</v>
      </c>
      <c r="E725" t="s">
        <v>23</v>
      </c>
      <c r="F725" t="s">
        <v>17</v>
      </c>
      <c r="G725" t="s">
        <v>18</v>
      </c>
      <c r="H725" t="s">
        <v>25</v>
      </c>
      <c r="I725" t="s">
        <v>38</v>
      </c>
      <c r="J725" t="s">
        <v>21</v>
      </c>
      <c r="K725">
        <v>9</v>
      </c>
      <c r="L725">
        <v>127.72</v>
      </c>
      <c r="M725">
        <v>71.819999999999993</v>
      </c>
      <c r="N725">
        <v>6.88</v>
      </c>
      <c r="O725">
        <v>0</v>
      </c>
      <c r="P725">
        <f t="shared" si="99"/>
        <v>0</v>
      </c>
      <c r="Q725" t="str">
        <f t="shared" si="100"/>
        <v>After 01-15</v>
      </c>
      <c r="R725">
        <f t="shared" si="101"/>
        <v>127.72</v>
      </c>
      <c r="S725">
        <f t="shared" si="102"/>
        <v>1149.48</v>
      </c>
      <c r="T725">
        <f t="shared" si="103"/>
        <v>503.10000000000014</v>
      </c>
      <c r="U725" s="2">
        <f>Monthly_Fixed_Costs!$I$2</f>
        <v>26.363636363636363</v>
      </c>
      <c r="V725">
        <f t="shared" si="104"/>
        <v>61.92</v>
      </c>
      <c r="W725" s="2">
        <f t="shared" si="105"/>
        <v>414.8163636363638</v>
      </c>
      <c r="X725">
        <f t="shared" si="106"/>
        <v>7</v>
      </c>
      <c r="Y725">
        <f t="shared" si="107"/>
        <v>0</v>
      </c>
    </row>
    <row r="726" spans="1:25" x14ac:dyDescent="0.3">
      <c r="A726" t="s">
        <v>762</v>
      </c>
      <c r="B726" s="1">
        <v>45674</v>
      </c>
      <c r="C726" s="1">
        <v>45678</v>
      </c>
      <c r="D726" s="1">
        <v>45681</v>
      </c>
      <c r="E726" t="s">
        <v>16</v>
      </c>
      <c r="F726" t="s">
        <v>41</v>
      </c>
      <c r="G726" t="s">
        <v>24</v>
      </c>
      <c r="H726" t="s">
        <v>19</v>
      </c>
      <c r="I726" t="s">
        <v>38</v>
      </c>
      <c r="J726" t="s">
        <v>21</v>
      </c>
      <c r="K726">
        <v>17</v>
      </c>
      <c r="L726">
        <v>70.09</v>
      </c>
      <c r="M726">
        <v>34.61</v>
      </c>
      <c r="N726">
        <v>4.99</v>
      </c>
      <c r="O726">
        <v>0</v>
      </c>
      <c r="P726">
        <f t="shared" si="99"/>
        <v>0</v>
      </c>
      <c r="Q726" t="str">
        <f t="shared" si="100"/>
        <v>After 01-15</v>
      </c>
      <c r="R726">
        <f t="shared" si="101"/>
        <v>70.09</v>
      </c>
      <c r="S726">
        <f t="shared" si="102"/>
        <v>1191.53</v>
      </c>
      <c r="T726">
        <f t="shared" si="103"/>
        <v>603.16</v>
      </c>
      <c r="U726" s="2">
        <f>Monthly_Fixed_Costs!$I$2</f>
        <v>26.363636363636363</v>
      </c>
      <c r="V726">
        <f t="shared" si="104"/>
        <v>84.83</v>
      </c>
      <c r="W726" s="2">
        <f t="shared" si="105"/>
        <v>491.96636363636361</v>
      </c>
      <c r="X726">
        <f t="shared" si="106"/>
        <v>7</v>
      </c>
      <c r="Y726">
        <f t="shared" si="107"/>
        <v>0</v>
      </c>
    </row>
    <row r="727" spans="1:25" x14ac:dyDescent="0.3">
      <c r="A727" t="s">
        <v>763</v>
      </c>
      <c r="B727" s="1">
        <v>45668</v>
      </c>
      <c r="C727" s="1">
        <v>45670</v>
      </c>
      <c r="D727" s="1">
        <v>45670</v>
      </c>
      <c r="E727" t="s">
        <v>16</v>
      </c>
      <c r="F727" t="s">
        <v>32</v>
      </c>
      <c r="G727" t="s">
        <v>24</v>
      </c>
      <c r="H727" t="s">
        <v>19</v>
      </c>
      <c r="I727" t="s">
        <v>56</v>
      </c>
      <c r="J727" t="s">
        <v>35</v>
      </c>
      <c r="K727">
        <v>9</v>
      </c>
      <c r="L727">
        <v>192.88</v>
      </c>
      <c r="M727">
        <v>101.7</v>
      </c>
      <c r="N727">
        <v>9.35</v>
      </c>
      <c r="O727">
        <v>10</v>
      </c>
      <c r="P727">
        <f t="shared" si="99"/>
        <v>1</v>
      </c>
      <c r="Q727" t="str">
        <f t="shared" si="100"/>
        <v>Before 01-15</v>
      </c>
      <c r="R727">
        <f t="shared" si="101"/>
        <v>173.59200000000001</v>
      </c>
      <c r="S727">
        <f t="shared" si="102"/>
        <v>1562.3280000000002</v>
      </c>
      <c r="T727">
        <f t="shared" si="103"/>
        <v>647.02800000000013</v>
      </c>
      <c r="U727" s="2">
        <f>Monthly_Fixed_Costs!$I$2</f>
        <v>26.363636363636363</v>
      </c>
      <c r="V727">
        <f t="shared" si="104"/>
        <v>84.149999999999991</v>
      </c>
      <c r="W727" s="2">
        <f t="shared" si="105"/>
        <v>536.51436363636378</v>
      </c>
      <c r="X727">
        <f t="shared" si="106"/>
        <v>2</v>
      </c>
      <c r="Y727">
        <f t="shared" si="107"/>
        <v>0</v>
      </c>
    </row>
    <row r="728" spans="1:25" x14ac:dyDescent="0.3">
      <c r="A728" t="s">
        <v>764</v>
      </c>
      <c r="B728" s="1">
        <v>45678</v>
      </c>
      <c r="C728" s="1">
        <v>45680</v>
      </c>
      <c r="D728" s="1">
        <v>45679</v>
      </c>
      <c r="E728" t="s">
        <v>23</v>
      </c>
      <c r="F728" t="s">
        <v>45</v>
      </c>
      <c r="G728" t="s">
        <v>18</v>
      </c>
      <c r="H728" t="s">
        <v>19</v>
      </c>
      <c r="I728" t="s">
        <v>56</v>
      </c>
      <c r="J728" t="s">
        <v>35</v>
      </c>
      <c r="K728">
        <v>4</v>
      </c>
      <c r="L728">
        <v>21.26</v>
      </c>
      <c r="M728">
        <v>12.81</v>
      </c>
      <c r="N728">
        <v>3.28</v>
      </c>
      <c r="O728">
        <v>5</v>
      </c>
      <c r="P728">
        <f t="shared" si="99"/>
        <v>1</v>
      </c>
      <c r="Q728" t="str">
        <f t="shared" si="100"/>
        <v>After 01-15</v>
      </c>
      <c r="R728">
        <f t="shared" si="101"/>
        <v>20.196999999999999</v>
      </c>
      <c r="S728">
        <f t="shared" si="102"/>
        <v>80.787999999999997</v>
      </c>
      <c r="T728">
        <f t="shared" si="103"/>
        <v>29.547999999999995</v>
      </c>
      <c r="U728" s="2">
        <f>Monthly_Fixed_Costs!$I$2</f>
        <v>26.363636363636363</v>
      </c>
      <c r="V728">
        <f t="shared" si="104"/>
        <v>13.12</v>
      </c>
      <c r="W728" s="2">
        <f t="shared" si="105"/>
        <v>-9.9356363636363696</v>
      </c>
      <c r="X728">
        <f t="shared" si="106"/>
        <v>1</v>
      </c>
      <c r="Y728">
        <f t="shared" si="107"/>
        <v>1</v>
      </c>
    </row>
    <row r="729" spans="1:25" x14ac:dyDescent="0.3">
      <c r="A729" t="s">
        <v>765</v>
      </c>
      <c r="B729" s="1">
        <v>45687</v>
      </c>
      <c r="C729" s="1">
        <v>45691</v>
      </c>
      <c r="D729" s="1">
        <v>45690</v>
      </c>
      <c r="E729" t="s">
        <v>16</v>
      </c>
      <c r="F729" t="s">
        <v>17</v>
      </c>
      <c r="G729" t="s">
        <v>24</v>
      </c>
      <c r="H729" t="s">
        <v>37</v>
      </c>
      <c r="I729" t="s">
        <v>34</v>
      </c>
      <c r="J729" t="s">
        <v>35</v>
      </c>
      <c r="K729">
        <v>14</v>
      </c>
      <c r="L729">
        <v>184.14</v>
      </c>
      <c r="M729">
        <v>79.400000000000006</v>
      </c>
      <c r="N729">
        <v>9.19</v>
      </c>
      <c r="O729">
        <v>5</v>
      </c>
      <c r="P729">
        <f t="shared" si="99"/>
        <v>1</v>
      </c>
      <c r="Q729" t="str">
        <f t="shared" si="100"/>
        <v>After 01-15</v>
      </c>
      <c r="R729">
        <f t="shared" si="101"/>
        <v>174.93299999999999</v>
      </c>
      <c r="S729">
        <f t="shared" si="102"/>
        <v>2449.0619999999999</v>
      </c>
      <c r="T729">
        <f t="shared" si="103"/>
        <v>1337.4619999999998</v>
      </c>
      <c r="U729" s="2">
        <f>Monthly_Fixed_Costs!$I$2</f>
        <v>26.363636363636363</v>
      </c>
      <c r="V729">
        <f t="shared" si="104"/>
        <v>128.66</v>
      </c>
      <c r="W729" s="2">
        <f t="shared" si="105"/>
        <v>1182.4383636363634</v>
      </c>
      <c r="X729">
        <f t="shared" si="106"/>
        <v>3</v>
      </c>
      <c r="Y729">
        <f t="shared" si="107"/>
        <v>0</v>
      </c>
    </row>
    <row r="730" spans="1:25" x14ac:dyDescent="0.3">
      <c r="A730" t="s">
        <v>766</v>
      </c>
      <c r="B730" s="1">
        <v>45680</v>
      </c>
      <c r="C730" s="1">
        <v>45682</v>
      </c>
      <c r="D730" s="1">
        <v>45683</v>
      </c>
      <c r="E730" t="s">
        <v>16</v>
      </c>
      <c r="F730" t="s">
        <v>32</v>
      </c>
      <c r="G730" t="s">
        <v>24</v>
      </c>
      <c r="H730" t="s">
        <v>37</v>
      </c>
      <c r="I730" t="s">
        <v>20</v>
      </c>
      <c r="J730" t="s">
        <v>21</v>
      </c>
      <c r="K730">
        <v>4</v>
      </c>
      <c r="L730">
        <v>62.21</v>
      </c>
      <c r="M730">
        <v>37.79</v>
      </c>
      <c r="N730">
        <v>7.25</v>
      </c>
      <c r="O730">
        <v>10</v>
      </c>
      <c r="P730">
        <f t="shared" si="99"/>
        <v>0</v>
      </c>
      <c r="Q730" t="str">
        <f t="shared" si="100"/>
        <v>After 01-15</v>
      </c>
      <c r="R730">
        <f t="shared" si="101"/>
        <v>55.989000000000004</v>
      </c>
      <c r="S730">
        <f t="shared" si="102"/>
        <v>223.95600000000002</v>
      </c>
      <c r="T730">
        <f t="shared" si="103"/>
        <v>72.796000000000021</v>
      </c>
      <c r="U730" s="2">
        <f>Monthly_Fixed_Costs!$I$2</f>
        <v>26.363636363636363</v>
      </c>
      <c r="V730">
        <f t="shared" si="104"/>
        <v>29</v>
      </c>
      <c r="W730" s="2">
        <f t="shared" si="105"/>
        <v>17.432363636363661</v>
      </c>
      <c r="X730">
        <f t="shared" si="106"/>
        <v>3</v>
      </c>
      <c r="Y730">
        <f t="shared" si="107"/>
        <v>0</v>
      </c>
    </row>
    <row r="731" spans="1:25" x14ac:dyDescent="0.3">
      <c r="A731" t="s">
        <v>767</v>
      </c>
      <c r="B731" s="1">
        <v>45680</v>
      </c>
      <c r="C731" s="1">
        <v>45684</v>
      </c>
      <c r="D731" s="1">
        <v>45683</v>
      </c>
      <c r="E731" t="s">
        <v>16</v>
      </c>
      <c r="F731" t="s">
        <v>41</v>
      </c>
      <c r="G731" t="s">
        <v>18</v>
      </c>
      <c r="H731" t="s">
        <v>37</v>
      </c>
      <c r="I731" t="s">
        <v>56</v>
      </c>
      <c r="J731" t="s">
        <v>35</v>
      </c>
      <c r="K731">
        <v>20</v>
      </c>
      <c r="L731">
        <v>88.36</v>
      </c>
      <c r="M731">
        <v>42.19</v>
      </c>
      <c r="N731">
        <v>9.56</v>
      </c>
      <c r="O731">
        <v>15</v>
      </c>
      <c r="P731">
        <f t="shared" si="99"/>
        <v>1</v>
      </c>
      <c r="Q731" t="str">
        <f t="shared" si="100"/>
        <v>After 01-15</v>
      </c>
      <c r="R731">
        <f t="shared" si="101"/>
        <v>75.105999999999995</v>
      </c>
      <c r="S731">
        <f t="shared" si="102"/>
        <v>1502.12</v>
      </c>
      <c r="T731">
        <f t="shared" si="103"/>
        <v>658.31999999999994</v>
      </c>
      <c r="U731" s="2">
        <f>Monthly_Fixed_Costs!$I$2</f>
        <v>26.363636363636363</v>
      </c>
      <c r="V731">
        <f t="shared" si="104"/>
        <v>191.20000000000002</v>
      </c>
      <c r="W731" s="2">
        <f t="shared" si="105"/>
        <v>440.75636363636352</v>
      </c>
      <c r="X731">
        <f t="shared" si="106"/>
        <v>3</v>
      </c>
      <c r="Y731">
        <f t="shared" si="107"/>
        <v>0</v>
      </c>
    </row>
    <row r="732" spans="1:25" x14ac:dyDescent="0.3">
      <c r="A732" t="s">
        <v>768</v>
      </c>
      <c r="B732" s="1">
        <v>45664</v>
      </c>
      <c r="C732" s="1">
        <v>45667</v>
      </c>
      <c r="D732" s="1">
        <v>45666</v>
      </c>
      <c r="E732" t="s">
        <v>23</v>
      </c>
      <c r="F732" t="s">
        <v>17</v>
      </c>
      <c r="G732" t="s">
        <v>18</v>
      </c>
      <c r="H732" t="s">
        <v>37</v>
      </c>
      <c r="I732" t="s">
        <v>34</v>
      </c>
      <c r="J732" t="s">
        <v>35</v>
      </c>
      <c r="K732">
        <v>4</v>
      </c>
      <c r="L732">
        <v>169.51</v>
      </c>
      <c r="M732">
        <v>88.8</v>
      </c>
      <c r="N732">
        <v>9.93</v>
      </c>
      <c r="O732">
        <v>5</v>
      </c>
      <c r="P732">
        <f t="shared" si="99"/>
        <v>1</v>
      </c>
      <c r="Q732" t="str">
        <f t="shared" si="100"/>
        <v>Before 01-15</v>
      </c>
      <c r="R732">
        <f t="shared" si="101"/>
        <v>161.03449999999998</v>
      </c>
      <c r="S732">
        <f t="shared" si="102"/>
        <v>644.13799999999992</v>
      </c>
      <c r="T732">
        <f t="shared" si="103"/>
        <v>288.93799999999993</v>
      </c>
      <c r="U732" s="2">
        <f>Monthly_Fixed_Costs!$I$2</f>
        <v>26.363636363636363</v>
      </c>
      <c r="V732">
        <f t="shared" si="104"/>
        <v>39.72</v>
      </c>
      <c r="W732" s="2">
        <f t="shared" si="105"/>
        <v>222.85436363636359</v>
      </c>
      <c r="X732">
        <f t="shared" si="106"/>
        <v>2</v>
      </c>
      <c r="Y732">
        <f t="shared" si="107"/>
        <v>0</v>
      </c>
    </row>
    <row r="733" spans="1:25" x14ac:dyDescent="0.3">
      <c r="A733" t="s">
        <v>769</v>
      </c>
      <c r="B733" s="1">
        <v>45676</v>
      </c>
      <c r="C733" s="1">
        <v>45678</v>
      </c>
      <c r="D733" s="1">
        <v>45677</v>
      </c>
      <c r="E733" t="s">
        <v>16</v>
      </c>
      <c r="F733" t="s">
        <v>32</v>
      </c>
      <c r="G733" t="s">
        <v>24</v>
      </c>
      <c r="H733" t="s">
        <v>37</v>
      </c>
      <c r="I733" t="s">
        <v>26</v>
      </c>
      <c r="J733" t="s">
        <v>27</v>
      </c>
      <c r="K733">
        <v>4</v>
      </c>
      <c r="L733">
        <v>59.8</v>
      </c>
      <c r="M733">
        <v>31.11</v>
      </c>
      <c r="N733">
        <v>3.99</v>
      </c>
      <c r="O733">
        <v>0</v>
      </c>
      <c r="P733">
        <f t="shared" si="99"/>
        <v>1</v>
      </c>
      <c r="Q733" t="str">
        <f t="shared" si="100"/>
        <v>After 01-15</v>
      </c>
      <c r="R733">
        <f t="shared" si="101"/>
        <v>59.8</v>
      </c>
      <c r="S733">
        <f t="shared" si="102"/>
        <v>239.2</v>
      </c>
      <c r="T733">
        <f t="shared" si="103"/>
        <v>114.75999999999999</v>
      </c>
      <c r="U733" s="2">
        <f>Monthly_Fixed_Costs!$I$2</f>
        <v>26.363636363636363</v>
      </c>
      <c r="V733">
        <f t="shared" si="104"/>
        <v>15.96</v>
      </c>
      <c r="W733" s="2">
        <f t="shared" si="105"/>
        <v>72.436363636363623</v>
      </c>
      <c r="X733">
        <f t="shared" si="106"/>
        <v>1</v>
      </c>
      <c r="Y733">
        <f t="shared" si="107"/>
        <v>0</v>
      </c>
    </row>
    <row r="734" spans="1:25" x14ac:dyDescent="0.3">
      <c r="A734" t="s">
        <v>770</v>
      </c>
      <c r="B734" s="1">
        <v>45682</v>
      </c>
      <c r="C734" s="1">
        <v>45684</v>
      </c>
      <c r="D734" s="1">
        <v>45683</v>
      </c>
      <c r="E734" t="s">
        <v>23</v>
      </c>
      <c r="F734" t="s">
        <v>32</v>
      </c>
      <c r="G734" t="s">
        <v>24</v>
      </c>
      <c r="H734" t="s">
        <v>33</v>
      </c>
      <c r="I734" t="s">
        <v>38</v>
      </c>
      <c r="J734" t="s">
        <v>21</v>
      </c>
      <c r="K734">
        <v>2</v>
      </c>
      <c r="L734">
        <v>161.16999999999999</v>
      </c>
      <c r="M734">
        <v>82.08</v>
      </c>
      <c r="N734">
        <v>7</v>
      </c>
      <c r="O734">
        <v>0</v>
      </c>
      <c r="P734">
        <f t="shared" si="99"/>
        <v>1</v>
      </c>
      <c r="Q734" t="str">
        <f t="shared" si="100"/>
        <v>After 01-15</v>
      </c>
      <c r="R734">
        <f t="shared" si="101"/>
        <v>161.16999999999999</v>
      </c>
      <c r="S734">
        <f t="shared" si="102"/>
        <v>322.33999999999997</v>
      </c>
      <c r="T734">
        <f t="shared" si="103"/>
        <v>158.17999999999998</v>
      </c>
      <c r="U734" s="2">
        <f>Monthly_Fixed_Costs!$I$2</f>
        <v>26.363636363636363</v>
      </c>
      <c r="V734">
        <f t="shared" si="104"/>
        <v>14</v>
      </c>
      <c r="W734" s="2">
        <f t="shared" si="105"/>
        <v>117.81636363636362</v>
      </c>
      <c r="X734">
        <f t="shared" si="106"/>
        <v>1</v>
      </c>
      <c r="Y734">
        <f t="shared" si="107"/>
        <v>0</v>
      </c>
    </row>
    <row r="735" spans="1:25" x14ac:dyDescent="0.3">
      <c r="A735" t="s">
        <v>771</v>
      </c>
      <c r="B735" s="1">
        <v>45682</v>
      </c>
      <c r="C735" s="1">
        <v>45686</v>
      </c>
      <c r="D735" s="1">
        <v>45689</v>
      </c>
      <c r="E735" t="s">
        <v>23</v>
      </c>
      <c r="F735" t="s">
        <v>32</v>
      </c>
      <c r="G735" t="s">
        <v>24</v>
      </c>
      <c r="H735" t="s">
        <v>25</v>
      </c>
      <c r="I735" t="s">
        <v>26</v>
      </c>
      <c r="J735" t="s">
        <v>27</v>
      </c>
      <c r="K735">
        <v>15</v>
      </c>
      <c r="L735">
        <v>77.040000000000006</v>
      </c>
      <c r="M735">
        <v>47.22</v>
      </c>
      <c r="N735">
        <v>5.18</v>
      </c>
      <c r="O735">
        <v>10</v>
      </c>
      <c r="P735">
        <f t="shared" si="99"/>
        <v>0</v>
      </c>
      <c r="Q735" t="str">
        <f t="shared" si="100"/>
        <v>After 01-15</v>
      </c>
      <c r="R735">
        <f t="shared" si="101"/>
        <v>69.336000000000013</v>
      </c>
      <c r="S735">
        <f t="shared" si="102"/>
        <v>1040.0400000000002</v>
      </c>
      <c r="T735">
        <f t="shared" si="103"/>
        <v>331.74000000000024</v>
      </c>
      <c r="U735" s="2">
        <f>Monthly_Fixed_Costs!$I$2</f>
        <v>26.363636363636363</v>
      </c>
      <c r="V735">
        <f t="shared" si="104"/>
        <v>77.699999999999989</v>
      </c>
      <c r="W735" s="2">
        <f t="shared" si="105"/>
        <v>227.67636363636387</v>
      </c>
      <c r="X735">
        <f t="shared" si="106"/>
        <v>7</v>
      </c>
      <c r="Y735">
        <f t="shared" si="107"/>
        <v>0</v>
      </c>
    </row>
    <row r="736" spans="1:25" x14ac:dyDescent="0.3">
      <c r="A736" t="s">
        <v>772</v>
      </c>
      <c r="B736" s="1">
        <v>45682</v>
      </c>
      <c r="C736" s="1">
        <v>45684</v>
      </c>
      <c r="D736" s="1">
        <v>45684</v>
      </c>
      <c r="E736" t="s">
        <v>16</v>
      </c>
      <c r="F736" t="s">
        <v>45</v>
      </c>
      <c r="G736" t="s">
        <v>24</v>
      </c>
      <c r="H736" t="s">
        <v>37</v>
      </c>
      <c r="I736" t="s">
        <v>34</v>
      </c>
      <c r="J736" t="s">
        <v>35</v>
      </c>
      <c r="K736">
        <v>10</v>
      </c>
      <c r="L736">
        <v>46.79</v>
      </c>
      <c r="M736">
        <v>28.35</v>
      </c>
      <c r="N736">
        <v>5.07</v>
      </c>
      <c r="O736">
        <v>15</v>
      </c>
      <c r="P736">
        <f t="shared" si="99"/>
        <v>1</v>
      </c>
      <c r="Q736" t="str">
        <f t="shared" si="100"/>
        <v>After 01-15</v>
      </c>
      <c r="R736">
        <f t="shared" si="101"/>
        <v>39.771499999999996</v>
      </c>
      <c r="S736">
        <f t="shared" si="102"/>
        <v>397.71499999999997</v>
      </c>
      <c r="T736">
        <f t="shared" si="103"/>
        <v>114.21499999999997</v>
      </c>
      <c r="U736" s="2">
        <f>Monthly_Fixed_Costs!$I$2</f>
        <v>26.363636363636363</v>
      </c>
      <c r="V736">
        <f t="shared" si="104"/>
        <v>50.7</v>
      </c>
      <c r="W736" s="2">
        <f t="shared" si="105"/>
        <v>37.151363636363612</v>
      </c>
      <c r="X736">
        <f t="shared" si="106"/>
        <v>2</v>
      </c>
      <c r="Y736">
        <f t="shared" si="107"/>
        <v>0</v>
      </c>
    </row>
    <row r="737" spans="1:25" x14ac:dyDescent="0.3">
      <c r="A737" t="s">
        <v>773</v>
      </c>
      <c r="B737" s="1">
        <v>45670</v>
      </c>
      <c r="C737" s="1">
        <v>45674</v>
      </c>
      <c r="D737" s="1">
        <v>45673</v>
      </c>
      <c r="E737" t="s">
        <v>16</v>
      </c>
      <c r="F737" t="s">
        <v>41</v>
      </c>
      <c r="G737" t="s">
        <v>18</v>
      </c>
      <c r="H737" t="s">
        <v>25</v>
      </c>
      <c r="I737" t="s">
        <v>56</v>
      </c>
      <c r="J737" t="s">
        <v>35</v>
      </c>
      <c r="K737">
        <v>15</v>
      </c>
      <c r="L737">
        <v>163.69</v>
      </c>
      <c r="M737">
        <v>83.22</v>
      </c>
      <c r="N737">
        <v>6.07</v>
      </c>
      <c r="O737">
        <v>0</v>
      </c>
      <c r="P737">
        <f t="shared" si="99"/>
        <v>1</v>
      </c>
      <c r="Q737" t="str">
        <f t="shared" si="100"/>
        <v>Before 01-15</v>
      </c>
      <c r="R737">
        <f t="shared" si="101"/>
        <v>163.69</v>
      </c>
      <c r="S737">
        <f t="shared" si="102"/>
        <v>2455.35</v>
      </c>
      <c r="T737">
        <f t="shared" si="103"/>
        <v>1207.05</v>
      </c>
      <c r="U737" s="2">
        <f>Monthly_Fixed_Costs!$I$2</f>
        <v>26.363636363636363</v>
      </c>
      <c r="V737">
        <f t="shared" si="104"/>
        <v>91.050000000000011</v>
      </c>
      <c r="W737" s="2">
        <f t="shared" si="105"/>
        <v>1089.6363636363635</v>
      </c>
      <c r="X737">
        <f t="shared" si="106"/>
        <v>3</v>
      </c>
      <c r="Y737">
        <f t="shared" si="107"/>
        <v>0</v>
      </c>
    </row>
    <row r="738" spans="1:25" x14ac:dyDescent="0.3">
      <c r="A738" t="s">
        <v>774</v>
      </c>
      <c r="B738" s="1">
        <v>45669</v>
      </c>
      <c r="C738" s="1">
        <v>45673</v>
      </c>
      <c r="D738" s="1">
        <v>45673</v>
      </c>
      <c r="E738" t="s">
        <v>23</v>
      </c>
      <c r="F738" t="s">
        <v>41</v>
      </c>
      <c r="G738" t="s">
        <v>24</v>
      </c>
      <c r="H738" t="s">
        <v>25</v>
      </c>
      <c r="I738" t="s">
        <v>26</v>
      </c>
      <c r="J738" t="s">
        <v>27</v>
      </c>
      <c r="K738">
        <v>17</v>
      </c>
      <c r="L738">
        <v>120.62</v>
      </c>
      <c r="M738">
        <v>76.45</v>
      </c>
      <c r="N738">
        <v>8.02</v>
      </c>
      <c r="O738">
        <v>10</v>
      </c>
      <c r="P738">
        <f t="shared" si="99"/>
        <v>1</v>
      </c>
      <c r="Q738" t="str">
        <f t="shared" si="100"/>
        <v>Before 01-15</v>
      </c>
      <c r="R738">
        <f t="shared" si="101"/>
        <v>108.55800000000001</v>
      </c>
      <c r="S738">
        <f t="shared" si="102"/>
        <v>1845.4860000000001</v>
      </c>
      <c r="T738">
        <f t="shared" si="103"/>
        <v>545.83600000000001</v>
      </c>
      <c r="U738" s="2">
        <f>Monthly_Fixed_Costs!$I$2</f>
        <v>26.363636363636363</v>
      </c>
      <c r="V738">
        <f t="shared" si="104"/>
        <v>136.34</v>
      </c>
      <c r="W738" s="2">
        <f t="shared" si="105"/>
        <v>383.13236363636361</v>
      </c>
      <c r="X738">
        <f t="shared" si="106"/>
        <v>4</v>
      </c>
      <c r="Y738">
        <f t="shared" si="107"/>
        <v>0</v>
      </c>
    </row>
    <row r="739" spans="1:25" x14ac:dyDescent="0.3">
      <c r="A739" t="s">
        <v>775</v>
      </c>
      <c r="B739" s="1">
        <v>45662</v>
      </c>
      <c r="C739" s="1">
        <v>45666</v>
      </c>
      <c r="D739" s="1">
        <v>45666</v>
      </c>
      <c r="E739" t="s">
        <v>23</v>
      </c>
      <c r="F739" t="s">
        <v>32</v>
      </c>
      <c r="G739" t="s">
        <v>24</v>
      </c>
      <c r="H739" t="s">
        <v>25</v>
      </c>
      <c r="I739" t="s">
        <v>29</v>
      </c>
      <c r="J739" t="s">
        <v>27</v>
      </c>
      <c r="K739">
        <v>11</v>
      </c>
      <c r="L739">
        <v>197.1</v>
      </c>
      <c r="M739">
        <v>100.43</v>
      </c>
      <c r="N739">
        <v>5.66</v>
      </c>
      <c r="O739">
        <v>5</v>
      </c>
      <c r="P739">
        <f t="shared" si="99"/>
        <v>1</v>
      </c>
      <c r="Q739" t="str">
        <f t="shared" si="100"/>
        <v>Before 01-15</v>
      </c>
      <c r="R739">
        <f t="shared" si="101"/>
        <v>187.24499999999998</v>
      </c>
      <c r="S739">
        <f t="shared" si="102"/>
        <v>2059.6949999999997</v>
      </c>
      <c r="T739">
        <f t="shared" si="103"/>
        <v>954.96499999999969</v>
      </c>
      <c r="U739" s="2">
        <f>Monthly_Fixed_Costs!$I$2</f>
        <v>26.363636363636363</v>
      </c>
      <c r="V739">
        <f t="shared" si="104"/>
        <v>62.260000000000005</v>
      </c>
      <c r="W739" s="2">
        <f t="shared" si="105"/>
        <v>866.34136363636333</v>
      </c>
      <c r="X739">
        <f t="shared" si="106"/>
        <v>4</v>
      </c>
      <c r="Y739">
        <f t="shared" si="107"/>
        <v>0</v>
      </c>
    </row>
    <row r="740" spans="1:25" x14ac:dyDescent="0.3">
      <c r="A740" t="s">
        <v>776</v>
      </c>
      <c r="B740" s="1">
        <v>45659</v>
      </c>
      <c r="C740" s="1">
        <v>45663</v>
      </c>
      <c r="D740" s="1">
        <v>45662</v>
      </c>
      <c r="E740" t="s">
        <v>16</v>
      </c>
      <c r="F740" t="s">
        <v>32</v>
      </c>
      <c r="G740" t="s">
        <v>18</v>
      </c>
      <c r="H740" t="s">
        <v>19</v>
      </c>
      <c r="I740" t="s">
        <v>38</v>
      </c>
      <c r="J740" t="s">
        <v>21</v>
      </c>
      <c r="K740">
        <v>12</v>
      </c>
      <c r="L740">
        <v>160.34</v>
      </c>
      <c r="M740">
        <v>85.21</v>
      </c>
      <c r="N740">
        <v>7.16</v>
      </c>
      <c r="O740">
        <v>5</v>
      </c>
      <c r="P740">
        <f t="shared" si="99"/>
        <v>1</v>
      </c>
      <c r="Q740" t="str">
        <f t="shared" si="100"/>
        <v>Before 01-15</v>
      </c>
      <c r="R740">
        <f t="shared" si="101"/>
        <v>152.32300000000001</v>
      </c>
      <c r="S740">
        <f t="shared" si="102"/>
        <v>1827.8760000000002</v>
      </c>
      <c r="T740">
        <f t="shared" si="103"/>
        <v>805.35600000000022</v>
      </c>
      <c r="U740" s="2">
        <f>Monthly_Fixed_Costs!$I$2</f>
        <v>26.363636363636363</v>
      </c>
      <c r="V740">
        <f t="shared" si="104"/>
        <v>85.92</v>
      </c>
      <c r="W740" s="2">
        <f t="shared" si="105"/>
        <v>693.07236363636389</v>
      </c>
      <c r="X740">
        <f t="shared" si="106"/>
        <v>3</v>
      </c>
      <c r="Y740">
        <f t="shared" si="107"/>
        <v>0</v>
      </c>
    </row>
    <row r="741" spans="1:25" x14ac:dyDescent="0.3">
      <c r="A741" t="s">
        <v>777</v>
      </c>
      <c r="B741" s="1">
        <v>45663</v>
      </c>
      <c r="C741" s="1">
        <v>45667</v>
      </c>
      <c r="D741" s="1">
        <v>45667</v>
      </c>
      <c r="E741" t="s">
        <v>16</v>
      </c>
      <c r="F741" t="s">
        <v>17</v>
      </c>
      <c r="G741" t="s">
        <v>24</v>
      </c>
      <c r="H741" t="s">
        <v>37</v>
      </c>
      <c r="I741" t="s">
        <v>34</v>
      </c>
      <c r="J741" t="s">
        <v>35</v>
      </c>
      <c r="K741">
        <v>18</v>
      </c>
      <c r="L741">
        <v>53.58</v>
      </c>
      <c r="M741">
        <v>28.9</v>
      </c>
      <c r="N741">
        <v>7.56</v>
      </c>
      <c r="O741">
        <v>15</v>
      </c>
      <c r="P741">
        <f t="shared" si="99"/>
        <v>1</v>
      </c>
      <c r="Q741" t="str">
        <f t="shared" si="100"/>
        <v>Before 01-15</v>
      </c>
      <c r="R741">
        <f t="shared" si="101"/>
        <v>45.542999999999999</v>
      </c>
      <c r="S741">
        <f t="shared" si="102"/>
        <v>819.774</v>
      </c>
      <c r="T741">
        <f t="shared" si="103"/>
        <v>299.57400000000007</v>
      </c>
      <c r="U741" s="2">
        <f>Monthly_Fixed_Costs!$I$2</f>
        <v>26.363636363636363</v>
      </c>
      <c r="V741">
        <f t="shared" si="104"/>
        <v>136.07999999999998</v>
      </c>
      <c r="W741" s="2">
        <f t="shared" si="105"/>
        <v>137.13036363636371</v>
      </c>
      <c r="X741">
        <f t="shared" si="106"/>
        <v>4</v>
      </c>
      <c r="Y741">
        <f t="shared" si="107"/>
        <v>0</v>
      </c>
    </row>
    <row r="742" spans="1:25" x14ac:dyDescent="0.3">
      <c r="A742" t="s">
        <v>778</v>
      </c>
      <c r="B742" s="1">
        <v>45674</v>
      </c>
      <c r="C742" s="1">
        <v>45677</v>
      </c>
      <c r="D742" s="1">
        <v>45680</v>
      </c>
      <c r="E742" t="s">
        <v>16</v>
      </c>
      <c r="F742" t="s">
        <v>45</v>
      </c>
      <c r="G742" t="s">
        <v>24</v>
      </c>
      <c r="H742" t="s">
        <v>19</v>
      </c>
      <c r="I742" t="s">
        <v>29</v>
      </c>
      <c r="J742" t="s">
        <v>27</v>
      </c>
      <c r="K742">
        <v>20</v>
      </c>
      <c r="L742">
        <v>88.83</v>
      </c>
      <c r="M742">
        <v>49.92</v>
      </c>
      <c r="N742">
        <v>5.12</v>
      </c>
      <c r="O742">
        <v>5</v>
      </c>
      <c r="P742">
        <f t="shared" si="99"/>
        <v>0</v>
      </c>
      <c r="Q742" t="str">
        <f t="shared" si="100"/>
        <v>After 01-15</v>
      </c>
      <c r="R742">
        <f t="shared" si="101"/>
        <v>84.388499999999993</v>
      </c>
      <c r="S742">
        <f t="shared" si="102"/>
        <v>1687.77</v>
      </c>
      <c r="T742">
        <f t="shared" si="103"/>
        <v>689.36999999999989</v>
      </c>
      <c r="U742" s="2">
        <f>Monthly_Fixed_Costs!$I$2</f>
        <v>26.363636363636363</v>
      </c>
      <c r="V742">
        <f t="shared" si="104"/>
        <v>102.4</v>
      </c>
      <c r="W742" s="2">
        <f t="shared" si="105"/>
        <v>560.60636363636354</v>
      </c>
      <c r="X742">
        <f t="shared" si="106"/>
        <v>6</v>
      </c>
      <c r="Y742">
        <f t="shared" si="107"/>
        <v>0</v>
      </c>
    </row>
    <row r="743" spans="1:25" x14ac:dyDescent="0.3">
      <c r="A743" t="s">
        <v>779</v>
      </c>
      <c r="B743" s="1">
        <v>45659</v>
      </c>
      <c r="C743" s="1">
        <v>45661</v>
      </c>
      <c r="D743" s="1">
        <v>45661</v>
      </c>
      <c r="E743" t="s">
        <v>16</v>
      </c>
      <c r="F743" t="s">
        <v>45</v>
      </c>
      <c r="G743" t="s">
        <v>18</v>
      </c>
      <c r="H743" t="s">
        <v>37</v>
      </c>
      <c r="I743" t="s">
        <v>26</v>
      </c>
      <c r="J743" t="s">
        <v>27</v>
      </c>
      <c r="K743">
        <v>17</v>
      </c>
      <c r="L743">
        <v>81.86</v>
      </c>
      <c r="M743">
        <v>44.5</v>
      </c>
      <c r="N743">
        <v>7.34</v>
      </c>
      <c r="O743">
        <v>5</v>
      </c>
      <c r="P743">
        <f t="shared" si="99"/>
        <v>1</v>
      </c>
      <c r="Q743" t="str">
        <f t="shared" si="100"/>
        <v>Before 01-15</v>
      </c>
      <c r="R743">
        <f t="shared" si="101"/>
        <v>77.766999999999996</v>
      </c>
      <c r="S743">
        <f t="shared" si="102"/>
        <v>1322.039</v>
      </c>
      <c r="T743">
        <f t="shared" si="103"/>
        <v>565.53899999999999</v>
      </c>
      <c r="U743" s="2">
        <f>Monthly_Fixed_Costs!$I$2</f>
        <v>26.363636363636363</v>
      </c>
      <c r="V743">
        <f t="shared" si="104"/>
        <v>124.78</v>
      </c>
      <c r="W743" s="2">
        <f t="shared" si="105"/>
        <v>414.39536363636364</v>
      </c>
      <c r="X743">
        <f t="shared" si="106"/>
        <v>2</v>
      </c>
      <c r="Y743">
        <f t="shared" si="107"/>
        <v>0</v>
      </c>
    </row>
    <row r="744" spans="1:25" x14ac:dyDescent="0.3">
      <c r="A744" t="s">
        <v>780</v>
      </c>
      <c r="B744" s="1">
        <v>45665</v>
      </c>
      <c r="C744" s="1">
        <v>45667</v>
      </c>
      <c r="D744" s="1">
        <v>45667</v>
      </c>
      <c r="E744" t="s">
        <v>16</v>
      </c>
      <c r="F744" t="s">
        <v>32</v>
      </c>
      <c r="G744" t="s">
        <v>18</v>
      </c>
      <c r="H744" t="s">
        <v>25</v>
      </c>
      <c r="I744" t="s">
        <v>20</v>
      </c>
      <c r="J744" t="s">
        <v>21</v>
      </c>
      <c r="K744">
        <v>16</v>
      </c>
      <c r="L744">
        <v>47.1</v>
      </c>
      <c r="M744">
        <v>20.27</v>
      </c>
      <c r="N744">
        <v>8.1199999999999992</v>
      </c>
      <c r="O744">
        <v>5</v>
      </c>
      <c r="P744">
        <f t="shared" si="99"/>
        <v>1</v>
      </c>
      <c r="Q744" t="str">
        <f t="shared" si="100"/>
        <v>Before 01-15</v>
      </c>
      <c r="R744">
        <f t="shared" si="101"/>
        <v>44.744999999999997</v>
      </c>
      <c r="S744">
        <f t="shared" si="102"/>
        <v>715.92</v>
      </c>
      <c r="T744">
        <f t="shared" si="103"/>
        <v>391.59999999999997</v>
      </c>
      <c r="U744" s="2">
        <f>Monthly_Fixed_Costs!$I$2</f>
        <v>26.363636363636363</v>
      </c>
      <c r="V744">
        <f t="shared" si="104"/>
        <v>129.91999999999999</v>
      </c>
      <c r="W744" s="2">
        <f t="shared" si="105"/>
        <v>235.3163636363636</v>
      </c>
      <c r="X744">
        <f t="shared" si="106"/>
        <v>2</v>
      </c>
      <c r="Y744">
        <f t="shared" si="107"/>
        <v>0</v>
      </c>
    </row>
    <row r="745" spans="1:25" x14ac:dyDescent="0.3">
      <c r="A745" t="s">
        <v>781</v>
      </c>
      <c r="B745" s="1">
        <v>45664</v>
      </c>
      <c r="C745" s="1">
        <v>45667</v>
      </c>
      <c r="D745" s="1">
        <v>45667</v>
      </c>
      <c r="E745" t="s">
        <v>23</v>
      </c>
      <c r="F745" t="s">
        <v>32</v>
      </c>
      <c r="G745" t="s">
        <v>24</v>
      </c>
      <c r="H745" t="s">
        <v>25</v>
      </c>
      <c r="I745" t="s">
        <v>26</v>
      </c>
      <c r="J745" t="s">
        <v>27</v>
      </c>
      <c r="K745">
        <v>17</v>
      </c>
      <c r="L745">
        <v>32.46</v>
      </c>
      <c r="M745">
        <v>19.37</v>
      </c>
      <c r="N745">
        <v>8.84</v>
      </c>
      <c r="O745">
        <v>10</v>
      </c>
      <c r="P745">
        <f t="shared" si="99"/>
        <v>1</v>
      </c>
      <c r="Q745" t="str">
        <f t="shared" si="100"/>
        <v>Before 01-15</v>
      </c>
      <c r="R745">
        <f t="shared" si="101"/>
        <v>29.214000000000002</v>
      </c>
      <c r="S745">
        <f t="shared" si="102"/>
        <v>496.63800000000003</v>
      </c>
      <c r="T745">
        <f t="shared" si="103"/>
        <v>167.34800000000001</v>
      </c>
      <c r="U745" s="2">
        <f>Monthly_Fixed_Costs!$I$2</f>
        <v>26.363636363636363</v>
      </c>
      <c r="V745">
        <f t="shared" si="104"/>
        <v>150.28</v>
      </c>
      <c r="W745" s="2">
        <f t="shared" si="105"/>
        <v>-9.2956363636363619</v>
      </c>
      <c r="X745">
        <f t="shared" si="106"/>
        <v>3</v>
      </c>
      <c r="Y745">
        <f t="shared" si="107"/>
        <v>1</v>
      </c>
    </row>
    <row r="746" spans="1:25" x14ac:dyDescent="0.3">
      <c r="A746" t="s">
        <v>782</v>
      </c>
      <c r="B746" s="1">
        <v>45681</v>
      </c>
      <c r="C746" s="1">
        <v>45685</v>
      </c>
      <c r="D746" s="1">
        <v>45685</v>
      </c>
      <c r="E746" t="s">
        <v>23</v>
      </c>
      <c r="F746" t="s">
        <v>17</v>
      </c>
      <c r="G746" t="s">
        <v>24</v>
      </c>
      <c r="H746" t="s">
        <v>25</v>
      </c>
      <c r="I746" t="s">
        <v>47</v>
      </c>
      <c r="J746" t="s">
        <v>35</v>
      </c>
      <c r="K746">
        <v>7</v>
      </c>
      <c r="L746">
        <v>179.63</v>
      </c>
      <c r="M746">
        <v>86.68</v>
      </c>
      <c r="N746">
        <v>7.86</v>
      </c>
      <c r="O746">
        <v>0</v>
      </c>
      <c r="P746">
        <f t="shared" si="99"/>
        <v>1</v>
      </c>
      <c r="Q746" t="str">
        <f t="shared" si="100"/>
        <v>After 01-15</v>
      </c>
      <c r="R746">
        <f t="shared" si="101"/>
        <v>179.63</v>
      </c>
      <c r="S746">
        <f t="shared" si="102"/>
        <v>1257.4099999999999</v>
      </c>
      <c r="T746">
        <f t="shared" si="103"/>
        <v>650.64999999999986</v>
      </c>
      <c r="U746" s="2">
        <f>Monthly_Fixed_Costs!$I$2</f>
        <v>26.363636363636363</v>
      </c>
      <c r="V746">
        <f t="shared" si="104"/>
        <v>55.02</v>
      </c>
      <c r="W746" s="2">
        <f t="shared" si="105"/>
        <v>569.26636363636351</v>
      </c>
      <c r="X746">
        <f t="shared" si="106"/>
        <v>4</v>
      </c>
      <c r="Y746">
        <f t="shared" si="107"/>
        <v>0</v>
      </c>
    </row>
    <row r="747" spans="1:25" x14ac:dyDescent="0.3">
      <c r="A747" t="s">
        <v>783</v>
      </c>
      <c r="B747" s="1">
        <v>45678</v>
      </c>
      <c r="C747" s="1">
        <v>45682</v>
      </c>
      <c r="D747" s="1">
        <v>45683</v>
      </c>
      <c r="E747" t="s">
        <v>16</v>
      </c>
      <c r="F747" t="s">
        <v>45</v>
      </c>
      <c r="G747" t="s">
        <v>18</v>
      </c>
      <c r="H747" t="s">
        <v>19</v>
      </c>
      <c r="I747" t="s">
        <v>47</v>
      </c>
      <c r="J747" t="s">
        <v>35</v>
      </c>
      <c r="K747">
        <v>15</v>
      </c>
      <c r="L747">
        <v>67.63</v>
      </c>
      <c r="M747">
        <v>38.5</v>
      </c>
      <c r="N747">
        <v>4.09</v>
      </c>
      <c r="O747">
        <v>10</v>
      </c>
      <c r="P747">
        <f t="shared" si="99"/>
        <v>0</v>
      </c>
      <c r="Q747" t="str">
        <f t="shared" si="100"/>
        <v>After 01-15</v>
      </c>
      <c r="R747">
        <f t="shared" si="101"/>
        <v>60.866999999999997</v>
      </c>
      <c r="S747">
        <f t="shared" si="102"/>
        <v>913.005</v>
      </c>
      <c r="T747">
        <f t="shared" si="103"/>
        <v>335.505</v>
      </c>
      <c r="U747" s="2">
        <f>Monthly_Fixed_Costs!$I$2</f>
        <v>26.363636363636363</v>
      </c>
      <c r="V747">
        <f t="shared" si="104"/>
        <v>61.349999999999994</v>
      </c>
      <c r="W747" s="2">
        <f t="shared" si="105"/>
        <v>247.79136363636366</v>
      </c>
      <c r="X747">
        <f t="shared" si="106"/>
        <v>5</v>
      </c>
      <c r="Y747">
        <f t="shared" si="107"/>
        <v>0</v>
      </c>
    </row>
    <row r="748" spans="1:25" x14ac:dyDescent="0.3">
      <c r="A748" t="s">
        <v>784</v>
      </c>
      <c r="B748" s="1">
        <v>45688</v>
      </c>
      <c r="C748" s="1">
        <v>45690</v>
      </c>
      <c r="D748" s="1">
        <v>45692</v>
      </c>
      <c r="E748" t="s">
        <v>23</v>
      </c>
      <c r="F748" t="s">
        <v>17</v>
      </c>
      <c r="G748" t="s">
        <v>24</v>
      </c>
      <c r="H748" t="s">
        <v>19</v>
      </c>
      <c r="I748" t="s">
        <v>26</v>
      </c>
      <c r="J748" t="s">
        <v>27</v>
      </c>
      <c r="K748">
        <v>11</v>
      </c>
      <c r="L748">
        <v>93.72</v>
      </c>
      <c r="M748">
        <v>57.27</v>
      </c>
      <c r="N748">
        <v>4.88</v>
      </c>
      <c r="O748">
        <v>10</v>
      </c>
      <c r="P748">
        <f t="shared" si="99"/>
        <v>0</v>
      </c>
      <c r="Q748" t="str">
        <f t="shared" si="100"/>
        <v>After 01-15</v>
      </c>
      <c r="R748">
        <f t="shared" si="101"/>
        <v>84.347999999999999</v>
      </c>
      <c r="S748">
        <f t="shared" si="102"/>
        <v>927.82799999999997</v>
      </c>
      <c r="T748">
        <f t="shared" si="103"/>
        <v>297.85799999999995</v>
      </c>
      <c r="U748" s="2">
        <f>Monthly_Fixed_Costs!$I$2</f>
        <v>26.363636363636363</v>
      </c>
      <c r="V748">
        <f t="shared" si="104"/>
        <v>53.68</v>
      </c>
      <c r="W748" s="2">
        <f t="shared" si="105"/>
        <v>217.81436363636357</v>
      </c>
      <c r="X748">
        <f t="shared" si="106"/>
        <v>4</v>
      </c>
      <c r="Y748">
        <f t="shared" si="107"/>
        <v>0</v>
      </c>
    </row>
    <row r="749" spans="1:25" x14ac:dyDescent="0.3">
      <c r="A749" t="s">
        <v>785</v>
      </c>
      <c r="B749" s="1">
        <v>45680</v>
      </c>
      <c r="C749" s="1">
        <v>45682</v>
      </c>
      <c r="D749" s="1">
        <v>45681</v>
      </c>
      <c r="E749" t="s">
        <v>16</v>
      </c>
      <c r="F749" t="s">
        <v>17</v>
      </c>
      <c r="G749" t="s">
        <v>18</v>
      </c>
      <c r="H749" t="s">
        <v>19</v>
      </c>
      <c r="I749" t="s">
        <v>56</v>
      </c>
      <c r="J749" t="s">
        <v>35</v>
      </c>
      <c r="K749">
        <v>20</v>
      </c>
      <c r="L749">
        <v>100.12</v>
      </c>
      <c r="M749">
        <v>64.650000000000006</v>
      </c>
      <c r="N749">
        <v>9.7899999999999991</v>
      </c>
      <c r="O749">
        <v>5</v>
      </c>
      <c r="P749">
        <f t="shared" si="99"/>
        <v>1</v>
      </c>
      <c r="Q749" t="str">
        <f t="shared" si="100"/>
        <v>After 01-15</v>
      </c>
      <c r="R749">
        <f t="shared" si="101"/>
        <v>95.114000000000004</v>
      </c>
      <c r="S749">
        <f t="shared" si="102"/>
        <v>1902.2800000000002</v>
      </c>
      <c r="T749">
        <f t="shared" si="103"/>
        <v>609.2800000000002</v>
      </c>
      <c r="U749" s="2">
        <f>Monthly_Fixed_Costs!$I$2</f>
        <v>26.363636363636363</v>
      </c>
      <c r="V749">
        <f t="shared" si="104"/>
        <v>195.79999999999998</v>
      </c>
      <c r="W749" s="2">
        <f t="shared" si="105"/>
        <v>387.11636363636387</v>
      </c>
      <c r="X749">
        <f t="shared" si="106"/>
        <v>1</v>
      </c>
      <c r="Y749">
        <f t="shared" si="107"/>
        <v>0</v>
      </c>
    </row>
    <row r="750" spans="1:25" x14ac:dyDescent="0.3">
      <c r="A750" t="s">
        <v>786</v>
      </c>
      <c r="B750" s="1">
        <v>45676</v>
      </c>
      <c r="C750" s="1">
        <v>45678</v>
      </c>
      <c r="D750" s="1">
        <v>45678</v>
      </c>
      <c r="E750" t="s">
        <v>23</v>
      </c>
      <c r="F750" t="s">
        <v>45</v>
      </c>
      <c r="G750" t="s">
        <v>24</v>
      </c>
      <c r="H750" t="s">
        <v>33</v>
      </c>
      <c r="I750" t="s">
        <v>20</v>
      </c>
      <c r="J750" t="s">
        <v>21</v>
      </c>
      <c r="K750">
        <v>18</v>
      </c>
      <c r="L750">
        <v>72.84</v>
      </c>
      <c r="M750">
        <v>32.33</v>
      </c>
      <c r="N750">
        <v>6.82</v>
      </c>
      <c r="O750">
        <v>15</v>
      </c>
      <c r="P750">
        <f t="shared" si="99"/>
        <v>1</v>
      </c>
      <c r="Q750" t="str">
        <f t="shared" si="100"/>
        <v>After 01-15</v>
      </c>
      <c r="R750">
        <f t="shared" si="101"/>
        <v>61.914000000000001</v>
      </c>
      <c r="S750">
        <f t="shared" si="102"/>
        <v>1114.452</v>
      </c>
      <c r="T750">
        <f t="shared" si="103"/>
        <v>532.51200000000006</v>
      </c>
      <c r="U750" s="2">
        <f>Monthly_Fixed_Costs!$I$2</f>
        <v>26.363636363636363</v>
      </c>
      <c r="V750">
        <f t="shared" si="104"/>
        <v>122.76</v>
      </c>
      <c r="W750" s="2">
        <f t="shared" si="105"/>
        <v>383.38836363636369</v>
      </c>
      <c r="X750">
        <f t="shared" si="106"/>
        <v>2</v>
      </c>
      <c r="Y750">
        <f t="shared" si="107"/>
        <v>0</v>
      </c>
    </row>
    <row r="751" spans="1:25" x14ac:dyDescent="0.3">
      <c r="A751" t="s">
        <v>787</v>
      </c>
      <c r="B751" s="1">
        <v>45687</v>
      </c>
      <c r="C751" s="1">
        <v>45690</v>
      </c>
      <c r="D751" s="1">
        <v>45690</v>
      </c>
      <c r="E751" t="s">
        <v>16</v>
      </c>
      <c r="F751" t="s">
        <v>17</v>
      </c>
      <c r="G751" t="s">
        <v>18</v>
      </c>
      <c r="H751" t="s">
        <v>19</v>
      </c>
      <c r="I751" t="s">
        <v>34</v>
      </c>
      <c r="J751" t="s">
        <v>35</v>
      </c>
      <c r="K751">
        <v>4</v>
      </c>
      <c r="L751">
        <v>147.02000000000001</v>
      </c>
      <c r="M751">
        <v>71.14</v>
      </c>
      <c r="N751">
        <v>5.22</v>
      </c>
      <c r="O751">
        <v>5</v>
      </c>
      <c r="P751">
        <f t="shared" si="99"/>
        <v>1</v>
      </c>
      <c r="Q751" t="str">
        <f t="shared" si="100"/>
        <v>After 01-15</v>
      </c>
      <c r="R751">
        <f t="shared" si="101"/>
        <v>139.66900000000001</v>
      </c>
      <c r="S751">
        <f t="shared" si="102"/>
        <v>558.67600000000004</v>
      </c>
      <c r="T751">
        <f t="shared" si="103"/>
        <v>274.11600000000004</v>
      </c>
      <c r="U751" s="2">
        <f>Monthly_Fixed_Costs!$I$2</f>
        <v>26.363636363636363</v>
      </c>
      <c r="V751">
        <f t="shared" si="104"/>
        <v>20.88</v>
      </c>
      <c r="W751" s="2">
        <f t="shared" si="105"/>
        <v>226.87236363636367</v>
      </c>
      <c r="X751">
        <f t="shared" si="106"/>
        <v>3</v>
      </c>
      <c r="Y751">
        <f t="shared" si="107"/>
        <v>0</v>
      </c>
    </row>
    <row r="752" spans="1:25" x14ac:dyDescent="0.3">
      <c r="A752" t="s">
        <v>788</v>
      </c>
      <c r="B752" s="1">
        <v>45687</v>
      </c>
      <c r="C752" s="1">
        <v>45689</v>
      </c>
      <c r="D752" s="1">
        <v>45692</v>
      </c>
      <c r="E752" t="s">
        <v>16</v>
      </c>
      <c r="F752" t="s">
        <v>45</v>
      </c>
      <c r="G752" t="s">
        <v>18</v>
      </c>
      <c r="H752" t="s">
        <v>25</v>
      </c>
      <c r="I752" t="s">
        <v>38</v>
      </c>
      <c r="J752" t="s">
        <v>21</v>
      </c>
      <c r="K752">
        <v>17</v>
      </c>
      <c r="L752">
        <v>102.19</v>
      </c>
      <c r="M752">
        <v>54.9</v>
      </c>
      <c r="N752">
        <v>4.32</v>
      </c>
      <c r="O752">
        <v>0</v>
      </c>
      <c r="P752">
        <f t="shared" si="99"/>
        <v>0</v>
      </c>
      <c r="Q752" t="str">
        <f t="shared" si="100"/>
        <v>After 01-15</v>
      </c>
      <c r="R752">
        <f t="shared" si="101"/>
        <v>102.19</v>
      </c>
      <c r="S752">
        <f t="shared" si="102"/>
        <v>1737.23</v>
      </c>
      <c r="T752">
        <f t="shared" si="103"/>
        <v>803.93000000000006</v>
      </c>
      <c r="U752" s="2">
        <f>Monthly_Fixed_Costs!$I$2</f>
        <v>26.363636363636363</v>
      </c>
      <c r="V752">
        <f t="shared" si="104"/>
        <v>73.44</v>
      </c>
      <c r="W752" s="2">
        <f t="shared" si="105"/>
        <v>704.12636363636375</v>
      </c>
      <c r="X752">
        <f t="shared" si="106"/>
        <v>5</v>
      </c>
      <c r="Y752">
        <f t="shared" si="107"/>
        <v>0</v>
      </c>
    </row>
    <row r="753" spans="1:25" x14ac:dyDescent="0.3">
      <c r="A753" t="s">
        <v>789</v>
      </c>
      <c r="B753" s="1">
        <v>45660</v>
      </c>
      <c r="C753" s="1">
        <v>45663</v>
      </c>
      <c r="D753" s="1">
        <v>45662</v>
      </c>
      <c r="E753" t="s">
        <v>16</v>
      </c>
      <c r="F753" t="s">
        <v>45</v>
      </c>
      <c r="G753" t="s">
        <v>18</v>
      </c>
      <c r="H753" t="s">
        <v>37</v>
      </c>
      <c r="I753" t="s">
        <v>26</v>
      </c>
      <c r="J753" t="s">
        <v>27</v>
      </c>
      <c r="K753">
        <v>8</v>
      </c>
      <c r="L753">
        <v>54.66</v>
      </c>
      <c r="M753">
        <v>27.98</v>
      </c>
      <c r="N753">
        <v>10.28</v>
      </c>
      <c r="O753">
        <v>0</v>
      </c>
      <c r="P753">
        <f t="shared" si="99"/>
        <v>1</v>
      </c>
      <c r="Q753" t="str">
        <f t="shared" si="100"/>
        <v>Before 01-15</v>
      </c>
      <c r="R753">
        <f t="shared" si="101"/>
        <v>54.66</v>
      </c>
      <c r="S753">
        <f t="shared" si="102"/>
        <v>437.28</v>
      </c>
      <c r="T753">
        <f t="shared" si="103"/>
        <v>213.43999999999997</v>
      </c>
      <c r="U753" s="2">
        <f>Monthly_Fixed_Costs!$I$2</f>
        <v>26.363636363636363</v>
      </c>
      <c r="V753">
        <f t="shared" si="104"/>
        <v>82.24</v>
      </c>
      <c r="W753" s="2">
        <f t="shared" si="105"/>
        <v>104.83636363636361</v>
      </c>
      <c r="X753">
        <f t="shared" si="106"/>
        <v>2</v>
      </c>
      <c r="Y753">
        <f t="shared" si="107"/>
        <v>0</v>
      </c>
    </row>
    <row r="754" spans="1:25" x14ac:dyDescent="0.3">
      <c r="A754" t="s">
        <v>790</v>
      </c>
      <c r="B754" s="1">
        <v>45667</v>
      </c>
      <c r="C754" s="1">
        <v>45671</v>
      </c>
      <c r="D754" s="1">
        <v>45670</v>
      </c>
      <c r="E754" t="s">
        <v>16</v>
      </c>
      <c r="F754" t="s">
        <v>41</v>
      </c>
      <c r="G754" t="s">
        <v>24</v>
      </c>
      <c r="H754" t="s">
        <v>33</v>
      </c>
      <c r="I754" t="s">
        <v>74</v>
      </c>
      <c r="J754" t="s">
        <v>27</v>
      </c>
      <c r="K754">
        <v>4</v>
      </c>
      <c r="L754">
        <v>121.94</v>
      </c>
      <c r="M754">
        <v>75.349999999999994</v>
      </c>
      <c r="N754">
        <v>8.68</v>
      </c>
      <c r="O754">
        <v>5</v>
      </c>
      <c r="P754">
        <f t="shared" si="99"/>
        <v>1</v>
      </c>
      <c r="Q754" t="str">
        <f t="shared" si="100"/>
        <v>Before 01-15</v>
      </c>
      <c r="R754">
        <f t="shared" si="101"/>
        <v>115.84299999999999</v>
      </c>
      <c r="S754">
        <f t="shared" si="102"/>
        <v>463.37199999999996</v>
      </c>
      <c r="T754">
        <f t="shared" si="103"/>
        <v>161.97199999999998</v>
      </c>
      <c r="U754" s="2">
        <f>Monthly_Fixed_Costs!$I$2</f>
        <v>26.363636363636363</v>
      </c>
      <c r="V754">
        <f t="shared" si="104"/>
        <v>34.72</v>
      </c>
      <c r="W754" s="2">
        <f t="shared" si="105"/>
        <v>100.88836363636362</v>
      </c>
      <c r="X754">
        <f t="shared" si="106"/>
        <v>3</v>
      </c>
      <c r="Y754">
        <f t="shared" si="107"/>
        <v>0</v>
      </c>
    </row>
    <row r="755" spans="1:25" x14ac:dyDescent="0.3">
      <c r="A755" t="s">
        <v>791</v>
      </c>
      <c r="B755" s="1">
        <v>45679</v>
      </c>
      <c r="C755" s="1">
        <v>45681</v>
      </c>
      <c r="D755" s="1">
        <v>45682</v>
      </c>
      <c r="E755" t="s">
        <v>23</v>
      </c>
      <c r="F755" t="s">
        <v>45</v>
      </c>
      <c r="G755" t="s">
        <v>18</v>
      </c>
      <c r="H755" t="s">
        <v>19</v>
      </c>
      <c r="I755" t="s">
        <v>38</v>
      </c>
      <c r="J755" t="s">
        <v>21</v>
      </c>
      <c r="K755">
        <v>7</v>
      </c>
      <c r="L755">
        <v>75.34</v>
      </c>
      <c r="M755">
        <v>46.35</v>
      </c>
      <c r="N755">
        <v>10.32</v>
      </c>
      <c r="O755">
        <v>0</v>
      </c>
      <c r="P755">
        <f t="shared" si="99"/>
        <v>0</v>
      </c>
      <c r="Q755" t="str">
        <f t="shared" si="100"/>
        <v>After 01-15</v>
      </c>
      <c r="R755">
        <f t="shared" si="101"/>
        <v>75.34</v>
      </c>
      <c r="S755">
        <f t="shared" si="102"/>
        <v>527.38</v>
      </c>
      <c r="T755">
        <f t="shared" si="103"/>
        <v>202.93</v>
      </c>
      <c r="U755" s="2">
        <f>Monthly_Fixed_Costs!$I$2</f>
        <v>26.363636363636363</v>
      </c>
      <c r="V755">
        <f t="shared" si="104"/>
        <v>72.240000000000009</v>
      </c>
      <c r="W755" s="2">
        <f t="shared" si="105"/>
        <v>104.32636363636364</v>
      </c>
      <c r="X755">
        <f t="shared" si="106"/>
        <v>3</v>
      </c>
      <c r="Y755">
        <f t="shared" si="107"/>
        <v>0</v>
      </c>
    </row>
    <row r="756" spans="1:25" x14ac:dyDescent="0.3">
      <c r="A756" t="s">
        <v>792</v>
      </c>
      <c r="B756" s="1">
        <v>45663</v>
      </c>
      <c r="C756" s="1">
        <v>45667</v>
      </c>
      <c r="D756" s="1">
        <v>45666</v>
      </c>
      <c r="E756" t="s">
        <v>16</v>
      </c>
      <c r="F756" t="s">
        <v>17</v>
      </c>
      <c r="G756" t="s">
        <v>18</v>
      </c>
      <c r="H756" t="s">
        <v>25</v>
      </c>
      <c r="I756" t="s">
        <v>20</v>
      </c>
      <c r="J756" t="s">
        <v>21</v>
      </c>
      <c r="K756">
        <v>20</v>
      </c>
      <c r="L756">
        <v>145.05000000000001</v>
      </c>
      <c r="M756">
        <v>93.33</v>
      </c>
      <c r="N756">
        <v>3.58</v>
      </c>
      <c r="O756">
        <v>10</v>
      </c>
      <c r="P756">
        <f t="shared" si="99"/>
        <v>1</v>
      </c>
      <c r="Q756" t="str">
        <f t="shared" si="100"/>
        <v>Before 01-15</v>
      </c>
      <c r="R756">
        <f t="shared" si="101"/>
        <v>130.54500000000002</v>
      </c>
      <c r="S756">
        <f t="shared" si="102"/>
        <v>2610.9000000000005</v>
      </c>
      <c r="T756">
        <f t="shared" si="103"/>
        <v>744.30000000000064</v>
      </c>
      <c r="U756" s="2">
        <f>Monthly_Fixed_Costs!$I$2</f>
        <v>26.363636363636363</v>
      </c>
      <c r="V756">
        <f t="shared" si="104"/>
        <v>71.599999999999994</v>
      </c>
      <c r="W756" s="2">
        <f t="shared" si="105"/>
        <v>646.33636363636424</v>
      </c>
      <c r="X756">
        <f t="shared" si="106"/>
        <v>3</v>
      </c>
      <c r="Y756">
        <f t="shared" si="107"/>
        <v>0</v>
      </c>
    </row>
    <row r="757" spans="1:25" x14ac:dyDescent="0.3">
      <c r="A757" t="s">
        <v>793</v>
      </c>
      <c r="B757" s="1">
        <v>45670</v>
      </c>
      <c r="C757" s="1">
        <v>45674</v>
      </c>
      <c r="D757" s="1">
        <v>45674</v>
      </c>
      <c r="E757" t="s">
        <v>16</v>
      </c>
      <c r="F757" t="s">
        <v>17</v>
      </c>
      <c r="G757" t="s">
        <v>24</v>
      </c>
      <c r="H757" t="s">
        <v>25</v>
      </c>
      <c r="I757" t="s">
        <v>29</v>
      </c>
      <c r="J757" t="s">
        <v>27</v>
      </c>
      <c r="K757">
        <v>16</v>
      </c>
      <c r="L757">
        <v>176.83</v>
      </c>
      <c r="M757">
        <v>85.37</v>
      </c>
      <c r="N757">
        <v>11.39</v>
      </c>
      <c r="O757">
        <v>15</v>
      </c>
      <c r="P757">
        <f t="shared" si="99"/>
        <v>1</v>
      </c>
      <c r="Q757" t="str">
        <f t="shared" si="100"/>
        <v>Before 01-15</v>
      </c>
      <c r="R757">
        <f t="shared" si="101"/>
        <v>150.30549999999999</v>
      </c>
      <c r="S757">
        <f t="shared" si="102"/>
        <v>2404.8879999999999</v>
      </c>
      <c r="T757">
        <f t="shared" si="103"/>
        <v>1038.9679999999998</v>
      </c>
      <c r="U757" s="2">
        <f>Monthly_Fixed_Costs!$I$2</f>
        <v>26.363636363636363</v>
      </c>
      <c r="V757">
        <f t="shared" si="104"/>
        <v>182.24</v>
      </c>
      <c r="W757" s="2">
        <f t="shared" si="105"/>
        <v>830.36436363636346</v>
      </c>
      <c r="X757">
        <f t="shared" si="106"/>
        <v>4</v>
      </c>
      <c r="Y757">
        <f t="shared" si="107"/>
        <v>0</v>
      </c>
    </row>
    <row r="758" spans="1:25" x14ac:dyDescent="0.3">
      <c r="A758" t="s">
        <v>794</v>
      </c>
      <c r="B758" s="1">
        <v>45682</v>
      </c>
      <c r="C758" s="1">
        <v>45684</v>
      </c>
      <c r="D758" s="1">
        <v>45686</v>
      </c>
      <c r="E758" t="s">
        <v>23</v>
      </c>
      <c r="F758" t="s">
        <v>32</v>
      </c>
      <c r="G758" t="s">
        <v>18</v>
      </c>
      <c r="H758" t="s">
        <v>33</v>
      </c>
      <c r="I758" t="s">
        <v>47</v>
      </c>
      <c r="J758" t="s">
        <v>35</v>
      </c>
      <c r="K758">
        <v>19</v>
      </c>
      <c r="L758">
        <v>166.53</v>
      </c>
      <c r="M758">
        <v>79.83</v>
      </c>
      <c r="N758">
        <v>3.7</v>
      </c>
      <c r="O758">
        <v>15</v>
      </c>
      <c r="P758">
        <f t="shared" si="99"/>
        <v>0</v>
      </c>
      <c r="Q758" t="str">
        <f t="shared" si="100"/>
        <v>After 01-15</v>
      </c>
      <c r="R758">
        <f t="shared" si="101"/>
        <v>141.5505</v>
      </c>
      <c r="S758">
        <f t="shared" si="102"/>
        <v>2689.4594999999999</v>
      </c>
      <c r="T758">
        <f t="shared" si="103"/>
        <v>1172.6895</v>
      </c>
      <c r="U758" s="2">
        <f>Monthly_Fixed_Costs!$I$2</f>
        <v>26.363636363636363</v>
      </c>
      <c r="V758">
        <f t="shared" si="104"/>
        <v>70.3</v>
      </c>
      <c r="W758" s="2">
        <f t="shared" si="105"/>
        <v>1076.0258636363635</v>
      </c>
      <c r="X758">
        <f t="shared" si="106"/>
        <v>4</v>
      </c>
      <c r="Y758">
        <f t="shared" si="107"/>
        <v>0</v>
      </c>
    </row>
    <row r="759" spans="1:25" x14ac:dyDescent="0.3">
      <c r="A759" t="s">
        <v>795</v>
      </c>
      <c r="B759" s="1">
        <v>45670</v>
      </c>
      <c r="C759" s="1">
        <v>45674</v>
      </c>
      <c r="D759" s="1">
        <v>45673</v>
      </c>
      <c r="E759" t="s">
        <v>23</v>
      </c>
      <c r="F759" t="s">
        <v>32</v>
      </c>
      <c r="G759" t="s">
        <v>18</v>
      </c>
      <c r="H759" t="s">
        <v>33</v>
      </c>
      <c r="I759" t="s">
        <v>74</v>
      </c>
      <c r="J759" t="s">
        <v>27</v>
      </c>
      <c r="K759">
        <v>18</v>
      </c>
      <c r="L759">
        <v>103.24</v>
      </c>
      <c r="M759">
        <v>53.25</v>
      </c>
      <c r="N759">
        <v>5.63</v>
      </c>
      <c r="O759">
        <v>0</v>
      </c>
      <c r="P759">
        <f t="shared" si="99"/>
        <v>1</v>
      </c>
      <c r="Q759" t="str">
        <f t="shared" si="100"/>
        <v>Before 01-15</v>
      </c>
      <c r="R759">
        <f t="shared" si="101"/>
        <v>103.24</v>
      </c>
      <c r="S759">
        <f t="shared" si="102"/>
        <v>1858.32</v>
      </c>
      <c r="T759">
        <f t="shared" si="103"/>
        <v>899.81999999999994</v>
      </c>
      <c r="U759" s="2">
        <f>Monthly_Fixed_Costs!$I$2</f>
        <v>26.363636363636363</v>
      </c>
      <c r="V759">
        <f t="shared" si="104"/>
        <v>101.34</v>
      </c>
      <c r="W759" s="2">
        <f t="shared" si="105"/>
        <v>772.11636363636353</v>
      </c>
      <c r="X759">
        <f t="shared" si="106"/>
        <v>3</v>
      </c>
      <c r="Y759">
        <f t="shared" si="107"/>
        <v>0</v>
      </c>
    </row>
    <row r="760" spans="1:25" x14ac:dyDescent="0.3">
      <c r="A760" t="s">
        <v>796</v>
      </c>
      <c r="B760" s="1">
        <v>45676</v>
      </c>
      <c r="C760" s="1">
        <v>45680</v>
      </c>
      <c r="D760" s="1">
        <v>45681</v>
      </c>
      <c r="E760" t="s">
        <v>23</v>
      </c>
      <c r="F760" t="s">
        <v>32</v>
      </c>
      <c r="G760" t="s">
        <v>18</v>
      </c>
      <c r="H760" t="s">
        <v>19</v>
      </c>
      <c r="I760" t="s">
        <v>29</v>
      </c>
      <c r="J760" t="s">
        <v>27</v>
      </c>
      <c r="K760">
        <v>18</v>
      </c>
      <c r="L760">
        <v>138.81</v>
      </c>
      <c r="M760">
        <v>63.1</v>
      </c>
      <c r="N760">
        <v>5.79</v>
      </c>
      <c r="O760">
        <v>0</v>
      </c>
      <c r="P760">
        <f t="shared" si="99"/>
        <v>0</v>
      </c>
      <c r="Q760" t="str">
        <f t="shared" si="100"/>
        <v>After 01-15</v>
      </c>
      <c r="R760">
        <f t="shared" si="101"/>
        <v>138.81</v>
      </c>
      <c r="S760">
        <f t="shared" si="102"/>
        <v>2498.58</v>
      </c>
      <c r="T760">
        <f t="shared" si="103"/>
        <v>1362.78</v>
      </c>
      <c r="U760" s="2">
        <f>Monthly_Fixed_Costs!$I$2</f>
        <v>26.363636363636363</v>
      </c>
      <c r="V760">
        <f t="shared" si="104"/>
        <v>104.22</v>
      </c>
      <c r="W760" s="2">
        <f t="shared" si="105"/>
        <v>1232.1963636363637</v>
      </c>
      <c r="X760">
        <f t="shared" si="106"/>
        <v>5</v>
      </c>
      <c r="Y760">
        <f t="shared" si="107"/>
        <v>0</v>
      </c>
    </row>
    <row r="761" spans="1:25" x14ac:dyDescent="0.3">
      <c r="A761" t="s">
        <v>797</v>
      </c>
      <c r="B761" s="1">
        <v>45681</v>
      </c>
      <c r="C761" s="1">
        <v>45684</v>
      </c>
      <c r="D761" s="1">
        <v>45684</v>
      </c>
      <c r="E761" t="s">
        <v>16</v>
      </c>
      <c r="F761" t="s">
        <v>41</v>
      </c>
      <c r="G761" t="s">
        <v>18</v>
      </c>
      <c r="H761" t="s">
        <v>19</v>
      </c>
      <c r="I761" t="s">
        <v>74</v>
      </c>
      <c r="J761" t="s">
        <v>27</v>
      </c>
      <c r="K761">
        <v>7</v>
      </c>
      <c r="L761">
        <v>168.12</v>
      </c>
      <c r="M761">
        <v>89.03</v>
      </c>
      <c r="N761">
        <v>9.8000000000000007</v>
      </c>
      <c r="O761">
        <v>15</v>
      </c>
      <c r="P761">
        <f t="shared" si="99"/>
        <v>1</v>
      </c>
      <c r="Q761" t="str">
        <f t="shared" si="100"/>
        <v>After 01-15</v>
      </c>
      <c r="R761">
        <f t="shared" si="101"/>
        <v>142.90199999999999</v>
      </c>
      <c r="S761">
        <f t="shared" si="102"/>
        <v>1000.3139999999999</v>
      </c>
      <c r="T761">
        <f t="shared" si="103"/>
        <v>377.10399999999981</v>
      </c>
      <c r="U761" s="2">
        <f>Monthly_Fixed_Costs!$I$2</f>
        <v>26.363636363636363</v>
      </c>
      <c r="V761">
        <f t="shared" si="104"/>
        <v>68.600000000000009</v>
      </c>
      <c r="W761" s="2">
        <f t="shared" si="105"/>
        <v>282.14036363636342</v>
      </c>
      <c r="X761">
        <f t="shared" si="106"/>
        <v>3</v>
      </c>
      <c r="Y761">
        <f t="shared" si="107"/>
        <v>0</v>
      </c>
    </row>
    <row r="762" spans="1:25" x14ac:dyDescent="0.3">
      <c r="A762" t="s">
        <v>798</v>
      </c>
      <c r="B762" s="1">
        <v>45688</v>
      </c>
      <c r="C762" s="1">
        <v>45691</v>
      </c>
      <c r="D762" s="1">
        <v>45694</v>
      </c>
      <c r="E762" t="s">
        <v>23</v>
      </c>
      <c r="F762" t="s">
        <v>41</v>
      </c>
      <c r="G762" t="s">
        <v>18</v>
      </c>
      <c r="H762" t="s">
        <v>25</v>
      </c>
      <c r="I762" t="s">
        <v>20</v>
      </c>
      <c r="J762" t="s">
        <v>21</v>
      </c>
      <c r="K762">
        <v>9</v>
      </c>
      <c r="L762">
        <v>74.42</v>
      </c>
      <c r="M762">
        <v>47.61</v>
      </c>
      <c r="N762">
        <v>9.3000000000000007</v>
      </c>
      <c r="O762">
        <v>0</v>
      </c>
      <c r="P762">
        <f t="shared" si="99"/>
        <v>0</v>
      </c>
      <c r="Q762" t="str">
        <f t="shared" si="100"/>
        <v>After 01-15</v>
      </c>
      <c r="R762">
        <f t="shared" si="101"/>
        <v>74.42</v>
      </c>
      <c r="S762">
        <f t="shared" si="102"/>
        <v>669.78</v>
      </c>
      <c r="T762">
        <f t="shared" si="103"/>
        <v>241.28999999999996</v>
      </c>
      <c r="U762" s="2">
        <f>Monthly_Fixed_Costs!$I$2</f>
        <v>26.363636363636363</v>
      </c>
      <c r="V762">
        <f t="shared" si="104"/>
        <v>83.7</v>
      </c>
      <c r="W762" s="2">
        <f t="shared" si="105"/>
        <v>131.2263636363636</v>
      </c>
      <c r="X762">
        <f t="shared" si="106"/>
        <v>6</v>
      </c>
      <c r="Y762">
        <f t="shared" si="107"/>
        <v>0</v>
      </c>
    </row>
    <row r="763" spans="1:25" x14ac:dyDescent="0.3">
      <c r="A763" t="s">
        <v>799</v>
      </c>
      <c r="B763" s="1">
        <v>45677</v>
      </c>
      <c r="C763" s="1">
        <v>45679</v>
      </c>
      <c r="D763" s="1">
        <v>45682</v>
      </c>
      <c r="E763" t="s">
        <v>16</v>
      </c>
      <c r="F763" t="s">
        <v>17</v>
      </c>
      <c r="G763" t="s">
        <v>18</v>
      </c>
      <c r="H763" t="s">
        <v>19</v>
      </c>
      <c r="I763" t="s">
        <v>20</v>
      </c>
      <c r="J763" t="s">
        <v>21</v>
      </c>
      <c r="K763">
        <v>18</v>
      </c>
      <c r="L763">
        <v>82.2</v>
      </c>
      <c r="M763">
        <v>48.67</v>
      </c>
      <c r="N763">
        <v>8.8800000000000008</v>
      </c>
      <c r="O763">
        <v>0</v>
      </c>
      <c r="P763">
        <f t="shared" si="99"/>
        <v>0</v>
      </c>
      <c r="Q763" t="str">
        <f t="shared" si="100"/>
        <v>After 01-15</v>
      </c>
      <c r="R763">
        <f t="shared" si="101"/>
        <v>82.2</v>
      </c>
      <c r="S763">
        <f t="shared" si="102"/>
        <v>1479.6000000000001</v>
      </c>
      <c r="T763">
        <f t="shared" si="103"/>
        <v>603.54000000000008</v>
      </c>
      <c r="U763" s="2">
        <f>Monthly_Fixed_Costs!$I$2</f>
        <v>26.363636363636363</v>
      </c>
      <c r="V763">
        <f t="shared" si="104"/>
        <v>159.84</v>
      </c>
      <c r="W763" s="2">
        <f t="shared" si="105"/>
        <v>417.33636363636367</v>
      </c>
      <c r="X763">
        <f t="shared" si="106"/>
        <v>5</v>
      </c>
      <c r="Y763">
        <f t="shared" si="107"/>
        <v>0</v>
      </c>
    </row>
    <row r="764" spans="1:25" x14ac:dyDescent="0.3">
      <c r="A764" t="s">
        <v>800</v>
      </c>
      <c r="B764" s="1">
        <v>45685</v>
      </c>
      <c r="C764" s="1">
        <v>45689</v>
      </c>
      <c r="D764" s="1">
        <v>45688</v>
      </c>
      <c r="E764" t="s">
        <v>16</v>
      </c>
      <c r="F764" t="s">
        <v>45</v>
      </c>
      <c r="G764" t="s">
        <v>24</v>
      </c>
      <c r="H764" t="s">
        <v>33</v>
      </c>
      <c r="I764" t="s">
        <v>38</v>
      </c>
      <c r="J764" t="s">
        <v>21</v>
      </c>
      <c r="K764">
        <v>6</v>
      </c>
      <c r="L764">
        <v>104.75</v>
      </c>
      <c r="M764">
        <v>56.68</v>
      </c>
      <c r="N764">
        <v>4.82</v>
      </c>
      <c r="O764">
        <v>10</v>
      </c>
      <c r="P764">
        <f t="shared" si="99"/>
        <v>1</v>
      </c>
      <c r="Q764" t="str">
        <f t="shared" si="100"/>
        <v>After 01-15</v>
      </c>
      <c r="R764">
        <f t="shared" si="101"/>
        <v>94.275000000000006</v>
      </c>
      <c r="S764">
        <f t="shared" si="102"/>
        <v>565.65000000000009</v>
      </c>
      <c r="T764">
        <f t="shared" si="103"/>
        <v>225.57000000000011</v>
      </c>
      <c r="U764" s="2">
        <f>Monthly_Fixed_Costs!$I$2</f>
        <v>26.363636363636363</v>
      </c>
      <c r="V764">
        <f t="shared" si="104"/>
        <v>28.92</v>
      </c>
      <c r="W764" s="2">
        <f t="shared" si="105"/>
        <v>170.28636363636375</v>
      </c>
      <c r="X764">
        <f t="shared" si="106"/>
        <v>3</v>
      </c>
      <c r="Y764">
        <f t="shared" si="107"/>
        <v>0</v>
      </c>
    </row>
    <row r="765" spans="1:25" x14ac:dyDescent="0.3">
      <c r="A765" t="s">
        <v>801</v>
      </c>
      <c r="B765" s="1">
        <v>45683</v>
      </c>
      <c r="C765" s="1">
        <v>45685</v>
      </c>
      <c r="D765" s="1">
        <v>45688</v>
      </c>
      <c r="E765" t="s">
        <v>16</v>
      </c>
      <c r="F765" t="s">
        <v>45</v>
      </c>
      <c r="G765" t="s">
        <v>24</v>
      </c>
      <c r="H765" t="s">
        <v>33</v>
      </c>
      <c r="I765" t="s">
        <v>56</v>
      </c>
      <c r="J765" t="s">
        <v>35</v>
      </c>
      <c r="K765">
        <v>12</v>
      </c>
      <c r="L765">
        <v>183.49</v>
      </c>
      <c r="M765">
        <v>77.53</v>
      </c>
      <c r="N765">
        <v>3.97</v>
      </c>
      <c r="O765">
        <v>0</v>
      </c>
      <c r="P765">
        <f t="shared" si="99"/>
        <v>0</v>
      </c>
      <c r="Q765" t="str">
        <f t="shared" si="100"/>
        <v>After 01-15</v>
      </c>
      <c r="R765">
        <f t="shared" si="101"/>
        <v>183.49</v>
      </c>
      <c r="S765">
        <f t="shared" si="102"/>
        <v>2201.88</v>
      </c>
      <c r="T765">
        <f t="shared" si="103"/>
        <v>1271.52</v>
      </c>
      <c r="U765" s="2">
        <f>Monthly_Fixed_Costs!$I$2</f>
        <v>26.363636363636363</v>
      </c>
      <c r="V765">
        <f t="shared" si="104"/>
        <v>47.64</v>
      </c>
      <c r="W765" s="2">
        <f t="shared" si="105"/>
        <v>1197.5163636363636</v>
      </c>
      <c r="X765">
        <f t="shared" si="106"/>
        <v>5</v>
      </c>
      <c r="Y765">
        <f t="shared" si="107"/>
        <v>0</v>
      </c>
    </row>
    <row r="766" spans="1:25" x14ac:dyDescent="0.3">
      <c r="A766" t="s">
        <v>802</v>
      </c>
      <c r="B766" s="1">
        <v>45660</v>
      </c>
      <c r="C766" s="1">
        <v>45663</v>
      </c>
      <c r="D766" s="1">
        <v>45663</v>
      </c>
      <c r="E766" t="s">
        <v>23</v>
      </c>
      <c r="F766" t="s">
        <v>17</v>
      </c>
      <c r="G766" t="s">
        <v>18</v>
      </c>
      <c r="H766" t="s">
        <v>19</v>
      </c>
      <c r="I766" t="s">
        <v>38</v>
      </c>
      <c r="J766" t="s">
        <v>21</v>
      </c>
      <c r="K766">
        <v>14</v>
      </c>
      <c r="L766">
        <v>31.15</v>
      </c>
      <c r="M766">
        <v>12.98</v>
      </c>
      <c r="N766">
        <v>10.99</v>
      </c>
      <c r="O766">
        <v>15</v>
      </c>
      <c r="P766">
        <f t="shared" si="99"/>
        <v>1</v>
      </c>
      <c r="Q766" t="str">
        <f t="shared" si="100"/>
        <v>Before 01-15</v>
      </c>
      <c r="R766">
        <f t="shared" si="101"/>
        <v>26.477499999999999</v>
      </c>
      <c r="S766">
        <f t="shared" si="102"/>
        <v>370.685</v>
      </c>
      <c r="T766">
        <f t="shared" si="103"/>
        <v>188.965</v>
      </c>
      <c r="U766" s="2">
        <f>Monthly_Fixed_Costs!$I$2</f>
        <v>26.363636363636363</v>
      </c>
      <c r="V766">
        <f t="shared" si="104"/>
        <v>153.86000000000001</v>
      </c>
      <c r="W766" s="2">
        <f t="shared" si="105"/>
        <v>8.7413636363636158</v>
      </c>
      <c r="X766">
        <f t="shared" si="106"/>
        <v>3</v>
      </c>
      <c r="Y766">
        <f t="shared" si="107"/>
        <v>1</v>
      </c>
    </row>
    <row r="767" spans="1:25" x14ac:dyDescent="0.3">
      <c r="A767" t="s">
        <v>803</v>
      </c>
      <c r="B767" s="1">
        <v>45685</v>
      </c>
      <c r="C767" s="1">
        <v>45688</v>
      </c>
      <c r="D767" s="1">
        <v>45687</v>
      </c>
      <c r="E767" t="s">
        <v>16</v>
      </c>
      <c r="F767" t="s">
        <v>17</v>
      </c>
      <c r="G767" t="s">
        <v>24</v>
      </c>
      <c r="H767" t="s">
        <v>33</v>
      </c>
      <c r="I767" t="s">
        <v>74</v>
      </c>
      <c r="J767" t="s">
        <v>27</v>
      </c>
      <c r="K767">
        <v>18</v>
      </c>
      <c r="L767">
        <v>151.61000000000001</v>
      </c>
      <c r="M767">
        <v>79.66</v>
      </c>
      <c r="N767">
        <v>10.67</v>
      </c>
      <c r="O767">
        <v>10</v>
      </c>
      <c r="P767">
        <f t="shared" si="99"/>
        <v>1</v>
      </c>
      <c r="Q767" t="str">
        <f t="shared" si="100"/>
        <v>After 01-15</v>
      </c>
      <c r="R767">
        <f t="shared" si="101"/>
        <v>136.44900000000001</v>
      </c>
      <c r="S767">
        <f t="shared" si="102"/>
        <v>2456.0820000000003</v>
      </c>
      <c r="T767">
        <f t="shared" si="103"/>
        <v>1022.2020000000005</v>
      </c>
      <c r="U767" s="2">
        <f>Monthly_Fixed_Costs!$I$2</f>
        <v>26.363636363636363</v>
      </c>
      <c r="V767">
        <f t="shared" si="104"/>
        <v>192.06</v>
      </c>
      <c r="W767" s="2">
        <f t="shared" si="105"/>
        <v>803.77836363636402</v>
      </c>
      <c r="X767">
        <f t="shared" si="106"/>
        <v>2</v>
      </c>
      <c r="Y767">
        <f t="shared" si="107"/>
        <v>0</v>
      </c>
    </row>
    <row r="768" spans="1:25" x14ac:dyDescent="0.3">
      <c r="A768" t="s">
        <v>804</v>
      </c>
      <c r="B768" s="1">
        <v>45688</v>
      </c>
      <c r="C768" s="1">
        <v>45692</v>
      </c>
      <c r="D768" s="1">
        <v>45694</v>
      </c>
      <c r="E768" t="s">
        <v>16</v>
      </c>
      <c r="F768" t="s">
        <v>45</v>
      </c>
      <c r="G768" t="s">
        <v>18</v>
      </c>
      <c r="H768" t="s">
        <v>37</v>
      </c>
      <c r="I768" t="s">
        <v>29</v>
      </c>
      <c r="J768" t="s">
        <v>27</v>
      </c>
      <c r="K768">
        <v>15</v>
      </c>
      <c r="L768">
        <v>138.44</v>
      </c>
      <c r="M768">
        <v>56.99</v>
      </c>
      <c r="N768">
        <v>5.48</v>
      </c>
      <c r="O768">
        <v>5</v>
      </c>
      <c r="P768">
        <f t="shared" si="99"/>
        <v>0</v>
      </c>
      <c r="Q768" t="str">
        <f t="shared" si="100"/>
        <v>After 01-15</v>
      </c>
      <c r="R768">
        <f t="shared" si="101"/>
        <v>131.518</v>
      </c>
      <c r="S768">
        <f t="shared" si="102"/>
        <v>1972.77</v>
      </c>
      <c r="T768">
        <f t="shared" si="103"/>
        <v>1117.92</v>
      </c>
      <c r="U768" s="2">
        <f>Monthly_Fixed_Costs!$I$2</f>
        <v>26.363636363636363</v>
      </c>
      <c r="V768">
        <f t="shared" si="104"/>
        <v>82.2</v>
      </c>
      <c r="W768" s="2">
        <f t="shared" si="105"/>
        <v>1009.3563636363638</v>
      </c>
      <c r="X768">
        <f t="shared" si="106"/>
        <v>6</v>
      </c>
      <c r="Y768">
        <f t="shared" si="107"/>
        <v>0</v>
      </c>
    </row>
    <row r="769" spans="1:25" x14ac:dyDescent="0.3">
      <c r="A769" t="s">
        <v>805</v>
      </c>
      <c r="B769" s="1">
        <v>45668</v>
      </c>
      <c r="C769" s="1">
        <v>45671</v>
      </c>
      <c r="D769" s="1">
        <v>45670</v>
      </c>
      <c r="E769" t="s">
        <v>23</v>
      </c>
      <c r="F769" t="s">
        <v>17</v>
      </c>
      <c r="G769" t="s">
        <v>24</v>
      </c>
      <c r="H769" t="s">
        <v>25</v>
      </c>
      <c r="I769" t="s">
        <v>38</v>
      </c>
      <c r="J769" t="s">
        <v>21</v>
      </c>
      <c r="K769">
        <v>14</v>
      </c>
      <c r="L769">
        <v>194.42</v>
      </c>
      <c r="M769">
        <v>94.06</v>
      </c>
      <c r="N769">
        <v>6.67</v>
      </c>
      <c r="O769">
        <v>5</v>
      </c>
      <c r="P769">
        <f t="shared" si="99"/>
        <v>1</v>
      </c>
      <c r="Q769" t="str">
        <f t="shared" si="100"/>
        <v>Before 01-15</v>
      </c>
      <c r="R769">
        <f t="shared" si="101"/>
        <v>184.69899999999998</v>
      </c>
      <c r="S769">
        <f t="shared" si="102"/>
        <v>2585.7859999999996</v>
      </c>
      <c r="T769">
        <f t="shared" si="103"/>
        <v>1268.9459999999995</v>
      </c>
      <c r="U769" s="2">
        <f>Monthly_Fixed_Costs!$I$2</f>
        <v>26.363636363636363</v>
      </c>
      <c r="V769">
        <f t="shared" si="104"/>
        <v>93.38</v>
      </c>
      <c r="W769" s="2">
        <f t="shared" si="105"/>
        <v>1149.2023636363631</v>
      </c>
      <c r="X769">
        <f t="shared" si="106"/>
        <v>2</v>
      </c>
      <c r="Y769">
        <f t="shared" si="107"/>
        <v>0</v>
      </c>
    </row>
    <row r="770" spans="1:25" x14ac:dyDescent="0.3">
      <c r="A770" t="s">
        <v>806</v>
      </c>
      <c r="B770" s="1">
        <v>45659</v>
      </c>
      <c r="C770" s="1">
        <v>45661</v>
      </c>
      <c r="D770" s="1">
        <v>45661</v>
      </c>
      <c r="E770" t="s">
        <v>23</v>
      </c>
      <c r="F770" t="s">
        <v>41</v>
      </c>
      <c r="G770" t="s">
        <v>24</v>
      </c>
      <c r="H770" t="s">
        <v>25</v>
      </c>
      <c r="I770" t="s">
        <v>38</v>
      </c>
      <c r="J770" t="s">
        <v>21</v>
      </c>
      <c r="K770">
        <v>19</v>
      </c>
      <c r="L770">
        <v>154.91999999999999</v>
      </c>
      <c r="M770">
        <v>87.61</v>
      </c>
      <c r="N770">
        <v>7.61</v>
      </c>
      <c r="O770">
        <v>0</v>
      </c>
      <c r="P770">
        <f t="shared" si="99"/>
        <v>1</v>
      </c>
      <c r="Q770" t="str">
        <f t="shared" si="100"/>
        <v>Before 01-15</v>
      </c>
      <c r="R770">
        <f t="shared" si="101"/>
        <v>154.91999999999999</v>
      </c>
      <c r="S770">
        <f t="shared" si="102"/>
        <v>2943.4799999999996</v>
      </c>
      <c r="T770">
        <f t="shared" si="103"/>
        <v>1278.8899999999996</v>
      </c>
      <c r="U770" s="2">
        <f>Monthly_Fixed_Costs!$I$2</f>
        <v>26.363636363636363</v>
      </c>
      <c r="V770">
        <f t="shared" si="104"/>
        <v>144.59</v>
      </c>
      <c r="W770" s="2">
        <f t="shared" si="105"/>
        <v>1107.9363636363632</v>
      </c>
      <c r="X770">
        <f t="shared" si="106"/>
        <v>2</v>
      </c>
      <c r="Y770">
        <f t="shared" si="107"/>
        <v>0</v>
      </c>
    </row>
    <row r="771" spans="1:25" x14ac:dyDescent="0.3">
      <c r="A771" t="s">
        <v>807</v>
      </c>
      <c r="B771" s="1">
        <v>45682</v>
      </c>
      <c r="C771" s="1">
        <v>45684</v>
      </c>
      <c r="D771" s="1">
        <v>45684</v>
      </c>
      <c r="E771" t="s">
        <v>16</v>
      </c>
      <c r="F771" t="s">
        <v>17</v>
      </c>
      <c r="G771" t="s">
        <v>24</v>
      </c>
      <c r="H771" t="s">
        <v>33</v>
      </c>
      <c r="I771" t="s">
        <v>47</v>
      </c>
      <c r="J771" t="s">
        <v>35</v>
      </c>
      <c r="K771">
        <v>5</v>
      </c>
      <c r="L771">
        <v>172.63</v>
      </c>
      <c r="M771">
        <v>102.82</v>
      </c>
      <c r="N771">
        <v>4.6500000000000004</v>
      </c>
      <c r="O771">
        <v>0</v>
      </c>
      <c r="P771">
        <f t="shared" ref="P771:P834" si="108">IF(D771-C771 &lt;= 0,1,0)</f>
        <v>1</v>
      </c>
      <c r="Q771" t="str">
        <f t="shared" ref="Q771:Q834" si="109">IF(B771&lt;=DATE(2025,1,15),"Before 01-15","After 01-15")</f>
        <v>After 01-15</v>
      </c>
      <c r="R771">
        <f t="shared" ref="R771:R834" si="110">L771*(1-(0.01*O771))</f>
        <v>172.63</v>
      </c>
      <c r="S771">
        <f t="shared" ref="S771:S834" si="111">R771*K771</f>
        <v>863.15</v>
      </c>
      <c r="T771">
        <f t="shared" ref="T771:T834" si="112">S771-(M771*K771)</f>
        <v>349.05000000000007</v>
      </c>
      <c r="U771" s="2">
        <f>Monthly_Fixed_Costs!$I$2</f>
        <v>26.363636363636363</v>
      </c>
      <c r="V771">
        <f t="shared" ref="V771:V834" si="113">N771*K771</f>
        <v>23.25</v>
      </c>
      <c r="W771" s="2">
        <f t="shared" ref="W771:W834" si="114">T771-(U771+V771)</f>
        <v>299.43636363636369</v>
      </c>
      <c r="X771">
        <f t="shared" ref="X771:X834" si="115">D771-B771</f>
        <v>2</v>
      </c>
      <c r="Y771">
        <f t="shared" ref="Y771:Y834" si="116">IF(W771&lt;10,1,0)</f>
        <v>0</v>
      </c>
    </row>
    <row r="772" spans="1:25" x14ac:dyDescent="0.3">
      <c r="A772" t="s">
        <v>808</v>
      </c>
      <c r="B772" s="1">
        <v>45662</v>
      </c>
      <c r="C772" s="1">
        <v>45664</v>
      </c>
      <c r="D772" s="1">
        <v>45664</v>
      </c>
      <c r="E772" t="s">
        <v>23</v>
      </c>
      <c r="F772" t="s">
        <v>41</v>
      </c>
      <c r="G772" t="s">
        <v>18</v>
      </c>
      <c r="H772" t="s">
        <v>33</v>
      </c>
      <c r="I772" t="s">
        <v>29</v>
      </c>
      <c r="J772" t="s">
        <v>27</v>
      </c>
      <c r="K772">
        <v>14</v>
      </c>
      <c r="L772">
        <v>139.88999999999999</v>
      </c>
      <c r="M772">
        <v>56.06</v>
      </c>
      <c r="N772">
        <v>4.6399999999999997</v>
      </c>
      <c r="O772">
        <v>10</v>
      </c>
      <c r="P772">
        <f t="shared" si="108"/>
        <v>1</v>
      </c>
      <c r="Q772" t="str">
        <f t="shared" si="109"/>
        <v>Before 01-15</v>
      </c>
      <c r="R772">
        <f t="shared" si="110"/>
        <v>125.901</v>
      </c>
      <c r="S772">
        <f t="shared" si="111"/>
        <v>1762.614</v>
      </c>
      <c r="T772">
        <f t="shared" si="112"/>
        <v>977.774</v>
      </c>
      <c r="U772" s="2">
        <f>Monthly_Fixed_Costs!$I$2</f>
        <v>26.363636363636363</v>
      </c>
      <c r="V772">
        <f t="shared" si="113"/>
        <v>64.959999999999994</v>
      </c>
      <c r="W772" s="2">
        <f t="shared" si="114"/>
        <v>886.45036363636359</v>
      </c>
      <c r="X772">
        <f t="shared" si="115"/>
        <v>2</v>
      </c>
      <c r="Y772">
        <f t="shared" si="116"/>
        <v>0</v>
      </c>
    </row>
    <row r="773" spans="1:25" x14ac:dyDescent="0.3">
      <c r="A773" t="s">
        <v>809</v>
      </c>
      <c r="B773" s="1">
        <v>45667</v>
      </c>
      <c r="C773" s="1">
        <v>45671</v>
      </c>
      <c r="D773" s="1">
        <v>45671</v>
      </c>
      <c r="E773" t="s">
        <v>23</v>
      </c>
      <c r="F773" t="s">
        <v>32</v>
      </c>
      <c r="G773" t="s">
        <v>18</v>
      </c>
      <c r="H773" t="s">
        <v>33</v>
      </c>
      <c r="I773" t="s">
        <v>20</v>
      </c>
      <c r="J773" t="s">
        <v>21</v>
      </c>
      <c r="K773">
        <v>13</v>
      </c>
      <c r="L773">
        <v>143.25</v>
      </c>
      <c r="M773">
        <v>67.94</v>
      </c>
      <c r="N773">
        <v>8.32</v>
      </c>
      <c r="O773">
        <v>5</v>
      </c>
      <c r="P773">
        <f t="shared" si="108"/>
        <v>1</v>
      </c>
      <c r="Q773" t="str">
        <f t="shared" si="109"/>
        <v>Before 01-15</v>
      </c>
      <c r="R773">
        <f t="shared" si="110"/>
        <v>136.08750000000001</v>
      </c>
      <c r="S773">
        <f t="shared" si="111"/>
        <v>1769.1375</v>
      </c>
      <c r="T773">
        <f t="shared" si="112"/>
        <v>885.91750000000002</v>
      </c>
      <c r="U773" s="2">
        <f>Monthly_Fixed_Costs!$I$2</f>
        <v>26.363636363636363</v>
      </c>
      <c r="V773">
        <f t="shared" si="113"/>
        <v>108.16</v>
      </c>
      <c r="W773" s="2">
        <f t="shared" si="114"/>
        <v>751.39386363636368</v>
      </c>
      <c r="X773">
        <f t="shared" si="115"/>
        <v>4</v>
      </c>
      <c r="Y773">
        <f t="shared" si="116"/>
        <v>0</v>
      </c>
    </row>
    <row r="774" spans="1:25" x14ac:dyDescent="0.3">
      <c r="A774" t="s">
        <v>810</v>
      </c>
      <c r="B774" s="1">
        <v>45687</v>
      </c>
      <c r="C774" s="1">
        <v>45691</v>
      </c>
      <c r="D774" s="1">
        <v>45690</v>
      </c>
      <c r="E774" t="s">
        <v>23</v>
      </c>
      <c r="F774" t="s">
        <v>41</v>
      </c>
      <c r="G774" t="s">
        <v>24</v>
      </c>
      <c r="H774" t="s">
        <v>25</v>
      </c>
      <c r="I774" t="s">
        <v>20</v>
      </c>
      <c r="J774" t="s">
        <v>21</v>
      </c>
      <c r="K774">
        <v>8</v>
      </c>
      <c r="L774">
        <v>124.38</v>
      </c>
      <c r="M774">
        <v>64.25</v>
      </c>
      <c r="N774">
        <v>3.03</v>
      </c>
      <c r="O774">
        <v>10</v>
      </c>
      <c r="P774">
        <f t="shared" si="108"/>
        <v>1</v>
      </c>
      <c r="Q774" t="str">
        <f t="shared" si="109"/>
        <v>After 01-15</v>
      </c>
      <c r="R774">
        <f t="shared" si="110"/>
        <v>111.94199999999999</v>
      </c>
      <c r="S774">
        <f t="shared" si="111"/>
        <v>895.53599999999994</v>
      </c>
      <c r="T774">
        <f t="shared" si="112"/>
        <v>381.53599999999994</v>
      </c>
      <c r="U774" s="2">
        <f>Monthly_Fixed_Costs!$I$2</f>
        <v>26.363636363636363</v>
      </c>
      <c r="V774">
        <f t="shared" si="113"/>
        <v>24.24</v>
      </c>
      <c r="W774" s="2">
        <f t="shared" si="114"/>
        <v>330.93236363636356</v>
      </c>
      <c r="X774">
        <f t="shared" si="115"/>
        <v>3</v>
      </c>
      <c r="Y774">
        <f t="shared" si="116"/>
        <v>0</v>
      </c>
    </row>
    <row r="775" spans="1:25" x14ac:dyDescent="0.3">
      <c r="A775" t="s">
        <v>811</v>
      </c>
      <c r="B775" s="1">
        <v>45679</v>
      </c>
      <c r="C775" s="1">
        <v>45681</v>
      </c>
      <c r="D775" s="1">
        <v>45681</v>
      </c>
      <c r="E775" t="s">
        <v>16</v>
      </c>
      <c r="F775" t="s">
        <v>32</v>
      </c>
      <c r="G775" t="s">
        <v>18</v>
      </c>
      <c r="H775" t="s">
        <v>33</v>
      </c>
      <c r="I775" t="s">
        <v>20</v>
      </c>
      <c r="J775" t="s">
        <v>21</v>
      </c>
      <c r="K775">
        <v>11</v>
      </c>
      <c r="L775">
        <v>24.13</v>
      </c>
      <c r="M775">
        <v>13.18</v>
      </c>
      <c r="N775">
        <v>3.67</v>
      </c>
      <c r="O775">
        <v>5</v>
      </c>
      <c r="P775">
        <f t="shared" si="108"/>
        <v>1</v>
      </c>
      <c r="Q775" t="str">
        <f t="shared" si="109"/>
        <v>After 01-15</v>
      </c>
      <c r="R775">
        <f t="shared" si="110"/>
        <v>22.923499999999997</v>
      </c>
      <c r="S775">
        <f t="shared" si="111"/>
        <v>252.15849999999998</v>
      </c>
      <c r="T775">
        <f t="shared" si="112"/>
        <v>107.17849999999999</v>
      </c>
      <c r="U775" s="2">
        <f>Monthly_Fixed_Costs!$I$2</f>
        <v>26.363636363636363</v>
      </c>
      <c r="V775">
        <f t="shared" si="113"/>
        <v>40.369999999999997</v>
      </c>
      <c r="W775" s="2">
        <f t="shared" si="114"/>
        <v>40.444863636363621</v>
      </c>
      <c r="X775">
        <f t="shared" si="115"/>
        <v>2</v>
      </c>
      <c r="Y775">
        <f t="shared" si="116"/>
        <v>0</v>
      </c>
    </row>
    <row r="776" spans="1:25" x14ac:dyDescent="0.3">
      <c r="A776" t="s">
        <v>812</v>
      </c>
      <c r="B776" s="1">
        <v>45679</v>
      </c>
      <c r="C776" s="1">
        <v>45681</v>
      </c>
      <c r="D776" s="1">
        <v>45680</v>
      </c>
      <c r="E776" t="s">
        <v>16</v>
      </c>
      <c r="F776" t="s">
        <v>17</v>
      </c>
      <c r="G776" t="s">
        <v>24</v>
      </c>
      <c r="H776" t="s">
        <v>33</v>
      </c>
      <c r="I776" t="s">
        <v>56</v>
      </c>
      <c r="J776" t="s">
        <v>35</v>
      </c>
      <c r="K776">
        <v>17</v>
      </c>
      <c r="L776">
        <v>192.84</v>
      </c>
      <c r="M776">
        <v>90.9</v>
      </c>
      <c r="N776">
        <v>3.28</v>
      </c>
      <c r="O776">
        <v>10</v>
      </c>
      <c r="P776">
        <f t="shared" si="108"/>
        <v>1</v>
      </c>
      <c r="Q776" t="str">
        <f t="shared" si="109"/>
        <v>After 01-15</v>
      </c>
      <c r="R776">
        <f t="shared" si="110"/>
        <v>173.55600000000001</v>
      </c>
      <c r="S776">
        <f t="shared" si="111"/>
        <v>2950.4520000000002</v>
      </c>
      <c r="T776">
        <f t="shared" si="112"/>
        <v>1405.152</v>
      </c>
      <c r="U776" s="2">
        <f>Monthly_Fixed_Costs!$I$2</f>
        <v>26.363636363636363</v>
      </c>
      <c r="V776">
        <f t="shared" si="113"/>
        <v>55.76</v>
      </c>
      <c r="W776" s="2">
        <f t="shared" si="114"/>
        <v>1323.0283636363638</v>
      </c>
      <c r="X776">
        <f t="shared" si="115"/>
        <v>1</v>
      </c>
      <c r="Y776">
        <f t="shared" si="116"/>
        <v>0</v>
      </c>
    </row>
    <row r="777" spans="1:25" x14ac:dyDescent="0.3">
      <c r="A777" t="s">
        <v>813</v>
      </c>
      <c r="B777" s="1">
        <v>45661</v>
      </c>
      <c r="C777" s="1">
        <v>45664</v>
      </c>
      <c r="D777" s="1">
        <v>45663</v>
      </c>
      <c r="E777" t="s">
        <v>16</v>
      </c>
      <c r="F777" t="s">
        <v>45</v>
      </c>
      <c r="G777" t="s">
        <v>24</v>
      </c>
      <c r="H777" t="s">
        <v>37</v>
      </c>
      <c r="I777" t="s">
        <v>74</v>
      </c>
      <c r="J777" t="s">
        <v>27</v>
      </c>
      <c r="K777">
        <v>10</v>
      </c>
      <c r="L777">
        <v>72.58</v>
      </c>
      <c r="M777">
        <v>33.53</v>
      </c>
      <c r="N777">
        <v>7.92</v>
      </c>
      <c r="O777">
        <v>5</v>
      </c>
      <c r="P777">
        <f t="shared" si="108"/>
        <v>1</v>
      </c>
      <c r="Q777" t="str">
        <f t="shared" si="109"/>
        <v>Before 01-15</v>
      </c>
      <c r="R777">
        <f t="shared" si="110"/>
        <v>68.950999999999993</v>
      </c>
      <c r="S777">
        <f t="shared" si="111"/>
        <v>689.51</v>
      </c>
      <c r="T777">
        <f t="shared" si="112"/>
        <v>354.21</v>
      </c>
      <c r="U777" s="2">
        <f>Monthly_Fixed_Costs!$I$2</f>
        <v>26.363636363636363</v>
      </c>
      <c r="V777">
        <f t="shared" si="113"/>
        <v>79.2</v>
      </c>
      <c r="W777" s="2">
        <f t="shared" si="114"/>
        <v>248.64636363636362</v>
      </c>
      <c r="X777">
        <f t="shared" si="115"/>
        <v>2</v>
      </c>
      <c r="Y777">
        <f t="shared" si="116"/>
        <v>0</v>
      </c>
    </row>
    <row r="778" spans="1:25" x14ac:dyDescent="0.3">
      <c r="A778" t="s">
        <v>814</v>
      </c>
      <c r="B778" s="1">
        <v>45662</v>
      </c>
      <c r="C778" s="1">
        <v>45665</v>
      </c>
      <c r="D778" s="1">
        <v>45665</v>
      </c>
      <c r="E778" t="s">
        <v>23</v>
      </c>
      <c r="F778" t="s">
        <v>45</v>
      </c>
      <c r="G778" t="s">
        <v>24</v>
      </c>
      <c r="H778" t="s">
        <v>19</v>
      </c>
      <c r="I778" t="s">
        <v>20</v>
      </c>
      <c r="J778" t="s">
        <v>21</v>
      </c>
      <c r="K778">
        <v>10</v>
      </c>
      <c r="L778">
        <v>155.02000000000001</v>
      </c>
      <c r="M778">
        <v>97.15</v>
      </c>
      <c r="N778">
        <v>3.74</v>
      </c>
      <c r="O778">
        <v>5</v>
      </c>
      <c r="P778">
        <f t="shared" si="108"/>
        <v>1</v>
      </c>
      <c r="Q778" t="str">
        <f t="shared" si="109"/>
        <v>Before 01-15</v>
      </c>
      <c r="R778">
        <f t="shared" si="110"/>
        <v>147.26900000000001</v>
      </c>
      <c r="S778">
        <f t="shared" si="111"/>
        <v>1472.69</v>
      </c>
      <c r="T778">
        <f t="shared" si="112"/>
        <v>501.19000000000005</v>
      </c>
      <c r="U778" s="2">
        <f>Monthly_Fixed_Costs!$I$2</f>
        <v>26.363636363636363</v>
      </c>
      <c r="V778">
        <f t="shared" si="113"/>
        <v>37.400000000000006</v>
      </c>
      <c r="W778" s="2">
        <f t="shared" si="114"/>
        <v>437.4263636363637</v>
      </c>
      <c r="X778">
        <f t="shared" si="115"/>
        <v>3</v>
      </c>
      <c r="Y778">
        <f t="shared" si="116"/>
        <v>0</v>
      </c>
    </row>
    <row r="779" spans="1:25" x14ac:dyDescent="0.3">
      <c r="A779" t="s">
        <v>815</v>
      </c>
      <c r="B779" s="1">
        <v>45685</v>
      </c>
      <c r="C779" s="1">
        <v>45688</v>
      </c>
      <c r="D779" s="1">
        <v>45691</v>
      </c>
      <c r="E779" t="s">
        <v>16</v>
      </c>
      <c r="F779" t="s">
        <v>41</v>
      </c>
      <c r="G779" t="s">
        <v>18</v>
      </c>
      <c r="H779" t="s">
        <v>37</v>
      </c>
      <c r="I779" t="s">
        <v>26</v>
      </c>
      <c r="J779" t="s">
        <v>27</v>
      </c>
      <c r="K779">
        <v>9</v>
      </c>
      <c r="L779">
        <v>159.94999999999999</v>
      </c>
      <c r="M779">
        <v>71.900000000000006</v>
      </c>
      <c r="N779">
        <v>8.2899999999999991</v>
      </c>
      <c r="O779">
        <v>10</v>
      </c>
      <c r="P779">
        <f t="shared" si="108"/>
        <v>0</v>
      </c>
      <c r="Q779" t="str">
        <f t="shared" si="109"/>
        <v>After 01-15</v>
      </c>
      <c r="R779">
        <f t="shared" si="110"/>
        <v>143.95499999999998</v>
      </c>
      <c r="S779">
        <f t="shared" si="111"/>
        <v>1295.5949999999998</v>
      </c>
      <c r="T779">
        <f t="shared" si="112"/>
        <v>648.49499999999978</v>
      </c>
      <c r="U779" s="2">
        <f>Monthly_Fixed_Costs!$I$2</f>
        <v>26.363636363636363</v>
      </c>
      <c r="V779">
        <f t="shared" si="113"/>
        <v>74.609999999999985</v>
      </c>
      <c r="W779" s="2">
        <f t="shared" si="114"/>
        <v>547.52136363636339</v>
      </c>
      <c r="X779">
        <f t="shared" si="115"/>
        <v>6</v>
      </c>
      <c r="Y779">
        <f t="shared" si="116"/>
        <v>0</v>
      </c>
    </row>
    <row r="780" spans="1:25" x14ac:dyDescent="0.3">
      <c r="A780" t="s">
        <v>816</v>
      </c>
      <c r="B780" s="1">
        <v>45666</v>
      </c>
      <c r="C780" s="1">
        <v>45668</v>
      </c>
      <c r="D780" s="1">
        <v>45668</v>
      </c>
      <c r="E780" t="s">
        <v>23</v>
      </c>
      <c r="F780" t="s">
        <v>45</v>
      </c>
      <c r="G780" t="s">
        <v>24</v>
      </c>
      <c r="H780" t="s">
        <v>33</v>
      </c>
      <c r="I780" t="s">
        <v>20</v>
      </c>
      <c r="J780" t="s">
        <v>21</v>
      </c>
      <c r="K780">
        <v>18</v>
      </c>
      <c r="L780">
        <v>139.79</v>
      </c>
      <c r="M780">
        <v>69.48</v>
      </c>
      <c r="N780">
        <v>11.3</v>
      </c>
      <c r="O780">
        <v>10</v>
      </c>
      <c r="P780">
        <f t="shared" si="108"/>
        <v>1</v>
      </c>
      <c r="Q780" t="str">
        <f t="shared" si="109"/>
        <v>Before 01-15</v>
      </c>
      <c r="R780">
        <f t="shared" si="110"/>
        <v>125.81099999999999</v>
      </c>
      <c r="S780">
        <f t="shared" si="111"/>
        <v>2264.598</v>
      </c>
      <c r="T780">
        <f t="shared" si="112"/>
        <v>1013.9579999999999</v>
      </c>
      <c r="U780" s="2">
        <f>Monthly_Fixed_Costs!$I$2</f>
        <v>26.363636363636363</v>
      </c>
      <c r="V780">
        <f t="shared" si="113"/>
        <v>203.4</v>
      </c>
      <c r="W780" s="2">
        <f t="shared" si="114"/>
        <v>784.19436363636351</v>
      </c>
      <c r="X780">
        <f t="shared" si="115"/>
        <v>2</v>
      </c>
      <c r="Y780">
        <f t="shared" si="116"/>
        <v>0</v>
      </c>
    </row>
    <row r="781" spans="1:25" x14ac:dyDescent="0.3">
      <c r="A781" t="s">
        <v>817</v>
      </c>
      <c r="B781" s="1">
        <v>45674</v>
      </c>
      <c r="C781" s="1">
        <v>45678</v>
      </c>
      <c r="D781" s="1">
        <v>45681</v>
      </c>
      <c r="E781" t="s">
        <v>16</v>
      </c>
      <c r="F781" t="s">
        <v>32</v>
      </c>
      <c r="G781" t="s">
        <v>24</v>
      </c>
      <c r="H781" t="s">
        <v>33</v>
      </c>
      <c r="I781" t="s">
        <v>26</v>
      </c>
      <c r="J781" t="s">
        <v>27</v>
      </c>
      <c r="K781">
        <v>10</v>
      </c>
      <c r="L781">
        <v>141.16</v>
      </c>
      <c r="M781">
        <v>63.83</v>
      </c>
      <c r="N781">
        <v>11.41</v>
      </c>
      <c r="O781">
        <v>15</v>
      </c>
      <c r="P781">
        <f t="shared" si="108"/>
        <v>0</v>
      </c>
      <c r="Q781" t="str">
        <f t="shared" si="109"/>
        <v>After 01-15</v>
      </c>
      <c r="R781">
        <f t="shared" si="110"/>
        <v>119.98599999999999</v>
      </c>
      <c r="S781">
        <f t="shared" si="111"/>
        <v>1199.8599999999999</v>
      </c>
      <c r="T781">
        <f t="shared" si="112"/>
        <v>561.55999999999995</v>
      </c>
      <c r="U781" s="2">
        <f>Monthly_Fixed_Costs!$I$2</f>
        <v>26.363636363636363</v>
      </c>
      <c r="V781">
        <f t="shared" si="113"/>
        <v>114.1</v>
      </c>
      <c r="W781" s="2">
        <f t="shared" si="114"/>
        <v>421.09636363636355</v>
      </c>
      <c r="X781">
        <f t="shared" si="115"/>
        <v>7</v>
      </c>
      <c r="Y781">
        <f t="shared" si="116"/>
        <v>0</v>
      </c>
    </row>
    <row r="782" spans="1:25" x14ac:dyDescent="0.3">
      <c r="A782" t="s">
        <v>818</v>
      </c>
      <c r="B782" s="1">
        <v>45674</v>
      </c>
      <c r="C782" s="1">
        <v>45678</v>
      </c>
      <c r="D782" s="1">
        <v>45680</v>
      </c>
      <c r="E782" t="s">
        <v>16</v>
      </c>
      <c r="F782" t="s">
        <v>41</v>
      </c>
      <c r="G782" t="s">
        <v>24</v>
      </c>
      <c r="H782" t="s">
        <v>33</v>
      </c>
      <c r="I782" t="s">
        <v>38</v>
      </c>
      <c r="J782" t="s">
        <v>21</v>
      </c>
      <c r="K782">
        <v>18</v>
      </c>
      <c r="L782">
        <v>199.72</v>
      </c>
      <c r="M782">
        <v>94.06</v>
      </c>
      <c r="N782">
        <v>6.52</v>
      </c>
      <c r="O782">
        <v>5</v>
      </c>
      <c r="P782">
        <f t="shared" si="108"/>
        <v>0</v>
      </c>
      <c r="Q782" t="str">
        <f t="shared" si="109"/>
        <v>After 01-15</v>
      </c>
      <c r="R782">
        <f t="shared" si="110"/>
        <v>189.73399999999998</v>
      </c>
      <c r="S782">
        <f t="shared" si="111"/>
        <v>3415.2119999999995</v>
      </c>
      <c r="T782">
        <f t="shared" si="112"/>
        <v>1722.1319999999996</v>
      </c>
      <c r="U782" s="2">
        <f>Monthly_Fixed_Costs!$I$2</f>
        <v>26.363636363636363</v>
      </c>
      <c r="V782">
        <f t="shared" si="113"/>
        <v>117.35999999999999</v>
      </c>
      <c r="W782" s="2">
        <f t="shared" si="114"/>
        <v>1578.4083636363632</v>
      </c>
      <c r="X782">
        <f t="shared" si="115"/>
        <v>6</v>
      </c>
      <c r="Y782">
        <f t="shared" si="116"/>
        <v>0</v>
      </c>
    </row>
    <row r="783" spans="1:25" x14ac:dyDescent="0.3">
      <c r="A783" t="s">
        <v>819</v>
      </c>
      <c r="B783" s="1">
        <v>45677</v>
      </c>
      <c r="C783" s="1">
        <v>45679</v>
      </c>
      <c r="D783" s="1">
        <v>45679</v>
      </c>
      <c r="E783" t="s">
        <v>16</v>
      </c>
      <c r="F783" t="s">
        <v>45</v>
      </c>
      <c r="G783" t="s">
        <v>18</v>
      </c>
      <c r="H783" t="s">
        <v>33</v>
      </c>
      <c r="I783" t="s">
        <v>20</v>
      </c>
      <c r="J783" t="s">
        <v>21</v>
      </c>
      <c r="K783">
        <v>20</v>
      </c>
      <c r="L783">
        <v>90.44</v>
      </c>
      <c r="M783">
        <v>37.159999999999997</v>
      </c>
      <c r="N783">
        <v>5.83</v>
      </c>
      <c r="O783">
        <v>0</v>
      </c>
      <c r="P783">
        <f t="shared" si="108"/>
        <v>1</v>
      </c>
      <c r="Q783" t="str">
        <f t="shared" si="109"/>
        <v>After 01-15</v>
      </c>
      <c r="R783">
        <f t="shared" si="110"/>
        <v>90.44</v>
      </c>
      <c r="S783">
        <f t="shared" si="111"/>
        <v>1808.8</v>
      </c>
      <c r="T783">
        <f t="shared" si="112"/>
        <v>1065.5999999999999</v>
      </c>
      <c r="U783" s="2">
        <f>Monthly_Fixed_Costs!$I$2</f>
        <v>26.363636363636363</v>
      </c>
      <c r="V783">
        <f t="shared" si="113"/>
        <v>116.6</v>
      </c>
      <c r="W783" s="2">
        <f t="shared" si="114"/>
        <v>922.63636363636351</v>
      </c>
      <c r="X783">
        <f t="shared" si="115"/>
        <v>2</v>
      </c>
      <c r="Y783">
        <f t="shared" si="116"/>
        <v>0</v>
      </c>
    </row>
    <row r="784" spans="1:25" x14ac:dyDescent="0.3">
      <c r="A784" t="s">
        <v>820</v>
      </c>
      <c r="B784" s="1">
        <v>45685</v>
      </c>
      <c r="C784" s="1">
        <v>45688</v>
      </c>
      <c r="D784" s="1">
        <v>45691</v>
      </c>
      <c r="E784" t="s">
        <v>23</v>
      </c>
      <c r="F784" t="s">
        <v>17</v>
      </c>
      <c r="G784" t="s">
        <v>18</v>
      </c>
      <c r="H784" t="s">
        <v>25</v>
      </c>
      <c r="I784" t="s">
        <v>29</v>
      </c>
      <c r="J784" t="s">
        <v>27</v>
      </c>
      <c r="K784">
        <v>20</v>
      </c>
      <c r="L784">
        <v>147.4</v>
      </c>
      <c r="M784">
        <v>68.989999999999995</v>
      </c>
      <c r="N784">
        <v>8.2899999999999991</v>
      </c>
      <c r="O784">
        <v>15</v>
      </c>
      <c r="P784">
        <f t="shared" si="108"/>
        <v>0</v>
      </c>
      <c r="Q784" t="str">
        <f t="shared" si="109"/>
        <v>After 01-15</v>
      </c>
      <c r="R784">
        <f t="shared" si="110"/>
        <v>125.29</v>
      </c>
      <c r="S784">
        <f t="shared" si="111"/>
        <v>2505.8000000000002</v>
      </c>
      <c r="T784">
        <f t="shared" si="112"/>
        <v>1126.0000000000002</v>
      </c>
      <c r="U784" s="2">
        <f>Monthly_Fixed_Costs!$I$2</f>
        <v>26.363636363636363</v>
      </c>
      <c r="V784">
        <f t="shared" si="113"/>
        <v>165.79999999999998</v>
      </c>
      <c r="W784" s="2">
        <f t="shared" si="114"/>
        <v>933.8363636363639</v>
      </c>
      <c r="X784">
        <f t="shared" si="115"/>
        <v>6</v>
      </c>
      <c r="Y784">
        <f t="shared" si="116"/>
        <v>0</v>
      </c>
    </row>
    <row r="785" spans="1:25" x14ac:dyDescent="0.3">
      <c r="A785" t="s">
        <v>821</v>
      </c>
      <c r="B785" s="1">
        <v>45682</v>
      </c>
      <c r="C785" s="1">
        <v>45684</v>
      </c>
      <c r="D785" s="1">
        <v>45686</v>
      </c>
      <c r="E785" t="s">
        <v>23</v>
      </c>
      <c r="F785" t="s">
        <v>41</v>
      </c>
      <c r="G785" t="s">
        <v>18</v>
      </c>
      <c r="H785" t="s">
        <v>37</v>
      </c>
      <c r="I785" t="s">
        <v>74</v>
      </c>
      <c r="J785" t="s">
        <v>27</v>
      </c>
      <c r="K785">
        <v>13</v>
      </c>
      <c r="L785">
        <v>199.95</v>
      </c>
      <c r="M785">
        <v>109.35</v>
      </c>
      <c r="N785">
        <v>7.97</v>
      </c>
      <c r="O785">
        <v>10</v>
      </c>
      <c r="P785">
        <f t="shared" si="108"/>
        <v>0</v>
      </c>
      <c r="Q785" t="str">
        <f t="shared" si="109"/>
        <v>After 01-15</v>
      </c>
      <c r="R785">
        <f t="shared" si="110"/>
        <v>179.95499999999998</v>
      </c>
      <c r="S785">
        <f t="shared" si="111"/>
        <v>2339.415</v>
      </c>
      <c r="T785">
        <f t="shared" si="112"/>
        <v>917.86500000000001</v>
      </c>
      <c r="U785" s="2">
        <f>Monthly_Fixed_Costs!$I$2</f>
        <v>26.363636363636363</v>
      </c>
      <c r="V785">
        <f t="shared" si="113"/>
        <v>103.61</v>
      </c>
      <c r="W785" s="2">
        <f t="shared" si="114"/>
        <v>787.89136363636362</v>
      </c>
      <c r="X785">
        <f t="shared" si="115"/>
        <v>4</v>
      </c>
      <c r="Y785">
        <f t="shared" si="116"/>
        <v>0</v>
      </c>
    </row>
    <row r="786" spans="1:25" x14ac:dyDescent="0.3">
      <c r="A786" t="s">
        <v>822</v>
      </c>
      <c r="B786" s="1">
        <v>45665</v>
      </c>
      <c r="C786" s="1">
        <v>45667</v>
      </c>
      <c r="D786" s="1">
        <v>45667</v>
      </c>
      <c r="E786" t="s">
        <v>23</v>
      </c>
      <c r="F786" t="s">
        <v>17</v>
      </c>
      <c r="G786" t="s">
        <v>18</v>
      </c>
      <c r="H786" t="s">
        <v>37</v>
      </c>
      <c r="I786" t="s">
        <v>20</v>
      </c>
      <c r="J786" t="s">
        <v>21</v>
      </c>
      <c r="K786">
        <v>10</v>
      </c>
      <c r="L786">
        <v>93.95</v>
      </c>
      <c r="M786">
        <v>51.25</v>
      </c>
      <c r="N786">
        <v>7.07</v>
      </c>
      <c r="O786">
        <v>10</v>
      </c>
      <c r="P786">
        <f t="shared" si="108"/>
        <v>1</v>
      </c>
      <c r="Q786" t="str">
        <f t="shared" si="109"/>
        <v>Before 01-15</v>
      </c>
      <c r="R786">
        <f t="shared" si="110"/>
        <v>84.555000000000007</v>
      </c>
      <c r="S786">
        <f t="shared" si="111"/>
        <v>845.55000000000007</v>
      </c>
      <c r="T786">
        <f t="shared" si="112"/>
        <v>333.05000000000007</v>
      </c>
      <c r="U786" s="2">
        <f>Monthly_Fixed_Costs!$I$2</f>
        <v>26.363636363636363</v>
      </c>
      <c r="V786">
        <f t="shared" si="113"/>
        <v>70.7</v>
      </c>
      <c r="W786" s="2">
        <f t="shared" si="114"/>
        <v>235.98636363636371</v>
      </c>
      <c r="X786">
        <f t="shared" si="115"/>
        <v>2</v>
      </c>
      <c r="Y786">
        <f t="shared" si="116"/>
        <v>0</v>
      </c>
    </row>
    <row r="787" spans="1:25" x14ac:dyDescent="0.3">
      <c r="A787" t="s">
        <v>823</v>
      </c>
      <c r="B787" s="1">
        <v>45679</v>
      </c>
      <c r="C787" s="1">
        <v>45683</v>
      </c>
      <c r="D787" s="1">
        <v>45684</v>
      </c>
      <c r="E787" t="s">
        <v>23</v>
      </c>
      <c r="F787" t="s">
        <v>32</v>
      </c>
      <c r="G787" t="s">
        <v>18</v>
      </c>
      <c r="H787" t="s">
        <v>19</v>
      </c>
      <c r="I787" t="s">
        <v>34</v>
      </c>
      <c r="J787" t="s">
        <v>35</v>
      </c>
      <c r="K787">
        <v>11</v>
      </c>
      <c r="L787">
        <v>76.260000000000005</v>
      </c>
      <c r="M787">
        <v>40.51</v>
      </c>
      <c r="N787">
        <v>4.68</v>
      </c>
      <c r="O787">
        <v>0</v>
      </c>
      <c r="P787">
        <f t="shared" si="108"/>
        <v>0</v>
      </c>
      <c r="Q787" t="str">
        <f t="shared" si="109"/>
        <v>After 01-15</v>
      </c>
      <c r="R787">
        <f t="shared" si="110"/>
        <v>76.260000000000005</v>
      </c>
      <c r="S787">
        <f t="shared" si="111"/>
        <v>838.86</v>
      </c>
      <c r="T787">
        <f t="shared" si="112"/>
        <v>393.25000000000006</v>
      </c>
      <c r="U787" s="2">
        <f>Monthly_Fixed_Costs!$I$2</f>
        <v>26.363636363636363</v>
      </c>
      <c r="V787">
        <f t="shared" si="113"/>
        <v>51.48</v>
      </c>
      <c r="W787" s="2">
        <f t="shared" si="114"/>
        <v>315.40636363636372</v>
      </c>
      <c r="X787">
        <f t="shared" si="115"/>
        <v>5</v>
      </c>
      <c r="Y787">
        <f t="shared" si="116"/>
        <v>0</v>
      </c>
    </row>
    <row r="788" spans="1:25" x14ac:dyDescent="0.3">
      <c r="A788" t="s">
        <v>824</v>
      </c>
      <c r="B788" s="1">
        <v>45658</v>
      </c>
      <c r="C788" s="1">
        <v>45660</v>
      </c>
      <c r="D788" s="1">
        <v>45659</v>
      </c>
      <c r="E788" t="s">
        <v>23</v>
      </c>
      <c r="F788" t="s">
        <v>45</v>
      </c>
      <c r="G788" t="s">
        <v>18</v>
      </c>
      <c r="H788" t="s">
        <v>37</v>
      </c>
      <c r="I788" t="s">
        <v>74</v>
      </c>
      <c r="J788" t="s">
        <v>27</v>
      </c>
      <c r="K788">
        <v>9</v>
      </c>
      <c r="L788">
        <v>152.18</v>
      </c>
      <c r="M788">
        <v>89.27</v>
      </c>
      <c r="N788">
        <v>9.8000000000000007</v>
      </c>
      <c r="O788">
        <v>15</v>
      </c>
      <c r="P788">
        <f t="shared" si="108"/>
        <v>1</v>
      </c>
      <c r="Q788" t="str">
        <f t="shared" si="109"/>
        <v>Before 01-15</v>
      </c>
      <c r="R788">
        <f t="shared" si="110"/>
        <v>129.35300000000001</v>
      </c>
      <c r="S788">
        <f t="shared" si="111"/>
        <v>1164.1770000000001</v>
      </c>
      <c r="T788">
        <f t="shared" si="112"/>
        <v>360.74700000000018</v>
      </c>
      <c r="U788" s="2">
        <f>Monthly_Fixed_Costs!$I$2</f>
        <v>26.363636363636363</v>
      </c>
      <c r="V788">
        <f t="shared" si="113"/>
        <v>88.2</v>
      </c>
      <c r="W788" s="2">
        <f t="shared" si="114"/>
        <v>246.18336363636382</v>
      </c>
      <c r="X788">
        <f t="shared" si="115"/>
        <v>1</v>
      </c>
      <c r="Y788">
        <f t="shared" si="116"/>
        <v>0</v>
      </c>
    </row>
    <row r="789" spans="1:25" x14ac:dyDescent="0.3">
      <c r="A789" t="s">
        <v>825</v>
      </c>
      <c r="B789" s="1">
        <v>45659</v>
      </c>
      <c r="C789" s="1">
        <v>45663</v>
      </c>
      <c r="D789" s="1">
        <v>45663</v>
      </c>
      <c r="E789" t="s">
        <v>23</v>
      </c>
      <c r="F789" t="s">
        <v>17</v>
      </c>
      <c r="G789" t="s">
        <v>18</v>
      </c>
      <c r="H789" t="s">
        <v>37</v>
      </c>
      <c r="I789" t="s">
        <v>34</v>
      </c>
      <c r="J789" t="s">
        <v>35</v>
      </c>
      <c r="K789">
        <v>11</v>
      </c>
      <c r="L789">
        <v>24.28</v>
      </c>
      <c r="M789">
        <v>12.39</v>
      </c>
      <c r="N789">
        <v>3.05</v>
      </c>
      <c r="O789">
        <v>0</v>
      </c>
      <c r="P789">
        <f t="shared" si="108"/>
        <v>1</v>
      </c>
      <c r="Q789" t="str">
        <f t="shared" si="109"/>
        <v>Before 01-15</v>
      </c>
      <c r="R789">
        <f t="shared" si="110"/>
        <v>24.28</v>
      </c>
      <c r="S789">
        <f t="shared" si="111"/>
        <v>267.08000000000004</v>
      </c>
      <c r="T789">
        <f t="shared" si="112"/>
        <v>130.79000000000002</v>
      </c>
      <c r="U789" s="2">
        <f>Monthly_Fixed_Costs!$I$2</f>
        <v>26.363636363636363</v>
      </c>
      <c r="V789">
        <f t="shared" si="113"/>
        <v>33.549999999999997</v>
      </c>
      <c r="W789" s="2">
        <f t="shared" si="114"/>
        <v>70.876363636363664</v>
      </c>
      <c r="X789">
        <f t="shared" si="115"/>
        <v>4</v>
      </c>
      <c r="Y789">
        <f t="shared" si="116"/>
        <v>0</v>
      </c>
    </row>
    <row r="790" spans="1:25" x14ac:dyDescent="0.3">
      <c r="A790" t="s">
        <v>826</v>
      </c>
      <c r="B790" s="1">
        <v>45676</v>
      </c>
      <c r="C790" s="1">
        <v>45680</v>
      </c>
      <c r="D790" s="1">
        <v>45679</v>
      </c>
      <c r="E790" t="s">
        <v>16</v>
      </c>
      <c r="F790" t="s">
        <v>45</v>
      </c>
      <c r="G790" t="s">
        <v>18</v>
      </c>
      <c r="H790" t="s">
        <v>33</v>
      </c>
      <c r="I790" t="s">
        <v>56</v>
      </c>
      <c r="J790" t="s">
        <v>35</v>
      </c>
      <c r="K790">
        <v>14</v>
      </c>
      <c r="L790">
        <v>113.67</v>
      </c>
      <c r="M790">
        <v>47.71</v>
      </c>
      <c r="N790">
        <v>8.1</v>
      </c>
      <c r="O790">
        <v>15</v>
      </c>
      <c r="P790">
        <f t="shared" si="108"/>
        <v>1</v>
      </c>
      <c r="Q790" t="str">
        <f t="shared" si="109"/>
        <v>After 01-15</v>
      </c>
      <c r="R790">
        <f t="shared" si="110"/>
        <v>96.619500000000002</v>
      </c>
      <c r="S790">
        <f t="shared" si="111"/>
        <v>1352.673</v>
      </c>
      <c r="T790">
        <f t="shared" si="112"/>
        <v>684.73299999999995</v>
      </c>
      <c r="U790" s="2">
        <f>Monthly_Fixed_Costs!$I$2</f>
        <v>26.363636363636363</v>
      </c>
      <c r="V790">
        <f t="shared" si="113"/>
        <v>113.39999999999999</v>
      </c>
      <c r="W790" s="2">
        <f t="shared" si="114"/>
        <v>544.9693636363636</v>
      </c>
      <c r="X790">
        <f t="shared" si="115"/>
        <v>3</v>
      </c>
      <c r="Y790">
        <f t="shared" si="116"/>
        <v>0</v>
      </c>
    </row>
    <row r="791" spans="1:25" x14ac:dyDescent="0.3">
      <c r="A791" t="s">
        <v>827</v>
      </c>
      <c r="B791" s="1">
        <v>45668</v>
      </c>
      <c r="C791" s="1">
        <v>45672</v>
      </c>
      <c r="D791" s="1">
        <v>45672</v>
      </c>
      <c r="E791" t="s">
        <v>23</v>
      </c>
      <c r="F791" t="s">
        <v>45</v>
      </c>
      <c r="G791" t="s">
        <v>24</v>
      </c>
      <c r="H791" t="s">
        <v>33</v>
      </c>
      <c r="I791" t="s">
        <v>38</v>
      </c>
      <c r="J791" t="s">
        <v>21</v>
      </c>
      <c r="K791">
        <v>17</v>
      </c>
      <c r="L791">
        <v>79.760000000000005</v>
      </c>
      <c r="M791">
        <v>44.06</v>
      </c>
      <c r="N791">
        <v>10.97</v>
      </c>
      <c r="O791">
        <v>10</v>
      </c>
      <c r="P791">
        <f t="shared" si="108"/>
        <v>1</v>
      </c>
      <c r="Q791" t="str">
        <f t="shared" si="109"/>
        <v>Before 01-15</v>
      </c>
      <c r="R791">
        <f t="shared" si="110"/>
        <v>71.784000000000006</v>
      </c>
      <c r="S791">
        <f t="shared" si="111"/>
        <v>1220.3280000000002</v>
      </c>
      <c r="T791">
        <f t="shared" si="112"/>
        <v>471.30800000000022</v>
      </c>
      <c r="U791" s="2">
        <f>Monthly_Fixed_Costs!$I$2</f>
        <v>26.363636363636363</v>
      </c>
      <c r="V791">
        <f t="shared" si="113"/>
        <v>186.49</v>
      </c>
      <c r="W791" s="2">
        <f t="shared" si="114"/>
        <v>258.45436363636384</v>
      </c>
      <c r="X791">
        <f t="shared" si="115"/>
        <v>4</v>
      </c>
      <c r="Y791">
        <f t="shared" si="116"/>
        <v>0</v>
      </c>
    </row>
    <row r="792" spans="1:25" x14ac:dyDescent="0.3">
      <c r="A792" t="s">
        <v>828</v>
      </c>
      <c r="B792" s="1">
        <v>45663</v>
      </c>
      <c r="C792" s="1">
        <v>45666</v>
      </c>
      <c r="D792" s="1">
        <v>45666</v>
      </c>
      <c r="E792" t="s">
        <v>16</v>
      </c>
      <c r="F792" t="s">
        <v>41</v>
      </c>
      <c r="G792" t="s">
        <v>24</v>
      </c>
      <c r="H792" t="s">
        <v>19</v>
      </c>
      <c r="I792" t="s">
        <v>34</v>
      </c>
      <c r="J792" t="s">
        <v>35</v>
      </c>
      <c r="K792">
        <v>6</v>
      </c>
      <c r="L792">
        <v>143.03</v>
      </c>
      <c r="M792">
        <v>80.430000000000007</v>
      </c>
      <c r="N792">
        <v>4.99</v>
      </c>
      <c r="O792">
        <v>10</v>
      </c>
      <c r="P792">
        <f t="shared" si="108"/>
        <v>1</v>
      </c>
      <c r="Q792" t="str">
        <f t="shared" si="109"/>
        <v>Before 01-15</v>
      </c>
      <c r="R792">
        <f t="shared" si="110"/>
        <v>128.727</v>
      </c>
      <c r="S792">
        <f t="shared" si="111"/>
        <v>772.36200000000008</v>
      </c>
      <c r="T792">
        <f t="shared" si="112"/>
        <v>289.78200000000004</v>
      </c>
      <c r="U792" s="2">
        <f>Monthly_Fixed_Costs!$I$2</f>
        <v>26.363636363636363</v>
      </c>
      <c r="V792">
        <f t="shared" si="113"/>
        <v>29.94</v>
      </c>
      <c r="W792" s="2">
        <f t="shared" si="114"/>
        <v>233.47836363636367</v>
      </c>
      <c r="X792">
        <f t="shared" si="115"/>
        <v>3</v>
      </c>
      <c r="Y792">
        <f t="shared" si="116"/>
        <v>0</v>
      </c>
    </row>
    <row r="793" spans="1:25" x14ac:dyDescent="0.3">
      <c r="A793" t="s">
        <v>829</v>
      </c>
      <c r="B793" s="1">
        <v>45685</v>
      </c>
      <c r="C793" s="1">
        <v>45689</v>
      </c>
      <c r="D793" s="1">
        <v>45688</v>
      </c>
      <c r="E793" t="s">
        <v>16</v>
      </c>
      <c r="F793" t="s">
        <v>32</v>
      </c>
      <c r="G793" t="s">
        <v>18</v>
      </c>
      <c r="H793" t="s">
        <v>19</v>
      </c>
      <c r="I793" t="s">
        <v>47</v>
      </c>
      <c r="J793" t="s">
        <v>35</v>
      </c>
      <c r="K793">
        <v>11</v>
      </c>
      <c r="L793">
        <v>172.46</v>
      </c>
      <c r="M793">
        <v>85.02</v>
      </c>
      <c r="N793">
        <v>5.32</v>
      </c>
      <c r="O793">
        <v>5</v>
      </c>
      <c r="P793">
        <f t="shared" si="108"/>
        <v>1</v>
      </c>
      <c r="Q793" t="str">
        <f t="shared" si="109"/>
        <v>After 01-15</v>
      </c>
      <c r="R793">
        <f t="shared" si="110"/>
        <v>163.83699999999999</v>
      </c>
      <c r="S793">
        <f t="shared" si="111"/>
        <v>1802.2069999999999</v>
      </c>
      <c r="T793">
        <f t="shared" si="112"/>
        <v>866.98699999999997</v>
      </c>
      <c r="U793" s="2">
        <f>Monthly_Fixed_Costs!$I$2</f>
        <v>26.363636363636363</v>
      </c>
      <c r="V793">
        <f t="shared" si="113"/>
        <v>58.52</v>
      </c>
      <c r="W793" s="2">
        <f t="shared" si="114"/>
        <v>782.10336363636361</v>
      </c>
      <c r="X793">
        <f t="shared" si="115"/>
        <v>3</v>
      </c>
      <c r="Y793">
        <f t="shared" si="116"/>
        <v>0</v>
      </c>
    </row>
    <row r="794" spans="1:25" x14ac:dyDescent="0.3">
      <c r="A794" t="s">
        <v>830</v>
      </c>
      <c r="B794" s="1">
        <v>45658</v>
      </c>
      <c r="C794" s="1">
        <v>45660</v>
      </c>
      <c r="D794" s="1">
        <v>45659</v>
      </c>
      <c r="E794" t="s">
        <v>23</v>
      </c>
      <c r="F794" t="s">
        <v>41</v>
      </c>
      <c r="G794" t="s">
        <v>18</v>
      </c>
      <c r="H794" t="s">
        <v>25</v>
      </c>
      <c r="I794" t="s">
        <v>20</v>
      </c>
      <c r="J794" t="s">
        <v>21</v>
      </c>
      <c r="K794">
        <v>16</v>
      </c>
      <c r="L794">
        <v>34.5</v>
      </c>
      <c r="M794">
        <v>18.66</v>
      </c>
      <c r="N794">
        <v>10.89</v>
      </c>
      <c r="O794">
        <v>5</v>
      </c>
      <c r="P794">
        <f t="shared" si="108"/>
        <v>1</v>
      </c>
      <c r="Q794" t="str">
        <f t="shared" si="109"/>
        <v>Before 01-15</v>
      </c>
      <c r="R794">
        <f t="shared" si="110"/>
        <v>32.774999999999999</v>
      </c>
      <c r="S794">
        <f t="shared" si="111"/>
        <v>524.4</v>
      </c>
      <c r="T794">
        <f t="shared" si="112"/>
        <v>225.83999999999997</v>
      </c>
      <c r="U794" s="2">
        <f>Monthly_Fixed_Costs!$I$2</f>
        <v>26.363636363636363</v>
      </c>
      <c r="V794">
        <f t="shared" si="113"/>
        <v>174.24</v>
      </c>
      <c r="W794" s="2">
        <f t="shared" si="114"/>
        <v>25.236363636363592</v>
      </c>
      <c r="X794">
        <f t="shared" si="115"/>
        <v>1</v>
      </c>
      <c r="Y794">
        <f t="shared" si="116"/>
        <v>0</v>
      </c>
    </row>
    <row r="795" spans="1:25" x14ac:dyDescent="0.3">
      <c r="A795" t="s">
        <v>831</v>
      </c>
      <c r="B795" s="1">
        <v>45674</v>
      </c>
      <c r="C795" s="1">
        <v>45677</v>
      </c>
      <c r="D795" s="1">
        <v>45677</v>
      </c>
      <c r="E795" t="s">
        <v>23</v>
      </c>
      <c r="F795" t="s">
        <v>41</v>
      </c>
      <c r="G795" t="s">
        <v>24</v>
      </c>
      <c r="H795" t="s">
        <v>33</v>
      </c>
      <c r="I795" t="s">
        <v>29</v>
      </c>
      <c r="J795" t="s">
        <v>27</v>
      </c>
      <c r="K795">
        <v>14</v>
      </c>
      <c r="L795">
        <v>159.65</v>
      </c>
      <c r="M795">
        <v>89.43</v>
      </c>
      <c r="N795">
        <v>11.12</v>
      </c>
      <c r="O795">
        <v>10</v>
      </c>
      <c r="P795">
        <f t="shared" si="108"/>
        <v>1</v>
      </c>
      <c r="Q795" t="str">
        <f t="shared" si="109"/>
        <v>After 01-15</v>
      </c>
      <c r="R795">
        <f t="shared" si="110"/>
        <v>143.685</v>
      </c>
      <c r="S795">
        <f t="shared" si="111"/>
        <v>2011.5900000000001</v>
      </c>
      <c r="T795">
        <f t="shared" si="112"/>
        <v>759.57000000000016</v>
      </c>
      <c r="U795" s="2">
        <f>Monthly_Fixed_Costs!$I$2</f>
        <v>26.363636363636363</v>
      </c>
      <c r="V795">
        <f t="shared" si="113"/>
        <v>155.67999999999998</v>
      </c>
      <c r="W795" s="2">
        <f t="shared" si="114"/>
        <v>577.52636363636384</v>
      </c>
      <c r="X795">
        <f t="shared" si="115"/>
        <v>3</v>
      </c>
      <c r="Y795">
        <f t="shared" si="116"/>
        <v>0</v>
      </c>
    </row>
    <row r="796" spans="1:25" x14ac:dyDescent="0.3">
      <c r="A796" t="s">
        <v>832</v>
      </c>
      <c r="B796" s="1">
        <v>45680</v>
      </c>
      <c r="C796" s="1">
        <v>45683</v>
      </c>
      <c r="D796" s="1">
        <v>45682</v>
      </c>
      <c r="E796" t="s">
        <v>16</v>
      </c>
      <c r="F796" t="s">
        <v>17</v>
      </c>
      <c r="G796" t="s">
        <v>18</v>
      </c>
      <c r="H796" t="s">
        <v>19</v>
      </c>
      <c r="I796" t="s">
        <v>56</v>
      </c>
      <c r="J796" t="s">
        <v>35</v>
      </c>
      <c r="K796">
        <v>11</v>
      </c>
      <c r="L796">
        <v>150.75</v>
      </c>
      <c r="M796">
        <v>92.38</v>
      </c>
      <c r="N796">
        <v>4.3899999999999997</v>
      </c>
      <c r="O796">
        <v>5</v>
      </c>
      <c r="P796">
        <f t="shared" si="108"/>
        <v>1</v>
      </c>
      <c r="Q796" t="str">
        <f t="shared" si="109"/>
        <v>After 01-15</v>
      </c>
      <c r="R796">
        <f t="shared" si="110"/>
        <v>143.21250000000001</v>
      </c>
      <c r="S796">
        <f t="shared" si="111"/>
        <v>1575.3375000000001</v>
      </c>
      <c r="T796">
        <f t="shared" si="112"/>
        <v>559.15750000000014</v>
      </c>
      <c r="U796" s="2">
        <f>Monthly_Fixed_Costs!$I$2</f>
        <v>26.363636363636363</v>
      </c>
      <c r="V796">
        <f t="shared" si="113"/>
        <v>48.29</v>
      </c>
      <c r="W796" s="2">
        <f t="shared" si="114"/>
        <v>484.5038636363638</v>
      </c>
      <c r="X796">
        <f t="shared" si="115"/>
        <v>2</v>
      </c>
      <c r="Y796">
        <f t="shared" si="116"/>
        <v>0</v>
      </c>
    </row>
    <row r="797" spans="1:25" x14ac:dyDescent="0.3">
      <c r="A797" t="s">
        <v>833</v>
      </c>
      <c r="B797" s="1">
        <v>45677</v>
      </c>
      <c r="C797" s="1">
        <v>45681</v>
      </c>
      <c r="D797" s="1">
        <v>45683</v>
      </c>
      <c r="E797" t="s">
        <v>23</v>
      </c>
      <c r="F797" t="s">
        <v>32</v>
      </c>
      <c r="G797" t="s">
        <v>24</v>
      </c>
      <c r="H797" t="s">
        <v>33</v>
      </c>
      <c r="I797" t="s">
        <v>47</v>
      </c>
      <c r="J797" t="s">
        <v>35</v>
      </c>
      <c r="K797">
        <v>1</v>
      </c>
      <c r="L797">
        <v>79.47</v>
      </c>
      <c r="M797">
        <v>45.68</v>
      </c>
      <c r="N797">
        <v>9.5299999999999994</v>
      </c>
      <c r="O797">
        <v>0</v>
      </c>
      <c r="P797">
        <f t="shared" si="108"/>
        <v>0</v>
      </c>
      <c r="Q797" t="str">
        <f t="shared" si="109"/>
        <v>After 01-15</v>
      </c>
      <c r="R797">
        <f t="shared" si="110"/>
        <v>79.47</v>
      </c>
      <c r="S797">
        <f t="shared" si="111"/>
        <v>79.47</v>
      </c>
      <c r="T797">
        <f t="shared" si="112"/>
        <v>33.79</v>
      </c>
      <c r="U797" s="2">
        <f>Monthly_Fixed_Costs!$I$2</f>
        <v>26.363636363636363</v>
      </c>
      <c r="V797">
        <f t="shared" si="113"/>
        <v>9.5299999999999994</v>
      </c>
      <c r="W797" s="2">
        <f t="shared" si="114"/>
        <v>-2.1036363636363618</v>
      </c>
      <c r="X797">
        <f t="shared" si="115"/>
        <v>6</v>
      </c>
      <c r="Y797">
        <f t="shared" si="116"/>
        <v>1</v>
      </c>
    </row>
    <row r="798" spans="1:25" x14ac:dyDescent="0.3">
      <c r="A798" t="s">
        <v>834</v>
      </c>
      <c r="B798" s="1">
        <v>45686</v>
      </c>
      <c r="C798" s="1">
        <v>45690</v>
      </c>
      <c r="D798" s="1">
        <v>45692</v>
      </c>
      <c r="E798" t="s">
        <v>16</v>
      </c>
      <c r="F798" t="s">
        <v>32</v>
      </c>
      <c r="G798" t="s">
        <v>24</v>
      </c>
      <c r="H798" t="s">
        <v>33</v>
      </c>
      <c r="I798" t="s">
        <v>47</v>
      </c>
      <c r="J798" t="s">
        <v>35</v>
      </c>
      <c r="K798">
        <v>18</v>
      </c>
      <c r="L798">
        <v>182.42</v>
      </c>
      <c r="M798">
        <v>112.38</v>
      </c>
      <c r="N798">
        <v>5.59</v>
      </c>
      <c r="O798">
        <v>15</v>
      </c>
      <c r="P798">
        <f t="shared" si="108"/>
        <v>0</v>
      </c>
      <c r="Q798" t="str">
        <f t="shared" si="109"/>
        <v>After 01-15</v>
      </c>
      <c r="R798">
        <f t="shared" si="110"/>
        <v>155.05699999999999</v>
      </c>
      <c r="S798">
        <f t="shared" si="111"/>
        <v>2791.0259999999998</v>
      </c>
      <c r="T798">
        <f t="shared" si="112"/>
        <v>768.18599999999992</v>
      </c>
      <c r="U798" s="2">
        <f>Monthly_Fixed_Costs!$I$2</f>
        <v>26.363636363636363</v>
      </c>
      <c r="V798">
        <f t="shared" si="113"/>
        <v>100.62</v>
      </c>
      <c r="W798" s="2">
        <f t="shared" si="114"/>
        <v>641.20236363636354</v>
      </c>
      <c r="X798">
        <f t="shared" si="115"/>
        <v>6</v>
      </c>
      <c r="Y798">
        <f t="shared" si="116"/>
        <v>0</v>
      </c>
    </row>
    <row r="799" spans="1:25" x14ac:dyDescent="0.3">
      <c r="A799" t="s">
        <v>835</v>
      </c>
      <c r="B799" s="1">
        <v>45673</v>
      </c>
      <c r="C799" s="1">
        <v>45676</v>
      </c>
      <c r="D799" s="1">
        <v>45675</v>
      </c>
      <c r="E799" t="s">
        <v>16</v>
      </c>
      <c r="F799" t="s">
        <v>32</v>
      </c>
      <c r="G799" t="s">
        <v>24</v>
      </c>
      <c r="H799" t="s">
        <v>33</v>
      </c>
      <c r="I799" t="s">
        <v>20</v>
      </c>
      <c r="J799" t="s">
        <v>21</v>
      </c>
      <c r="K799">
        <v>15</v>
      </c>
      <c r="L799">
        <v>47</v>
      </c>
      <c r="M799">
        <v>22.06</v>
      </c>
      <c r="N799">
        <v>11.63</v>
      </c>
      <c r="O799">
        <v>10</v>
      </c>
      <c r="P799">
        <f t="shared" si="108"/>
        <v>1</v>
      </c>
      <c r="Q799" t="str">
        <f t="shared" si="109"/>
        <v>After 01-15</v>
      </c>
      <c r="R799">
        <f t="shared" si="110"/>
        <v>42.300000000000004</v>
      </c>
      <c r="S799">
        <f t="shared" si="111"/>
        <v>634.50000000000011</v>
      </c>
      <c r="T799">
        <f t="shared" si="112"/>
        <v>303.60000000000014</v>
      </c>
      <c r="U799" s="2">
        <f>Monthly_Fixed_Costs!$I$2</f>
        <v>26.363636363636363</v>
      </c>
      <c r="V799">
        <f t="shared" si="113"/>
        <v>174.45000000000002</v>
      </c>
      <c r="W799" s="2">
        <f t="shared" si="114"/>
        <v>102.78636363636375</v>
      </c>
      <c r="X799">
        <f t="shared" si="115"/>
        <v>2</v>
      </c>
      <c r="Y799">
        <f t="shared" si="116"/>
        <v>0</v>
      </c>
    </row>
    <row r="800" spans="1:25" x14ac:dyDescent="0.3">
      <c r="A800" t="s">
        <v>836</v>
      </c>
      <c r="B800" s="1">
        <v>45660</v>
      </c>
      <c r="C800" s="1">
        <v>45662</v>
      </c>
      <c r="D800" s="1">
        <v>45662</v>
      </c>
      <c r="E800" t="s">
        <v>16</v>
      </c>
      <c r="F800" t="s">
        <v>45</v>
      </c>
      <c r="G800" t="s">
        <v>18</v>
      </c>
      <c r="H800" t="s">
        <v>19</v>
      </c>
      <c r="I800" t="s">
        <v>56</v>
      </c>
      <c r="J800" t="s">
        <v>35</v>
      </c>
      <c r="K800">
        <v>12</v>
      </c>
      <c r="L800">
        <v>85.9</v>
      </c>
      <c r="M800">
        <v>48.61</v>
      </c>
      <c r="N800">
        <v>5.94</v>
      </c>
      <c r="O800">
        <v>5</v>
      </c>
      <c r="P800">
        <f t="shared" si="108"/>
        <v>1</v>
      </c>
      <c r="Q800" t="str">
        <f t="shared" si="109"/>
        <v>Before 01-15</v>
      </c>
      <c r="R800">
        <f t="shared" si="110"/>
        <v>81.605000000000004</v>
      </c>
      <c r="S800">
        <f t="shared" si="111"/>
        <v>979.26</v>
      </c>
      <c r="T800">
        <f t="shared" si="112"/>
        <v>395.94000000000005</v>
      </c>
      <c r="U800" s="2">
        <f>Monthly_Fixed_Costs!$I$2</f>
        <v>26.363636363636363</v>
      </c>
      <c r="V800">
        <f t="shared" si="113"/>
        <v>71.28</v>
      </c>
      <c r="W800" s="2">
        <f t="shared" si="114"/>
        <v>298.29636363636371</v>
      </c>
      <c r="X800">
        <f t="shared" si="115"/>
        <v>2</v>
      </c>
      <c r="Y800">
        <f t="shared" si="116"/>
        <v>0</v>
      </c>
    </row>
    <row r="801" spans="1:25" x14ac:dyDescent="0.3">
      <c r="A801" t="s">
        <v>837</v>
      </c>
      <c r="B801" s="1">
        <v>45679</v>
      </c>
      <c r="C801" s="1">
        <v>45683</v>
      </c>
      <c r="D801" s="1">
        <v>45683</v>
      </c>
      <c r="E801" t="s">
        <v>16</v>
      </c>
      <c r="F801" t="s">
        <v>45</v>
      </c>
      <c r="G801" t="s">
        <v>24</v>
      </c>
      <c r="H801" t="s">
        <v>19</v>
      </c>
      <c r="I801" t="s">
        <v>20</v>
      </c>
      <c r="J801" t="s">
        <v>21</v>
      </c>
      <c r="K801">
        <v>16</v>
      </c>
      <c r="L801">
        <v>126.44</v>
      </c>
      <c r="M801">
        <v>50.89</v>
      </c>
      <c r="N801">
        <v>5.07</v>
      </c>
      <c r="O801">
        <v>15</v>
      </c>
      <c r="P801">
        <f t="shared" si="108"/>
        <v>1</v>
      </c>
      <c r="Q801" t="str">
        <f t="shared" si="109"/>
        <v>After 01-15</v>
      </c>
      <c r="R801">
        <f t="shared" si="110"/>
        <v>107.47399999999999</v>
      </c>
      <c r="S801">
        <f t="shared" si="111"/>
        <v>1719.5839999999998</v>
      </c>
      <c r="T801">
        <f t="shared" si="112"/>
        <v>905.34399999999982</v>
      </c>
      <c r="U801" s="2">
        <f>Monthly_Fixed_Costs!$I$2</f>
        <v>26.363636363636363</v>
      </c>
      <c r="V801">
        <f t="shared" si="113"/>
        <v>81.12</v>
      </c>
      <c r="W801" s="2">
        <f t="shared" si="114"/>
        <v>797.86036363636345</v>
      </c>
      <c r="X801">
        <f t="shared" si="115"/>
        <v>4</v>
      </c>
      <c r="Y801">
        <f t="shared" si="116"/>
        <v>0</v>
      </c>
    </row>
    <row r="802" spans="1:25" x14ac:dyDescent="0.3">
      <c r="A802" t="s">
        <v>838</v>
      </c>
      <c r="B802" s="1">
        <v>45680</v>
      </c>
      <c r="C802" s="1">
        <v>45682</v>
      </c>
      <c r="D802" s="1">
        <v>45681</v>
      </c>
      <c r="E802" t="s">
        <v>16</v>
      </c>
      <c r="F802" t="s">
        <v>32</v>
      </c>
      <c r="G802" t="s">
        <v>18</v>
      </c>
      <c r="H802" t="s">
        <v>25</v>
      </c>
      <c r="I802" t="s">
        <v>20</v>
      </c>
      <c r="J802" t="s">
        <v>21</v>
      </c>
      <c r="K802">
        <v>8</v>
      </c>
      <c r="L802">
        <v>157.19999999999999</v>
      </c>
      <c r="M802">
        <v>74.22</v>
      </c>
      <c r="N802">
        <v>9.48</v>
      </c>
      <c r="O802">
        <v>10</v>
      </c>
      <c r="P802">
        <f t="shared" si="108"/>
        <v>1</v>
      </c>
      <c r="Q802" t="str">
        <f t="shared" si="109"/>
        <v>After 01-15</v>
      </c>
      <c r="R802">
        <f t="shared" si="110"/>
        <v>141.47999999999999</v>
      </c>
      <c r="S802">
        <f t="shared" si="111"/>
        <v>1131.8399999999999</v>
      </c>
      <c r="T802">
        <f t="shared" si="112"/>
        <v>538.07999999999993</v>
      </c>
      <c r="U802" s="2">
        <f>Monthly_Fixed_Costs!$I$2</f>
        <v>26.363636363636363</v>
      </c>
      <c r="V802">
        <f t="shared" si="113"/>
        <v>75.84</v>
      </c>
      <c r="W802" s="2">
        <f t="shared" si="114"/>
        <v>435.87636363636358</v>
      </c>
      <c r="X802">
        <f t="shared" si="115"/>
        <v>1</v>
      </c>
      <c r="Y802">
        <f t="shared" si="116"/>
        <v>0</v>
      </c>
    </row>
    <row r="803" spans="1:25" x14ac:dyDescent="0.3">
      <c r="A803" t="s">
        <v>839</v>
      </c>
      <c r="B803" s="1">
        <v>45682</v>
      </c>
      <c r="C803" s="1">
        <v>45684</v>
      </c>
      <c r="D803" s="1">
        <v>45683</v>
      </c>
      <c r="E803" t="s">
        <v>23</v>
      </c>
      <c r="F803" t="s">
        <v>32</v>
      </c>
      <c r="G803" t="s">
        <v>18</v>
      </c>
      <c r="H803" t="s">
        <v>25</v>
      </c>
      <c r="I803" t="s">
        <v>38</v>
      </c>
      <c r="J803" t="s">
        <v>21</v>
      </c>
      <c r="K803">
        <v>6</v>
      </c>
      <c r="L803">
        <v>37.46</v>
      </c>
      <c r="M803">
        <v>18.190000000000001</v>
      </c>
      <c r="N803">
        <v>9.06</v>
      </c>
      <c r="O803">
        <v>10</v>
      </c>
      <c r="P803">
        <f t="shared" si="108"/>
        <v>1</v>
      </c>
      <c r="Q803" t="str">
        <f t="shared" si="109"/>
        <v>After 01-15</v>
      </c>
      <c r="R803">
        <f t="shared" si="110"/>
        <v>33.713999999999999</v>
      </c>
      <c r="S803">
        <f t="shared" si="111"/>
        <v>202.28399999999999</v>
      </c>
      <c r="T803">
        <f t="shared" si="112"/>
        <v>93.143999999999977</v>
      </c>
      <c r="U803" s="2">
        <f>Monthly_Fixed_Costs!$I$2</f>
        <v>26.363636363636363</v>
      </c>
      <c r="V803">
        <f t="shared" si="113"/>
        <v>54.36</v>
      </c>
      <c r="W803" s="2">
        <f t="shared" si="114"/>
        <v>12.420363636363618</v>
      </c>
      <c r="X803">
        <f t="shared" si="115"/>
        <v>1</v>
      </c>
      <c r="Y803">
        <f t="shared" si="116"/>
        <v>0</v>
      </c>
    </row>
    <row r="804" spans="1:25" x14ac:dyDescent="0.3">
      <c r="A804" t="s">
        <v>840</v>
      </c>
      <c r="B804" s="1">
        <v>45665</v>
      </c>
      <c r="C804" s="1">
        <v>45667</v>
      </c>
      <c r="D804" s="1">
        <v>45666</v>
      </c>
      <c r="E804" t="s">
        <v>23</v>
      </c>
      <c r="F804" t="s">
        <v>41</v>
      </c>
      <c r="G804" t="s">
        <v>18</v>
      </c>
      <c r="H804" t="s">
        <v>33</v>
      </c>
      <c r="I804" t="s">
        <v>74</v>
      </c>
      <c r="J804" t="s">
        <v>27</v>
      </c>
      <c r="K804">
        <v>4</v>
      </c>
      <c r="L804">
        <v>128.80000000000001</v>
      </c>
      <c r="M804">
        <v>52.63</v>
      </c>
      <c r="N804">
        <v>5.05</v>
      </c>
      <c r="O804">
        <v>15</v>
      </c>
      <c r="P804">
        <f t="shared" si="108"/>
        <v>1</v>
      </c>
      <c r="Q804" t="str">
        <f t="shared" si="109"/>
        <v>Before 01-15</v>
      </c>
      <c r="R804">
        <f t="shared" si="110"/>
        <v>109.48</v>
      </c>
      <c r="S804">
        <f t="shared" si="111"/>
        <v>437.92</v>
      </c>
      <c r="T804">
        <f t="shared" si="112"/>
        <v>227.4</v>
      </c>
      <c r="U804" s="2">
        <f>Monthly_Fixed_Costs!$I$2</f>
        <v>26.363636363636363</v>
      </c>
      <c r="V804">
        <f t="shared" si="113"/>
        <v>20.2</v>
      </c>
      <c r="W804" s="2">
        <f t="shared" si="114"/>
        <v>180.83636363636364</v>
      </c>
      <c r="X804">
        <f t="shared" si="115"/>
        <v>1</v>
      </c>
      <c r="Y804">
        <f t="shared" si="116"/>
        <v>0</v>
      </c>
    </row>
    <row r="805" spans="1:25" x14ac:dyDescent="0.3">
      <c r="A805" t="s">
        <v>841</v>
      </c>
      <c r="B805" s="1">
        <v>45680</v>
      </c>
      <c r="C805" s="1">
        <v>45684</v>
      </c>
      <c r="D805" s="1">
        <v>45684</v>
      </c>
      <c r="E805" t="s">
        <v>16</v>
      </c>
      <c r="F805" t="s">
        <v>32</v>
      </c>
      <c r="G805" t="s">
        <v>24</v>
      </c>
      <c r="H805" t="s">
        <v>37</v>
      </c>
      <c r="I805" t="s">
        <v>20</v>
      </c>
      <c r="J805" t="s">
        <v>21</v>
      </c>
      <c r="K805">
        <v>1</v>
      </c>
      <c r="L805">
        <v>33.54</v>
      </c>
      <c r="M805">
        <v>17.05</v>
      </c>
      <c r="N805">
        <v>10.93</v>
      </c>
      <c r="O805">
        <v>10</v>
      </c>
      <c r="P805">
        <f t="shared" si="108"/>
        <v>1</v>
      </c>
      <c r="Q805" t="str">
        <f t="shared" si="109"/>
        <v>After 01-15</v>
      </c>
      <c r="R805">
        <f t="shared" si="110"/>
        <v>30.186</v>
      </c>
      <c r="S805">
        <f t="shared" si="111"/>
        <v>30.186</v>
      </c>
      <c r="T805">
        <f t="shared" si="112"/>
        <v>13.135999999999999</v>
      </c>
      <c r="U805" s="2">
        <f>Monthly_Fixed_Costs!$I$2</f>
        <v>26.363636363636363</v>
      </c>
      <c r="V805">
        <f t="shared" si="113"/>
        <v>10.93</v>
      </c>
      <c r="W805" s="2">
        <f t="shared" si="114"/>
        <v>-24.157636363636367</v>
      </c>
      <c r="X805">
        <f t="shared" si="115"/>
        <v>4</v>
      </c>
      <c r="Y805">
        <f t="shared" si="116"/>
        <v>1</v>
      </c>
    </row>
    <row r="806" spans="1:25" x14ac:dyDescent="0.3">
      <c r="A806" t="s">
        <v>842</v>
      </c>
      <c r="B806" s="1">
        <v>45665</v>
      </c>
      <c r="C806" s="1">
        <v>45669</v>
      </c>
      <c r="D806" s="1">
        <v>45669</v>
      </c>
      <c r="E806" t="s">
        <v>16</v>
      </c>
      <c r="F806" t="s">
        <v>17</v>
      </c>
      <c r="G806" t="s">
        <v>24</v>
      </c>
      <c r="H806" t="s">
        <v>25</v>
      </c>
      <c r="I806" t="s">
        <v>74</v>
      </c>
      <c r="J806" t="s">
        <v>27</v>
      </c>
      <c r="K806">
        <v>11</v>
      </c>
      <c r="L806">
        <v>72.459999999999994</v>
      </c>
      <c r="M806">
        <v>44.46</v>
      </c>
      <c r="N806">
        <v>5.48</v>
      </c>
      <c r="O806">
        <v>0</v>
      </c>
      <c r="P806">
        <f t="shared" si="108"/>
        <v>1</v>
      </c>
      <c r="Q806" t="str">
        <f t="shared" si="109"/>
        <v>Before 01-15</v>
      </c>
      <c r="R806">
        <f t="shared" si="110"/>
        <v>72.459999999999994</v>
      </c>
      <c r="S806">
        <f t="shared" si="111"/>
        <v>797.06</v>
      </c>
      <c r="T806">
        <f t="shared" si="112"/>
        <v>307.99999999999994</v>
      </c>
      <c r="U806" s="2">
        <f>Monthly_Fixed_Costs!$I$2</f>
        <v>26.363636363636363</v>
      </c>
      <c r="V806">
        <f t="shared" si="113"/>
        <v>60.28</v>
      </c>
      <c r="W806" s="2">
        <f t="shared" si="114"/>
        <v>221.3563636363636</v>
      </c>
      <c r="X806">
        <f t="shared" si="115"/>
        <v>4</v>
      </c>
      <c r="Y806">
        <f t="shared" si="116"/>
        <v>0</v>
      </c>
    </row>
    <row r="807" spans="1:25" x14ac:dyDescent="0.3">
      <c r="A807" t="s">
        <v>843</v>
      </c>
      <c r="B807" s="1">
        <v>45670</v>
      </c>
      <c r="C807" s="1">
        <v>45672</v>
      </c>
      <c r="D807" s="1">
        <v>45671</v>
      </c>
      <c r="E807" t="s">
        <v>16</v>
      </c>
      <c r="F807" t="s">
        <v>17</v>
      </c>
      <c r="G807" t="s">
        <v>24</v>
      </c>
      <c r="H807" t="s">
        <v>33</v>
      </c>
      <c r="I807" t="s">
        <v>26</v>
      </c>
      <c r="J807" t="s">
        <v>27</v>
      </c>
      <c r="K807">
        <v>20</v>
      </c>
      <c r="L807">
        <v>75.010000000000005</v>
      </c>
      <c r="M807">
        <v>33.83</v>
      </c>
      <c r="N807">
        <v>9.7100000000000009</v>
      </c>
      <c r="O807">
        <v>10</v>
      </c>
      <c r="P807">
        <f t="shared" si="108"/>
        <v>1</v>
      </c>
      <c r="Q807" t="str">
        <f t="shared" si="109"/>
        <v>Before 01-15</v>
      </c>
      <c r="R807">
        <f t="shared" si="110"/>
        <v>67.509</v>
      </c>
      <c r="S807">
        <f t="shared" si="111"/>
        <v>1350.18</v>
      </c>
      <c r="T807">
        <f t="shared" si="112"/>
        <v>673.58000000000015</v>
      </c>
      <c r="U807" s="2">
        <f>Monthly_Fixed_Costs!$I$2</f>
        <v>26.363636363636363</v>
      </c>
      <c r="V807">
        <f t="shared" si="113"/>
        <v>194.20000000000002</v>
      </c>
      <c r="W807" s="2">
        <f t="shared" si="114"/>
        <v>453.01636363636374</v>
      </c>
      <c r="X807">
        <f t="shared" si="115"/>
        <v>1</v>
      </c>
      <c r="Y807">
        <f t="shared" si="116"/>
        <v>0</v>
      </c>
    </row>
    <row r="808" spans="1:25" x14ac:dyDescent="0.3">
      <c r="A808" t="s">
        <v>844</v>
      </c>
      <c r="B808" s="1">
        <v>45674</v>
      </c>
      <c r="C808" s="1">
        <v>45676</v>
      </c>
      <c r="D808" s="1">
        <v>45675</v>
      </c>
      <c r="E808" t="s">
        <v>16</v>
      </c>
      <c r="F808" t="s">
        <v>45</v>
      </c>
      <c r="G808" t="s">
        <v>24</v>
      </c>
      <c r="H808" t="s">
        <v>33</v>
      </c>
      <c r="I808" t="s">
        <v>29</v>
      </c>
      <c r="J808" t="s">
        <v>27</v>
      </c>
      <c r="K808">
        <v>2</v>
      </c>
      <c r="L808">
        <v>40.369999999999997</v>
      </c>
      <c r="M808">
        <v>24.85</v>
      </c>
      <c r="N808">
        <v>7.1</v>
      </c>
      <c r="O808">
        <v>5</v>
      </c>
      <c r="P808">
        <f t="shared" si="108"/>
        <v>1</v>
      </c>
      <c r="Q808" t="str">
        <f t="shared" si="109"/>
        <v>After 01-15</v>
      </c>
      <c r="R808">
        <f t="shared" si="110"/>
        <v>38.351499999999994</v>
      </c>
      <c r="S808">
        <f t="shared" si="111"/>
        <v>76.702999999999989</v>
      </c>
      <c r="T808">
        <f t="shared" si="112"/>
        <v>27.002999999999986</v>
      </c>
      <c r="U808" s="2">
        <f>Monthly_Fixed_Costs!$I$2</f>
        <v>26.363636363636363</v>
      </c>
      <c r="V808">
        <f t="shared" si="113"/>
        <v>14.2</v>
      </c>
      <c r="W808" s="2">
        <f t="shared" si="114"/>
        <v>-13.560636363636377</v>
      </c>
      <c r="X808">
        <f t="shared" si="115"/>
        <v>1</v>
      </c>
      <c r="Y808">
        <f t="shared" si="116"/>
        <v>1</v>
      </c>
    </row>
    <row r="809" spans="1:25" x14ac:dyDescent="0.3">
      <c r="A809" t="s">
        <v>845</v>
      </c>
      <c r="B809" s="1">
        <v>45681</v>
      </c>
      <c r="C809" s="1">
        <v>45685</v>
      </c>
      <c r="D809" s="1">
        <v>45687</v>
      </c>
      <c r="E809" t="s">
        <v>23</v>
      </c>
      <c r="F809" t="s">
        <v>41</v>
      </c>
      <c r="G809" t="s">
        <v>24</v>
      </c>
      <c r="H809" t="s">
        <v>33</v>
      </c>
      <c r="I809" t="s">
        <v>26</v>
      </c>
      <c r="J809" t="s">
        <v>27</v>
      </c>
      <c r="K809">
        <v>19</v>
      </c>
      <c r="L809">
        <v>48.66</v>
      </c>
      <c r="M809">
        <v>30.64</v>
      </c>
      <c r="N809">
        <v>11.76</v>
      </c>
      <c r="O809">
        <v>10</v>
      </c>
      <c r="P809">
        <f t="shared" si="108"/>
        <v>0</v>
      </c>
      <c r="Q809" t="str">
        <f t="shared" si="109"/>
        <v>After 01-15</v>
      </c>
      <c r="R809">
        <f t="shared" si="110"/>
        <v>43.793999999999997</v>
      </c>
      <c r="S809">
        <f t="shared" si="111"/>
        <v>832.0859999999999</v>
      </c>
      <c r="T809">
        <f t="shared" si="112"/>
        <v>249.92599999999993</v>
      </c>
      <c r="U809" s="2">
        <f>Monthly_Fixed_Costs!$I$2</f>
        <v>26.363636363636363</v>
      </c>
      <c r="V809">
        <f t="shared" si="113"/>
        <v>223.44</v>
      </c>
      <c r="W809" s="2">
        <f t="shared" si="114"/>
        <v>0.12236363636355918</v>
      </c>
      <c r="X809">
        <f t="shared" si="115"/>
        <v>6</v>
      </c>
      <c r="Y809">
        <f t="shared" si="116"/>
        <v>1</v>
      </c>
    </row>
    <row r="810" spans="1:25" x14ac:dyDescent="0.3">
      <c r="A810" t="s">
        <v>846</v>
      </c>
      <c r="B810" s="1">
        <v>45676</v>
      </c>
      <c r="C810" s="1">
        <v>45680</v>
      </c>
      <c r="D810" s="1">
        <v>45679</v>
      </c>
      <c r="E810" t="s">
        <v>23</v>
      </c>
      <c r="F810" t="s">
        <v>45</v>
      </c>
      <c r="G810" t="s">
        <v>24</v>
      </c>
      <c r="H810" t="s">
        <v>19</v>
      </c>
      <c r="I810" t="s">
        <v>56</v>
      </c>
      <c r="J810" t="s">
        <v>35</v>
      </c>
      <c r="K810">
        <v>4</v>
      </c>
      <c r="L810">
        <v>134.33000000000001</v>
      </c>
      <c r="M810">
        <v>56.34</v>
      </c>
      <c r="N810">
        <v>5.07</v>
      </c>
      <c r="O810">
        <v>0</v>
      </c>
      <c r="P810">
        <f t="shared" si="108"/>
        <v>1</v>
      </c>
      <c r="Q810" t="str">
        <f t="shared" si="109"/>
        <v>After 01-15</v>
      </c>
      <c r="R810">
        <f t="shared" si="110"/>
        <v>134.33000000000001</v>
      </c>
      <c r="S810">
        <f t="shared" si="111"/>
        <v>537.32000000000005</v>
      </c>
      <c r="T810">
        <f t="shared" si="112"/>
        <v>311.96000000000004</v>
      </c>
      <c r="U810" s="2">
        <f>Monthly_Fixed_Costs!$I$2</f>
        <v>26.363636363636363</v>
      </c>
      <c r="V810">
        <f t="shared" si="113"/>
        <v>20.28</v>
      </c>
      <c r="W810" s="2">
        <f t="shared" si="114"/>
        <v>265.31636363636369</v>
      </c>
      <c r="X810">
        <f t="shared" si="115"/>
        <v>3</v>
      </c>
      <c r="Y810">
        <f t="shared" si="116"/>
        <v>0</v>
      </c>
    </row>
    <row r="811" spans="1:25" x14ac:dyDescent="0.3">
      <c r="A811" t="s">
        <v>847</v>
      </c>
      <c r="B811" s="1">
        <v>45662</v>
      </c>
      <c r="C811" s="1">
        <v>45665</v>
      </c>
      <c r="D811" s="1">
        <v>45665</v>
      </c>
      <c r="E811" t="s">
        <v>23</v>
      </c>
      <c r="F811" t="s">
        <v>17</v>
      </c>
      <c r="G811" t="s">
        <v>18</v>
      </c>
      <c r="H811" t="s">
        <v>33</v>
      </c>
      <c r="I811" t="s">
        <v>20</v>
      </c>
      <c r="J811" t="s">
        <v>21</v>
      </c>
      <c r="K811">
        <v>15</v>
      </c>
      <c r="L811">
        <v>81.56</v>
      </c>
      <c r="M811">
        <v>36.369999999999997</v>
      </c>
      <c r="N811">
        <v>6.63</v>
      </c>
      <c r="O811">
        <v>10</v>
      </c>
      <c r="P811">
        <f t="shared" si="108"/>
        <v>1</v>
      </c>
      <c r="Q811" t="str">
        <f t="shared" si="109"/>
        <v>Before 01-15</v>
      </c>
      <c r="R811">
        <f t="shared" si="110"/>
        <v>73.404000000000011</v>
      </c>
      <c r="S811">
        <f t="shared" si="111"/>
        <v>1101.0600000000002</v>
      </c>
      <c r="T811">
        <f t="shared" si="112"/>
        <v>555.51000000000022</v>
      </c>
      <c r="U811" s="2">
        <f>Monthly_Fixed_Costs!$I$2</f>
        <v>26.363636363636363</v>
      </c>
      <c r="V811">
        <f t="shared" si="113"/>
        <v>99.45</v>
      </c>
      <c r="W811" s="2">
        <f t="shared" si="114"/>
        <v>429.69636363636386</v>
      </c>
      <c r="X811">
        <f t="shared" si="115"/>
        <v>3</v>
      </c>
      <c r="Y811">
        <f t="shared" si="116"/>
        <v>0</v>
      </c>
    </row>
    <row r="812" spans="1:25" x14ac:dyDescent="0.3">
      <c r="A812" t="s">
        <v>848</v>
      </c>
      <c r="B812" s="1">
        <v>45676</v>
      </c>
      <c r="C812" s="1">
        <v>45679</v>
      </c>
      <c r="D812" s="1">
        <v>45679</v>
      </c>
      <c r="E812" t="s">
        <v>16</v>
      </c>
      <c r="F812" t="s">
        <v>41</v>
      </c>
      <c r="G812" t="s">
        <v>24</v>
      </c>
      <c r="H812" t="s">
        <v>33</v>
      </c>
      <c r="I812" t="s">
        <v>29</v>
      </c>
      <c r="J812" t="s">
        <v>27</v>
      </c>
      <c r="K812">
        <v>3</v>
      </c>
      <c r="L812">
        <v>164.22</v>
      </c>
      <c r="M812">
        <v>98.06</v>
      </c>
      <c r="N812">
        <v>11.09</v>
      </c>
      <c r="O812">
        <v>10</v>
      </c>
      <c r="P812">
        <f t="shared" si="108"/>
        <v>1</v>
      </c>
      <c r="Q812" t="str">
        <f t="shared" si="109"/>
        <v>After 01-15</v>
      </c>
      <c r="R812">
        <f t="shared" si="110"/>
        <v>147.798</v>
      </c>
      <c r="S812">
        <f t="shared" si="111"/>
        <v>443.39400000000001</v>
      </c>
      <c r="T812">
        <f t="shared" si="112"/>
        <v>149.214</v>
      </c>
      <c r="U812" s="2">
        <f>Monthly_Fixed_Costs!$I$2</f>
        <v>26.363636363636363</v>
      </c>
      <c r="V812">
        <f t="shared" si="113"/>
        <v>33.269999999999996</v>
      </c>
      <c r="W812" s="2">
        <f t="shared" si="114"/>
        <v>89.580363636363643</v>
      </c>
      <c r="X812">
        <f t="shared" si="115"/>
        <v>3</v>
      </c>
      <c r="Y812">
        <f t="shared" si="116"/>
        <v>0</v>
      </c>
    </row>
    <row r="813" spans="1:25" x14ac:dyDescent="0.3">
      <c r="A813" t="s">
        <v>849</v>
      </c>
      <c r="B813" s="1">
        <v>45682</v>
      </c>
      <c r="C813" s="1">
        <v>45684</v>
      </c>
      <c r="D813" s="1">
        <v>45683</v>
      </c>
      <c r="E813" t="s">
        <v>16</v>
      </c>
      <c r="F813" t="s">
        <v>17</v>
      </c>
      <c r="G813" t="s">
        <v>24</v>
      </c>
      <c r="H813" t="s">
        <v>37</v>
      </c>
      <c r="I813" t="s">
        <v>74</v>
      </c>
      <c r="J813" t="s">
        <v>27</v>
      </c>
      <c r="K813">
        <v>9</v>
      </c>
      <c r="L813">
        <v>137.77000000000001</v>
      </c>
      <c r="M813">
        <v>82.43</v>
      </c>
      <c r="N813">
        <v>6.13</v>
      </c>
      <c r="O813">
        <v>0</v>
      </c>
      <c r="P813">
        <f t="shared" si="108"/>
        <v>1</v>
      </c>
      <c r="Q813" t="str">
        <f t="shared" si="109"/>
        <v>After 01-15</v>
      </c>
      <c r="R813">
        <f t="shared" si="110"/>
        <v>137.77000000000001</v>
      </c>
      <c r="S813">
        <f t="shared" si="111"/>
        <v>1239.93</v>
      </c>
      <c r="T813">
        <f t="shared" si="112"/>
        <v>498.05999999999995</v>
      </c>
      <c r="U813" s="2">
        <f>Monthly_Fixed_Costs!$I$2</f>
        <v>26.363636363636363</v>
      </c>
      <c r="V813">
        <f t="shared" si="113"/>
        <v>55.17</v>
      </c>
      <c r="W813" s="2">
        <f t="shared" si="114"/>
        <v>416.52636363636361</v>
      </c>
      <c r="X813">
        <f t="shared" si="115"/>
        <v>1</v>
      </c>
      <c r="Y813">
        <f t="shared" si="116"/>
        <v>0</v>
      </c>
    </row>
    <row r="814" spans="1:25" x14ac:dyDescent="0.3">
      <c r="A814" t="s">
        <v>850</v>
      </c>
      <c r="B814" s="1">
        <v>45667</v>
      </c>
      <c r="C814" s="1">
        <v>45670</v>
      </c>
      <c r="D814" s="1">
        <v>45670</v>
      </c>
      <c r="E814" t="s">
        <v>23</v>
      </c>
      <c r="F814" t="s">
        <v>32</v>
      </c>
      <c r="G814" t="s">
        <v>24</v>
      </c>
      <c r="H814" t="s">
        <v>33</v>
      </c>
      <c r="I814" t="s">
        <v>47</v>
      </c>
      <c r="J814" t="s">
        <v>35</v>
      </c>
      <c r="K814">
        <v>19</v>
      </c>
      <c r="L814">
        <v>111.88</v>
      </c>
      <c r="M814">
        <v>59.3</v>
      </c>
      <c r="N814">
        <v>4.8600000000000003</v>
      </c>
      <c r="O814">
        <v>10</v>
      </c>
      <c r="P814">
        <f t="shared" si="108"/>
        <v>1</v>
      </c>
      <c r="Q814" t="str">
        <f t="shared" si="109"/>
        <v>Before 01-15</v>
      </c>
      <c r="R814">
        <f t="shared" si="110"/>
        <v>100.69199999999999</v>
      </c>
      <c r="S814">
        <f t="shared" si="111"/>
        <v>1913.1479999999999</v>
      </c>
      <c r="T814">
        <f t="shared" si="112"/>
        <v>786.44799999999987</v>
      </c>
      <c r="U814" s="2">
        <f>Monthly_Fixed_Costs!$I$2</f>
        <v>26.363636363636363</v>
      </c>
      <c r="V814">
        <f t="shared" si="113"/>
        <v>92.34</v>
      </c>
      <c r="W814" s="2">
        <f t="shared" si="114"/>
        <v>667.74436363636346</v>
      </c>
      <c r="X814">
        <f t="shared" si="115"/>
        <v>3</v>
      </c>
      <c r="Y814">
        <f t="shared" si="116"/>
        <v>0</v>
      </c>
    </row>
    <row r="815" spans="1:25" x14ac:dyDescent="0.3">
      <c r="A815" t="s">
        <v>851</v>
      </c>
      <c r="B815" s="1">
        <v>45687</v>
      </c>
      <c r="C815" s="1">
        <v>45691</v>
      </c>
      <c r="D815" s="1">
        <v>45694</v>
      </c>
      <c r="E815" t="s">
        <v>23</v>
      </c>
      <c r="F815" t="s">
        <v>17</v>
      </c>
      <c r="G815" t="s">
        <v>24</v>
      </c>
      <c r="H815" t="s">
        <v>37</v>
      </c>
      <c r="I815" t="s">
        <v>20</v>
      </c>
      <c r="J815" t="s">
        <v>21</v>
      </c>
      <c r="K815">
        <v>2</v>
      </c>
      <c r="L815">
        <v>170.96</v>
      </c>
      <c r="M815">
        <v>70</v>
      </c>
      <c r="N815">
        <v>3.55</v>
      </c>
      <c r="O815">
        <v>0</v>
      </c>
      <c r="P815">
        <f t="shared" si="108"/>
        <v>0</v>
      </c>
      <c r="Q815" t="str">
        <f t="shared" si="109"/>
        <v>After 01-15</v>
      </c>
      <c r="R815">
        <f t="shared" si="110"/>
        <v>170.96</v>
      </c>
      <c r="S815">
        <f t="shared" si="111"/>
        <v>341.92</v>
      </c>
      <c r="T815">
        <f t="shared" si="112"/>
        <v>201.92000000000002</v>
      </c>
      <c r="U815" s="2">
        <f>Monthly_Fixed_Costs!$I$2</f>
        <v>26.363636363636363</v>
      </c>
      <c r="V815">
        <f t="shared" si="113"/>
        <v>7.1</v>
      </c>
      <c r="W815" s="2">
        <f t="shared" si="114"/>
        <v>168.45636363636365</v>
      </c>
      <c r="X815">
        <f t="shared" si="115"/>
        <v>7</v>
      </c>
      <c r="Y815">
        <f t="shared" si="116"/>
        <v>0</v>
      </c>
    </row>
    <row r="816" spans="1:25" x14ac:dyDescent="0.3">
      <c r="A816" t="s">
        <v>852</v>
      </c>
      <c r="B816" s="1">
        <v>45674</v>
      </c>
      <c r="C816" s="1">
        <v>45678</v>
      </c>
      <c r="D816" s="1">
        <v>45681</v>
      </c>
      <c r="E816" t="s">
        <v>16</v>
      </c>
      <c r="F816" t="s">
        <v>17</v>
      </c>
      <c r="G816" t="s">
        <v>18</v>
      </c>
      <c r="H816" t="s">
        <v>33</v>
      </c>
      <c r="I816" t="s">
        <v>74</v>
      </c>
      <c r="J816" t="s">
        <v>27</v>
      </c>
      <c r="K816">
        <v>8</v>
      </c>
      <c r="L816">
        <v>73.959999999999994</v>
      </c>
      <c r="M816">
        <v>36.08</v>
      </c>
      <c r="N816">
        <v>11.11</v>
      </c>
      <c r="O816">
        <v>5</v>
      </c>
      <c r="P816">
        <f t="shared" si="108"/>
        <v>0</v>
      </c>
      <c r="Q816" t="str">
        <f t="shared" si="109"/>
        <v>After 01-15</v>
      </c>
      <c r="R816">
        <f t="shared" si="110"/>
        <v>70.261999999999986</v>
      </c>
      <c r="S816">
        <f t="shared" si="111"/>
        <v>562.09599999999989</v>
      </c>
      <c r="T816">
        <f t="shared" si="112"/>
        <v>273.4559999999999</v>
      </c>
      <c r="U816" s="2">
        <f>Monthly_Fixed_Costs!$I$2</f>
        <v>26.363636363636363</v>
      </c>
      <c r="V816">
        <f t="shared" si="113"/>
        <v>88.88</v>
      </c>
      <c r="W816" s="2">
        <f t="shared" si="114"/>
        <v>158.21236363636353</v>
      </c>
      <c r="X816">
        <f t="shared" si="115"/>
        <v>7</v>
      </c>
      <c r="Y816">
        <f t="shared" si="116"/>
        <v>0</v>
      </c>
    </row>
    <row r="817" spans="1:25" x14ac:dyDescent="0.3">
      <c r="A817" t="s">
        <v>853</v>
      </c>
      <c r="B817" s="1">
        <v>45672</v>
      </c>
      <c r="C817" s="1">
        <v>45675</v>
      </c>
      <c r="D817" s="1">
        <v>45674</v>
      </c>
      <c r="E817" t="s">
        <v>16</v>
      </c>
      <c r="F817" t="s">
        <v>32</v>
      </c>
      <c r="G817" t="s">
        <v>24</v>
      </c>
      <c r="H817" t="s">
        <v>19</v>
      </c>
      <c r="I817" t="s">
        <v>29</v>
      </c>
      <c r="J817" t="s">
        <v>27</v>
      </c>
      <c r="K817">
        <v>13</v>
      </c>
      <c r="L817">
        <v>141.26</v>
      </c>
      <c r="M817">
        <v>72.86</v>
      </c>
      <c r="N817">
        <v>10.14</v>
      </c>
      <c r="O817">
        <v>10</v>
      </c>
      <c r="P817">
        <f t="shared" si="108"/>
        <v>1</v>
      </c>
      <c r="Q817" t="str">
        <f t="shared" si="109"/>
        <v>Before 01-15</v>
      </c>
      <c r="R817">
        <f t="shared" si="110"/>
        <v>127.134</v>
      </c>
      <c r="S817">
        <f t="shared" si="111"/>
        <v>1652.742</v>
      </c>
      <c r="T817">
        <f t="shared" si="112"/>
        <v>705.56200000000001</v>
      </c>
      <c r="U817" s="2">
        <f>Monthly_Fixed_Costs!$I$2</f>
        <v>26.363636363636363</v>
      </c>
      <c r="V817">
        <f t="shared" si="113"/>
        <v>131.82</v>
      </c>
      <c r="W817" s="2">
        <f t="shared" si="114"/>
        <v>547.3783636363637</v>
      </c>
      <c r="X817">
        <f t="shared" si="115"/>
        <v>2</v>
      </c>
      <c r="Y817">
        <f t="shared" si="116"/>
        <v>0</v>
      </c>
    </row>
    <row r="818" spans="1:25" x14ac:dyDescent="0.3">
      <c r="A818" t="s">
        <v>854</v>
      </c>
      <c r="B818" s="1">
        <v>45676</v>
      </c>
      <c r="C818" s="1">
        <v>45680</v>
      </c>
      <c r="D818" s="1">
        <v>45680</v>
      </c>
      <c r="E818" t="s">
        <v>23</v>
      </c>
      <c r="F818" t="s">
        <v>41</v>
      </c>
      <c r="G818" t="s">
        <v>24</v>
      </c>
      <c r="H818" t="s">
        <v>25</v>
      </c>
      <c r="I818" t="s">
        <v>29</v>
      </c>
      <c r="J818" t="s">
        <v>27</v>
      </c>
      <c r="K818">
        <v>14</v>
      </c>
      <c r="L818">
        <v>148.47999999999999</v>
      </c>
      <c r="M818">
        <v>84.98</v>
      </c>
      <c r="N818">
        <v>11.94</v>
      </c>
      <c r="O818">
        <v>15</v>
      </c>
      <c r="P818">
        <f t="shared" si="108"/>
        <v>1</v>
      </c>
      <c r="Q818" t="str">
        <f t="shared" si="109"/>
        <v>After 01-15</v>
      </c>
      <c r="R818">
        <f t="shared" si="110"/>
        <v>126.20799999999998</v>
      </c>
      <c r="S818">
        <f t="shared" si="111"/>
        <v>1766.9119999999998</v>
      </c>
      <c r="T818">
        <f t="shared" si="112"/>
        <v>577.19199999999978</v>
      </c>
      <c r="U818" s="2">
        <f>Monthly_Fixed_Costs!$I$2</f>
        <v>26.363636363636363</v>
      </c>
      <c r="V818">
        <f t="shared" si="113"/>
        <v>167.16</v>
      </c>
      <c r="W818" s="2">
        <f t="shared" si="114"/>
        <v>383.66836363636344</v>
      </c>
      <c r="X818">
        <f t="shared" si="115"/>
        <v>4</v>
      </c>
      <c r="Y818">
        <f t="shared" si="116"/>
        <v>0</v>
      </c>
    </row>
    <row r="819" spans="1:25" x14ac:dyDescent="0.3">
      <c r="A819" t="s">
        <v>855</v>
      </c>
      <c r="B819" s="1">
        <v>45666</v>
      </c>
      <c r="C819" s="1">
        <v>45670</v>
      </c>
      <c r="D819" s="1">
        <v>45669</v>
      </c>
      <c r="E819" t="s">
        <v>16</v>
      </c>
      <c r="F819" t="s">
        <v>41</v>
      </c>
      <c r="G819" t="s">
        <v>18</v>
      </c>
      <c r="H819" t="s">
        <v>25</v>
      </c>
      <c r="I819" t="s">
        <v>26</v>
      </c>
      <c r="J819" t="s">
        <v>27</v>
      </c>
      <c r="K819">
        <v>13</v>
      </c>
      <c r="L819">
        <v>168.97</v>
      </c>
      <c r="M819">
        <v>102.05</v>
      </c>
      <c r="N819">
        <v>4.66</v>
      </c>
      <c r="O819">
        <v>10</v>
      </c>
      <c r="P819">
        <f t="shared" si="108"/>
        <v>1</v>
      </c>
      <c r="Q819" t="str">
        <f t="shared" si="109"/>
        <v>Before 01-15</v>
      </c>
      <c r="R819">
        <f t="shared" si="110"/>
        <v>152.07300000000001</v>
      </c>
      <c r="S819">
        <f t="shared" si="111"/>
        <v>1976.9490000000001</v>
      </c>
      <c r="T819">
        <f t="shared" si="112"/>
        <v>650.29900000000021</v>
      </c>
      <c r="U819" s="2">
        <f>Monthly_Fixed_Costs!$I$2</f>
        <v>26.363636363636363</v>
      </c>
      <c r="V819">
        <f t="shared" si="113"/>
        <v>60.58</v>
      </c>
      <c r="W819" s="2">
        <f t="shared" si="114"/>
        <v>563.35536363636379</v>
      </c>
      <c r="X819">
        <f t="shared" si="115"/>
        <v>3</v>
      </c>
      <c r="Y819">
        <f t="shared" si="116"/>
        <v>0</v>
      </c>
    </row>
    <row r="820" spans="1:25" x14ac:dyDescent="0.3">
      <c r="A820" t="s">
        <v>856</v>
      </c>
      <c r="B820" s="1">
        <v>45677</v>
      </c>
      <c r="C820" s="1">
        <v>45679</v>
      </c>
      <c r="D820" s="1">
        <v>45681</v>
      </c>
      <c r="E820" t="s">
        <v>23</v>
      </c>
      <c r="F820" t="s">
        <v>17</v>
      </c>
      <c r="G820" t="s">
        <v>18</v>
      </c>
      <c r="H820" t="s">
        <v>33</v>
      </c>
      <c r="I820" t="s">
        <v>26</v>
      </c>
      <c r="J820" t="s">
        <v>27</v>
      </c>
      <c r="K820">
        <v>12</v>
      </c>
      <c r="L820">
        <v>199.87</v>
      </c>
      <c r="M820">
        <v>83.18</v>
      </c>
      <c r="N820">
        <v>11.32</v>
      </c>
      <c r="O820">
        <v>5</v>
      </c>
      <c r="P820">
        <f t="shared" si="108"/>
        <v>0</v>
      </c>
      <c r="Q820" t="str">
        <f t="shared" si="109"/>
        <v>After 01-15</v>
      </c>
      <c r="R820">
        <f t="shared" si="110"/>
        <v>189.87649999999999</v>
      </c>
      <c r="S820">
        <f t="shared" si="111"/>
        <v>2278.518</v>
      </c>
      <c r="T820">
        <f t="shared" si="112"/>
        <v>1280.3579999999999</v>
      </c>
      <c r="U820" s="2">
        <f>Monthly_Fixed_Costs!$I$2</f>
        <v>26.363636363636363</v>
      </c>
      <c r="V820">
        <f t="shared" si="113"/>
        <v>135.84</v>
      </c>
      <c r="W820" s="2">
        <f t="shared" si="114"/>
        <v>1118.1543636363635</v>
      </c>
      <c r="X820">
        <f t="shared" si="115"/>
        <v>4</v>
      </c>
      <c r="Y820">
        <f t="shared" si="116"/>
        <v>0</v>
      </c>
    </row>
    <row r="821" spans="1:25" x14ac:dyDescent="0.3">
      <c r="A821" t="s">
        <v>857</v>
      </c>
      <c r="B821" s="1">
        <v>45678</v>
      </c>
      <c r="C821" s="1">
        <v>45681</v>
      </c>
      <c r="D821" s="1">
        <v>45681</v>
      </c>
      <c r="E821" t="s">
        <v>16</v>
      </c>
      <c r="F821" t="s">
        <v>17</v>
      </c>
      <c r="G821" t="s">
        <v>18</v>
      </c>
      <c r="H821" t="s">
        <v>33</v>
      </c>
      <c r="I821" t="s">
        <v>56</v>
      </c>
      <c r="J821" t="s">
        <v>35</v>
      </c>
      <c r="K821">
        <v>9</v>
      </c>
      <c r="L821">
        <v>22.94</v>
      </c>
      <c r="M821">
        <v>10.84</v>
      </c>
      <c r="N821">
        <v>6.61</v>
      </c>
      <c r="O821">
        <v>10</v>
      </c>
      <c r="P821">
        <f t="shared" si="108"/>
        <v>1</v>
      </c>
      <c r="Q821" t="str">
        <f t="shared" si="109"/>
        <v>After 01-15</v>
      </c>
      <c r="R821">
        <f t="shared" si="110"/>
        <v>20.646000000000001</v>
      </c>
      <c r="S821">
        <f t="shared" si="111"/>
        <v>185.81400000000002</v>
      </c>
      <c r="T821">
        <f t="shared" si="112"/>
        <v>88.254000000000019</v>
      </c>
      <c r="U821" s="2">
        <f>Monthly_Fixed_Costs!$I$2</f>
        <v>26.363636363636363</v>
      </c>
      <c r="V821">
        <f t="shared" si="113"/>
        <v>59.49</v>
      </c>
      <c r="W821" s="2">
        <f t="shared" si="114"/>
        <v>2.4003636363636502</v>
      </c>
      <c r="X821">
        <f t="shared" si="115"/>
        <v>3</v>
      </c>
      <c r="Y821">
        <f t="shared" si="116"/>
        <v>1</v>
      </c>
    </row>
    <row r="822" spans="1:25" x14ac:dyDescent="0.3">
      <c r="A822" t="s">
        <v>858</v>
      </c>
      <c r="B822" s="1">
        <v>45670</v>
      </c>
      <c r="C822" s="1">
        <v>45674</v>
      </c>
      <c r="D822" s="1">
        <v>45673</v>
      </c>
      <c r="E822" t="s">
        <v>23</v>
      </c>
      <c r="F822" t="s">
        <v>41</v>
      </c>
      <c r="G822" t="s">
        <v>18</v>
      </c>
      <c r="H822" t="s">
        <v>19</v>
      </c>
      <c r="I822" t="s">
        <v>34</v>
      </c>
      <c r="J822" t="s">
        <v>35</v>
      </c>
      <c r="K822">
        <v>14</v>
      </c>
      <c r="L822">
        <v>115.56</v>
      </c>
      <c r="M822">
        <v>69.95</v>
      </c>
      <c r="N822">
        <v>11.63</v>
      </c>
      <c r="O822">
        <v>0</v>
      </c>
      <c r="P822">
        <f t="shared" si="108"/>
        <v>1</v>
      </c>
      <c r="Q822" t="str">
        <f t="shared" si="109"/>
        <v>Before 01-15</v>
      </c>
      <c r="R822">
        <f t="shared" si="110"/>
        <v>115.56</v>
      </c>
      <c r="S822">
        <f t="shared" si="111"/>
        <v>1617.8400000000001</v>
      </c>
      <c r="T822">
        <f t="shared" si="112"/>
        <v>638.54000000000008</v>
      </c>
      <c r="U822" s="2">
        <f>Monthly_Fixed_Costs!$I$2</f>
        <v>26.363636363636363</v>
      </c>
      <c r="V822">
        <f t="shared" si="113"/>
        <v>162.82000000000002</v>
      </c>
      <c r="W822" s="2">
        <f t="shared" si="114"/>
        <v>449.35636363636365</v>
      </c>
      <c r="X822">
        <f t="shared" si="115"/>
        <v>3</v>
      </c>
      <c r="Y822">
        <f t="shared" si="116"/>
        <v>0</v>
      </c>
    </row>
    <row r="823" spans="1:25" x14ac:dyDescent="0.3">
      <c r="A823" t="s">
        <v>859</v>
      </c>
      <c r="B823" s="1">
        <v>45687</v>
      </c>
      <c r="C823" s="1">
        <v>45689</v>
      </c>
      <c r="D823" s="1">
        <v>45689</v>
      </c>
      <c r="E823" t="s">
        <v>16</v>
      </c>
      <c r="F823" t="s">
        <v>41</v>
      </c>
      <c r="G823" t="s">
        <v>24</v>
      </c>
      <c r="H823" t="s">
        <v>19</v>
      </c>
      <c r="I823" t="s">
        <v>20</v>
      </c>
      <c r="J823" t="s">
        <v>21</v>
      </c>
      <c r="K823">
        <v>15</v>
      </c>
      <c r="L823">
        <v>90.34</v>
      </c>
      <c r="M823">
        <v>42.57</v>
      </c>
      <c r="N823">
        <v>4.21</v>
      </c>
      <c r="O823">
        <v>10</v>
      </c>
      <c r="P823">
        <f t="shared" si="108"/>
        <v>1</v>
      </c>
      <c r="Q823" t="str">
        <f t="shared" si="109"/>
        <v>After 01-15</v>
      </c>
      <c r="R823">
        <f t="shared" si="110"/>
        <v>81.306000000000012</v>
      </c>
      <c r="S823">
        <f t="shared" si="111"/>
        <v>1219.5900000000001</v>
      </c>
      <c r="T823">
        <f t="shared" si="112"/>
        <v>581.04000000000019</v>
      </c>
      <c r="U823" s="2">
        <f>Monthly_Fixed_Costs!$I$2</f>
        <v>26.363636363636363</v>
      </c>
      <c r="V823">
        <f t="shared" si="113"/>
        <v>63.15</v>
      </c>
      <c r="W823" s="2">
        <f t="shared" si="114"/>
        <v>491.52636363636384</v>
      </c>
      <c r="X823">
        <f t="shared" si="115"/>
        <v>2</v>
      </c>
      <c r="Y823">
        <f t="shared" si="116"/>
        <v>0</v>
      </c>
    </row>
    <row r="824" spans="1:25" x14ac:dyDescent="0.3">
      <c r="A824" t="s">
        <v>860</v>
      </c>
      <c r="B824" s="1">
        <v>45670</v>
      </c>
      <c r="C824" s="1">
        <v>45673</v>
      </c>
      <c r="D824" s="1">
        <v>45672</v>
      </c>
      <c r="E824" t="s">
        <v>16</v>
      </c>
      <c r="F824" t="s">
        <v>32</v>
      </c>
      <c r="G824" t="s">
        <v>24</v>
      </c>
      <c r="H824" t="s">
        <v>37</v>
      </c>
      <c r="I824" t="s">
        <v>47</v>
      </c>
      <c r="J824" t="s">
        <v>35</v>
      </c>
      <c r="K824">
        <v>4</v>
      </c>
      <c r="L824">
        <v>122.33</v>
      </c>
      <c r="M824">
        <v>56.44</v>
      </c>
      <c r="N824">
        <v>4.08</v>
      </c>
      <c r="O824">
        <v>10</v>
      </c>
      <c r="P824">
        <f t="shared" si="108"/>
        <v>1</v>
      </c>
      <c r="Q824" t="str">
        <f t="shared" si="109"/>
        <v>Before 01-15</v>
      </c>
      <c r="R824">
        <f t="shared" si="110"/>
        <v>110.09699999999999</v>
      </c>
      <c r="S824">
        <f t="shared" si="111"/>
        <v>440.38799999999998</v>
      </c>
      <c r="T824">
        <f t="shared" si="112"/>
        <v>214.62799999999999</v>
      </c>
      <c r="U824" s="2">
        <f>Monthly_Fixed_Costs!$I$2</f>
        <v>26.363636363636363</v>
      </c>
      <c r="V824">
        <f t="shared" si="113"/>
        <v>16.32</v>
      </c>
      <c r="W824" s="2">
        <f t="shared" si="114"/>
        <v>171.94436363636362</v>
      </c>
      <c r="X824">
        <f t="shared" si="115"/>
        <v>2</v>
      </c>
      <c r="Y824">
        <f t="shared" si="116"/>
        <v>0</v>
      </c>
    </row>
    <row r="825" spans="1:25" x14ac:dyDescent="0.3">
      <c r="A825" t="s">
        <v>861</v>
      </c>
      <c r="B825" s="1">
        <v>45670</v>
      </c>
      <c r="C825" s="1">
        <v>45672</v>
      </c>
      <c r="D825" s="1">
        <v>45671</v>
      </c>
      <c r="E825" t="s">
        <v>16</v>
      </c>
      <c r="F825" t="s">
        <v>45</v>
      </c>
      <c r="G825" t="s">
        <v>24</v>
      </c>
      <c r="H825" t="s">
        <v>19</v>
      </c>
      <c r="I825" t="s">
        <v>38</v>
      </c>
      <c r="J825" t="s">
        <v>21</v>
      </c>
      <c r="K825">
        <v>1</v>
      </c>
      <c r="L825">
        <v>69.349999999999994</v>
      </c>
      <c r="M825">
        <v>41.15</v>
      </c>
      <c r="N825">
        <v>8.6</v>
      </c>
      <c r="O825">
        <v>15</v>
      </c>
      <c r="P825">
        <f t="shared" si="108"/>
        <v>1</v>
      </c>
      <c r="Q825" t="str">
        <f t="shared" si="109"/>
        <v>Before 01-15</v>
      </c>
      <c r="R825">
        <f t="shared" si="110"/>
        <v>58.947499999999991</v>
      </c>
      <c r="S825">
        <f t="shared" si="111"/>
        <v>58.947499999999991</v>
      </c>
      <c r="T825">
        <f t="shared" si="112"/>
        <v>17.797499999999992</v>
      </c>
      <c r="U825" s="2">
        <f>Monthly_Fixed_Costs!$I$2</f>
        <v>26.363636363636363</v>
      </c>
      <c r="V825">
        <f t="shared" si="113"/>
        <v>8.6</v>
      </c>
      <c r="W825" s="2">
        <f t="shared" si="114"/>
        <v>-17.166136363636369</v>
      </c>
      <c r="X825">
        <f t="shared" si="115"/>
        <v>1</v>
      </c>
      <c r="Y825">
        <f t="shared" si="116"/>
        <v>1</v>
      </c>
    </row>
    <row r="826" spans="1:25" x14ac:dyDescent="0.3">
      <c r="A826" t="s">
        <v>862</v>
      </c>
      <c r="B826" s="1">
        <v>45666</v>
      </c>
      <c r="C826" s="1">
        <v>45670</v>
      </c>
      <c r="D826" s="1">
        <v>45669</v>
      </c>
      <c r="E826" t="s">
        <v>23</v>
      </c>
      <c r="F826" t="s">
        <v>45</v>
      </c>
      <c r="G826" t="s">
        <v>18</v>
      </c>
      <c r="H826" t="s">
        <v>25</v>
      </c>
      <c r="I826" t="s">
        <v>74</v>
      </c>
      <c r="J826" t="s">
        <v>27</v>
      </c>
      <c r="K826">
        <v>7</v>
      </c>
      <c r="L826">
        <v>161.16</v>
      </c>
      <c r="M826">
        <v>65.41</v>
      </c>
      <c r="N826">
        <v>5.28</v>
      </c>
      <c r="O826">
        <v>15</v>
      </c>
      <c r="P826">
        <f t="shared" si="108"/>
        <v>1</v>
      </c>
      <c r="Q826" t="str">
        <f t="shared" si="109"/>
        <v>Before 01-15</v>
      </c>
      <c r="R826">
        <f t="shared" si="110"/>
        <v>136.98599999999999</v>
      </c>
      <c r="S826">
        <f t="shared" si="111"/>
        <v>958.90199999999993</v>
      </c>
      <c r="T826">
        <f t="shared" si="112"/>
        <v>501.03199999999993</v>
      </c>
      <c r="U826" s="2">
        <f>Monthly_Fixed_Costs!$I$2</f>
        <v>26.363636363636363</v>
      </c>
      <c r="V826">
        <f t="shared" si="113"/>
        <v>36.96</v>
      </c>
      <c r="W826" s="2">
        <f t="shared" si="114"/>
        <v>437.70836363636357</v>
      </c>
      <c r="X826">
        <f t="shared" si="115"/>
        <v>3</v>
      </c>
      <c r="Y826">
        <f t="shared" si="116"/>
        <v>0</v>
      </c>
    </row>
    <row r="827" spans="1:25" x14ac:dyDescent="0.3">
      <c r="A827" t="s">
        <v>863</v>
      </c>
      <c r="B827" s="1">
        <v>45677</v>
      </c>
      <c r="C827" s="1">
        <v>45681</v>
      </c>
      <c r="D827" s="1">
        <v>45680</v>
      </c>
      <c r="E827" t="s">
        <v>23</v>
      </c>
      <c r="F827" t="s">
        <v>32</v>
      </c>
      <c r="G827" t="s">
        <v>18</v>
      </c>
      <c r="H827" t="s">
        <v>19</v>
      </c>
      <c r="I827" t="s">
        <v>34</v>
      </c>
      <c r="J827" t="s">
        <v>35</v>
      </c>
      <c r="K827">
        <v>14</v>
      </c>
      <c r="L827">
        <v>65.87</v>
      </c>
      <c r="M827">
        <v>36.24</v>
      </c>
      <c r="N827">
        <v>7.43</v>
      </c>
      <c r="O827">
        <v>10</v>
      </c>
      <c r="P827">
        <f t="shared" si="108"/>
        <v>1</v>
      </c>
      <c r="Q827" t="str">
        <f t="shared" si="109"/>
        <v>After 01-15</v>
      </c>
      <c r="R827">
        <f t="shared" si="110"/>
        <v>59.283000000000008</v>
      </c>
      <c r="S827">
        <f t="shared" si="111"/>
        <v>829.9620000000001</v>
      </c>
      <c r="T827">
        <f t="shared" si="112"/>
        <v>322.60200000000009</v>
      </c>
      <c r="U827" s="2">
        <f>Monthly_Fixed_Costs!$I$2</f>
        <v>26.363636363636363</v>
      </c>
      <c r="V827">
        <f t="shared" si="113"/>
        <v>104.02</v>
      </c>
      <c r="W827" s="2">
        <f t="shared" si="114"/>
        <v>192.21836363636373</v>
      </c>
      <c r="X827">
        <f t="shared" si="115"/>
        <v>3</v>
      </c>
      <c r="Y827">
        <f t="shared" si="116"/>
        <v>0</v>
      </c>
    </row>
    <row r="828" spans="1:25" x14ac:dyDescent="0.3">
      <c r="A828" t="s">
        <v>864</v>
      </c>
      <c r="B828" s="1">
        <v>45679</v>
      </c>
      <c r="C828" s="1">
        <v>45682</v>
      </c>
      <c r="D828" s="1">
        <v>45682</v>
      </c>
      <c r="E828" t="s">
        <v>23</v>
      </c>
      <c r="F828" t="s">
        <v>17</v>
      </c>
      <c r="G828" t="s">
        <v>18</v>
      </c>
      <c r="H828" t="s">
        <v>33</v>
      </c>
      <c r="I828" t="s">
        <v>20</v>
      </c>
      <c r="J828" t="s">
        <v>21</v>
      </c>
      <c r="K828">
        <v>16</v>
      </c>
      <c r="L828">
        <v>190.32</v>
      </c>
      <c r="M828">
        <v>109.47</v>
      </c>
      <c r="N828">
        <v>5.8</v>
      </c>
      <c r="O828">
        <v>15</v>
      </c>
      <c r="P828">
        <f t="shared" si="108"/>
        <v>1</v>
      </c>
      <c r="Q828" t="str">
        <f t="shared" si="109"/>
        <v>After 01-15</v>
      </c>
      <c r="R828">
        <f t="shared" si="110"/>
        <v>161.77199999999999</v>
      </c>
      <c r="S828">
        <f t="shared" si="111"/>
        <v>2588.3519999999999</v>
      </c>
      <c r="T828">
        <f t="shared" si="112"/>
        <v>836.83199999999988</v>
      </c>
      <c r="U828" s="2">
        <f>Monthly_Fixed_Costs!$I$2</f>
        <v>26.363636363636363</v>
      </c>
      <c r="V828">
        <f t="shared" si="113"/>
        <v>92.8</v>
      </c>
      <c r="W828" s="2">
        <f t="shared" si="114"/>
        <v>717.66836363636355</v>
      </c>
      <c r="X828">
        <f t="shared" si="115"/>
        <v>3</v>
      </c>
      <c r="Y828">
        <f t="shared" si="116"/>
        <v>0</v>
      </c>
    </row>
    <row r="829" spans="1:25" x14ac:dyDescent="0.3">
      <c r="A829" t="s">
        <v>865</v>
      </c>
      <c r="B829" s="1">
        <v>45677</v>
      </c>
      <c r="C829" s="1">
        <v>45680</v>
      </c>
      <c r="D829" s="1">
        <v>45683</v>
      </c>
      <c r="E829" t="s">
        <v>23</v>
      </c>
      <c r="F829" t="s">
        <v>45</v>
      </c>
      <c r="G829" t="s">
        <v>24</v>
      </c>
      <c r="H829" t="s">
        <v>19</v>
      </c>
      <c r="I829" t="s">
        <v>34</v>
      </c>
      <c r="J829" t="s">
        <v>35</v>
      </c>
      <c r="K829">
        <v>15</v>
      </c>
      <c r="L829">
        <v>77.84</v>
      </c>
      <c r="M829">
        <v>39.020000000000003</v>
      </c>
      <c r="N829">
        <v>3.09</v>
      </c>
      <c r="O829">
        <v>0</v>
      </c>
      <c r="P829">
        <f t="shared" si="108"/>
        <v>0</v>
      </c>
      <c r="Q829" t="str">
        <f t="shared" si="109"/>
        <v>After 01-15</v>
      </c>
      <c r="R829">
        <f t="shared" si="110"/>
        <v>77.84</v>
      </c>
      <c r="S829">
        <f t="shared" si="111"/>
        <v>1167.6000000000001</v>
      </c>
      <c r="T829">
        <f t="shared" si="112"/>
        <v>582.30000000000007</v>
      </c>
      <c r="U829" s="2">
        <f>Monthly_Fixed_Costs!$I$2</f>
        <v>26.363636363636363</v>
      </c>
      <c r="V829">
        <f t="shared" si="113"/>
        <v>46.349999999999994</v>
      </c>
      <c r="W829" s="2">
        <f t="shared" si="114"/>
        <v>509.58636363636373</v>
      </c>
      <c r="X829">
        <f t="shared" si="115"/>
        <v>6</v>
      </c>
      <c r="Y829">
        <f t="shared" si="116"/>
        <v>0</v>
      </c>
    </row>
    <row r="830" spans="1:25" x14ac:dyDescent="0.3">
      <c r="A830" t="s">
        <v>866</v>
      </c>
      <c r="B830" s="1">
        <v>45662</v>
      </c>
      <c r="C830" s="1">
        <v>45666</v>
      </c>
      <c r="D830" s="1">
        <v>45665</v>
      </c>
      <c r="E830" t="s">
        <v>23</v>
      </c>
      <c r="F830" t="s">
        <v>41</v>
      </c>
      <c r="G830" t="s">
        <v>24</v>
      </c>
      <c r="H830" t="s">
        <v>19</v>
      </c>
      <c r="I830" t="s">
        <v>34</v>
      </c>
      <c r="J830" t="s">
        <v>35</v>
      </c>
      <c r="K830">
        <v>13</v>
      </c>
      <c r="L830">
        <v>90.03</v>
      </c>
      <c r="M830">
        <v>54.51</v>
      </c>
      <c r="N830">
        <v>4.9000000000000004</v>
      </c>
      <c r="O830">
        <v>15</v>
      </c>
      <c r="P830">
        <f t="shared" si="108"/>
        <v>1</v>
      </c>
      <c r="Q830" t="str">
        <f t="shared" si="109"/>
        <v>Before 01-15</v>
      </c>
      <c r="R830">
        <f t="shared" si="110"/>
        <v>76.525499999999994</v>
      </c>
      <c r="S830">
        <f t="shared" si="111"/>
        <v>994.83149999999989</v>
      </c>
      <c r="T830">
        <f t="shared" si="112"/>
        <v>286.2014999999999</v>
      </c>
      <c r="U830" s="2">
        <f>Monthly_Fixed_Costs!$I$2</f>
        <v>26.363636363636363</v>
      </c>
      <c r="V830">
        <f t="shared" si="113"/>
        <v>63.7</v>
      </c>
      <c r="W830" s="2">
        <f t="shared" si="114"/>
        <v>196.13786363636353</v>
      </c>
      <c r="X830">
        <f t="shared" si="115"/>
        <v>3</v>
      </c>
      <c r="Y830">
        <f t="shared" si="116"/>
        <v>0</v>
      </c>
    </row>
    <row r="831" spans="1:25" x14ac:dyDescent="0.3">
      <c r="A831" t="s">
        <v>867</v>
      </c>
      <c r="B831" s="1">
        <v>45674</v>
      </c>
      <c r="C831" s="1">
        <v>45678</v>
      </c>
      <c r="D831" s="1">
        <v>45681</v>
      </c>
      <c r="E831" t="s">
        <v>23</v>
      </c>
      <c r="F831" t="s">
        <v>41</v>
      </c>
      <c r="G831" t="s">
        <v>18</v>
      </c>
      <c r="H831" t="s">
        <v>33</v>
      </c>
      <c r="I831" t="s">
        <v>29</v>
      </c>
      <c r="J831" t="s">
        <v>27</v>
      </c>
      <c r="K831">
        <v>5</v>
      </c>
      <c r="L831">
        <v>174.95</v>
      </c>
      <c r="M831">
        <v>82.55</v>
      </c>
      <c r="N831">
        <v>11.37</v>
      </c>
      <c r="O831">
        <v>0</v>
      </c>
      <c r="P831">
        <f t="shared" si="108"/>
        <v>0</v>
      </c>
      <c r="Q831" t="str">
        <f t="shared" si="109"/>
        <v>After 01-15</v>
      </c>
      <c r="R831">
        <f t="shared" si="110"/>
        <v>174.95</v>
      </c>
      <c r="S831">
        <f t="shared" si="111"/>
        <v>874.75</v>
      </c>
      <c r="T831">
        <f t="shared" si="112"/>
        <v>462</v>
      </c>
      <c r="U831" s="2">
        <f>Monthly_Fixed_Costs!$I$2</f>
        <v>26.363636363636363</v>
      </c>
      <c r="V831">
        <f t="shared" si="113"/>
        <v>56.849999999999994</v>
      </c>
      <c r="W831" s="2">
        <f t="shared" si="114"/>
        <v>378.78636363636366</v>
      </c>
      <c r="X831">
        <f t="shared" si="115"/>
        <v>7</v>
      </c>
      <c r="Y831">
        <f t="shared" si="116"/>
        <v>0</v>
      </c>
    </row>
    <row r="832" spans="1:25" x14ac:dyDescent="0.3">
      <c r="A832" t="s">
        <v>868</v>
      </c>
      <c r="B832" s="1">
        <v>45671</v>
      </c>
      <c r="C832" s="1">
        <v>45675</v>
      </c>
      <c r="D832" s="1">
        <v>45674</v>
      </c>
      <c r="E832" t="s">
        <v>16</v>
      </c>
      <c r="F832" t="s">
        <v>41</v>
      </c>
      <c r="G832" t="s">
        <v>18</v>
      </c>
      <c r="H832" t="s">
        <v>19</v>
      </c>
      <c r="I832" t="s">
        <v>20</v>
      </c>
      <c r="J832" t="s">
        <v>21</v>
      </c>
      <c r="K832">
        <v>20</v>
      </c>
      <c r="L832">
        <v>85.69</v>
      </c>
      <c r="M832">
        <v>38.43</v>
      </c>
      <c r="N832">
        <v>4.2300000000000004</v>
      </c>
      <c r="O832">
        <v>10</v>
      </c>
      <c r="P832">
        <f t="shared" si="108"/>
        <v>1</v>
      </c>
      <c r="Q832" t="str">
        <f t="shared" si="109"/>
        <v>Before 01-15</v>
      </c>
      <c r="R832">
        <f t="shared" si="110"/>
        <v>77.120999999999995</v>
      </c>
      <c r="S832">
        <f t="shared" si="111"/>
        <v>1542.4199999999998</v>
      </c>
      <c r="T832">
        <f t="shared" si="112"/>
        <v>773.81999999999982</v>
      </c>
      <c r="U832" s="2">
        <f>Monthly_Fixed_Costs!$I$2</f>
        <v>26.363636363636363</v>
      </c>
      <c r="V832">
        <f t="shared" si="113"/>
        <v>84.600000000000009</v>
      </c>
      <c r="W832" s="2">
        <f t="shared" si="114"/>
        <v>662.85636363636343</v>
      </c>
      <c r="X832">
        <f t="shared" si="115"/>
        <v>3</v>
      </c>
      <c r="Y832">
        <f t="shared" si="116"/>
        <v>0</v>
      </c>
    </row>
    <row r="833" spans="1:25" x14ac:dyDescent="0.3">
      <c r="A833" t="s">
        <v>869</v>
      </c>
      <c r="B833" s="1">
        <v>45686</v>
      </c>
      <c r="C833" s="1">
        <v>45689</v>
      </c>
      <c r="D833" s="1">
        <v>45691</v>
      </c>
      <c r="E833" t="s">
        <v>16</v>
      </c>
      <c r="F833" t="s">
        <v>41</v>
      </c>
      <c r="G833" t="s">
        <v>24</v>
      </c>
      <c r="H833" t="s">
        <v>37</v>
      </c>
      <c r="I833" t="s">
        <v>20</v>
      </c>
      <c r="J833" t="s">
        <v>21</v>
      </c>
      <c r="K833">
        <v>20</v>
      </c>
      <c r="L833">
        <v>68.53</v>
      </c>
      <c r="M833">
        <v>39.79</v>
      </c>
      <c r="N833">
        <v>5.57</v>
      </c>
      <c r="O833">
        <v>10</v>
      </c>
      <c r="P833">
        <f t="shared" si="108"/>
        <v>0</v>
      </c>
      <c r="Q833" t="str">
        <f t="shared" si="109"/>
        <v>After 01-15</v>
      </c>
      <c r="R833">
        <f t="shared" si="110"/>
        <v>61.677</v>
      </c>
      <c r="S833">
        <f t="shared" si="111"/>
        <v>1233.54</v>
      </c>
      <c r="T833">
        <f t="shared" si="112"/>
        <v>437.74</v>
      </c>
      <c r="U833" s="2">
        <f>Monthly_Fixed_Costs!$I$2</f>
        <v>26.363636363636363</v>
      </c>
      <c r="V833">
        <f t="shared" si="113"/>
        <v>111.4</v>
      </c>
      <c r="W833" s="2">
        <f t="shared" si="114"/>
        <v>299.97636363636366</v>
      </c>
      <c r="X833">
        <f t="shared" si="115"/>
        <v>5</v>
      </c>
      <c r="Y833">
        <f t="shared" si="116"/>
        <v>0</v>
      </c>
    </row>
    <row r="834" spans="1:25" x14ac:dyDescent="0.3">
      <c r="A834" t="s">
        <v>870</v>
      </c>
      <c r="B834" s="1">
        <v>45683</v>
      </c>
      <c r="C834" s="1">
        <v>45685</v>
      </c>
      <c r="D834" s="1">
        <v>45684</v>
      </c>
      <c r="E834" t="s">
        <v>23</v>
      </c>
      <c r="F834" t="s">
        <v>41</v>
      </c>
      <c r="G834" t="s">
        <v>18</v>
      </c>
      <c r="H834" t="s">
        <v>19</v>
      </c>
      <c r="I834" t="s">
        <v>38</v>
      </c>
      <c r="J834" t="s">
        <v>21</v>
      </c>
      <c r="K834">
        <v>9</v>
      </c>
      <c r="L834">
        <v>26.16</v>
      </c>
      <c r="M834">
        <v>11.01</v>
      </c>
      <c r="N834">
        <v>10.49</v>
      </c>
      <c r="O834">
        <v>15</v>
      </c>
      <c r="P834">
        <f t="shared" si="108"/>
        <v>1</v>
      </c>
      <c r="Q834" t="str">
        <f t="shared" si="109"/>
        <v>After 01-15</v>
      </c>
      <c r="R834">
        <f t="shared" si="110"/>
        <v>22.236000000000001</v>
      </c>
      <c r="S834">
        <f t="shared" si="111"/>
        <v>200.124</v>
      </c>
      <c r="T834">
        <f t="shared" si="112"/>
        <v>101.03399999999999</v>
      </c>
      <c r="U834" s="2">
        <f>Monthly_Fixed_Costs!$I$2</f>
        <v>26.363636363636363</v>
      </c>
      <c r="V834">
        <f t="shared" si="113"/>
        <v>94.41</v>
      </c>
      <c r="W834" s="2">
        <f t="shared" si="114"/>
        <v>-19.739636363636365</v>
      </c>
      <c r="X834">
        <f t="shared" si="115"/>
        <v>1</v>
      </c>
      <c r="Y834">
        <f t="shared" si="116"/>
        <v>1</v>
      </c>
    </row>
    <row r="835" spans="1:25" x14ac:dyDescent="0.3">
      <c r="A835" t="s">
        <v>871</v>
      </c>
      <c r="B835" s="1">
        <v>45664</v>
      </c>
      <c r="C835" s="1">
        <v>45666</v>
      </c>
      <c r="D835" s="1">
        <v>45665</v>
      </c>
      <c r="E835" t="s">
        <v>23</v>
      </c>
      <c r="F835" t="s">
        <v>41</v>
      </c>
      <c r="G835" t="s">
        <v>18</v>
      </c>
      <c r="H835" t="s">
        <v>25</v>
      </c>
      <c r="I835" t="s">
        <v>26</v>
      </c>
      <c r="J835" t="s">
        <v>27</v>
      </c>
      <c r="K835">
        <v>7</v>
      </c>
      <c r="L835">
        <v>95.75</v>
      </c>
      <c r="M835">
        <v>57.74</v>
      </c>
      <c r="N835">
        <v>10.16</v>
      </c>
      <c r="O835">
        <v>10</v>
      </c>
      <c r="P835">
        <f t="shared" ref="P835:P898" si="117">IF(D835-C835 &lt;= 0,1,0)</f>
        <v>1</v>
      </c>
      <c r="Q835" t="str">
        <f t="shared" ref="Q835:Q898" si="118">IF(B835&lt;=DATE(2025,1,15),"Before 01-15","After 01-15")</f>
        <v>Before 01-15</v>
      </c>
      <c r="R835">
        <f t="shared" ref="R835:R898" si="119">L835*(1-(0.01*O835))</f>
        <v>86.174999999999997</v>
      </c>
      <c r="S835">
        <f t="shared" ref="S835:S898" si="120">R835*K835</f>
        <v>603.22500000000002</v>
      </c>
      <c r="T835">
        <f t="shared" ref="T835:T898" si="121">S835-(M835*K835)</f>
        <v>199.04500000000002</v>
      </c>
      <c r="U835" s="2">
        <f>Monthly_Fixed_Costs!$I$2</f>
        <v>26.363636363636363</v>
      </c>
      <c r="V835">
        <f t="shared" ref="V835:V898" si="122">N835*K835</f>
        <v>71.12</v>
      </c>
      <c r="W835" s="2">
        <f t="shared" ref="W835:W898" si="123">T835-(U835+V835)</f>
        <v>101.56136363636365</v>
      </c>
      <c r="X835">
        <f t="shared" ref="X835:X898" si="124">D835-B835</f>
        <v>1</v>
      </c>
      <c r="Y835">
        <f t="shared" ref="Y835:Y898" si="125">IF(W835&lt;10,1,0)</f>
        <v>0</v>
      </c>
    </row>
    <row r="836" spans="1:25" x14ac:dyDescent="0.3">
      <c r="A836" t="s">
        <v>872</v>
      </c>
      <c r="B836" s="1">
        <v>45664</v>
      </c>
      <c r="C836" s="1">
        <v>45668</v>
      </c>
      <c r="D836" s="1">
        <v>45668</v>
      </c>
      <c r="E836" t="s">
        <v>23</v>
      </c>
      <c r="F836" t="s">
        <v>41</v>
      </c>
      <c r="G836" t="s">
        <v>18</v>
      </c>
      <c r="H836" t="s">
        <v>25</v>
      </c>
      <c r="I836" t="s">
        <v>56</v>
      </c>
      <c r="J836" t="s">
        <v>35</v>
      </c>
      <c r="K836">
        <v>11</v>
      </c>
      <c r="L836">
        <v>170.99</v>
      </c>
      <c r="M836">
        <v>90.74</v>
      </c>
      <c r="N836">
        <v>5.32</v>
      </c>
      <c r="O836">
        <v>10</v>
      </c>
      <c r="P836">
        <f t="shared" si="117"/>
        <v>1</v>
      </c>
      <c r="Q836" t="str">
        <f t="shared" si="118"/>
        <v>Before 01-15</v>
      </c>
      <c r="R836">
        <f t="shared" si="119"/>
        <v>153.89100000000002</v>
      </c>
      <c r="S836">
        <f t="shared" si="120"/>
        <v>1692.8010000000002</v>
      </c>
      <c r="T836">
        <f t="shared" si="121"/>
        <v>694.66100000000017</v>
      </c>
      <c r="U836" s="2">
        <f>Monthly_Fixed_Costs!$I$2</f>
        <v>26.363636363636363</v>
      </c>
      <c r="V836">
        <f t="shared" si="122"/>
        <v>58.52</v>
      </c>
      <c r="W836" s="2">
        <f t="shared" si="123"/>
        <v>609.77736363636382</v>
      </c>
      <c r="X836">
        <f t="shared" si="124"/>
        <v>4</v>
      </c>
      <c r="Y836">
        <f t="shared" si="125"/>
        <v>0</v>
      </c>
    </row>
    <row r="837" spans="1:25" x14ac:dyDescent="0.3">
      <c r="A837" t="s">
        <v>873</v>
      </c>
      <c r="B837" s="1">
        <v>45684</v>
      </c>
      <c r="C837" s="1">
        <v>45687</v>
      </c>
      <c r="D837" s="1">
        <v>45687</v>
      </c>
      <c r="E837" t="s">
        <v>23</v>
      </c>
      <c r="F837" t="s">
        <v>17</v>
      </c>
      <c r="G837" t="s">
        <v>24</v>
      </c>
      <c r="H837" t="s">
        <v>37</v>
      </c>
      <c r="I837" t="s">
        <v>74</v>
      </c>
      <c r="J837" t="s">
        <v>27</v>
      </c>
      <c r="K837">
        <v>11</v>
      </c>
      <c r="L837">
        <v>146.47</v>
      </c>
      <c r="M837">
        <v>92.51</v>
      </c>
      <c r="N837">
        <v>3.62</v>
      </c>
      <c r="O837">
        <v>5</v>
      </c>
      <c r="P837">
        <f t="shared" si="117"/>
        <v>1</v>
      </c>
      <c r="Q837" t="str">
        <f t="shared" si="118"/>
        <v>After 01-15</v>
      </c>
      <c r="R837">
        <f t="shared" si="119"/>
        <v>139.1465</v>
      </c>
      <c r="S837">
        <f t="shared" si="120"/>
        <v>1530.6115</v>
      </c>
      <c r="T837">
        <f t="shared" si="121"/>
        <v>513.00149999999996</v>
      </c>
      <c r="U837" s="2">
        <f>Monthly_Fixed_Costs!$I$2</f>
        <v>26.363636363636363</v>
      </c>
      <c r="V837">
        <f t="shared" si="122"/>
        <v>39.82</v>
      </c>
      <c r="W837" s="2">
        <f t="shared" si="123"/>
        <v>446.8178636363636</v>
      </c>
      <c r="X837">
        <f t="shared" si="124"/>
        <v>3</v>
      </c>
      <c r="Y837">
        <f t="shared" si="125"/>
        <v>0</v>
      </c>
    </row>
    <row r="838" spans="1:25" x14ac:dyDescent="0.3">
      <c r="A838" t="s">
        <v>874</v>
      </c>
      <c r="B838" s="1">
        <v>45685</v>
      </c>
      <c r="C838" s="1">
        <v>45688</v>
      </c>
      <c r="D838" s="1">
        <v>45688</v>
      </c>
      <c r="E838" t="s">
        <v>23</v>
      </c>
      <c r="F838" t="s">
        <v>17</v>
      </c>
      <c r="G838" t="s">
        <v>18</v>
      </c>
      <c r="H838" t="s">
        <v>33</v>
      </c>
      <c r="I838" t="s">
        <v>38</v>
      </c>
      <c r="J838" t="s">
        <v>21</v>
      </c>
      <c r="K838">
        <v>20</v>
      </c>
      <c r="L838">
        <v>129.27000000000001</v>
      </c>
      <c r="M838">
        <v>81.48</v>
      </c>
      <c r="N838">
        <v>10.45</v>
      </c>
      <c r="O838">
        <v>0</v>
      </c>
      <c r="P838">
        <f t="shared" si="117"/>
        <v>1</v>
      </c>
      <c r="Q838" t="str">
        <f t="shared" si="118"/>
        <v>After 01-15</v>
      </c>
      <c r="R838">
        <f t="shared" si="119"/>
        <v>129.27000000000001</v>
      </c>
      <c r="S838">
        <f t="shared" si="120"/>
        <v>2585.4</v>
      </c>
      <c r="T838">
        <f t="shared" si="121"/>
        <v>955.8</v>
      </c>
      <c r="U838" s="2">
        <f>Monthly_Fixed_Costs!$I$2</f>
        <v>26.363636363636363</v>
      </c>
      <c r="V838">
        <f t="shared" si="122"/>
        <v>209</v>
      </c>
      <c r="W838" s="2">
        <f t="shared" si="123"/>
        <v>720.43636363636358</v>
      </c>
      <c r="X838">
        <f t="shared" si="124"/>
        <v>3</v>
      </c>
      <c r="Y838">
        <f t="shared" si="125"/>
        <v>0</v>
      </c>
    </row>
    <row r="839" spans="1:25" x14ac:dyDescent="0.3">
      <c r="A839" t="s">
        <v>875</v>
      </c>
      <c r="B839" s="1">
        <v>45675</v>
      </c>
      <c r="C839" s="1">
        <v>45678</v>
      </c>
      <c r="D839" s="1">
        <v>45677</v>
      </c>
      <c r="E839" t="s">
        <v>16</v>
      </c>
      <c r="F839" t="s">
        <v>32</v>
      </c>
      <c r="G839" t="s">
        <v>18</v>
      </c>
      <c r="H839" t="s">
        <v>33</v>
      </c>
      <c r="I839" t="s">
        <v>29</v>
      </c>
      <c r="J839" t="s">
        <v>27</v>
      </c>
      <c r="K839">
        <v>15</v>
      </c>
      <c r="L839">
        <v>64.47</v>
      </c>
      <c r="M839">
        <v>39.549999999999997</v>
      </c>
      <c r="N839">
        <v>5.83</v>
      </c>
      <c r="O839">
        <v>15</v>
      </c>
      <c r="P839">
        <f t="shared" si="117"/>
        <v>1</v>
      </c>
      <c r="Q839" t="str">
        <f t="shared" si="118"/>
        <v>After 01-15</v>
      </c>
      <c r="R839">
        <f t="shared" si="119"/>
        <v>54.799499999999995</v>
      </c>
      <c r="S839">
        <f t="shared" si="120"/>
        <v>821.99249999999995</v>
      </c>
      <c r="T839">
        <f t="shared" si="121"/>
        <v>228.74249999999995</v>
      </c>
      <c r="U839" s="2">
        <f>Monthly_Fixed_Costs!$I$2</f>
        <v>26.363636363636363</v>
      </c>
      <c r="V839">
        <f t="shared" si="122"/>
        <v>87.45</v>
      </c>
      <c r="W839" s="2">
        <f t="shared" si="123"/>
        <v>114.92886363636359</v>
      </c>
      <c r="X839">
        <f t="shared" si="124"/>
        <v>2</v>
      </c>
      <c r="Y839">
        <f t="shared" si="125"/>
        <v>0</v>
      </c>
    </row>
    <row r="840" spans="1:25" x14ac:dyDescent="0.3">
      <c r="A840" t="s">
        <v>876</v>
      </c>
      <c r="B840" s="1">
        <v>45668</v>
      </c>
      <c r="C840" s="1">
        <v>45672</v>
      </c>
      <c r="D840" s="1">
        <v>45672</v>
      </c>
      <c r="E840" t="s">
        <v>16</v>
      </c>
      <c r="F840" t="s">
        <v>17</v>
      </c>
      <c r="G840" t="s">
        <v>18</v>
      </c>
      <c r="H840" t="s">
        <v>19</v>
      </c>
      <c r="I840" t="s">
        <v>20</v>
      </c>
      <c r="J840" t="s">
        <v>21</v>
      </c>
      <c r="K840">
        <v>12</v>
      </c>
      <c r="L840">
        <v>197.02</v>
      </c>
      <c r="M840">
        <v>88.92</v>
      </c>
      <c r="N840">
        <v>11.28</v>
      </c>
      <c r="O840">
        <v>0</v>
      </c>
      <c r="P840">
        <f t="shared" si="117"/>
        <v>1</v>
      </c>
      <c r="Q840" t="str">
        <f t="shared" si="118"/>
        <v>Before 01-15</v>
      </c>
      <c r="R840">
        <f t="shared" si="119"/>
        <v>197.02</v>
      </c>
      <c r="S840">
        <f t="shared" si="120"/>
        <v>2364.2400000000002</v>
      </c>
      <c r="T840">
        <f t="shared" si="121"/>
        <v>1297.2000000000003</v>
      </c>
      <c r="U840" s="2">
        <f>Monthly_Fixed_Costs!$I$2</f>
        <v>26.363636363636363</v>
      </c>
      <c r="V840">
        <f t="shared" si="122"/>
        <v>135.35999999999999</v>
      </c>
      <c r="W840" s="2">
        <f t="shared" si="123"/>
        <v>1135.4763636363639</v>
      </c>
      <c r="X840">
        <f t="shared" si="124"/>
        <v>4</v>
      </c>
      <c r="Y840">
        <f t="shared" si="125"/>
        <v>0</v>
      </c>
    </row>
    <row r="841" spans="1:25" x14ac:dyDescent="0.3">
      <c r="A841" t="s">
        <v>877</v>
      </c>
      <c r="B841" s="1">
        <v>45688</v>
      </c>
      <c r="C841" s="1">
        <v>45692</v>
      </c>
      <c r="D841" s="1">
        <v>45693</v>
      </c>
      <c r="E841" t="s">
        <v>16</v>
      </c>
      <c r="F841" t="s">
        <v>32</v>
      </c>
      <c r="G841" t="s">
        <v>24</v>
      </c>
      <c r="H841" t="s">
        <v>33</v>
      </c>
      <c r="I841" t="s">
        <v>38</v>
      </c>
      <c r="J841" t="s">
        <v>21</v>
      </c>
      <c r="K841">
        <v>16</v>
      </c>
      <c r="L841">
        <v>167.3</v>
      </c>
      <c r="M841">
        <v>84.03</v>
      </c>
      <c r="N841">
        <v>5.79</v>
      </c>
      <c r="O841">
        <v>0</v>
      </c>
      <c r="P841">
        <f t="shared" si="117"/>
        <v>0</v>
      </c>
      <c r="Q841" t="str">
        <f t="shared" si="118"/>
        <v>After 01-15</v>
      </c>
      <c r="R841">
        <f t="shared" si="119"/>
        <v>167.3</v>
      </c>
      <c r="S841">
        <f t="shared" si="120"/>
        <v>2676.8</v>
      </c>
      <c r="T841">
        <f t="shared" si="121"/>
        <v>1332.3200000000002</v>
      </c>
      <c r="U841" s="2">
        <f>Monthly_Fixed_Costs!$I$2</f>
        <v>26.363636363636363</v>
      </c>
      <c r="V841">
        <f t="shared" si="122"/>
        <v>92.64</v>
      </c>
      <c r="W841" s="2">
        <f t="shared" si="123"/>
        <v>1213.3163636363638</v>
      </c>
      <c r="X841">
        <f t="shared" si="124"/>
        <v>5</v>
      </c>
      <c r="Y841">
        <f t="shared" si="125"/>
        <v>0</v>
      </c>
    </row>
    <row r="842" spans="1:25" x14ac:dyDescent="0.3">
      <c r="A842" t="s">
        <v>878</v>
      </c>
      <c r="B842" s="1">
        <v>45679</v>
      </c>
      <c r="C842" s="1">
        <v>45681</v>
      </c>
      <c r="D842" s="1">
        <v>45680</v>
      </c>
      <c r="E842" t="s">
        <v>16</v>
      </c>
      <c r="F842" t="s">
        <v>32</v>
      </c>
      <c r="G842" t="s">
        <v>24</v>
      </c>
      <c r="H842" t="s">
        <v>19</v>
      </c>
      <c r="I842" t="s">
        <v>56</v>
      </c>
      <c r="J842" t="s">
        <v>35</v>
      </c>
      <c r="K842">
        <v>1</v>
      </c>
      <c r="L842">
        <v>49.32</v>
      </c>
      <c r="M842">
        <v>29.22</v>
      </c>
      <c r="N842">
        <v>6.44</v>
      </c>
      <c r="O842">
        <v>0</v>
      </c>
      <c r="P842">
        <f t="shared" si="117"/>
        <v>1</v>
      </c>
      <c r="Q842" t="str">
        <f t="shared" si="118"/>
        <v>After 01-15</v>
      </c>
      <c r="R842">
        <f t="shared" si="119"/>
        <v>49.32</v>
      </c>
      <c r="S842">
        <f t="shared" si="120"/>
        <v>49.32</v>
      </c>
      <c r="T842">
        <f t="shared" si="121"/>
        <v>20.100000000000001</v>
      </c>
      <c r="U842" s="2">
        <f>Monthly_Fixed_Costs!$I$2</f>
        <v>26.363636363636363</v>
      </c>
      <c r="V842">
        <f t="shared" si="122"/>
        <v>6.44</v>
      </c>
      <c r="W842" s="2">
        <f t="shared" si="123"/>
        <v>-12.703636363636363</v>
      </c>
      <c r="X842">
        <f t="shared" si="124"/>
        <v>1</v>
      </c>
      <c r="Y842">
        <f t="shared" si="125"/>
        <v>1</v>
      </c>
    </row>
    <row r="843" spans="1:25" x14ac:dyDescent="0.3">
      <c r="A843" t="s">
        <v>879</v>
      </c>
      <c r="B843" s="1">
        <v>45682</v>
      </c>
      <c r="C843" s="1">
        <v>45684</v>
      </c>
      <c r="D843" s="1">
        <v>45685</v>
      </c>
      <c r="E843" t="s">
        <v>16</v>
      </c>
      <c r="F843" t="s">
        <v>17</v>
      </c>
      <c r="G843" t="s">
        <v>24</v>
      </c>
      <c r="H843" t="s">
        <v>33</v>
      </c>
      <c r="I843" t="s">
        <v>38</v>
      </c>
      <c r="J843" t="s">
        <v>21</v>
      </c>
      <c r="K843">
        <v>2</v>
      </c>
      <c r="L843">
        <v>88.62</v>
      </c>
      <c r="M843">
        <v>53.27</v>
      </c>
      <c r="N843">
        <v>7.66</v>
      </c>
      <c r="O843">
        <v>15</v>
      </c>
      <c r="P843">
        <f t="shared" si="117"/>
        <v>0</v>
      </c>
      <c r="Q843" t="str">
        <f t="shared" si="118"/>
        <v>After 01-15</v>
      </c>
      <c r="R843">
        <f t="shared" si="119"/>
        <v>75.326999999999998</v>
      </c>
      <c r="S843">
        <f t="shared" si="120"/>
        <v>150.654</v>
      </c>
      <c r="T843">
        <f t="shared" si="121"/>
        <v>44.11399999999999</v>
      </c>
      <c r="U843" s="2">
        <f>Monthly_Fixed_Costs!$I$2</f>
        <v>26.363636363636363</v>
      </c>
      <c r="V843">
        <f t="shared" si="122"/>
        <v>15.32</v>
      </c>
      <c r="W843" s="2">
        <f t="shared" si="123"/>
        <v>2.430363636363623</v>
      </c>
      <c r="X843">
        <f t="shared" si="124"/>
        <v>3</v>
      </c>
      <c r="Y843">
        <f t="shared" si="125"/>
        <v>1</v>
      </c>
    </row>
    <row r="844" spans="1:25" x14ac:dyDescent="0.3">
      <c r="A844" t="s">
        <v>880</v>
      </c>
      <c r="B844" s="1">
        <v>45663</v>
      </c>
      <c r="C844" s="1">
        <v>45665</v>
      </c>
      <c r="D844" s="1">
        <v>45665</v>
      </c>
      <c r="E844" t="s">
        <v>16</v>
      </c>
      <c r="F844" t="s">
        <v>45</v>
      </c>
      <c r="G844" t="s">
        <v>24</v>
      </c>
      <c r="H844" t="s">
        <v>19</v>
      </c>
      <c r="I844" t="s">
        <v>20</v>
      </c>
      <c r="J844" t="s">
        <v>21</v>
      </c>
      <c r="K844">
        <v>17</v>
      </c>
      <c r="L844">
        <v>112.12</v>
      </c>
      <c r="M844">
        <v>47.47</v>
      </c>
      <c r="N844">
        <v>3.15</v>
      </c>
      <c r="O844">
        <v>10</v>
      </c>
      <c r="P844">
        <f t="shared" si="117"/>
        <v>1</v>
      </c>
      <c r="Q844" t="str">
        <f t="shared" si="118"/>
        <v>Before 01-15</v>
      </c>
      <c r="R844">
        <f t="shared" si="119"/>
        <v>100.908</v>
      </c>
      <c r="S844">
        <f t="shared" si="120"/>
        <v>1715.4359999999999</v>
      </c>
      <c r="T844">
        <f t="shared" si="121"/>
        <v>908.44599999999991</v>
      </c>
      <c r="U844" s="2">
        <f>Monthly_Fixed_Costs!$I$2</f>
        <v>26.363636363636363</v>
      </c>
      <c r="V844">
        <f t="shared" si="122"/>
        <v>53.55</v>
      </c>
      <c r="W844" s="2">
        <f t="shared" si="123"/>
        <v>828.53236363636358</v>
      </c>
      <c r="X844">
        <f t="shared" si="124"/>
        <v>2</v>
      </c>
      <c r="Y844">
        <f t="shared" si="125"/>
        <v>0</v>
      </c>
    </row>
    <row r="845" spans="1:25" x14ac:dyDescent="0.3">
      <c r="A845" t="s">
        <v>881</v>
      </c>
      <c r="B845" s="1">
        <v>45684</v>
      </c>
      <c r="C845" s="1">
        <v>45688</v>
      </c>
      <c r="D845" s="1">
        <v>45687</v>
      </c>
      <c r="E845" t="s">
        <v>16</v>
      </c>
      <c r="F845" t="s">
        <v>32</v>
      </c>
      <c r="G845" t="s">
        <v>18</v>
      </c>
      <c r="H845" t="s">
        <v>37</v>
      </c>
      <c r="I845" t="s">
        <v>56</v>
      </c>
      <c r="J845" t="s">
        <v>35</v>
      </c>
      <c r="K845">
        <v>13</v>
      </c>
      <c r="L845">
        <v>25.42</v>
      </c>
      <c r="M845">
        <v>12.01</v>
      </c>
      <c r="N845">
        <v>5.91</v>
      </c>
      <c r="O845">
        <v>10</v>
      </c>
      <c r="P845">
        <f t="shared" si="117"/>
        <v>1</v>
      </c>
      <c r="Q845" t="str">
        <f t="shared" si="118"/>
        <v>After 01-15</v>
      </c>
      <c r="R845">
        <f t="shared" si="119"/>
        <v>22.878000000000004</v>
      </c>
      <c r="S845">
        <f t="shared" si="120"/>
        <v>297.41400000000004</v>
      </c>
      <c r="T845">
        <f t="shared" si="121"/>
        <v>141.28400000000005</v>
      </c>
      <c r="U845" s="2">
        <f>Monthly_Fixed_Costs!$I$2</f>
        <v>26.363636363636363</v>
      </c>
      <c r="V845">
        <f t="shared" si="122"/>
        <v>76.83</v>
      </c>
      <c r="W845" s="2">
        <f t="shared" si="123"/>
        <v>38.090363636363691</v>
      </c>
      <c r="X845">
        <f t="shared" si="124"/>
        <v>3</v>
      </c>
      <c r="Y845">
        <f t="shared" si="125"/>
        <v>0</v>
      </c>
    </row>
    <row r="846" spans="1:25" x14ac:dyDescent="0.3">
      <c r="A846" t="s">
        <v>882</v>
      </c>
      <c r="B846" s="1">
        <v>45683</v>
      </c>
      <c r="C846" s="1">
        <v>45685</v>
      </c>
      <c r="D846" s="1">
        <v>45684</v>
      </c>
      <c r="E846" t="s">
        <v>23</v>
      </c>
      <c r="F846" t="s">
        <v>32</v>
      </c>
      <c r="G846" t="s">
        <v>18</v>
      </c>
      <c r="H846" t="s">
        <v>37</v>
      </c>
      <c r="I846" t="s">
        <v>29</v>
      </c>
      <c r="J846" t="s">
        <v>27</v>
      </c>
      <c r="K846">
        <v>14</v>
      </c>
      <c r="L846">
        <v>168.69</v>
      </c>
      <c r="M846">
        <v>81.540000000000006</v>
      </c>
      <c r="N846">
        <v>4.12</v>
      </c>
      <c r="O846">
        <v>10</v>
      </c>
      <c r="P846">
        <f t="shared" si="117"/>
        <v>1</v>
      </c>
      <c r="Q846" t="str">
        <f t="shared" si="118"/>
        <v>After 01-15</v>
      </c>
      <c r="R846">
        <f t="shared" si="119"/>
        <v>151.821</v>
      </c>
      <c r="S846">
        <f t="shared" si="120"/>
        <v>2125.4940000000001</v>
      </c>
      <c r="T846">
        <f t="shared" si="121"/>
        <v>983.93399999999997</v>
      </c>
      <c r="U846" s="2">
        <f>Monthly_Fixed_Costs!$I$2</f>
        <v>26.363636363636363</v>
      </c>
      <c r="V846">
        <f t="shared" si="122"/>
        <v>57.68</v>
      </c>
      <c r="W846" s="2">
        <f t="shared" si="123"/>
        <v>899.89036363636365</v>
      </c>
      <c r="X846">
        <f t="shared" si="124"/>
        <v>1</v>
      </c>
      <c r="Y846">
        <f t="shared" si="125"/>
        <v>0</v>
      </c>
    </row>
    <row r="847" spans="1:25" x14ac:dyDescent="0.3">
      <c r="A847" t="s">
        <v>883</v>
      </c>
      <c r="B847" s="1">
        <v>45676</v>
      </c>
      <c r="C847" s="1">
        <v>45679</v>
      </c>
      <c r="D847" s="1">
        <v>45678</v>
      </c>
      <c r="E847" t="s">
        <v>16</v>
      </c>
      <c r="F847" t="s">
        <v>41</v>
      </c>
      <c r="G847" t="s">
        <v>18</v>
      </c>
      <c r="H847" t="s">
        <v>37</v>
      </c>
      <c r="I847" t="s">
        <v>56</v>
      </c>
      <c r="J847" t="s">
        <v>35</v>
      </c>
      <c r="K847">
        <v>11</v>
      </c>
      <c r="L847">
        <v>105.02</v>
      </c>
      <c r="M847">
        <v>56.61</v>
      </c>
      <c r="N847">
        <v>8.85</v>
      </c>
      <c r="O847">
        <v>5</v>
      </c>
      <c r="P847">
        <f t="shared" si="117"/>
        <v>1</v>
      </c>
      <c r="Q847" t="str">
        <f t="shared" si="118"/>
        <v>After 01-15</v>
      </c>
      <c r="R847">
        <f t="shared" si="119"/>
        <v>99.768999999999991</v>
      </c>
      <c r="S847">
        <f t="shared" si="120"/>
        <v>1097.4589999999998</v>
      </c>
      <c r="T847">
        <f t="shared" si="121"/>
        <v>474.7489999999998</v>
      </c>
      <c r="U847" s="2">
        <f>Monthly_Fixed_Costs!$I$2</f>
        <v>26.363636363636363</v>
      </c>
      <c r="V847">
        <f t="shared" si="122"/>
        <v>97.35</v>
      </c>
      <c r="W847" s="2">
        <f t="shared" si="123"/>
        <v>351.03536363636346</v>
      </c>
      <c r="X847">
        <f t="shared" si="124"/>
        <v>2</v>
      </c>
      <c r="Y847">
        <f t="shared" si="125"/>
        <v>0</v>
      </c>
    </row>
    <row r="848" spans="1:25" x14ac:dyDescent="0.3">
      <c r="A848" t="s">
        <v>884</v>
      </c>
      <c r="B848" s="1">
        <v>45666</v>
      </c>
      <c r="C848" s="1">
        <v>45670</v>
      </c>
      <c r="D848" s="1">
        <v>45669</v>
      </c>
      <c r="E848" t="s">
        <v>23</v>
      </c>
      <c r="F848" t="s">
        <v>45</v>
      </c>
      <c r="G848" t="s">
        <v>24</v>
      </c>
      <c r="H848" t="s">
        <v>25</v>
      </c>
      <c r="I848" t="s">
        <v>38</v>
      </c>
      <c r="J848" t="s">
        <v>21</v>
      </c>
      <c r="K848">
        <v>11</v>
      </c>
      <c r="L848">
        <v>157.22999999999999</v>
      </c>
      <c r="M848">
        <v>66.09</v>
      </c>
      <c r="N848">
        <v>8.98</v>
      </c>
      <c r="O848">
        <v>5</v>
      </c>
      <c r="P848">
        <f t="shared" si="117"/>
        <v>1</v>
      </c>
      <c r="Q848" t="str">
        <f t="shared" si="118"/>
        <v>Before 01-15</v>
      </c>
      <c r="R848">
        <f t="shared" si="119"/>
        <v>149.36849999999998</v>
      </c>
      <c r="S848">
        <f t="shared" si="120"/>
        <v>1643.0534999999998</v>
      </c>
      <c r="T848">
        <f t="shared" si="121"/>
        <v>916.06349999999975</v>
      </c>
      <c r="U848" s="2">
        <f>Monthly_Fixed_Costs!$I$2</f>
        <v>26.363636363636363</v>
      </c>
      <c r="V848">
        <f t="shared" si="122"/>
        <v>98.78</v>
      </c>
      <c r="W848" s="2">
        <f t="shared" si="123"/>
        <v>790.9198636363634</v>
      </c>
      <c r="X848">
        <f t="shared" si="124"/>
        <v>3</v>
      </c>
      <c r="Y848">
        <f t="shared" si="125"/>
        <v>0</v>
      </c>
    </row>
    <row r="849" spans="1:25" x14ac:dyDescent="0.3">
      <c r="A849" t="s">
        <v>885</v>
      </c>
      <c r="B849" s="1">
        <v>45662</v>
      </c>
      <c r="C849" s="1">
        <v>45665</v>
      </c>
      <c r="D849" s="1">
        <v>45664</v>
      </c>
      <c r="E849" t="s">
        <v>23</v>
      </c>
      <c r="F849" t="s">
        <v>45</v>
      </c>
      <c r="G849" t="s">
        <v>18</v>
      </c>
      <c r="H849" t="s">
        <v>37</v>
      </c>
      <c r="I849" t="s">
        <v>29</v>
      </c>
      <c r="J849" t="s">
        <v>27</v>
      </c>
      <c r="K849">
        <v>19</v>
      </c>
      <c r="L849">
        <v>70.790000000000006</v>
      </c>
      <c r="M849">
        <v>41.09</v>
      </c>
      <c r="N849">
        <v>4.57</v>
      </c>
      <c r="O849">
        <v>0</v>
      </c>
      <c r="P849">
        <f t="shared" si="117"/>
        <v>1</v>
      </c>
      <c r="Q849" t="str">
        <f t="shared" si="118"/>
        <v>Before 01-15</v>
      </c>
      <c r="R849">
        <f t="shared" si="119"/>
        <v>70.790000000000006</v>
      </c>
      <c r="S849">
        <f t="shared" si="120"/>
        <v>1345.0100000000002</v>
      </c>
      <c r="T849">
        <f t="shared" si="121"/>
        <v>564.30000000000018</v>
      </c>
      <c r="U849" s="2">
        <f>Monthly_Fixed_Costs!$I$2</f>
        <v>26.363636363636363</v>
      </c>
      <c r="V849">
        <f t="shared" si="122"/>
        <v>86.830000000000013</v>
      </c>
      <c r="W849" s="2">
        <f t="shared" si="123"/>
        <v>451.10636363636382</v>
      </c>
      <c r="X849">
        <f t="shared" si="124"/>
        <v>2</v>
      </c>
      <c r="Y849">
        <f t="shared" si="125"/>
        <v>0</v>
      </c>
    </row>
    <row r="850" spans="1:25" x14ac:dyDescent="0.3">
      <c r="A850" t="s">
        <v>886</v>
      </c>
      <c r="B850" s="1">
        <v>45677</v>
      </c>
      <c r="C850" s="1">
        <v>45679</v>
      </c>
      <c r="D850" s="1">
        <v>45681</v>
      </c>
      <c r="E850" t="s">
        <v>16</v>
      </c>
      <c r="F850" t="s">
        <v>32</v>
      </c>
      <c r="G850" t="s">
        <v>24</v>
      </c>
      <c r="H850" t="s">
        <v>25</v>
      </c>
      <c r="I850" t="s">
        <v>20</v>
      </c>
      <c r="J850" t="s">
        <v>21</v>
      </c>
      <c r="K850">
        <v>2</v>
      </c>
      <c r="L850">
        <v>133.56</v>
      </c>
      <c r="M850">
        <v>80.33</v>
      </c>
      <c r="N850">
        <v>9.61</v>
      </c>
      <c r="O850">
        <v>15</v>
      </c>
      <c r="P850">
        <f t="shared" si="117"/>
        <v>0</v>
      </c>
      <c r="Q850" t="str">
        <f t="shared" si="118"/>
        <v>After 01-15</v>
      </c>
      <c r="R850">
        <f t="shared" si="119"/>
        <v>113.526</v>
      </c>
      <c r="S850">
        <f t="shared" si="120"/>
        <v>227.05199999999999</v>
      </c>
      <c r="T850">
        <f t="shared" si="121"/>
        <v>66.391999999999996</v>
      </c>
      <c r="U850" s="2">
        <f>Monthly_Fixed_Costs!$I$2</f>
        <v>26.363636363636363</v>
      </c>
      <c r="V850">
        <f t="shared" si="122"/>
        <v>19.22</v>
      </c>
      <c r="W850" s="2">
        <f t="shared" si="123"/>
        <v>20.808363636363637</v>
      </c>
      <c r="X850">
        <f t="shared" si="124"/>
        <v>4</v>
      </c>
      <c r="Y850">
        <f t="shared" si="125"/>
        <v>0</v>
      </c>
    </row>
    <row r="851" spans="1:25" x14ac:dyDescent="0.3">
      <c r="A851" t="s">
        <v>887</v>
      </c>
      <c r="B851" s="1">
        <v>45658</v>
      </c>
      <c r="C851" s="1">
        <v>45662</v>
      </c>
      <c r="D851" s="1">
        <v>45661</v>
      </c>
      <c r="E851" t="s">
        <v>23</v>
      </c>
      <c r="F851" t="s">
        <v>41</v>
      </c>
      <c r="G851" t="s">
        <v>18</v>
      </c>
      <c r="H851" t="s">
        <v>19</v>
      </c>
      <c r="I851" t="s">
        <v>47</v>
      </c>
      <c r="J851" t="s">
        <v>35</v>
      </c>
      <c r="K851">
        <v>2</v>
      </c>
      <c r="L851">
        <v>172.79</v>
      </c>
      <c r="M851">
        <v>98.87</v>
      </c>
      <c r="N851">
        <v>8.58</v>
      </c>
      <c r="O851">
        <v>5</v>
      </c>
      <c r="P851">
        <f t="shared" si="117"/>
        <v>1</v>
      </c>
      <c r="Q851" t="str">
        <f t="shared" si="118"/>
        <v>Before 01-15</v>
      </c>
      <c r="R851">
        <f t="shared" si="119"/>
        <v>164.15049999999999</v>
      </c>
      <c r="S851">
        <f t="shared" si="120"/>
        <v>328.30099999999999</v>
      </c>
      <c r="T851">
        <f t="shared" si="121"/>
        <v>130.56099999999998</v>
      </c>
      <c r="U851" s="2">
        <f>Monthly_Fixed_Costs!$I$2</f>
        <v>26.363636363636363</v>
      </c>
      <c r="V851">
        <f t="shared" si="122"/>
        <v>17.16</v>
      </c>
      <c r="W851" s="2">
        <f t="shared" si="123"/>
        <v>87.037363636363608</v>
      </c>
      <c r="X851">
        <f t="shared" si="124"/>
        <v>3</v>
      </c>
      <c r="Y851">
        <f t="shared" si="125"/>
        <v>0</v>
      </c>
    </row>
    <row r="852" spans="1:25" x14ac:dyDescent="0.3">
      <c r="A852" t="s">
        <v>888</v>
      </c>
      <c r="B852" s="1">
        <v>45666</v>
      </c>
      <c r="C852" s="1">
        <v>45670</v>
      </c>
      <c r="D852" s="1">
        <v>45670</v>
      </c>
      <c r="E852" t="s">
        <v>16</v>
      </c>
      <c r="F852" t="s">
        <v>17</v>
      </c>
      <c r="G852" t="s">
        <v>18</v>
      </c>
      <c r="H852" t="s">
        <v>25</v>
      </c>
      <c r="I852" t="s">
        <v>20</v>
      </c>
      <c r="J852" t="s">
        <v>21</v>
      </c>
      <c r="K852">
        <v>9</v>
      </c>
      <c r="L852">
        <v>181.87</v>
      </c>
      <c r="M852">
        <v>114.78</v>
      </c>
      <c r="N852">
        <v>9.93</v>
      </c>
      <c r="O852">
        <v>10</v>
      </c>
      <c r="P852">
        <f t="shared" si="117"/>
        <v>1</v>
      </c>
      <c r="Q852" t="str">
        <f t="shared" si="118"/>
        <v>Before 01-15</v>
      </c>
      <c r="R852">
        <f t="shared" si="119"/>
        <v>163.68300000000002</v>
      </c>
      <c r="S852">
        <f t="shared" si="120"/>
        <v>1473.1470000000002</v>
      </c>
      <c r="T852">
        <f t="shared" si="121"/>
        <v>440.12700000000018</v>
      </c>
      <c r="U852" s="2">
        <f>Monthly_Fixed_Costs!$I$2</f>
        <v>26.363636363636363</v>
      </c>
      <c r="V852">
        <f t="shared" si="122"/>
        <v>89.37</v>
      </c>
      <c r="W852" s="2">
        <f t="shared" si="123"/>
        <v>324.3933636363638</v>
      </c>
      <c r="X852">
        <f t="shared" si="124"/>
        <v>4</v>
      </c>
      <c r="Y852">
        <f t="shared" si="125"/>
        <v>0</v>
      </c>
    </row>
    <row r="853" spans="1:25" x14ac:dyDescent="0.3">
      <c r="A853" t="s">
        <v>889</v>
      </c>
      <c r="B853" s="1">
        <v>45671</v>
      </c>
      <c r="C853" s="1">
        <v>45674</v>
      </c>
      <c r="D853" s="1">
        <v>45673</v>
      </c>
      <c r="E853" t="s">
        <v>16</v>
      </c>
      <c r="F853" t="s">
        <v>45</v>
      </c>
      <c r="G853" t="s">
        <v>18</v>
      </c>
      <c r="H853" t="s">
        <v>33</v>
      </c>
      <c r="I853" t="s">
        <v>74</v>
      </c>
      <c r="J853" t="s">
        <v>27</v>
      </c>
      <c r="K853">
        <v>10</v>
      </c>
      <c r="L853">
        <v>74.77</v>
      </c>
      <c r="M853">
        <v>45.38</v>
      </c>
      <c r="N853">
        <v>7.32</v>
      </c>
      <c r="O853">
        <v>10</v>
      </c>
      <c r="P853">
        <f t="shared" si="117"/>
        <v>1</v>
      </c>
      <c r="Q853" t="str">
        <f t="shared" si="118"/>
        <v>Before 01-15</v>
      </c>
      <c r="R853">
        <f t="shared" si="119"/>
        <v>67.292999999999992</v>
      </c>
      <c r="S853">
        <f t="shared" si="120"/>
        <v>672.93</v>
      </c>
      <c r="T853">
        <f t="shared" si="121"/>
        <v>219.12999999999994</v>
      </c>
      <c r="U853" s="2">
        <f>Monthly_Fixed_Costs!$I$2</f>
        <v>26.363636363636363</v>
      </c>
      <c r="V853">
        <f t="shared" si="122"/>
        <v>73.2</v>
      </c>
      <c r="W853" s="2">
        <f t="shared" si="123"/>
        <v>119.56636363636358</v>
      </c>
      <c r="X853">
        <f t="shared" si="124"/>
        <v>2</v>
      </c>
      <c r="Y853">
        <f t="shared" si="125"/>
        <v>0</v>
      </c>
    </row>
    <row r="854" spans="1:25" x14ac:dyDescent="0.3">
      <c r="A854" t="s">
        <v>890</v>
      </c>
      <c r="B854" s="1">
        <v>45668</v>
      </c>
      <c r="C854" s="1">
        <v>45671</v>
      </c>
      <c r="D854" s="1">
        <v>45671</v>
      </c>
      <c r="E854" t="s">
        <v>16</v>
      </c>
      <c r="F854" t="s">
        <v>45</v>
      </c>
      <c r="G854" t="s">
        <v>24</v>
      </c>
      <c r="H854" t="s">
        <v>37</v>
      </c>
      <c r="I854" t="s">
        <v>47</v>
      </c>
      <c r="J854" t="s">
        <v>35</v>
      </c>
      <c r="K854">
        <v>6</v>
      </c>
      <c r="L854">
        <v>188.55</v>
      </c>
      <c r="M854">
        <v>87.96</v>
      </c>
      <c r="N854">
        <v>10.62</v>
      </c>
      <c r="O854">
        <v>10</v>
      </c>
      <c r="P854">
        <f t="shared" si="117"/>
        <v>1</v>
      </c>
      <c r="Q854" t="str">
        <f t="shared" si="118"/>
        <v>Before 01-15</v>
      </c>
      <c r="R854">
        <f t="shared" si="119"/>
        <v>169.69500000000002</v>
      </c>
      <c r="S854">
        <f t="shared" si="120"/>
        <v>1018.1700000000001</v>
      </c>
      <c r="T854">
        <f t="shared" si="121"/>
        <v>490.41000000000008</v>
      </c>
      <c r="U854" s="2">
        <f>Monthly_Fixed_Costs!$I$2</f>
        <v>26.363636363636363</v>
      </c>
      <c r="V854">
        <f t="shared" si="122"/>
        <v>63.72</v>
      </c>
      <c r="W854" s="2">
        <f t="shared" si="123"/>
        <v>400.32636363636374</v>
      </c>
      <c r="X854">
        <f t="shared" si="124"/>
        <v>3</v>
      </c>
      <c r="Y854">
        <f t="shared" si="125"/>
        <v>0</v>
      </c>
    </row>
    <row r="855" spans="1:25" x14ac:dyDescent="0.3">
      <c r="A855" t="s">
        <v>891</v>
      </c>
      <c r="B855" s="1">
        <v>45664</v>
      </c>
      <c r="C855" s="1">
        <v>45668</v>
      </c>
      <c r="D855" s="1">
        <v>45667</v>
      </c>
      <c r="E855" t="s">
        <v>16</v>
      </c>
      <c r="F855" t="s">
        <v>17</v>
      </c>
      <c r="G855" t="s">
        <v>24</v>
      </c>
      <c r="H855" t="s">
        <v>33</v>
      </c>
      <c r="I855" t="s">
        <v>20</v>
      </c>
      <c r="J855" t="s">
        <v>21</v>
      </c>
      <c r="K855">
        <v>16</v>
      </c>
      <c r="L855">
        <v>131.66</v>
      </c>
      <c r="M855">
        <v>58.7</v>
      </c>
      <c r="N855">
        <v>8.2799999999999994</v>
      </c>
      <c r="O855">
        <v>10</v>
      </c>
      <c r="P855">
        <f t="shared" si="117"/>
        <v>1</v>
      </c>
      <c r="Q855" t="str">
        <f t="shared" si="118"/>
        <v>Before 01-15</v>
      </c>
      <c r="R855">
        <f t="shared" si="119"/>
        <v>118.494</v>
      </c>
      <c r="S855">
        <f t="shared" si="120"/>
        <v>1895.904</v>
      </c>
      <c r="T855">
        <f t="shared" si="121"/>
        <v>956.70399999999995</v>
      </c>
      <c r="U855" s="2">
        <f>Monthly_Fixed_Costs!$I$2</f>
        <v>26.363636363636363</v>
      </c>
      <c r="V855">
        <f t="shared" si="122"/>
        <v>132.47999999999999</v>
      </c>
      <c r="W855" s="2">
        <f t="shared" si="123"/>
        <v>797.86036363636356</v>
      </c>
      <c r="X855">
        <f t="shared" si="124"/>
        <v>3</v>
      </c>
      <c r="Y855">
        <f t="shared" si="125"/>
        <v>0</v>
      </c>
    </row>
    <row r="856" spans="1:25" x14ac:dyDescent="0.3">
      <c r="A856" t="s">
        <v>892</v>
      </c>
      <c r="B856" s="1">
        <v>45660</v>
      </c>
      <c r="C856" s="1">
        <v>45662</v>
      </c>
      <c r="D856" s="1">
        <v>45662</v>
      </c>
      <c r="E856" t="s">
        <v>16</v>
      </c>
      <c r="F856" t="s">
        <v>45</v>
      </c>
      <c r="G856" t="s">
        <v>24</v>
      </c>
      <c r="H856" t="s">
        <v>33</v>
      </c>
      <c r="I856" t="s">
        <v>26</v>
      </c>
      <c r="J856" t="s">
        <v>27</v>
      </c>
      <c r="K856">
        <v>9</v>
      </c>
      <c r="L856">
        <v>58.96</v>
      </c>
      <c r="M856">
        <v>28.45</v>
      </c>
      <c r="N856">
        <v>9.08</v>
      </c>
      <c r="O856">
        <v>0</v>
      </c>
      <c r="P856">
        <f t="shared" si="117"/>
        <v>1</v>
      </c>
      <c r="Q856" t="str">
        <f t="shared" si="118"/>
        <v>Before 01-15</v>
      </c>
      <c r="R856">
        <f t="shared" si="119"/>
        <v>58.96</v>
      </c>
      <c r="S856">
        <f t="shared" si="120"/>
        <v>530.64</v>
      </c>
      <c r="T856">
        <f t="shared" si="121"/>
        <v>274.58999999999997</v>
      </c>
      <c r="U856" s="2">
        <f>Monthly_Fixed_Costs!$I$2</f>
        <v>26.363636363636363</v>
      </c>
      <c r="V856">
        <f t="shared" si="122"/>
        <v>81.72</v>
      </c>
      <c r="W856" s="2">
        <f t="shared" si="123"/>
        <v>166.50636363636363</v>
      </c>
      <c r="X856">
        <f t="shared" si="124"/>
        <v>2</v>
      </c>
      <c r="Y856">
        <f t="shared" si="125"/>
        <v>0</v>
      </c>
    </row>
    <row r="857" spans="1:25" x14ac:dyDescent="0.3">
      <c r="A857" t="s">
        <v>893</v>
      </c>
      <c r="B857" s="1">
        <v>45679</v>
      </c>
      <c r="C857" s="1">
        <v>45682</v>
      </c>
      <c r="D857" s="1">
        <v>45681</v>
      </c>
      <c r="E857" t="s">
        <v>23</v>
      </c>
      <c r="F857" t="s">
        <v>41</v>
      </c>
      <c r="G857" t="s">
        <v>18</v>
      </c>
      <c r="H857" t="s">
        <v>19</v>
      </c>
      <c r="I857" t="s">
        <v>56</v>
      </c>
      <c r="J857" t="s">
        <v>35</v>
      </c>
      <c r="K857">
        <v>15</v>
      </c>
      <c r="L857">
        <v>141.13</v>
      </c>
      <c r="M857">
        <v>78.98</v>
      </c>
      <c r="N857">
        <v>7.69</v>
      </c>
      <c r="O857">
        <v>0</v>
      </c>
      <c r="P857">
        <f t="shared" si="117"/>
        <v>1</v>
      </c>
      <c r="Q857" t="str">
        <f t="shared" si="118"/>
        <v>After 01-15</v>
      </c>
      <c r="R857">
        <f t="shared" si="119"/>
        <v>141.13</v>
      </c>
      <c r="S857">
        <f t="shared" si="120"/>
        <v>2116.9499999999998</v>
      </c>
      <c r="T857">
        <f t="shared" si="121"/>
        <v>932.24999999999977</v>
      </c>
      <c r="U857" s="2">
        <f>Monthly_Fixed_Costs!$I$2</f>
        <v>26.363636363636363</v>
      </c>
      <c r="V857">
        <f t="shared" si="122"/>
        <v>115.35000000000001</v>
      </c>
      <c r="W857" s="2">
        <f t="shared" si="123"/>
        <v>790.53636363636338</v>
      </c>
      <c r="X857">
        <f t="shared" si="124"/>
        <v>2</v>
      </c>
      <c r="Y857">
        <f t="shared" si="125"/>
        <v>0</v>
      </c>
    </row>
    <row r="858" spans="1:25" x14ac:dyDescent="0.3">
      <c r="A858" t="s">
        <v>894</v>
      </c>
      <c r="B858" s="1">
        <v>45662</v>
      </c>
      <c r="C858" s="1">
        <v>45664</v>
      </c>
      <c r="D858" s="1">
        <v>45664</v>
      </c>
      <c r="E858" t="s">
        <v>16</v>
      </c>
      <c r="F858" t="s">
        <v>32</v>
      </c>
      <c r="G858" t="s">
        <v>24</v>
      </c>
      <c r="H858" t="s">
        <v>33</v>
      </c>
      <c r="I858" t="s">
        <v>38</v>
      </c>
      <c r="J858" t="s">
        <v>21</v>
      </c>
      <c r="K858">
        <v>3</v>
      </c>
      <c r="L858">
        <v>180.75</v>
      </c>
      <c r="M858">
        <v>104.33</v>
      </c>
      <c r="N858">
        <v>4.84</v>
      </c>
      <c r="O858">
        <v>0</v>
      </c>
      <c r="P858">
        <f t="shared" si="117"/>
        <v>1</v>
      </c>
      <c r="Q858" t="str">
        <f t="shared" si="118"/>
        <v>Before 01-15</v>
      </c>
      <c r="R858">
        <f t="shared" si="119"/>
        <v>180.75</v>
      </c>
      <c r="S858">
        <f t="shared" si="120"/>
        <v>542.25</v>
      </c>
      <c r="T858">
        <f t="shared" si="121"/>
        <v>229.26</v>
      </c>
      <c r="U858" s="2">
        <f>Monthly_Fixed_Costs!$I$2</f>
        <v>26.363636363636363</v>
      </c>
      <c r="V858">
        <f t="shared" si="122"/>
        <v>14.52</v>
      </c>
      <c r="W858" s="2">
        <f t="shared" si="123"/>
        <v>188.37636363636364</v>
      </c>
      <c r="X858">
        <f t="shared" si="124"/>
        <v>2</v>
      </c>
      <c r="Y858">
        <f t="shared" si="125"/>
        <v>0</v>
      </c>
    </row>
    <row r="859" spans="1:25" x14ac:dyDescent="0.3">
      <c r="A859" t="s">
        <v>895</v>
      </c>
      <c r="B859" s="1">
        <v>45659</v>
      </c>
      <c r="C859" s="1">
        <v>45661</v>
      </c>
      <c r="D859" s="1">
        <v>45660</v>
      </c>
      <c r="E859" t="s">
        <v>16</v>
      </c>
      <c r="F859" t="s">
        <v>45</v>
      </c>
      <c r="G859" t="s">
        <v>18</v>
      </c>
      <c r="H859" t="s">
        <v>25</v>
      </c>
      <c r="I859" t="s">
        <v>20</v>
      </c>
      <c r="J859" t="s">
        <v>21</v>
      </c>
      <c r="K859">
        <v>6</v>
      </c>
      <c r="L859">
        <v>165.28</v>
      </c>
      <c r="M859">
        <v>71.06</v>
      </c>
      <c r="N859">
        <v>10.28</v>
      </c>
      <c r="O859">
        <v>5</v>
      </c>
      <c r="P859">
        <f t="shared" si="117"/>
        <v>1</v>
      </c>
      <c r="Q859" t="str">
        <f t="shared" si="118"/>
        <v>Before 01-15</v>
      </c>
      <c r="R859">
        <f t="shared" si="119"/>
        <v>157.01599999999999</v>
      </c>
      <c r="S859">
        <f t="shared" si="120"/>
        <v>942.096</v>
      </c>
      <c r="T859">
        <f t="shared" si="121"/>
        <v>515.73599999999999</v>
      </c>
      <c r="U859" s="2">
        <f>Monthly_Fixed_Costs!$I$2</f>
        <v>26.363636363636363</v>
      </c>
      <c r="V859">
        <f t="shared" si="122"/>
        <v>61.679999999999993</v>
      </c>
      <c r="W859" s="2">
        <f t="shared" si="123"/>
        <v>427.69236363636367</v>
      </c>
      <c r="X859">
        <f t="shared" si="124"/>
        <v>1</v>
      </c>
      <c r="Y859">
        <f t="shared" si="125"/>
        <v>0</v>
      </c>
    </row>
    <row r="860" spans="1:25" x14ac:dyDescent="0.3">
      <c r="A860" t="s">
        <v>896</v>
      </c>
      <c r="B860" s="1">
        <v>45675</v>
      </c>
      <c r="C860" s="1">
        <v>45677</v>
      </c>
      <c r="D860" s="1">
        <v>45678</v>
      </c>
      <c r="E860" t="s">
        <v>16</v>
      </c>
      <c r="F860" t="s">
        <v>45</v>
      </c>
      <c r="G860" t="s">
        <v>24</v>
      </c>
      <c r="H860" t="s">
        <v>19</v>
      </c>
      <c r="I860" t="s">
        <v>26</v>
      </c>
      <c r="J860" t="s">
        <v>27</v>
      </c>
      <c r="K860">
        <v>14</v>
      </c>
      <c r="L860">
        <v>126.59</v>
      </c>
      <c r="M860">
        <v>63.74</v>
      </c>
      <c r="N860">
        <v>10.210000000000001</v>
      </c>
      <c r="O860">
        <v>10</v>
      </c>
      <c r="P860">
        <f t="shared" si="117"/>
        <v>0</v>
      </c>
      <c r="Q860" t="str">
        <f t="shared" si="118"/>
        <v>After 01-15</v>
      </c>
      <c r="R860">
        <f t="shared" si="119"/>
        <v>113.93100000000001</v>
      </c>
      <c r="S860">
        <f t="shared" si="120"/>
        <v>1595.0340000000001</v>
      </c>
      <c r="T860">
        <f t="shared" si="121"/>
        <v>702.67400000000009</v>
      </c>
      <c r="U860" s="2">
        <f>Monthly_Fixed_Costs!$I$2</f>
        <v>26.363636363636363</v>
      </c>
      <c r="V860">
        <f t="shared" si="122"/>
        <v>142.94</v>
      </c>
      <c r="W860" s="2">
        <f t="shared" si="123"/>
        <v>533.37036363636366</v>
      </c>
      <c r="X860">
        <f t="shared" si="124"/>
        <v>3</v>
      </c>
      <c r="Y860">
        <f t="shared" si="125"/>
        <v>0</v>
      </c>
    </row>
    <row r="861" spans="1:25" x14ac:dyDescent="0.3">
      <c r="A861" t="s">
        <v>897</v>
      </c>
      <c r="B861" s="1">
        <v>45662</v>
      </c>
      <c r="C861" s="1">
        <v>45664</v>
      </c>
      <c r="D861" s="1">
        <v>45664</v>
      </c>
      <c r="E861" t="s">
        <v>23</v>
      </c>
      <c r="F861" t="s">
        <v>41</v>
      </c>
      <c r="G861" t="s">
        <v>24</v>
      </c>
      <c r="H861" t="s">
        <v>33</v>
      </c>
      <c r="I861" t="s">
        <v>56</v>
      </c>
      <c r="J861" t="s">
        <v>35</v>
      </c>
      <c r="K861">
        <v>1</v>
      </c>
      <c r="L861">
        <v>176.73</v>
      </c>
      <c r="M861">
        <v>90.75</v>
      </c>
      <c r="N861">
        <v>9.41</v>
      </c>
      <c r="O861">
        <v>15</v>
      </c>
      <c r="P861">
        <f t="shared" si="117"/>
        <v>1</v>
      </c>
      <c r="Q861" t="str">
        <f t="shared" si="118"/>
        <v>Before 01-15</v>
      </c>
      <c r="R861">
        <f t="shared" si="119"/>
        <v>150.22049999999999</v>
      </c>
      <c r="S861">
        <f t="shared" si="120"/>
        <v>150.22049999999999</v>
      </c>
      <c r="T861">
        <f t="shared" si="121"/>
        <v>59.470499999999987</v>
      </c>
      <c r="U861" s="2">
        <f>Monthly_Fixed_Costs!$I$2</f>
        <v>26.363636363636363</v>
      </c>
      <c r="V861">
        <f t="shared" si="122"/>
        <v>9.41</v>
      </c>
      <c r="W861" s="2">
        <f t="shared" si="123"/>
        <v>23.696863636363624</v>
      </c>
      <c r="X861">
        <f t="shared" si="124"/>
        <v>2</v>
      </c>
      <c r="Y861">
        <f t="shared" si="125"/>
        <v>0</v>
      </c>
    </row>
    <row r="862" spans="1:25" x14ac:dyDescent="0.3">
      <c r="A862" t="s">
        <v>898</v>
      </c>
      <c r="B862" s="1">
        <v>45664</v>
      </c>
      <c r="C862" s="1">
        <v>45668</v>
      </c>
      <c r="D862" s="1">
        <v>45667</v>
      </c>
      <c r="E862" t="s">
        <v>23</v>
      </c>
      <c r="F862" t="s">
        <v>41</v>
      </c>
      <c r="G862" t="s">
        <v>24</v>
      </c>
      <c r="H862" t="s">
        <v>19</v>
      </c>
      <c r="I862" t="s">
        <v>74</v>
      </c>
      <c r="J862" t="s">
        <v>27</v>
      </c>
      <c r="K862">
        <v>11</v>
      </c>
      <c r="L862">
        <v>29.47</v>
      </c>
      <c r="M862">
        <v>15.73</v>
      </c>
      <c r="N862">
        <v>9.6999999999999993</v>
      </c>
      <c r="O862">
        <v>10</v>
      </c>
      <c r="P862">
        <f t="shared" si="117"/>
        <v>1</v>
      </c>
      <c r="Q862" t="str">
        <f t="shared" si="118"/>
        <v>Before 01-15</v>
      </c>
      <c r="R862">
        <f t="shared" si="119"/>
        <v>26.523</v>
      </c>
      <c r="S862">
        <f t="shared" si="120"/>
        <v>291.75299999999999</v>
      </c>
      <c r="T862">
        <f t="shared" si="121"/>
        <v>118.72299999999998</v>
      </c>
      <c r="U862" s="2">
        <f>Monthly_Fixed_Costs!$I$2</f>
        <v>26.363636363636363</v>
      </c>
      <c r="V862">
        <f t="shared" si="122"/>
        <v>106.69999999999999</v>
      </c>
      <c r="W862" s="2">
        <f t="shared" si="123"/>
        <v>-14.340636363636378</v>
      </c>
      <c r="X862">
        <f t="shared" si="124"/>
        <v>3</v>
      </c>
      <c r="Y862">
        <f t="shared" si="125"/>
        <v>1</v>
      </c>
    </row>
    <row r="863" spans="1:25" x14ac:dyDescent="0.3">
      <c r="A863" t="s">
        <v>899</v>
      </c>
      <c r="B863" s="1">
        <v>45675</v>
      </c>
      <c r="C863" s="1">
        <v>45677</v>
      </c>
      <c r="D863" s="1">
        <v>45677</v>
      </c>
      <c r="E863" t="s">
        <v>23</v>
      </c>
      <c r="F863" t="s">
        <v>45</v>
      </c>
      <c r="G863" t="s">
        <v>24</v>
      </c>
      <c r="H863" t="s">
        <v>37</v>
      </c>
      <c r="I863" t="s">
        <v>34</v>
      </c>
      <c r="J863" t="s">
        <v>35</v>
      </c>
      <c r="K863">
        <v>5</v>
      </c>
      <c r="L863">
        <v>26.86</v>
      </c>
      <c r="M863">
        <v>17.25</v>
      </c>
      <c r="N863">
        <v>5.0199999999999996</v>
      </c>
      <c r="O863">
        <v>5</v>
      </c>
      <c r="P863">
        <f t="shared" si="117"/>
        <v>1</v>
      </c>
      <c r="Q863" t="str">
        <f t="shared" si="118"/>
        <v>After 01-15</v>
      </c>
      <c r="R863">
        <f t="shared" si="119"/>
        <v>25.516999999999999</v>
      </c>
      <c r="S863">
        <f t="shared" si="120"/>
        <v>127.58499999999999</v>
      </c>
      <c r="T863">
        <f t="shared" si="121"/>
        <v>41.334999999999994</v>
      </c>
      <c r="U863" s="2">
        <f>Monthly_Fixed_Costs!$I$2</f>
        <v>26.363636363636363</v>
      </c>
      <c r="V863">
        <f t="shared" si="122"/>
        <v>25.099999999999998</v>
      </c>
      <c r="W863" s="2">
        <f t="shared" si="123"/>
        <v>-10.128636363636367</v>
      </c>
      <c r="X863">
        <f t="shared" si="124"/>
        <v>2</v>
      </c>
      <c r="Y863">
        <f t="shared" si="125"/>
        <v>1</v>
      </c>
    </row>
    <row r="864" spans="1:25" x14ac:dyDescent="0.3">
      <c r="A864" t="s">
        <v>900</v>
      </c>
      <c r="B864" s="1">
        <v>45675</v>
      </c>
      <c r="C864" s="1">
        <v>45678</v>
      </c>
      <c r="D864" s="1">
        <v>45680</v>
      </c>
      <c r="E864" t="s">
        <v>23</v>
      </c>
      <c r="F864" t="s">
        <v>32</v>
      </c>
      <c r="G864" t="s">
        <v>18</v>
      </c>
      <c r="H864" t="s">
        <v>25</v>
      </c>
      <c r="I864" t="s">
        <v>34</v>
      </c>
      <c r="J864" t="s">
        <v>35</v>
      </c>
      <c r="K864">
        <v>13</v>
      </c>
      <c r="L864">
        <v>90.14</v>
      </c>
      <c r="M864">
        <v>55.28</v>
      </c>
      <c r="N864">
        <v>4.03</v>
      </c>
      <c r="O864">
        <v>5</v>
      </c>
      <c r="P864">
        <f t="shared" si="117"/>
        <v>0</v>
      </c>
      <c r="Q864" t="str">
        <f t="shared" si="118"/>
        <v>After 01-15</v>
      </c>
      <c r="R864">
        <f t="shared" si="119"/>
        <v>85.632999999999996</v>
      </c>
      <c r="S864">
        <f t="shared" si="120"/>
        <v>1113.229</v>
      </c>
      <c r="T864">
        <f t="shared" si="121"/>
        <v>394.58900000000006</v>
      </c>
      <c r="U864" s="2">
        <f>Monthly_Fixed_Costs!$I$2</f>
        <v>26.363636363636363</v>
      </c>
      <c r="V864">
        <f t="shared" si="122"/>
        <v>52.39</v>
      </c>
      <c r="W864" s="2">
        <f t="shared" si="123"/>
        <v>315.8353636363637</v>
      </c>
      <c r="X864">
        <f t="shared" si="124"/>
        <v>5</v>
      </c>
      <c r="Y864">
        <f t="shared" si="125"/>
        <v>0</v>
      </c>
    </row>
    <row r="865" spans="1:25" x14ac:dyDescent="0.3">
      <c r="A865" t="s">
        <v>901</v>
      </c>
      <c r="B865" s="1">
        <v>45685</v>
      </c>
      <c r="C865" s="1">
        <v>45689</v>
      </c>
      <c r="D865" s="1">
        <v>45689</v>
      </c>
      <c r="E865" t="s">
        <v>23</v>
      </c>
      <c r="F865" t="s">
        <v>41</v>
      </c>
      <c r="G865" t="s">
        <v>18</v>
      </c>
      <c r="H865" t="s">
        <v>19</v>
      </c>
      <c r="I865" t="s">
        <v>20</v>
      </c>
      <c r="J865" t="s">
        <v>21</v>
      </c>
      <c r="K865">
        <v>8</v>
      </c>
      <c r="L865">
        <v>144.79</v>
      </c>
      <c r="M865">
        <v>62.06</v>
      </c>
      <c r="N865">
        <v>3.07</v>
      </c>
      <c r="O865">
        <v>15</v>
      </c>
      <c r="P865">
        <f t="shared" si="117"/>
        <v>1</v>
      </c>
      <c r="Q865" t="str">
        <f t="shared" si="118"/>
        <v>After 01-15</v>
      </c>
      <c r="R865">
        <f t="shared" si="119"/>
        <v>123.07149999999999</v>
      </c>
      <c r="S865">
        <f t="shared" si="120"/>
        <v>984.57199999999989</v>
      </c>
      <c r="T865">
        <f t="shared" si="121"/>
        <v>488.09199999999987</v>
      </c>
      <c r="U865" s="2">
        <f>Monthly_Fixed_Costs!$I$2</f>
        <v>26.363636363636363</v>
      </c>
      <c r="V865">
        <f t="shared" si="122"/>
        <v>24.56</v>
      </c>
      <c r="W865" s="2">
        <f t="shared" si="123"/>
        <v>437.16836363636349</v>
      </c>
      <c r="X865">
        <f t="shared" si="124"/>
        <v>4</v>
      </c>
      <c r="Y865">
        <f t="shared" si="125"/>
        <v>0</v>
      </c>
    </row>
    <row r="866" spans="1:25" x14ac:dyDescent="0.3">
      <c r="A866" t="s">
        <v>902</v>
      </c>
      <c r="B866" s="1">
        <v>45665</v>
      </c>
      <c r="C866" s="1">
        <v>45667</v>
      </c>
      <c r="D866" s="1">
        <v>45667</v>
      </c>
      <c r="E866" t="s">
        <v>16</v>
      </c>
      <c r="F866" t="s">
        <v>32</v>
      </c>
      <c r="G866" t="s">
        <v>24</v>
      </c>
      <c r="H866" t="s">
        <v>25</v>
      </c>
      <c r="I866" t="s">
        <v>26</v>
      </c>
      <c r="J866" t="s">
        <v>27</v>
      </c>
      <c r="K866">
        <v>13</v>
      </c>
      <c r="L866">
        <v>31.23</v>
      </c>
      <c r="M866">
        <v>17.68</v>
      </c>
      <c r="N866">
        <v>3.82</v>
      </c>
      <c r="O866">
        <v>0</v>
      </c>
      <c r="P866">
        <f t="shared" si="117"/>
        <v>1</v>
      </c>
      <c r="Q866" t="str">
        <f t="shared" si="118"/>
        <v>Before 01-15</v>
      </c>
      <c r="R866">
        <f t="shared" si="119"/>
        <v>31.23</v>
      </c>
      <c r="S866">
        <f t="shared" si="120"/>
        <v>405.99</v>
      </c>
      <c r="T866">
        <f t="shared" si="121"/>
        <v>176.15</v>
      </c>
      <c r="U866" s="2">
        <f>Monthly_Fixed_Costs!$I$2</f>
        <v>26.363636363636363</v>
      </c>
      <c r="V866">
        <f t="shared" si="122"/>
        <v>49.66</v>
      </c>
      <c r="W866" s="2">
        <f t="shared" si="123"/>
        <v>100.12636363636365</v>
      </c>
      <c r="X866">
        <f t="shared" si="124"/>
        <v>2</v>
      </c>
      <c r="Y866">
        <f t="shared" si="125"/>
        <v>0</v>
      </c>
    </row>
    <row r="867" spans="1:25" x14ac:dyDescent="0.3">
      <c r="A867" t="s">
        <v>903</v>
      </c>
      <c r="B867" s="1">
        <v>45669</v>
      </c>
      <c r="C867" s="1">
        <v>45671</v>
      </c>
      <c r="D867" s="1">
        <v>45671</v>
      </c>
      <c r="E867" t="s">
        <v>23</v>
      </c>
      <c r="F867" t="s">
        <v>41</v>
      </c>
      <c r="G867" t="s">
        <v>18</v>
      </c>
      <c r="H867" t="s">
        <v>25</v>
      </c>
      <c r="I867" t="s">
        <v>38</v>
      </c>
      <c r="J867" t="s">
        <v>21</v>
      </c>
      <c r="K867">
        <v>15</v>
      </c>
      <c r="L867">
        <v>44.51</v>
      </c>
      <c r="M867">
        <v>21.45</v>
      </c>
      <c r="N867">
        <v>3.54</v>
      </c>
      <c r="O867">
        <v>0</v>
      </c>
      <c r="P867">
        <f t="shared" si="117"/>
        <v>1</v>
      </c>
      <c r="Q867" t="str">
        <f t="shared" si="118"/>
        <v>Before 01-15</v>
      </c>
      <c r="R867">
        <f t="shared" si="119"/>
        <v>44.51</v>
      </c>
      <c r="S867">
        <f t="shared" si="120"/>
        <v>667.65</v>
      </c>
      <c r="T867">
        <f t="shared" si="121"/>
        <v>345.9</v>
      </c>
      <c r="U867" s="2">
        <f>Monthly_Fixed_Costs!$I$2</f>
        <v>26.363636363636363</v>
      </c>
      <c r="V867">
        <f t="shared" si="122"/>
        <v>53.1</v>
      </c>
      <c r="W867" s="2">
        <f t="shared" si="123"/>
        <v>266.43636363636358</v>
      </c>
      <c r="X867">
        <f t="shared" si="124"/>
        <v>2</v>
      </c>
      <c r="Y867">
        <f t="shared" si="125"/>
        <v>0</v>
      </c>
    </row>
    <row r="868" spans="1:25" x14ac:dyDescent="0.3">
      <c r="A868" t="s">
        <v>904</v>
      </c>
      <c r="B868" s="1">
        <v>45677</v>
      </c>
      <c r="C868" s="1">
        <v>45681</v>
      </c>
      <c r="D868" s="1">
        <v>45684</v>
      </c>
      <c r="E868" t="s">
        <v>23</v>
      </c>
      <c r="F868" t="s">
        <v>41</v>
      </c>
      <c r="G868" t="s">
        <v>24</v>
      </c>
      <c r="H868" t="s">
        <v>25</v>
      </c>
      <c r="I868" t="s">
        <v>38</v>
      </c>
      <c r="J868" t="s">
        <v>21</v>
      </c>
      <c r="K868">
        <v>3</v>
      </c>
      <c r="L868">
        <v>91.04</v>
      </c>
      <c r="M868">
        <v>40.46</v>
      </c>
      <c r="N868">
        <v>3.51</v>
      </c>
      <c r="O868">
        <v>10</v>
      </c>
      <c r="P868">
        <f t="shared" si="117"/>
        <v>0</v>
      </c>
      <c r="Q868" t="str">
        <f t="shared" si="118"/>
        <v>After 01-15</v>
      </c>
      <c r="R868">
        <f t="shared" si="119"/>
        <v>81.936000000000007</v>
      </c>
      <c r="S868">
        <f t="shared" si="120"/>
        <v>245.80800000000002</v>
      </c>
      <c r="T868">
        <f t="shared" si="121"/>
        <v>124.42800000000003</v>
      </c>
      <c r="U868" s="2">
        <f>Monthly_Fixed_Costs!$I$2</f>
        <v>26.363636363636363</v>
      </c>
      <c r="V868">
        <f t="shared" si="122"/>
        <v>10.53</v>
      </c>
      <c r="W868" s="2">
        <f t="shared" si="123"/>
        <v>87.534363636363665</v>
      </c>
      <c r="X868">
        <f t="shared" si="124"/>
        <v>7</v>
      </c>
      <c r="Y868">
        <f t="shared" si="125"/>
        <v>0</v>
      </c>
    </row>
    <row r="869" spans="1:25" x14ac:dyDescent="0.3">
      <c r="A869" t="s">
        <v>905</v>
      </c>
      <c r="B869" s="1">
        <v>45660</v>
      </c>
      <c r="C869" s="1">
        <v>45662</v>
      </c>
      <c r="D869" s="1">
        <v>45662</v>
      </c>
      <c r="E869" t="s">
        <v>23</v>
      </c>
      <c r="F869" t="s">
        <v>41</v>
      </c>
      <c r="G869" t="s">
        <v>24</v>
      </c>
      <c r="H869" t="s">
        <v>19</v>
      </c>
      <c r="I869" t="s">
        <v>20</v>
      </c>
      <c r="J869" t="s">
        <v>21</v>
      </c>
      <c r="K869">
        <v>20</v>
      </c>
      <c r="L869">
        <v>158.41</v>
      </c>
      <c r="M869">
        <v>90.43</v>
      </c>
      <c r="N869">
        <v>7.76</v>
      </c>
      <c r="O869">
        <v>15</v>
      </c>
      <c r="P869">
        <f t="shared" si="117"/>
        <v>1</v>
      </c>
      <c r="Q869" t="str">
        <f t="shared" si="118"/>
        <v>Before 01-15</v>
      </c>
      <c r="R869">
        <f t="shared" si="119"/>
        <v>134.64849999999998</v>
      </c>
      <c r="S869">
        <f t="shared" si="120"/>
        <v>2692.97</v>
      </c>
      <c r="T869">
        <f t="shared" si="121"/>
        <v>884.36999999999966</v>
      </c>
      <c r="U869" s="2">
        <f>Monthly_Fixed_Costs!$I$2</f>
        <v>26.363636363636363</v>
      </c>
      <c r="V869">
        <f t="shared" si="122"/>
        <v>155.19999999999999</v>
      </c>
      <c r="W869" s="2">
        <f t="shared" si="123"/>
        <v>702.80636363636336</v>
      </c>
      <c r="X869">
        <f t="shared" si="124"/>
        <v>2</v>
      </c>
      <c r="Y869">
        <f t="shared" si="125"/>
        <v>0</v>
      </c>
    </row>
    <row r="870" spans="1:25" x14ac:dyDescent="0.3">
      <c r="A870" t="s">
        <v>906</v>
      </c>
      <c r="B870" s="1">
        <v>45683</v>
      </c>
      <c r="C870" s="1">
        <v>45686</v>
      </c>
      <c r="D870" s="1">
        <v>45685</v>
      </c>
      <c r="E870" t="s">
        <v>16</v>
      </c>
      <c r="F870" t="s">
        <v>17</v>
      </c>
      <c r="G870" t="s">
        <v>18</v>
      </c>
      <c r="H870" t="s">
        <v>25</v>
      </c>
      <c r="I870" t="s">
        <v>26</v>
      </c>
      <c r="J870" t="s">
        <v>27</v>
      </c>
      <c r="K870">
        <v>9</v>
      </c>
      <c r="L870">
        <v>185.62</v>
      </c>
      <c r="M870">
        <v>78.13</v>
      </c>
      <c r="N870">
        <v>10.57</v>
      </c>
      <c r="O870">
        <v>0</v>
      </c>
      <c r="P870">
        <f t="shared" si="117"/>
        <v>1</v>
      </c>
      <c r="Q870" t="str">
        <f t="shared" si="118"/>
        <v>After 01-15</v>
      </c>
      <c r="R870">
        <f t="shared" si="119"/>
        <v>185.62</v>
      </c>
      <c r="S870">
        <f t="shared" si="120"/>
        <v>1670.58</v>
      </c>
      <c r="T870">
        <f t="shared" si="121"/>
        <v>967.41</v>
      </c>
      <c r="U870" s="2">
        <f>Monthly_Fixed_Costs!$I$2</f>
        <v>26.363636363636363</v>
      </c>
      <c r="V870">
        <f t="shared" si="122"/>
        <v>95.13</v>
      </c>
      <c r="W870" s="2">
        <f t="shared" si="123"/>
        <v>845.9163636363636</v>
      </c>
      <c r="X870">
        <f t="shared" si="124"/>
        <v>2</v>
      </c>
      <c r="Y870">
        <f t="shared" si="125"/>
        <v>0</v>
      </c>
    </row>
    <row r="871" spans="1:25" x14ac:dyDescent="0.3">
      <c r="A871" t="s">
        <v>907</v>
      </c>
      <c r="B871" s="1">
        <v>45667</v>
      </c>
      <c r="C871" s="1">
        <v>45669</v>
      </c>
      <c r="D871" s="1">
        <v>45669</v>
      </c>
      <c r="E871" t="s">
        <v>16</v>
      </c>
      <c r="F871" t="s">
        <v>17</v>
      </c>
      <c r="G871" t="s">
        <v>18</v>
      </c>
      <c r="H871" t="s">
        <v>33</v>
      </c>
      <c r="I871" t="s">
        <v>47</v>
      </c>
      <c r="J871" t="s">
        <v>35</v>
      </c>
      <c r="K871">
        <v>12</v>
      </c>
      <c r="L871">
        <v>50.04</v>
      </c>
      <c r="M871">
        <v>20.38</v>
      </c>
      <c r="N871">
        <v>11.81</v>
      </c>
      <c r="O871">
        <v>10</v>
      </c>
      <c r="P871">
        <f t="shared" si="117"/>
        <v>1</v>
      </c>
      <c r="Q871" t="str">
        <f t="shared" si="118"/>
        <v>Before 01-15</v>
      </c>
      <c r="R871">
        <f t="shared" si="119"/>
        <v>45.036000000000001</v>
      </c>
      <c r="S871">
        <f t="shared" si="120"/>
        <v>540.43200000000002</v>
      </c>
      <c r="T871">
        <f t="shared" si="121"/>
        <v>295.87200000000001</v>
      </c>
      <c r="U871" s="2">
        <f>Monthly_Fixed_Costs!$I$2</f>
        <v>26.363636363636363</v>
      </c>
      <c r="V871">
        <f t="shared" si="122"/>
        <v>141.72</v>
      </c>
      <c r="W871" s="2">
        <f t="shared" si="123"/>
        <v>127.78836363636364</v>
      </c>
      <c r="X871">
        <f t="shared" si="124"/>
        <v>2</v>
      </c>
      <c r="Y871">
        <f t="shared" si="125"/>
        <v>0</v>
      </c>
    </row>
    <row r="872" spans="1:25" x14ac:dyDescent="0.3">
      <c r="A872" t="s">
        <v>908</v>
      </c>
      <c r="B872" s="1">
        <v>45680</v>
      </c>
      <c r="C872" s="1">
        <v>45684</v>
      </c>
      <c r="D872" s="1">
        <v>45684</v>
      </c>
      <c r="E872" t="s">
        <v>16</v>
      </c>
      <c r="F872" t="s">
        <v>17</v>
      </c>
      <c r="G872" t="s">
        <v>24</v>
      </c>
      <c r="H872" t="s">
        <v>25</v>
      </c>
      <c r="I872" t="s">
        <v>56</v>
      </c>
      <c r="J872" t="s">
        <v>35</v>
      </c>
      <c r="K872">
        <v>19</v>
      </c>
      <c r="L872">
        <v>188.74</v>
      </c>
      <c r="M872">
        <v>88.57</v>
      </c>
      <c r="N872">
        <v>11.47</v>
      </c>
      <c r="O872">
        <v>15</v>
      </c>
      <c r="P872">
        <f t="shared" si="117"/>
        <v>1</v>
      </c>
      <c r="Q872" t="str">
        <f t="shared" si="118"/>
        <v>After 01-15</v>
      </c>
      <c r="R872">
        <f t="shared" si="119"/>
        <v>160.429</v>
      </c>
      <c r="S872">
        <f t="shared" si="120"/>
        <v>3048.1509999999998</v>
      </c>
      <c r="T872">
        <f t="shared" si="121"/>
        <v>1365.3209999999999</v>
      </c>
      <c r="U872" s="2">
        <f>Monthly_Fixed_Costs!$I$2</f>
        <v>26.363636363636363</v>
      </c>
      <c r="V872">
        <f t="shared" si="122"/>
        <v>217.93</v>
      </c>
      <c r="W872" s="2">
        <f t="shared" si="123"/>
        <v>1121.0273636363636</v>
      </c>
      <c r="X872">
        <f t="shared" si="124"/>
        <v>4</v>
      </c>
      <c r="Y872">
        <f t="shared" si="125"/>
        <v>0</v>
      </c>
    </row>
    <row r="873" spans="1:25" x14ac:dyDescent="0.3">
      <c r="A873" t="s">
        <v>909</v>
      </c>
      <c r="B873" s="1">
        <v>45678</v>
      </c>
      <c r="C873" s="1">
        <v>45680</v>
      </c>
      <c r="D873" s="1">
        <v>45680</v>
      </c>
      <c r="E873" t="s">
        <v>23</v>
      </c>
      <c r="F873" t="s">
        <v>17</v>
      </c>
      <c r="G873" t="s">
        <v>24</v>
      </c>
      <c r="H873" t="s">
        <v>19</v>
      </c>
      <c r="I873" t="s">
        <v>74</v>
      </c>
      <c r="J873" t="s">
        <v>27</v>
      </c>
      <c r="K873">
        <v>1</v>
      </c>
      <c r="L873">
        <v>81.99</v>
      </c>
      <c r="M873">
        <v>34.549999999999997</v>
      </c>
      <c r="N873">
        <v>9.26</v>
      </c>
      <c r="O873">
        <v>10</v>
      </c>
      <c r="P873">
        <f t="shared" si="117"/>
        <v>1</v>
      </c>
      <c r="Q873" t="str">
        <f t="shared" si="118"/>
        <v>After 01-15</v>
      </c>
      <c r="R873">
        <f t="shared" si="119"/>
        <v>73.790999999999997</v>
      </c>
      <c r="S873">
        <f t="shared" si="120"/>
        <v>73.790999999999997</v>
      </c>
      <c r="T873">
        <f t="shared" si="121"/>
        <v>39.241</v>
      </c>
      <c r="U873" s="2">
        <f>Monthly_Fixed_Costs!$I$2</f>
        <v>26.363636363636363</v>
      </c>
      <c r="V873">
        <f t="shared" si="122"/>
        <v>9.26</v>
      </c>
      <c r="W873" s="2">
        <f t="shared" si="123"/>
        <v>3.6173636363636348</v>
      </c>
      <c r="X873">
        <f t="shared" si="124"/>
        <v>2</v>
      </c>
      <c r="Y873">
        <f t="shared" si="125"/>
        <v>1</v>
      </c>
    </row>
    <row r="874" spans="1:25" x14ac:dyDescent="0.3">
      <c r="A874" t="s">
        <v>910</v>
      </c>
      <c r="B874" s="1">
        <v>45682</v>
      </c>
      <c r="C874" s="1">
        <v>45685</v>
      </c>
      <c r="D874" s="1">
        <v>45686</v>
      </c>
      <c r="E874" t="s">
        <v>23</v>
      </c>
      <c r="F874" t="s">
        <v>32</v>
      </c>
      <c r="G874" t="s">
        <v>24</v>
      </c>
      <c r="H874" t="s">
        <v>25</v>
      </c>
      <c r="I874" t="s">
        <v>29</v>
      </c>
      <c r="J874" t="s">
        <v>27</v>
      </c>
      <c r="K874">
        <v>3</v>
      </c>
      <c r="L874">
        <v>107.63</v>
      </c>
      <c r="M874">
        <v>68.23</v>
      </c>
      <c r="N874">
        <v>8.99</v>
      </c>
      <c r="O874">
        <v>10</v>
      </c>
      <c r="P874">
        <f t="shared" si="117"/>
        <v>0</v>
      </c>
      <c r="Q874" t="str">
        <f t="shared" si="118"/>
        <v>After 01-15</v>
      </c>
      <c r="R874">
        <f t="shared" si="119"/>
        <v>96.867000000000004</v>
      </c>
      <c r="S874">
        <f t="shared" si="120"/>
        <v>290.601</v>
      </c>
      <c r="T874">
        <f t="shared" si="121"/>
        <v>85.911000000000001</v>
      </c>
      <c r="U874" s="2">
        <f>Monthly_Fixed_Costs!$I$2</f>
        <v>26.363636363636363</v>
      </c>
      <c r="V874">
        <f t="shared" si="122"/>
        <v>26.97</v>
      </c>
      <c r="W874" s="2">
        <f t="shared" si="123"/>
        <v>32.577363636363643</v>
      </c>
      <c r="X874">
        <f t="shared" si="124"/>
        <v>4</v>
      </c>
      <c r="Y874">
        <f t="shared" si="125"/>
        <v>0</v>
      </c>
    </row>
    <row r="875" spans="1:25" x14ac:dyDescent="0.3">
      <c r="A875" t="s">
        <v>911</v>
      </c>
      <c r="B875" s="1">
        <v>45682</v>
      </c>
      <c r="C875" s="1">
        <v>45686</v>
      </c>
      <c r="D875" s="1">
        <v>45689</v>
      </c>
      <c r="E875" t="s">
        <v>16</v>
      </c>
      <c r="F875" t="s">
        <v>32</v>
      </c>
      <c r="G875" t="s">
        <v>24</v>
      </c>
      <c r="H875" t="s">
        <v>33</v>
      </c>
      <c r="I875" t="s">
        <v>20</v>
      </c>
      <c r="J875" t="s">
        <v>21</v>
      </c>
      <c r="K875">
        <v>8</v>
      </c>
      <c r="L875">
        <v>110.64</v>
      </c>
      <c r="M875">
        <v>54.23</v>
      </c>
      <c r="N875">
        <v>8.0299999999999994</v>
      </c>
      <c r="O875">
        <v>5</v>
      </c>
      <c r="P875">
        <f t="shared" si="117"/>
        <v>0</v>
      </c>
      <c r="Q875" t="str">
        <f t="shared" si="118"/>
        <v>After 01-15</v>
      </c>
      <c r="R875">
        <f t="shared" si="119"/>
        <v>105.10799999999999</v>
      </c>
      <c r="S875">
        <f t="shared" si="120"/>
        <v>840.86399999999992</v>
      </c>
      <c r="T875">
        <f t="shared" si="121"/>
        <v>407.02399999999994</v>
      </c>
      <c r="U875" s="2">
        <f>Monthly_Fixed_Costs!$I$2</f>
        <v>26.363636363636363</v>
      </c>
      <c r="V875">
        <f t="shared" si="122"/>
        <v>64.239999999999995</v>
      </c>
      <c r="W875" s="2">
        <f t="shared" si="123"/>
        <v>316.42036363636362</v>
      </c>
      <c r="X875">
        <f t="shared" si="124"/>
        <v>7</v>
      </c>
      <c r="Y875">
        <f t="shared" si="125"/>
        <v>0</v>
      </c>
    </row>
    <row r="876" spans="1:25" x14ac:dyDescent="0.3">
      <c r="A876" t="s">
        <v>912</v>
      </c>
      <c r="B876" s="1">
        <v>45686</v>
      </c>
      <c r="C876" s="1">
        <v>45690</v>
      </c>
      <c r="D876" s="1">
        <v>45690</v>
      </c>
      <c r="E876" t="s">
        <v>23</v>
      </c>
      <c r="F876" t="s">
        <v>32</v>
      </c>
      <c r="G876" t="s">
        <v>24</v>
      </c>
      <c r="H876" t="s">
        <v>37</v>
      </c>
      <c r="I876" t="s">
        <v>74</v>
      </c>
      <c r="J876" t="s">
        <v>27</v>
      </c>
      <c r="K876">
        <v>8</v>
      </c>
      <c r="L876">
        <v>132.30000000000001</v>
      </c>
      <c r="M876">
        <v>78.040000000000006</v>
      </c>
      <c r="N876">
        <v>8.99</v>
      </c>
      <c r="O876">
        <v>0</v>
      </c>
      <c r="P876">
        <f t="shared" si="117"/>
        <v>1</v>
      </c>
      <c r="Q876" t="str">
        <f t="shared" si="118"/>
        <v>After 01-15</v>
      </c>
      <c r="R876">
        <f t="shared" si="119"/>
        <v>132.30000000000001</v>
      </c>
      <c r="S876">
        <f t="shared" si="120"/>
        <v>1058.4000000000001</v>
      </c>
      <c r="T876">
        <f t="shared" si="121"/>
        <v>434.08000000000004</v>
      </c>
      <c r="U876" s="2">
        <f>Monthly_Fixed_Costs!$I$2</f>
        <v>26.363636363636363</v>
      </c>
      <c r="V876">
        <f t="shared" si="122"/>
        <v>71.92</v>
      </c>
      <c r="W876" s="2">
        <f t="shared" si="123"/>
        <v>335.79636363636371</v>
      </c>
      <c r="X876">
        <f t="shared" si="124"/>
        <v>4</v>
      </c>
      <c r="Y876">
        <f t="shared" si="125"/>
        <v>0</v>
      </c>
    </row>
    <row r="877" spans="1:25" x14ac:dyDescent="0.3">
      <c r="A877" t="s">
        <v>913</v>
      </c>
      <c r="B877" s="1">
        <v>45688</v>
      </c>
      <c r="C877" s="1">
        <v>45692</v>
      </c>
      <c r="D877" s="1">
        <v>45691</v>
      </c>
      <c r="E877" t="s">
        <v>23</v>
      </c>
      <c r="F877" t="s">
        <v>32</v>
      </c>
      <c r="G877" t="s">
        <v>18</v>
      </c>
      <c r="H877" t="s">
        <v>19</v>
      </c>
      <c r="I877" t="s">
        <v>47</v>
      </c>
      <c r="J877" t="s">
        <v>35</v>
      </c>
      <c r="K877">
        <v>16</v>
      </c>
      <c r="L877">
        <v>198.72</v>
      </c>
      <c r="M877">
        <v>120.32</v>
      </c>
      <c r="N877">
        <v>10.4</v>
      </c>
      <c r="O877">
        <v>10</v>
      </c>
      <c r="P877">
        <f t="shared" si="117"/>
        <v>1</v>
      </c>
      <c r="Q877" t="str">
        <f t="shared" si="118"/>
        <v>After 01-15</v>
      </c>
      <c r="R877">
        <f t="shared" si="119"/>
        <v>178.84800000000001</v>
      </c>
      <c r="S877">
        <f t="shared" si="120"/>
        <v>2861.5680000000002</v>
      </c>
      <c r="T877">
        <f t="shared" si="121"/>
        <v>936.44800000000032</v>
      </c>
      <c r="U877" s="2">
        <f>Monthly_Fixed_Costs!$I$2</f>
        <v>26.363636363636363</v>
      </c>
      <c r="V877">
        <f t="shared" si="122"/>
        <v>166.4</v>
      </c>
      <c r="W877" s="2">
        <f t="shared" si="123"/>
        <v>743.68436363636397</v>
      </c>
      <c r="X877">
        <f t="shared" si="124"/>
        <v>3</v>
      </c>
      <c r="Y877">
        <f t="shared" si="125"/>
        <v>0</v>
      </c>
    </row>
    <row r="878" spans="1:25" x14ac:dyDescent="0.3">
      <c r="A878" t="s">
        <v>914</v>
      </c>
      <c r="B878" s="1">
        <v>45661</v>
      </c>
      <c r="C878" s="1">
        <v>45663</v>
      </c>
      <c r="D878" s="1">
        <v>45663</v>
      </c>
      <c r="E878" t="s">
        <v>16</v>
      </c>
      <c r="F878" t="s">
        <v>41</v>
      </c>
      <c r="G878" t="s">
        <v>24</v>
      </c>
      <c r="H878" t="s">
        <v>33</v>
      </c>
      <c r="I878" t="s">
        <v>20</v>
      </c>
      <c r="J878" t="s">
        <v>21</v>
      </c>
      <c r="K878">
        <v>13</v>
      </c>
      <c r="L878">
        <v>115.74</v>
      </c>
      <c r="M878">
        <v>70.3</v>
      </c>
      <c r="N878">
        <v>6.27</v>
      </c>
      <c r="O878">
        <v>0</v>
      </c>
      <c r="P878">
        <f t="shared" si="117"/>
        <v>1</v>
      </c>
      <c r="Q878" t="str">
        <f t="shared" si="118"/>
        <v>Before 01-15</v>
      </c>
      <c r="R878">
        <f t="shared" si="119"/>
        <v>115.74</v>
      </c>
      <c r="S878">
        <f t="shared" si="120"/>
        <v>1504.62</v>
      </c>
      <c r="T878">
        <f t="shared" si="121"/>
        <v>590.71999999999991</v>
      </c>
      <c r="U878" s="2">
        <f>Monthly_Fixed_Costs!$I$2</f>
        <v>26.363636363636363</v>
      </c>
      <c r="V878">
        <f t="shared" si="122"/>
        <v>81.509999999999991</v>
      </c>
      <c r="W878" s="2">
        <f t="shared" si="123"/>
        <v>482.84636363636355</v>
      </c>
      <c r="X878">
        <f t="shared" si="124"/>
        <v>2</v>
      </c>
      <c r="Y878">
        <f t="shared" si="125"/>
        <v>0</v>
      </c>
    </row>
    <row r="879" spans="1:25" x14ac:dyDescent="0.3">
      <c r="A879" t="s">
        <v>915</v>
      </c>
      <c r="B879" s="1">
        <v>45670</v>
      </c>
      <c r="C879" s="1">
        <v>45673</v>
      </c>
      <c r="D879" s="1">
        <v>45672</v>
      </c>
      <c r="E879" t="s">
        <v>23</v>
      </c>
      <c r="F879" t="s">
        <v>41</v>
      </c>
      <c r="G879" t="s">
        <v>24</v>
      </c>
      <c r="H879" t="s">
        <v>33</v>
      </c>
      <c r="I879" t="s">
        <v>26</v>
      </c>
      <c r="J879" t="s">
        <v>27</v>
      </c>
      <c r="K879">
        <v>12</v>
      </c>
      <c r="L879">
        <v>26.78</v>
      </c>
      <c r="M879">
        <v>15.68</v>
      </c>
      <c r="N879">
        <v>3.86</v>
      </c>
      <c r="O879">
        <v>5</v>
      </c>
      <c r="P879">
        <f t="shared" si="117"/>
        <v>1</v>
      </c>
      <c r="Q879" t="str">
        <f t="shared" si="118"/>
        <v>Before 01-15</v>
      </c>
      <c r="R879">
        <f t="shared" si="119"/>
        <v>25.440999999999999</v>
      </c>
      <c r="S879">
        <f t="shared" si="120"/>
        <v>305.29199999999997</v>
      </c>
      <c r="T879">
        <f t="shared" si="121"/>
        <v>117.13199999999998</v>
      </c>
      <c r="U879" s="2">
        <f>Monthly_Fixed_Costs!$I$2</f>
        <v>26.363636363636363</v>
      </c>
      <c r="V879">
        <f t="shared" si="122"/>
        <v>46.32</v>
      </c>
      <c r="W879" s="2">
        <f t="shared" si="123"/>
        <v>44.448363636363609</v>
      </c>
      <c r="X879">
        <f t="shared" si="124"/>
        <v>2</v>
      </c>
      <c r="Y879">
        <f t="shared" si="125"/>
        <v>0</v>
      </c>
    </row>
    <row r="880" spans="1:25" x14ac:dyDescent="0.3">
      <c r="A880" t="s">
        <v>916</v>
      </c>
      <c r="B880" s="1">
        <v>45661</v>
      </c>
      <c r="C880" s="1">
        <v>45665</v>
      </c>
      <c r="D880" s="1">
        <v>45665</v>
      </c>
      <c r="E880" t="s">
        <v>23</v>
      </c>
      <c r="F880" t="s">
        <v>17</v>
      </c>
      <c r="G880" t="s">
        <v>18</v>
      </c>
      <c r="H880" t="s">
        <v>25</v>
      </c>
      <c r="I880" t="s">
        <v>47</v>
      </c>
      <c r="J880" t="s">
        <v>35</v>
      </c>
      <c r="K880">
        <v>18</v>
      </c>
      <c r="L880">
        <v>118.6</v>
      </c>
      <c r="M880">
        <v>65.63</v>
      </c>
      <c r="N880">
        <v>10.32</v>
      </c>
      <c r="O880">
        <v>15</v>
      </c>
      <c r="P880">
        <f t="shared" si="117"/>
        <v>1</v>
      </c>
      <c r="Q880" t="str">
        <f t="shared" si="118"/>
        <v>Before 01-15</v>
      </c>
      <c r="R880">
        <f t="shared" si="119"/>
        <v>100.80999999999999</v>
      </c>
      <c r="S880">
        <f t="shared" si="120"/>
        <v>1814.5799999999997</v>
      </c>
      <c r="T880">
        <f t="shared" si="121"/>
        <v>633.23999999999978</v>
      </c>
      <c r="U880" s="2">
        <f>Monthly_Fixed_Costs!$I$2</f>
        <v>26.363636363636363</v>
      </c>
      <c r="V880">
        <f t="shared" si="122"/>
        <v>185.76</v>
      </c>
      <c r="W880" s="2">
        <f t="shared" si="123"/>
        <v>421.11636363636342</v>
      </c>
      <c r="X880">
        <f t="shared" si="124"/>
        <v>4</v>
      </c>
      <c r="Y880">
        <f t="shared" si="125"/>
        <v>0</v>
      </c>
    </row>
    <row r="881" spans="1:25" x14ac:dyDescent="0.3">
      <c r="A881" t="s">
        <v>917</v>
      </c>
      <c r="B881" s="1">
        <v>45676</v>
      </c>
      <c r="C881" s="1">
        <v>45679</v>
      </c>
      <c r="D881" s="1">
        <v>45682</v>
      </c>
      <c r="E881" t="s">
        <v>16</v>
      </c>
      <c r="F881" t="s">
        <v>17</v>
      </c>
      <c r="G881" t="s">
        <v>18</v>
      </c>
      <c r="H881" t="s">
        <v>37</v>
      </c>
      <c r="I881" t="s">
        <v>47</v>
      </c>
      <c r="J881" t="s">
        <v>35</v>
      </c>
      <c r="K881">
        <v>1</v>
      </c>
      <c r="L881">
        <v>163.76</v>
      </c>
      <c r="M881">
        <v>101.57</v>
      </c>
      <c r="N881">
        <v>3.35</v>
      </c>
      <c r="O881">
        <v>5</v>
      </c>
      <c r="P881">
        <f t="shared" si="117"/>
        <v>0</v>
      </c>
      <c r="Q881" t="str">
        <f t="shared" si="118"/>
        <v>After 01-15</v>
      </c>
      <c r="R881">
        <f t="shared" si="119"/>
        <v>155.57199999999997</v>
      </c>
      <c r="S881">
        <f t="shared" si="120"/>
        <v>155.57199999999997</v>
      </c>
      <c r="T881">
        <f t="shared" si="121"/>
        <v>54.001999999999981</v>
      </c>
      <c r="U881" s="2">
        <f>Monthly_Fixed_Costs!$I$2</f>
        <v>26.363636363636363</v>
      </c>
      <c r="V881">
        <f t="shared" si="122"/>
        <v>3.35</v>
      </c>
      <c r="W881" s="2">
        <f t="shared" si="123"/>
        <v>24.288363636363616</v>
      </c>
      <c r="X881">
        <f t="shared" si="124"/>
        <v>6</v>
      </c>
      <c r="Y881">
        <f t="shared" si="125"/>
        <v>0</v>
      </c>
    </row>
    <row r="882" spans="1:25" x14ac:dyDescent="0.3">
      <c r="A882" t="s">
        <v>918</v>
      </c>
      <c r="B882" s="1">
        <v>45659</v>
      </c>
      <c r="C882" s="1">
        <v>45661</v>
      </c>
      <c r="D882" s="1">
        <v>45661</v>
      </c>
      <c r="E882" t="s">
        <v>16</v>
      </c>
      <c r="F882" t="s">
        <v>17</v>
      </c>
      <c r="G882" t="s">
        <v>24</v>
      </c>
      <c r="H882" t="s">
        <v>37</v>
      </c>
      <c r="I882" t="s">
        <v>29</v>
      </c>
      <c r="J882" t="s">
        <v>27</v>
      </c>
      <c r="K882">
        <v>9</v>
      </c>
      <c r="L882">
        <v>114.26</v>
      </c>
      <c r="M882">
        <v>62.47</v>
      </c>
      <c r="N882">
        <v>11.72</v>
      </c>
      <c r="O882">
        <v>0</v>
      </c>
      <c r="P882">
        <f t="shared" si="117"/>
        <v>1</v>
      </c>
      <c r="Q882" t="str">
        <f t="shared" si="118"/>
        <v>Before 01-15</v>
      </c>
      <c r="R882">
        <f t="shared" si="119"/>
        <v>114.26</v>
      </c>
      <c r="S882">
        <f t="shared" si="120"/>
        <v>1028.3400000000001</v>
      </c>
      <c r="T882">
        <f t="shared" si="121"/>
        <v>466.11000000000013</v>
      </c>
      <c r="U882" s="2">
        <f>Monthly_Fixed_Costs!$I$2</f>
        <v>26.363636363636363</v>
      </c>
      <c r="V882">
        <f t="shared" si="122"/>
        <v>105.48</v>
      </c>
      <c r="W882" s="2">
        <f t="shared" si="123"/>
        <v>334.26636363636374</v>
      </c>
      <c r="X882">
        <f t="shared" si="124"/>
        <v>2</v>
      </c>
      <c r="Y882">
        <f t="shared" si="125"/>
        <v>0</v>
      </c>
    </row>
    <row r="883" spans="1:25" x14ac:dyDescent="0.3">
      <c r="A883" t="s">
        <v>919</v>
      </c>
      <c r="B883" s="1">
        <v>45675</v>
      </c>
      <c r="C883" s="1">
        <v>45677</v>
      </c>
      <c r="D883" s="1">
        <v>45677</v>
      </c>
      <c r="E883" t="s">
        <v>16</v>
      </c>
      <c r="F883" t="s">
        <v>17</v>
      </c>
      <c r="G883" t="s">
        <v>18</v>
      </c>
      <c r="H883" t="s">
        <v>25</v>
      </c>
      <c r="I883" t="s">
        <v>74</v>
      </c>
      <c r="J883" t="s">
        <v>27</v>
      </c>
      <c r="K883">
        <v>13</v>
      </c>
      <c r="L883">
        <v>120.77</v>
      </c>
      <c r="M883">
        <v>66.709999999999994</v>
      </c>
      <c r="N883">
        <v>3.92</v>
      </c>
      <c r="O883">
        <v>5</v>
      </c>
      <c r="P883">
        <f t="shared" si="117"/>
        <v>1</v>
      </c>
      <c r="Q883" t="str">
        <f t="shared" si="118"/>
        <v>After 01-15</v>
      </c>
      <c r="R883">
        <f t="shared" si="119"/>
        <v>114.7315</v>
      </c>
      <c r="S883">
        <f t="shared" si="120"/>
        <v>1491.5094999999999</v>
      </c>
      <c r="T883">
        <f t="shared" si="121"/>
        <v>624.27949999999998</v>
      </c>
      <c r="U883" s="2">
        <f>Monthly_Fixed_Costs!$I$2</f>
        <v>26.363636363636363</v>
      </c>
      <c r="V883">
        <f t="shared" si="122"/>
        <v>50.96</v>
      </c>
      <c r="W883" s="2">
        <f t="shared" si="123"/>
        <v>546.95586363636357</v>
      </c>
      <c r="X883">
        <f t="shared" si="124"/>
        <v>2</v>
      </c>
      <c r="Y883">
        <f t="shared" si="125"/>
        <v>0</v>
      </c>
    </row>
    <row r="884" spans="1:25" x14ac:dyDescent="0.3">
      <c r="A884" t="s">
        <v>920</v>
      </c>
      <c r="B884" s="1">
        <v>45665</v>
      </c>
      <c r="C884" s="1">
        <v>45668</v>
      </c>
      <c r="D884" s="1">
        <v>45668</v>
      </c>
      <c r="E884" t="s">
        <v>16</v>
      </c>
      <c r="F884" t="s">
        <v>41</v>
      </c>
      <c r="G884" t="s">
        <v>24</v>
      </c>
      <c r="H884" t="s">
        <v>33</v>
      </c>
      <c r="I884" t="s">
        <v>20</v>
      </c>
      <c r="J884" t="s">
        <v>21</v>
      </c>
      <c r="K884">
        <v>15</v>
      </c>
      <c r="L884">
        <v>108.14</v>
      </c>
      <c r="M884">
        <v>47.15</v>
      </c>
      <c r="N884">
        <v>5.52</v>
      </c>
      <c r="O884">
        <v>15</v>
      </c>
      <c r="P884">
        <f t="shared" si="117"/>
        <v>1</v>
      </c>
      <c r="Q884" t="str">
        <f t="shared" si="118"/>
        <v>Before 01-15</v>
      </c>
      <c r="R884">
        <f t="shared" si="119"/>
        <v>91.918999999999997</v>
      </c>
      <c r="S884">
        <f t="shared" si="120"/>
        <v>1378.7849999999999</v>
      </c>
      <c r="T884">
        <f t="shared" si="121"/>
        <v>671.53499999999985</v>
      </c>
      <c r="U884" s="2">
        <f>Monthly_Fixed_Costs!$I$2</f>
        <v>26.363636363636363</v>
      </c>
      <c r="V884">
        <f t="shared" si="122"/>
        <v>82.8</v>
      </c>
      <c r="W884" s="2">
        <f t="shared" si="123"/>
        <v>562.37136363636353</v>
      </c>
      <c r="X884">
        <f t="shared" si="124"/>
        <v>3</v>
      </c>
      <c r="Y884">
        <f t="shared" si="125"/>
        <v>0</v>
      </c>
    </row>
    <row r="885" spans="1:25" x14ac:dyDescent="0.3">
      <c r="A885" t="s">
        <v>921</v>
      </c>
      <c r="B885" s="1">
        <v>45676</v>
      </c>
      <c r="C885" s="1">
        <v>45680</v>
      </c>
      <c r="D885" s="1">
        <v>45683</v>
      </c>
      <c r="E885" t="s">
        <v>23</v>
      </c>
      <c r="F885" t="s">
        <v>17</v>
      </c>
      <c r="G885" t="s">
        <v>24</v>
      </c>
      <c r="H885" t="s">
        <v>33</v>
      </c>
      <c r="I885" t="s">
        <v>74</v>
      </c>
      <c r="J885" t="s">
        <v>27</v>
      </c>
      <c r="K885">
        <v>12</v>
      </c>
      <c r="L885">
        <v>184.31</v>
      </c>
      <c r="M885">
        <v>92.81</v>
      </c>
      <c r="N885">
        <v>4.57</v>
      </c>
      <c r="O885">
        <v>10</v>
      </c>
      <c r="P885">
        <f t="shared" si="117"/>
        <v>0</v>
      </c>
      <c r="Q885" t="str">
        <f t="shared" si="118"/>
        <v>After 01-15</v>
      </c>
      <c r="R885">
        <f t="shared" si="119"/>
        <v>165.87900000000002</v>
      </c>
      <c r="S885">
        <f t="shared" si="120"/>
        <v>1990.5480000000002</v>
      </c>
      <c r="T885">
        <f t="shared" si="121"/>
        <v>876.8280000000002</v>
      </c>
      <c r="U885" s="2">
        <f>Monthly_Fixed_Costs!$I$2</f>
        <v>26.363636363636363</v>
      </c>
      <c r="V885">
        <f t="shared" si="122"/>
        <v>54.84</v>
      </c>
      <c r="W885" s="2">
        <f t="shared" si="123"/>
        <v>795.6243636363638</v>
      </c>
      <c r="X885">
        <f t="shared" si="124"/>
        <v>7</v>
      </c>
      <c r="Y885">
        <f t="shared" si="125"/>
        <v>0</v>
      </c>
    </row>
    <row r="886" spans="1:25" x14ac:dyDescent="0.3">
      <c r="A886" t="s">
        <v>922</v>
      </c>
      <c r="B886" s="1">
        <v>45681</v>
      </c>
      <c r="C886" s="1">
        <v>45685</v>
      </c>
      <c r="D886" s="1">
        <v>45685</v>
      </c>
      <c r="E886" t="s">
        <v>16</v>
      </c>
      <c r="F886" t="s">
        <v>45</v>
      </c>
      <c r="G886" t="s">
        <v>24</v>
      </c>
      <c r="H886" t="s">
        <v>19</v>
      </c>
      <c r="I886" t="s">
        <v>34</v>
      </c>
      <c r="J886" t="s">
        <v>35</v>
      </c>
      <c r="K886">
        <v>17</v>
      </c>
      <c r="L886">
        <v>154.18</v>
      </c>
      <c r="M886">
        <v>66.08</v>
      </c>
      <c r="N886">
        <v>7.32</v>
      </c>
      <c r="O886">
        <v>15</v>
      </c>
      <c r="P886">
        <f t="shared" si="117"/>
        <v>1</v>
      </c>
      <c r="Q886" t="str">
        <f t="shared" si="118"/>
        <v>After 01-15</v>
      </c>
      <c r="R886">
        <f t="shared" si="119"/>
        <v>131.053</v>
      </c>
      <c r="S886">
        <f t="shared" si="120"/>
        <v>2227.9009999999998</v>
      </c>
      <c r="T886">
        <f t="shared" si="121"/>
        <v>1104.5409999999999</v>
      </c>
      <c r="U886" s="2">
        <f>Monthly_Fixed_Costs!$I$2</f>
        <v>26.363636363636363</v>
      </c>
      <c r="V886">
        <f t="shared" si="122"/>
        <v>124.44</v>
      </c>
      <c r="W886" s="2">
        <f t="shared" si="123"/>
        <v>953.73736363636363</v>
      </c>
      <c r="X886">
        <f t="shared" si="124"/>
        <v>4</v>
      </c>
      <c r="Y886">
        <f t="shared" si="125"/>
        <v>0</v>
      </c>
    </row>
    <row r="887" spans="1:25" x14ac:dyDescent="0.3">
      <c r="A887" t="s">
        <v>923</v>
      </c>
      <c r="B887" s="1">
        <v>45667</v>
      </c>
      <c r="C887" s="1">
        <v>45669</v>
      </c>
      <c r="D887" s="1">
        <v>45668</v>
      </c>
      <c r="E887" t="s">
        <v>16</v>
      </c>
      <c r="F887" t="s">
        <v>32</v>
      </c>
      <c r="G887" t="s">
        <v>18</v>
      </c>
      <c r="H887" t="s">
        <v>25</v>
      </c>
      <c r="I887" t="s">
        <v>74</v>
      </c>
      <c r="J887" t="s">
        <v>27</v>
      </c>
      <c r="K887">
        <v>12</v>
      </c>
      <c r="L887">
        <v>28.89</v>
      </c>
      <c r="M887">
        <v>15.38</v>
      </c>
      <c r="N887">
        <v>5.61</v>
      </c>
      <c r="O887">
        <v>5</v>
      </c>
      <c r="P887">
        <f t="shared" si="117"/>
        <v>1</v>
      </c>
      <c r="Q887" t="str">
        <f t="shared" si="118"/>
        <v>Before 01-15</v>
      </c>
      <c r="R887">
        <f t="shared" si="119"/>
        <v>27.445499999999999</v>
      </c>
      <c r="S887">
        <f t="shared" si="120"/>
        <v>329.346</v>
      </c>
      <c r="T887">
        <f t="shared" si="121"/>
        <v>144.786</v>
      </c>
      <c r="U887" s="2">
        <f>Monthly_Fixed_Costs!$I$2</f>
        <v>26.363636363636363</v>
      </c>
      <c r="V887">
        <f t="shared" si="122"/>
        <v>67.320000000000007</v>
      </c>
      <c r="W887" s="2">
        <f t="shared" si="123"/>
        <v>51.102363636363634</v>
      </c>
      <c r="X887">
        <f t="shared" si="124"/>
        <v>1</v>
      </c>
      <c r="Y887">
        <f t="shared" si="125"/>
        <v>0</v>
      </c>
    </row>
    <row r="888" spans="1:25" x14ac:dyDescent="0.3">
      <c r="A888" t="s">
        <v>924</v>
      </c>
      <c r="B888" s="1">
        <v>45669</v>
      </c>
      <c r="C888" s="1">
        <v>45673</v>
      </c>
      <c r="D888" s="1">
        <v>45672</v>
      </c>
      <c r="E888" t="s">
        <v>16</v>
      </c>
      <c r="F888" t="s">
        <v>45</v>
      </c>
      <c r="G888" t="s">
        <v>18</v>
      </c>
      <c r="H888" t="s">
        <v>19</v>
      </c>
      <c r="I888" t="s">
        <v>20</v>
      </c>
      <c r="J888" t="s">
        <v>21</v>
      </c>
      <c r="K888">
        <v>17</v>
      </c>
      <c r="L888">
        <v>170.24</v>
      </c>
      <c r="M888">
        <v>106.07</v>
      </c>
      <c r="N888">
        <v>9.58</v>
      </c>
      <c r="O888">
        <v>5</v>
      </c>
      <c r="P888">
        <f t="shared" si="117"/>
        <v>1</v>
      </c>
      <c r="Q888" t="str">
        <f t="shared" si="118"/>
        <v>Before 01-15</v>
      </c>
      <c r="R888">
        <f t="shared" si="119"/>
        <v>161.72800000000001</v>
      </c>
      <c r="S888">
        <f t="shared" si="120"/>
        <v>2749.3760000000002</v>
      </c>
      <c r="T888">
        <f t="shared" si="121"/>
        <v>946.18600000000038</v>
      </c>
      <c r="U888" s="2">
        <f>Monthly_Fixed_Costs!$I$2</f>
        <v>26.363636363636363</v>
      </c>
      <c r="V888">
        <f t="shared" si="122"/>
        <v>162.86000000000001</v>
      </c>
      <c r="W888" s="2">
        <f t="shared" si="123"/>
        <v>756.96236363636399</v>
      </c>
      <c r="X888">
        <f t="shared" si="124"/>
        <v>3</v>
      </c>
      <c r="Y888">
        <f t="shared" si="125"/>
        <v>0</v>
      </c>
    </row>
    <row r="889" spans="1:25" x14ac:dyDescent="0.3">
      <c r="A889" t="s">
        <v>925</v>
      </c>
      <c r="B889" s="1">
        <v>45679</v>
      </c>
      <c r="C889" s="1">
        <v>45682</v>
      </c>
      <c r="D889" s="1">
        <v>45681</v>
      </c>
      <c r="E889" t="s">
        <v>16</v>
      </c>
      <c r="F889" t="s">
        <v>17</v>
      </c>
      <c r="G889" t="s">
        <v>18</v>
      </c>
      <c r="H889" t="s">
        <v>33</v>
      </c>
      <c r="I889" t="s">
        <v>20</v>
      </c>
      <c r="J889" t="s">
        <v>21</v>
      </c>
      <c r="K889">
        <v>11</v>
      </c>
      <c r="L889">
        <v>28.61</v>
      </c>
      <c r="M889">
        <v>13.85</v>
      </c>
      <c r="N889">
        <v>3.88</v>
      </c>
      <c r="O889">
        <v>10</v>
      </c>
      <c r="P889">
        <f t="shared" si="117"/>
        <v>1</v>
      </c>
      <c r="Q889" t="str">
        <f t="shared" si="118"/>
        <v>After 01-15</v>
      </c>
      <c r="R889">
        <f t="shared" si="119"/>
        <v>25.748999999999999</v>
      </c>
      <c r="S889">
        <f t="shared" si="120"/>
        <v>283.23899999999998</v>
      </c>
      <c r="T889">
        <f t="shared" si="121"/>
        <v>130.88899999999998</v>
      </c>
      <c r="U889" s="2">
        <f>Monthly_Fixed_Costs!$I$2</f>
        <v>26.363636363636363</v>
      </c>
      <c r="V889">
        <f t="shared" si="122"/>
        <v>42.68</v>
      </c>
      <c r="W889" s="2">
        <f t="shared" si="123"/>
        <v>61.845363636363615</v>
      </c>
      <c r="X889">
        <f t="shared" si="124"/>
        <v>2</v>
      </c>
      <c r="Y889">
        <f t="shared" si="125"/>
        <v>0</v>
      </c>
    </row>
    <row r="890" spans="1:25" x14ac:dyDescent="0.3">
      <c r="A890" t="s">
        <v>926</v>
      </c>
      <c r="B890" s="1">
        <v>45685</v>
      </c>
      <c r="C890" s="1">
        <v>45688</v>
      </c>
      <c r="D890" s="1">
        <v>45690</v>
      </c>
      <c r="E890" t="s">
        <v>23</v>
      </c>
      <c r="F890" t="s">
        <v>45</v>
      </c>
      <c r="G890" t="s">
        <v>24</v>
      </c>
      <c r="H890" t="s">
        <v>33</v>
      </c>
      <c r="I890" t="s">
        <v>74</v>
      </c>
      <c r="J890" t="s">
        <v>27</v>
      </c>
      <c r="K890">
        <v>15</v>
      </c>
      <c r="L890">
        <v>36.53</v>
      </c>
      <c r="M890">
        <v>21.67</v>
      </c>
      <c r="N890">
        <v>4.29</v>
      </c>
      <c r="O890">
        <v>0</v>
      </c>
      <c r="P890">
        <f t="shared" si="117"/>
        <v>0</v>
      </c>
      <c r="Q890" t="str">
        <f t="shared" si="118"/>
        <v>After 01-15</v>
      </c>
      <c r="R890">
        <f t="shared" si="119"/>
        <v>36.53</v>
      </c>
      <c r="S890">
        <f t="shared" si="120"/>
        <v>547.95000000000005</v>
      </c>
      <c r="T890">
        <f t="shared" si="121"/>
        <v>222.90000000000003</v>
      </c>
      <c r="U890" s="2">
        <f>Monthly_Fixed_Costs!$I$2</f>
        <v>26.363636363636363</v>
      </c>
      <c r="V890">
        <f t="shared" si="122"/>
        <v>64.349999999999994</v>
      </c>
      <c r="W890" s="2">
        <f t="shared" si="123"/>
        <v>132.18636363636369</v>
      </c>
      <c r="X890">
        <f t="shared" si="124"/>
        <v>5</v>
      </c>
      <c r="Y890">
        <f t="shared" si="125"/>
        <v>0</v>
      </c>
    </row>
    <row r="891" spans="1:25" x14ac:dyDescent="0.3">
      <c r="A891" t="s">
        <v>927</v>
      </c>
      <c r="B891" s="1">
        <v>45668</v>
      </c>
      <c r="C891" s="1">
        <v>45670</v>
      </c>
      <c r="D891" s="1">
        <v>45669</v>
      </c>
      <c r="E891" t="s">
        <v>16</v>
      </c>
      <c r="F891" t="s">
        <v>45</v>
      </c>
      <c r="G891" t="s">
        <v>18</v>
      </c>
      <c r="H891" t="s">
        <v>19</v>
      </c>
      <c r="I891" t="s">
        <v>56</v>
      </c>
      <c r="J891" t="s">
        <v>35</v>
      </c>
      <c r="K891">
        <v>18</v>
      </c>
      <c r="L891">
        <v>49.15</v>
      </c>
      <c r="M891">
        <v>28.12</v>
      </c>
      <c r="N891">
        <v>10.4</v>
      </c>
      <c r="O891">
        <v>10</v>
      </c>
      <c r="P891">
        <f t="shared" si="117"/>
        <v>1</v>
      </c>
      <c r="Q891" t="str">
        <f t="shared" si="118"/>
        <v>Before 01-15</v>
      </c>
      <c r="R891">
        <f t="shared" si="119"/>
        <v>44.234999999999999</v>
      </c>
      <c r="S891">
        <f t="shared" si="120"/>
        <v>796.23</v>
      </c>
      <c r="T891">
        <f t="shared" si="121"/>
        <v>290.07</v>
      </c>
      <c r="U891" s="2">
        <f>Monthly_Fixed_Costs!$I$2</f>
        <v>26.363636363636363</v>
      </c>
      <c r="V891">
        <f t="shared" si="122"/>
        <v>187.20000000000002</v>
      </c>
      <c r="W891" s="2">
        <f t="shared" si="123"/>
        <v>76.506363636363602</v>
      </c>
      <c r="X891">
        <f t="shared" si="124"/>
        <v>1</v>
      </c>
      <c r="Y891">
        <f t="shared" si="125"/>
        <v>0</v>
      </c>
    </row>
    <row r="892" spans="1:25" x14ac:dyDescent="0.3">
      <c r="A892" t="s">
        <v>928</v>
      </c>
      <c r="B892" s="1">
        <v>45678</v>
      </c>
      <c r="C892" s="1">
        <v>45682</v>
      </c>
      <c r="D892" s="1">
        <v>45681</v>
      </c>
      <c r="E892" t="s">
        <v>16</v>
      </c>
      <c r="F892" t="s">
        <v>45</v>
      </c>
      <c r="G892" t="s">
        <v>18</v>
      </c>
      <c r="H892" t="s">
        <v>37</v>
      </c>
      <c r="I892" t="s">
        <v>38</v>
      </c>
      <c r="J892" t="s">
        <v>21</v>
      </c>
      <c r="K892">
        <v>15</v>
      </c>
      <c r="L892">
        <v>125.16</v>
      </c>
      <c r="M892">
        <v>78.92</v>
      </c>
      <c r="N892">
        <v>3.79</v>
      </c>
      <c r="O892">
        <v>5</v>
      </c>
      <c r="P892">
        <f t="shared" si="117"/>
        <v>1</v>
      </c>
      <c r="Q892" t="str">
        <f t="shared" si="118"/>
        <v>After 01-15</v>
      </c>
      <c r="R892">
        <f t="shared" si="119"/>
        <v>118.90199999999999</v>
      </c>
      <c r="S892">
        <f t="shared" si="120"/>
        <v>1783.5299999999997</v>
      </c>
      <c r="T892">
        <f t="shared" si="121"/>
        <v>599.72999999999979</v>
      </c>
      <c r="U892" s="2">
        <f>Monthly_Fixed_Costs!$I$2</f>
        <v>26.363636363636363</v>
      </c>
      <c r="V892">
        <f t="shared" si="122"/>
        <v>56.85</v>
      </c>
      <c r="W892" s="2">
        <f t="shared" si="123"/>
        <v>516.51636363636339</v>
      </c>
      <c r="X892">
        <f t="shared" si="124"/>
        <v>3</v>
      </c>
      <c r="Y892">
        <f t="shared" si="125"/>
        <v>0</v>
      </c>
    </row>
    <row r="893" spans="1:25" x14ac:dyDescent="0.3">
      <c r="A893" t="s">
        <v>929</v>
      </c>
      <c r="B893" s="1">
        <v>45678</v>
      </c>
      <c r="C893" s="1">
        <v>45680</v>
      </c>
      <c r="D893" s="1">
        <v>45680</v>
      </c>
      <c r="E893" t="s">
        <v>16</v>
      </c>
      <c r="F893" t="s">
        <v>45</v>
      </c>
      <c r="G893" t="s">
        <v>18</v>
      </c>
      <c r="H893" t="s">
        <v>19</v>
      </c>
      <c r="I893" t="s">
        <v>34</v>
      </c>
      <c r="J893" t="s">
        <v>35</v>
      </c>
      <c r="K893">
        <v>16</v>
      </c>
      <c r="L893">
        <v>35.18</v>
      </c>
      <c r="M893">
        <v>14.56</v>
      </c>
      <c r="N893">
        <v>9.18</v>
      </c>
      <c r="O893">
        <v>5</v>
      </c>
      <c r="P893">
        <f t="shared" si="117"/>
        <v>1</v>
      </c>
      <c r="Q893" t="str">
        <f t="shared" si="118"/>
        <v>After 01-15</v>
      </c>
      <c r="R893">
        <f t="shared" si="119"/>
        <v>33.420999999999999</v>
      </c>
      <c r="S893">
        <f t="shared" si="120"/>
        <v>534.73599999999999</v>
      </c>
      <c r="T893">
        <f t="shared" si="121"/>
        <v>301.77599999999995</v>
      </c>
      <c r="U893" s="2">
        <f>Monthly_Fixed_Costs!$I$2</f>
        <v>26.363636363636363</v>
      </c>
      <c r="V893">
        <f t="shared" si="122"/>
        <v>146.88</v>
      </c>
      <c r="W893" s="2">
        <f t="shared" si="123"/>
        <v>128.53236363636358</v>
      </c>
      <c r="X893">
        <f t="shared" si="124"/>
        <v>2</v>
      </c>
      <c r="Y893">
        <f t="shared" si="125"/>
        <v>0</v>
      </c>
    </row>
    <row r="894" spans="1:25" x14ac:dyDescent="0.3">
      <c r="A894" t="s">
        <v>930</v>
      </c>
      <c r="B894" s="1">
        <v>45659</v>
      </c>
      <c r="C894" s="1">
        <v>45662</v>
      </c>
      <c r="D894" s="1">
        <v>45661</v>
      </c>
      <c r="E894" t="s">
        <v>23</v>
      </c>
      <c r="F894" t="s">
        <v>41</v>
      </c>
      <c r="G894" t="s">
        <v>24</v>
      </c>
      <c r="H894" t="s">
        <v>33</v>
      </c>
      <c r="I894" t="s">
        <v>26</v>
      </c>
      <c r="J894" t="s">
        <v>27</v>
      </c>
      <c r="K894">
        <v>16</v>
      </c>
      <c r="L894">
        <v>55.07</v>
      </c>
      <c r="M894">
        <v>23.41</v>
      </c>
      <c r="N894">
        <v>6.72</v>
      </c>
      <c r="O894">
        <v>10</v>
      </c>
      <c r="P894">
        <f t="shared" si="117"/>
        <v>1</v>
      </c>
      <c r="Q894" t="str">
        <f t="shared" si="118"/>
        <v>Before 01-15</v>
      </c>
      <c r="R894">
        <f t="shared" si="119"/>
        <v>49.563000000000002</v>
      </c>
      <c r="S894">
        <f t="shared" si="120"/>
        <v>793.00800000000004</v>
      </c>
      <c r="T894">
        <f t="shared" si="121"/>
        <v>418.44800000000004</v>
      </c>
      <c r="U894" s="2">
        <f>Monthly_Fixed_Costs!$I$2</f>
        <v>26.363636363636363</v>
      </c>
      <c r="V894">
        <f t="shared" si="122"/>
        <v>107.52</v>
      </c>
      <c r="W894" s="2">
        <f t="shared" si="123"/>
        <v>284.56436363636368</v>
      </c>
      <c r="X894">
        <f t="shared" si="124"/>
        <v>2</v>
      </c>
      <c r="Y894">
        <f t="shared" si="125"/>
        <v>0</v>
      </c>
    </row>
    <row r="895" spans="1:25" x14ac:dyDescent="0.3">
      <c r="A895" t="s">
        <v>931</v>
      </c>
      <c r="B895" s="1">
        <v>45666</v>
      </c>
      <c r="C895" s="1">
        <v>45670</v>
      </c>
      <c r="D895" s="1">
        <v>45670</v>
      </c>
      <c r="E895" t="s">
        <v>16</v>
      </c>
      <c r="F895" t="s">
        <v>32</v>
      </c>
      <c r="G895" t="s">
        <v>18</v>
      </c>
      <c r="H895" t="s">
        <v>33</v>
      </c>
      <c r="I895" t="s">
        <v>34</v>
      </c>
      <c r="J895" t="s">
        <v>35</v>
      </c>
      <c r="K895">
        <v>19</v>
      </c>
      <c r="L895">
        <v>89</v>
      </c>
      <c r="M895">
        <v>42.89</v>
      </c>
      <c r="N895">
        <v>3.6</v>
      </c>
      <c r="O895">
        <v>10</v>
      </c>
      <c r="P895">
        <f t="shared" si="117"/>
        <v>1</v>
      </c>
      <c r="Q895" t="str">
        <f t="shared" si="118"/>
        <v>Before 01-15</v>
      </c>
      <c r="R895">
        <f t="shared" si="119"/>
        <v>80.100000000000009</v>
      </c>
      <c r="S895">
        <f t="shared" si="120"/>
        <v>1521.9</v>
      </c>
      <c r="T895">
        <f t="shared" si="121"/>
        <v>706.99000000000012</v>
      </c>
      <c r="U895" s="2">
        <f>Monthly_Fixed_Costs!$I$2</f>
        <v>26.363636363636363</v>
      </c>
      <c r="V895">
        <f t="shared" si="122"/>
        <v>68.400000000000006</v>
      </c>
      <c r="W895" s="2">
        <f t="shared" si="123"/>
        <v>612.22636363636377</v>
      </c>
      <c r="X895">
        <f t="shared" si="124"/>
        <v>4</v>
      </c>
      <c r="Y895">
        <f t="shared" si="125"/>
        <v>0</v>
      </c>
    </row>
    <row r="896" spans="1:25" x14ac:dyDescent="0.3">
      <c r="A896" t="s">
        <v>932</v>
      </c>
      <c r="B896" s="1">
        <v>45664</v>
      </c>
      <c r="C896" s="1">
        <v>45666</v>
      </c>
      <c r="D896" s="1">
        <v>45665</v>
      </c>
      <c r="E896" t="s">
        <v>23</v>
      </c>
      <c r="F896" t="s">
        <v>32</v>
      </c>
      <c r="G896" t="s">
        <v>18</v>
      </c>
      <c r="H896" t="s">
        <v>37</v>
      </c>
      <c r="I896" t="s">
        <v>56</v>
      </c>
      <c r="J896" t="s">
        <v>35</v>
      </c>
      <c r="K896">
        <v>2</v>
      </c>
      <c r="L896">
        <v>142.88999999999999</v>
      </c>
      <c r="M896">
        <v>89.04</v>
      </c>
      <c r="N896">
        <v>3.84</v>
      </c>
      <c r="O896">
        <v>15</v>
      </c>
      <c r="P896">
        <f t="shared" si="117"/>
        <v>1</v>
      </c>
      <c r="Q896" t="str">
        <f t="shared" si="118"/>
        <v>Before 01-15</v>
      </c>
      <c r="R896">
        <f t="shared" si="119"/>
        <v>121.45649999999999</v>
      </c>
      <c r="S896">
        <f t="shared" si="120"/>
        <v>242.91299999999998</v>
      </c>
      <c r="T896">
        <f t="shared" si="121"/>
        <v>64.83299999999997</v>
      </c>
      <c r="U896" s="2">
        <f>Monthly_Fixed_Costs!$I$2</f>
        <v>26.363636363636363</v>
      </c>
      <c r="V896">
        <f t="shared" si="122"/>
        <v>7.68</v>
      </c>
      <c r="W896" s="2">
        <f t="shared" si="123"/>
        <v>30.789363636363603</v>
      </c>
      <c r="X896">
        <f t="shared" si="124"/>
        <v>1</v>
      </c>
      <c r="Y896">
        <f t="shared" si="125"/>
        <v>0</v>
      </c>
    </row>
    <row r="897" spans="1:25" x14ac:dyDescent="0.3">
      <c r="A897" t="s">
        <v>933</v>
      </c>
      <c r="B897" s="1">
        <v>45674</v>
      </c>
      <c r="C897" s="1">
        <v>45678</v>
      </c>
      <c r="D897" s="1">
        <v>45678</v>
      </c>
      <c r="E897" t="s">
        <v>16</v>
      </c>
      <c r="F897" t="s">
        <v>32</v>
      </c>
      <c r="G897" t="s">
        <v>18</v>
      </c>
      <c r="H897" t="s">
        <v>33</v>
      </c>
      <c r="I897" t="s">
        <v>20</v>
      </c>
      <c r="J897" t="s">
        <v>21</v>
      </c>
      <c r="K897">
        <v>19</v>
      </c>
      <c r="L897">
        <v>55.15</v>
      </c>
      <c r="M897">
        <v>29.31</v>
      </c>
      <c r="N897">
        <v>11.17</v>
      </c>
      <c r="O897">
        <v>15</v>
      </c>
      <c r="P897">
        <f t="shared" si="117"/>
        <v>1</v>
      </c>
      <c r="Q897" t="str">
        <f t="shared" si="118"/>
        <v>After 01-15</v>
      </c>
      <c r="R897">
        <f t="shared" si="119"/>
        <v>46.877499999999998</v>
      </c>
      <c r="S897">
        <f t="shared" si="120"/>
        <v>890.6724999999999</v>
      </c>
      <c r="T897">
        <f t="shared" si="121"/>
        <v>333.78249999999991</v>
      </c>
      <c r="U897" s="2">
        <f>Monthly_Fixed_Costs!$I$2</f>
        <v>26.363636363636363</v>
      </c>
      <c r="V897">
        <f t="shared" si="122"/>
        <v>212.23</v>
      </c>
      <c r="W897" s="2">
        <f t="shared" si="123"/>
        <v>95.18886363636355</v>
      </c>
      <c r="X897">
        <f t="shared" si="124"/>
        <v>4</v>
      </c>
      <c r="Y897">
        <f t="shared" si="125"/>
        <v>0</v>
      </c>
    </row>
    <row r="898" spans="1:25" x14ac:dyDescent="0.3">
      <c r="A898" t="s">
        <v>934</v>
      </c>
      <c r="B898" s="1">
        <v>45672</v>
      </c>
      <c r="C898" s="1">
        <v>45674</v>
      </c>
      <c r="D898" s="1">
        <v>45673</v>
      </c>
      <c r="E898" t="s">
        <v>23</v>
      </c>
      <c r="F898" t="s">
        <v>32</v>
      </c>
      <c r="G898" t="s">
        <v>24</v>
      </c>
      <c r="H898" t="s">
        <v>19</v>
      </c>
      <c r="I898" t="s">
        <v>29</v>
      </c>
      <c r="J898" t="s">
        <v>27</v>
      </c>
      <c r="K898">
        <v>18</v>
      </c>
      <c r="L898">
        <v>134.21</v>
      </c>
      <c r="M898">
        <v>82.09</v>
      </c>
      <c r="N898">
        <v>6.04</v>
      </c>
      <c r="O898">
        <v>5</v>
      </c>
      <c r="P898">
        <f t="shared" si="117"/>
        <v>1</v>
      </c>
      <c r="Q898" t="str">
        <f t="shared" si="118"/>
        <v>Before 01-15</v>
      </c>
      <c r="R898">
        <f t="shared" si="119"/>
        <v>127.4995</v>
      </c>
      <c r="S898">
        <f t="shared" si="120"/>
        <v>2294.991</v>
      </c>
      <c r="T898">
        <f t="shared" si="121"/>
        <v>817.37099999999987</v>
      </c>
      <c r="U898" s="2">
        <f>Monthly_Fixed_Costs!$I$2</f>
        <v>26.363636363636363</v>
      </c>
      <c r="V898">
        <f t="shared" si="122"/>
        <v>108.72</v>
      </c>
      <c r="W898" s="2">
        <f t="shared" si="123"/>
        <v>682.28736363636347</v>
      </c>
      <c r="X898">
        <f t="shared" si="124"/>
        <v>1</v>
      </c>
      <c r="Y898">
        <f t="shared" si="125"/>
        <v>0</v>
      </c>
    </row>
    <row r="899" spans="1:25" x14ac:dyDescent="0.3">
      <c r="A899" t="s">
        <v>935</v>
      </c>
      <c r="B899" s="1">
        <v>45671</v>
      </c>
      <c r="C899" s="1">
        <v>45675</v>
      </c>
      <c r="D899" s="1">
        <v>45675</v>
      </c>
      <c r="E899" t="s">
        <v>23</v>
      </c>
      <c r="F899" t="s">
        <v>17</v>
      </c>
      <c r="G899" t="s">
        <v>18</v>
      </c>
      <c r="H899" t="s">
        <v>19</v>
      </c>
      <c r="I899" t="s">
        <v>38</v>
      </c>
      <c r="J899" t="s">
        <v>21</v>
      </c>
      <c r="K899">
        <v>18</v>
      </c>
      <c r="L899">
        <v>114.25</v>
      </c>
      <c r="M899">
        <v>65.03</v>
      </c>
      <c r="N899">
        <v>9.08</v>
      </c>
      <c r="O899">
        <v>10</v>
      </c>
      <c r="P899">
        <f t="shared" ref="P899:P962" si="126">IF(D899-C899 &lt;= 0,1,0)</f>
        <v>1</v>
      </c>
      <c r="Q899" t="str">
        <f t="shared" ref="Q899:Q962" si="127">IF(B899&lt;=DATE(2025,1,15),"Before 01-15","After 01-15")</f>
        <v>Before 01-15</v>
      </c>
      <c r="R899">
        <f t="shared" ref="R899:R962" si="128">L899*(1-(0.01*O899))</f>
        <v>102.825</v>
      </c>
      <c r="S899">
        <f t="shared" ref="S899:S962" si="129">R899*K899</f>
        <v>1850.8500000000001</v>
      </c>
      <c r="T899">
        <f t="shared" ref="T899:T962" si="130">S899-(M899*K899)</f>
        <v>680.31000000000017</v>
      </c>
      <c r="U899" s="2">
        <f>Monthly_Fixed_Costs!$I$2</f>
        <v>26.363636363636363</v>
      </c>
      <c r="V899">
        <f t="shared" ref="V899:V962" si="131">N899*K899</f>
        <v>163.44</v>
      </c>
      <c r="W899" s="2">
        <f t="shared" ref="W899:W962" si="132">T899-(U899+V899)</f>
        <v>490.5063636363638</v>
      </c>
      <c r="X899">
        <f t="shared" ref="X899:X962" si="133">D899-B899</f>
        <v>4</v>
      </c>
      <c r="Y899">
        <f t="shared" ref="Y899:Y962" si="134">IF(W899&lt;10,1,0)</f>
        <v>0</v>
      </c>
    </row>
    <row r="900" spans="1:25" x14ac:dyDescent="0.3">
      <c r="A900" t="s">
        <v>936</v>
      </c>
      <c r="B900" s="1">
        <v>45671</v>
      </c>
      <c r="C900" s="1">
        <v>45675</v>
      </c>
      <c r="D900" s="1">
        <v>45674</v>
      </c>
      <c r="E900" t="s">
        <v>23</v>
      </c>
      <c r="F900" t="s">
        <v>41</v>
      </c>
      <c r="G900" t="s">
        <v>18</v>
      </c>
      <c r="H900" t="s">
        <v>25</v>
      </c>
      <c r="I900" t="s">
        <v>20</v>
      </c>
      <c r="J900" t="s">
        <v>21</v>
      </c>
      <c r="K900">
        <v>13</v>
      </c>
      <c r="L900">
        <v>118.6</v>
      </c>
      <c r="M900">
        <v>51.81</v>
      </c>
      <c r="N900">
        <v>7.22</v>
      </c>
      <c r="O900">
        <v>10</v>
      </c>
      <c r="P900">
        <f t="shared" si="126"/>
        <v>1</v>
      </c>
      <c r="Q900" t="str">
        <f t="shared" si="127"/>
        <v>Before 01-15</v>
      </c>
      <c r="R900">
        <f t="shared" si="128"/>
        <v>106.74</v>
      </c>
      <c r="S900">
        <f t="shared" si="129"/>
        <v>1387.62</v>
      </c>
      <c r="T900">
        <f t="shared" si="130"/>
        <v>714.08999999999992</v>
      </c>
      <c r="U900" s="2">
        <f>Monthly_Fixed_Costs!$I$2</f>
        <v>26.363636363636363</v>
      </c>
      <c r="V900">
        <f t="shared" si="131"/>
        <v>93.86</v>
      </c>
      <c r="W900" s="2">
        <f t="shared" si="132"/>
        <v>593.86636363636353</v>
      </c>
      <c r="X900">
        <f t="shared" si="133"/>
        <v>3</v>
      </c>
      <c r="Y900">
        <f t="shared" si="134"/>
        <v>0</v>
      </c>
    </row>
    <row r="901" spans="1:25" x14ac:dyDescent="0.3">
      <c r="A901" t="s">
        <v>937</v>
      </c>
      <c r="B901" s="1">
        <v>45685</v>
      </c>
      <c r="C901" s="1">
        <v>45689</v>
      </c>
      <c r="D901" s="1">
        <v>45690</v>
      </c>
      <c r="E901" t="s">
        <v>23</v>
      </c>
      <c r="F901" t="s">
        <v>32</v>
      </c>
      <c r="G901" t="s">
        <v>18</v>
      </c>
      <c r="H901" t="s">
        <v>19</v>
      </c>
      <c r="I901" t="s">
        <v>29</v>
      </c>
      <c r="J901" t="s">
        <v>27</v>
      </c>
      <c r="K901">
        <v>12</v>
      </c>
      <c r="L901">
        <v>52.62</v>
      </c>
      <c r="M901">
        <v>33.659999999999997</v>
      </c>
      <c r="N901">
        <v>10.86</v>
      </c>
      <c r="O901">
        <v>15</v>
      </c>
      <c r="P901">
        <f t="shared" si="126"/>
        <v>0</v>
      </c>
      <c r="Q901" t="str">
        <f t="shared" si="127"/>
        <v>After 01-15</v>
      </c>
      <c r="R901">
        <f t="shared" si="128"/>
        <v>44.726999999999997</v>
      </c>
      <c r="S901">
        <f t="shared" si="129"/>
        <v>536.72399999999993</v>
      </c>
      <c r="T901">
        <f t="shared" si="130"/>
        <v>132.80399999999997</v>
      </c>
      <c r="U901" s="2">
        <f>Monthly_Fixed_Costs!$I$2</f>
        <v>26.363636363636363</v>
      </c>
      <c r="V901">
        <f t="shared" si="131"/>
        <v>130.32</v>
      </c>
      <c r="W901" s="2">
        <f t="shared" si="132"/>
        <v>-23.879636363636394</v>
      </c>
      <c r="X901">
        <f t="shared" si="133"/>
        <v>5</v>
      </c>
      <c r="Y901">
        <f t="shared" si="134"/>
        <v>1</v>
      </c>
    </row>
    <row r="902" spans="1:25" x14ac:dyDescent="0.3">
      <c r="A902" t="s">
        <v>938</v>
      </c>
      <c r="B902" s="1">
        <v>45658</v>
      </c>
      <c r="C902" s="1">
        <v>45662</v>
      </c>
      <c r="D902" s="1">
        <v>45661</v>
      </c>
      <c r="E902" t="s">
        <v>23</v>
      </c>
      <c r="F902" t="s">
        <v>17</v>
      </c>
      <c r="G902" t="s">
        <v>18</v>
      </c>
      <c r="H902" t="s">
        <v>19</v>
      </c>
      <c r="I902" t="s">
        <v>56</v>
      </c>
      <c r="J902" t="s">
        <v>35</v>
      </c>
      <c r="K902">
        <v>3</v>
      </c>
      <c r="L902">
        <v>68.81</v>
      </c>
      <c r="M902">
        <v>28.67</v>
      </c>
      <c r="N902">
        <v>3.36</v>
      </c>
      <c r="O902">
        <v>0</v>
      </c>
      <c r="P902">
        <f t="shared" si="126"/>
        <v>1</v>
      </c>
      <c r="Q902" t="str">
        <f t="shared" si="127"/>
        <v>Before 01-15</v>
      </c>
      <c r="R902">
        <f t="shared" si="128"/>
        <v>68.81</v>
      </c>
      <c r="S902">
        <f t="shared" si="129"/>
        <v>206.43</v>
      </c>
      <c r="T902">
        <f t="shared" si="130"/>
        <v>120.42</v>
      </c>
      <c r="U902" s="2">
        <f>Monthly_Fixed_Costs!$I$2</f>
        <v>26.363636363636363</v>
      </c>
      <c r="V902">
        <f t="shared" si="131"/>
        <v>10.08</v>
      </c>
      <c r="W902" s="2">
        <f t="shared" si="132"/>
        <v>83.976363636363629</v>
      </c>
      <c r="X902">
        <f t="shared" si="133"/>
        <v>3</v>
      </c>
      <c r="Y902">
        <f t="shared" si="134"/>
        <v>0</v>
      </c>
    </row>
    <row r="903" spans="1:25" x14ac:dyDescent="0.3">
      <c r="A903" t="s">
        <v>939</v>
      </c>
      <c r="B903" s="1">
        <v>45668</v>
      </c>
      <c r="C903" s="1">
        <v>45670</v>
      </c>
      <c r="D903" s="1">
        <v>45670</v>
      </c>
      <c r="E903" t="s">
        <v>16</v>
      </c>
      <c r="F903" t="s">
        <v>41</v>
      </c>
      <c r="G903" t="s">
        <v>24</v>
      </c>
      <c r="H903" t="s">
        <v>25</v>
      </c>
      <c r="I903" t="s">
        <v>38</v>
      </c>
      <c r="J903" t="s">
        <v>21</v>
      </c>
      <c r="K903">
        <v>2</v>
      </c>
      <c r="L903">
        <v>73.97</v>
      </c>
      <c r="M903">
        <v>43.63</v>
      </c>
      <c r="N903">
        <v>5.82</v>
      </c>
      <c r="O903">
        <v>10</v>
      </c>
      <c r="P903">
        <f t="shared" si="126"/>
        <v>1</v>
      </c>
      <c r="Q903" t="str">
        <f t="shared" si="127"/>
        <v>Before 01-15</v>
      </c>
      <c r="R903">
        <f t="shared" si="128"/>
        <v>66.573000000000008</v>
      </c>
      <c r="S903">
        <f t="shared" si="129"/>
        <v>133.14600000000002</v>
      </c>
      <c r="T903">
        <f t="shared" si="130"/>
        <v>45.88600000000001</v>
      </c>
      <c r="U903" s="2">
        <f>Monthly_Fixed_Costs!$I$2</f>
        <v>26.363636363636363</v>
      </c>
      <c r="V903">
        <f t="shared" si="131"/>
        <v>11.64</v>
      </c>
      <c r="W903" s="2">
        <f t="shared" si="132"/>
        <v>7.8823636363636496</v>
      </c>
      <c r="X903">
        <f t="shared" si="133"/>
        <v>2</v>
      </c>
      <c r="Y903">
        <f t="shared" si="134"/>
        <v>1</v>
      </c>
    </row>
    <row r="904" spans="1:25" x14ac:dyDescent="0.3">
      <c r="A904" t="s">
        <v>940</v>
      </c>
      <c r="B904" s="1">
        <v>45675</v>
      </c>
      <c r="C904" s="1">
        <v>45678</v>
      </c>
      <c r="D904" s="1">
        <v>45678</v>
      </c>
      <c r="E904" t="s">
        <v>23</v>
      </c>
      <c r="F904" t="s">
        <v>45</v>
      </c>
      <c r="G904" t="s">
        <v>24</v>
      </c>
      <c r="H904" t="s">
        <v>33</v>
      </c>
      <c r="I904" t="s">
        <v>20</v>
      </c>
      <c r="J904" t="s">
        <v>21</v>
      </c>
      <c r="K904">
        <v>5</v>
      </c>
      <c r="L904">
        <v>114.32</v>
      </c>
      <c r="M904">
        <v>69.959999999999994</v>
      </c>
      <c r="N904">
        <v>5.01</v>
      </c>
      <c r="O904">
        <v>10</v>
      </c>
      <c r="P904">
        <f t="shared" si="126"/>
        <v>1</v>
      </c>
      <c r="Q904" t="str">
        <f t="shared" si="127"/>
        <v>After 01-15</v>
      </c>
      <c r="R904">
        <f t="shared" si="128"/>
        <v>102.88799999999999</v>
      </c>
      <c r="S904">
        <f t="shared" si="129"/>
        <v>514.43999999999994</v>
      </c>
      <c r="T904">
        <f t="shared" si="130"/>
        <v>164.64</v>
      </c>
      <c r="U904" s="2">
        <f>Monthly_Fixed_Costs!$I$2</f>
        <v>26.363636363636363</v>
      </c>
      <c r="V904">
        <f t="shared" si="131"/>
        <v>25.049999999999997</v>
      </c>
      <c r="W904" s="2">
        <f t="shared" si="132"/>
        <v>113.22636363636363</v>
      </c>
      <c r="X904">
        <f t="shared" si="133"/>
        <v>3</v>
      </c>
      <c r="Y904">
        <f t="shared" si="134"/>
        <v>0</v>
      </c>
    </row>
    <row r="905" spans="1:25" x14ac:dyDescent="0.3">
      <c r="A905" t="s">
        <v>941</v>
      </c>
      <c r="B905" s="1">
        <v>45678</v>
      </c>
      <c r="C905" s="1">
        <v>45680</v>
      </c>
      <c r="D905" s="1">
        <v>45679</v>
      </c>
      <c r="E905" t="s">
        <v>16</v>
      </c>
      <c r="F905" t="s">
        <v>41</v>
      </c>
      <c r="G905" t="s">
        <v>18</v>
      </c>
      <c r="H905" t="s">
        <v>33</v>
      </c>
      <c r="I905" t="s">
        <v>38</v>
      </c>
      <c r="J905" t="s">
        <v>21</v>
      </c>
      <c r="K905">
        <v>8</v>
      </c>
      <c r="L905">
        <v>87.91</v>
      </c>
      <c r="M905">
        <v>50.1</v>
      </c>
      <c r="N905">
        <v>5.44</v>
      </c>
      <c r="O905">
        <v>15</v>
      </c>
      <c r="P905">
        <f t="shared" si="126"/>
        <v>1</v>
      </c>
      <c r="Q905" t="str">
        <f t="shared" si="127"/>
        <v>After 01-15</v>
      </c>
      <c r="R905">
        <f t="shared" si="128"/>
        <v>74.723500000000001</v>
      </c>
      <c r="S905">
        <f t="shared" si="129"/>
        <v>597.78800000000001</v>
      </c>
      <c r="T905">
        <f t="shared" si="130"/>
        <v>196.988</v>
      </c>
      <c r="U905" s="2">
        <f>Monthly_Fixed_Costs!$I$2</f>
        <v>26.363636363636363</v>
      </c>
      <c r="V905">
        <f t="shared" si="131"/>
        <v>43.52</v>
      </c>
      <c r="W905" s="2">
        <f t="shared" si="132"/>
        <v>127.10436363636363</v>
      </c>
      <c r="X905">
        <f t="shared" si="133"/>
        <v>1</v>
      </c>
      <c r="Y905">
        <f t="shared" si="134"/>
        <v>0</v>
      </c>
    </row>
    <row r="906" spans="1:25" x14ac:dyDescent="0.3">
      <c r="A906" t="s">
        <v>942</v>
      </c>
      <c r="B906" s="1">
        <v>45664</v>
      </c>
      <c r="C906" s="1">
        <v>45668</v>
      </c>
      <c r="D906" s="1">
        <v>45667</v>
      </c>
      <c r="E906" t="s">
        <v>23</v>
      </c>
      <c r="F906" t="s">
        <v>45</v>
      </c>
      <c r="G906" t="s">
        <v>24</v>
      </c>
      <c r="H906" t="s">
        <v>19</v>
      </c>
      <c r="I906" t="s">
        <v>26</v>
      </c>
      <c r="J906" t="s">
        <v>27</v>
      </c>
      <c r="K906">
        <v>12</v>
      </c>
      <c r="L906">
        <v>38.08</v>
      </c>
      <c r="M906">
        <v>23.2</v>
      </c>
      <c r="N906">
        <v>4.0999999999999996</v>
      </c>
      <c r="O906">
        <v>15</v>
      </c>
      <c r="P906">
        <f t="shared" si="126"/>
        <v>1</v>
      </c>
      <c r="Q906" t="str">
        <f t="shared" si="127"/>
        <v>Before 01-15</v>
      </c>
      <c r="R906">
        <f t="shared" si="128"/>
        <v>32.367999999999995</v>
      </c>
      <c r="S906">
        <f t="shared" si="129"/>
        <v>388.41599999999994</v>
      </c>
      <c r="T906">
        <f t="shared" si="130"/>
        <v>110.01599999999996</v>
      </c>
      <c r="U906" s="2">
        <f>Monthly_Fixed_Costs!$I$2</f>
        <v>26.363636363636363</v>
      </c>
      <c r="V906">
        <f t="shared" si="131"/>
        <v>49.199999999999996</v>
      </c>
      <c r="W906" s="2">
        <f t="shared" si="132"/>
        <v>34.4523636363636</v>
      </c>
      <c r="X906">
        <f t="shared" si="133"/>
        <v>3</v>
      </c>
      <c r="Y906">
        <f t="shared" si="134"/>
        <v>0</v>
      </c>
    </row>
    <row r="907" spans="1:25" x14ac:dyDescent="0.3">
      <c r="A907" t="s">
        <v>943</v>
      </c>
      <c r="B907" s="1">
        <v>45684</v>
      </c>
      <c r="C907" s="1">
        <v>45687</v>
      </c>
      <c r="D907" s="1">
        <v>45688</v>
      </c>
      <c r="E907" t="s">
        <v>23</v>
      </c>
      <c r="F907" t="s">
        <v>45</v>
      </c>
      <c r="G907" t="s">
        <v>18</v>
      </c>
      <c r="H907" t="s">
        <v>37</v>
      </c>
      <c r="I907" t="s">
        <v>38</v>
      </c>
      <c r="J907" t="s">
        <v>21</v>
      </c>
      <c r="K907">
        <v>7</v>
      </c>
      <c r="L907">
        <v>152.18</v>
      </c>
      <c r="M907">
        <v>92.37</v>
      </c>
      <c r="N907">
        <v>10.86</v>
      </c>
      <c r="O907">
        <v>0</v>
      </c>
      <c r="P907">
        <f t="shared" si="126"/>
        <v>0</v>
      </c>
      <c r="Q907" t="str">
        <f t="shared" si="127"/>
        <v>After 01-15</v>
      </c>
      <c r="R907">
        <f t="shared" si="128"/>
        <v>152.18</v>
      </c>
      <c r="S907">
        <f t="shared" si="129"/>
        <v>1065.26</v>
      </c>
      <c r="T907">
        <f t="shared" si="130"/>
        <v>418.66999999999996</v>
      </c>
      <c r="U907" s="2">
        <f>Monthly_Fixed_Costs!$I$2</f>
        <v>26.363636363636363</v>
      </c>
      <c r="V907">
        <f t="shared" si="131"/>
        <v>76.02</v>
      </c>
      <c r="W907" s="2">
        <f t="shared" si="132"/>
        <v>316.2863636363636</v>
      </c>
      <c r="X907">
        <f t="shared" si="133"/>
        <v>4</v>
      </c>
      <c r="Y907">
        <f t="shared" si="134"/>
        <v>0</v>
      </c>
    </row>
    <row r="908" spans="1:25" x14ac:dyDescent="0.3">
      <c r="A908" t="s">
        <v>944</v>
      </c>
      <c r="B908" s="1">
        <v>45679</v>
      </c>
      <c r="C908" s="1">
        <v>45682</v>
      </c>
      <c r="D908" s="1">
        <v>45682</v>
      </c>
      <c r="E908" t="s">
        <v>23</v>
      </c>
      <c r="F908" t="s">
        <v>17</v>
      </c>
      <c r="G908" t="s">
        <v>18</v>
      </c>
      <c r="H908" t="s">
        <v>25</v>
      </c>
      <c r="I908" t="s">
        <v>74</v>
      </c>
      <c r="J908" t="s">
        <v>27</v>
      </c>
      <c r="K908">
        <v>14</v>
      </c>
      <c r="L908">
        <v>61.07</v>
      </c>
      <c r="M908">
        <v>24.76</v>
      </c>
      <c r="N908">
        <v>11.79</v>
      </c>
      <c r="O908">
        <v>0</v>
      </c>
      <c r="P908">
        <f t="shared" si="126"/>
        <v>1</v>
      </c>
      <c r="Q908" t="str">
        <f t="shared" si="127"/>
        <v>After 01-15</v>
      </c>
      <c r="R908">
        <f t="shared" si="128"/>
        <v>61.07</v>
      </c>
      <c r="S908">
        <f t="shared" si="129"/>
        <v>854.98</v>
      </c>
      <c r="T908">
        <f t="shared" si="130"/>
        <v>508.34</v>
      </c>
      <c r="U908" s="2">
        <f>Monthly_Fixed_Costs!$I$2</f>
        <v>26.363636363636363</v>
      </c>
      <c r="V908">
        <f t="shared" si="131"/>
        <v>165.06</v>
      </c>
      <c r="W908" s="2">
        <f t="shared" si="132"/>
        <v>316.9163636363636</v>
      </c>
      <c r="X908">
        <f t="shared" si="133"/>
        <v>3</v>
      </c>
      <c r="Y908">
        <f t="shared" si="134"/>
        <v>0</v>
      </c>
    </row>
    <row r="909" spans="1:25" x14ac:dyDescent="0.3">
      <c r="A909" t="s">
        <v>945</v>
      </c>
      <c r="B909" s="1">
        <v>45681</v>
      </c>
      <c r="C909" s="1">
        <v>45685</v>
      </c>
      <c r="D909" s="1">
        <v>45684</v>
      </c>
      <c r="E909" t="s">
        <v>23</v>
      </c>
      <c r="F909" t="s">
        <v>32</v>
      </c>
      <c r="G909" t="s">
        <v>18</v>
      </c>
      <c r="H909" t="s">
        <v>19</v>
      </c>
      <c r="I909" t="s">
        <v>20</v>
      </c>
      <c r="J909" t="s">
        <v>21</v>
      </c>
      <c r="K909">
        <v>7</v>
      </c>
      <c r="L909">
        <v>199.53</v>
      </c>
      <c r="M909">
        <v>104.72</v>
      </c>
      <c r="N909">
        <v>5.56</v>
      </c>
      <c r="O909">
        <v>5</v>
      </c>
      <c r="P909">
        <f t="shared" si="126"/>
        <v>1</v>
      </c>
      <c r="Q909" t="str">
        <f t="shared" si="127"/>
        <v>After 01-15</v>
      </c>
      <c r="R909">
        <f t="shared" si="128"/>
        <v>189.55349999999999</v>
      </c>
      <c r="S909">
        <f t="shared" si="129"/>
        <v>1326.8744999999999</v>
      </c>
      <c r="T909">
        <f t="shared" si="130"/>
        <v>593.83449999999993</v>
      </c>
      <c r="U909" s="2">
        <f>Monthly_Fixed_Costs!$I$2</f>
        <v>26.363636363636363</v>
      </c>
      <c r="V909">
        <f t="shared" si="131"/>
        <v>38.919999999999995</v>
      </c>
      <c r="W909" s="2">
        <f t="shared" si="132"/>
        <v>528.5508636363636</v>
      </c>
      <c r="X909">
        <f t="shared" si="133"/>
        <v>3</v>
      </c>
      <c r="Y909">
        <f t="shared" si="134"/>
        <v>0</v>
      </c>
    </row>
    <row r="910" spans="1:25" x14ac:dyDescent="0.3">
      <c r="A910" t="s">
        <v>946</v>
      </c>
      <c r="B910" s="1">
        <v>45667</v>
      </c>
      <c r="C910" s="1">
        <v>45671</v>
      </c>
      <c r="D910" s="1">
        <v>45671</v>
      </c>
      <c r="E910" t="s">
        <v>16</v>
      </c>
      <c r="F910" t="s">
        <v>41</v>
      </c>
      <c r="G910" t="s">
        <v>24</v>
      </c>
      <c r="H910" t="s">
        <v>25</v>
      </c>
      <c r="I910" t="s">
        <v>20</v>
      </c>
      <c r="J910" t="s">
        <v>21</v>
      </c>
      <c r="K910">
        <v>10</v>
      </c>
      <c r="L910">
        <v>127.81</v>
      </c>
      <c r="M910">
        <v>59.07</v>
      </c>
      <c r="N910">
        <v>6.78</v>
      </c>
      <c r="O910">
        <v>0</v>
      </c>
      <c r="P910">
        <f t="shared" si="126"/>
        <v>1</v>
      </c>
      <c r="Q910" t="str">
        <f t="shared" si="127"/>
        <v>Before 01-15</v>
      </c>
      <c r="R910">
        <f t="shared" si="128"/>
        <v>127.81</v>
      </c>
      <c r="S910">
        <f t="shared" si="129"/>
        <v>1278.0999999999999</v>
      </c>
      <c r="T910">
        <f t="shared" si="130"/>
        <v>687.39999999999986</v>
      </c>
      <c r="U910" s="2">
        <f>Monthly_Fixed_Costs!$I$2</f>
        <v>26.363636363636363</v>
      </c>
      <c r="V910">
        <f t="shared" si="131"/>
        <v>67.8</v>
      </c>
      <c r="W910" s="2">
        <f t="shared" si="132"/>
        <v>593.23636363636354</v>
      </c>
      <c r="X910">
        <f t="shared" si="133"/>
        <v>4</v>
      </c>
      <c r="Y910">
        <f t="shared" si="134"/>
        <v>0</v>
      </c>
    </row>
    <row r="911" spans="1:25" x14ac:dyDescent="0.3">
      <c r="A911" t="s">
        <v>947</v>
      </c>
      <c r="B911" s="1">
        <v>45682</v>
      </c>
      <c r="C911" s="1">
        <v>45684</v>
      </c>
      <c r="D911" s="1">
        <v>45686</v>
      </c>
      <c r="E911" t="s">
        <v>16</v>
      </c>
      <c r="F911" t="s">
        <v>32</v>
      </c>
      <c r="G911" t="s">
        <v>18</v>
      </c>
      <c r="H911" t="s">
        <v>25</v>
      </c>
      <c r="I911" t="s">
        <v>56</v>
      </c>
      <c r="J911" t="s">
        <v>35</v>
      </c>
      <c r="K911">
        <v>4</v>
      </c>
      <c r="L911">
        <v>105.75</v>
      </c>
      <c r="M911">
        <v>59.61</v>
      </c>
      <c r="N911">
        <v>8.2200000000000006</v>
      </c>
      <c r="O911">
        <v>0</v>
      </c>
      <c r="P911">
        <f t="shared" si="126"/>
        <v>0</v>
      </c>
      <c r="Q911" t="str">
        <f t="shared" si="127"/>
        <v>After 01-15</v>
      </c>
      <c r="R911">
        <f t="shared" si="128"/>
        <v>105.75</v>
      </c>
      <c r="S911">
        <f t="shared" si="129"/>
        <v>423</v>
      </c>
      <c r="T911">
        <f t="shared" si="130"/>
        <v>184.56</v>
      </c>
      <c r="U911" s="2">
        <f>Monthly_Fixed_Costs!$I$2</f>
        <v>26.363636363636363</v>
      </c>
      <c r="V911">
        <f t="shared" si="131"/>
        <v>32.880000000000003</v>
      </c>
      <c r="W911" s="2">
        <f t="shared" si="132"/>
        <v>125.31636363636363</v>
      </c>
      <c r="X911">
        <f t="shared" si="133"/>
        <v>4</v>
      </c>
      <c r="Y911">
        <f t="shared" si="134"/>
        <v>0</v>
      </c>
    </row>
    <row r="912" spans="1:25" x14ac:dyDescent="0.3">
      <c r="A912" t="s">
        <v>948</v>
      </c>
      <c r="B912" s="1">
        <v>45675</v>
      </c>
      <c r="C912" s="1">
        <v>45679</v>
      </c>
      <c r="D912" s="1">
        <v>45679</v>
      </c>
      <c r="E912" t="s">
        <v>16</v>
      </c>
      <c r="F912" t="s">
        <v>45</v>
      </c>
      <c r="G912" t="s">
        <v>24</v>
      </c>
      <c r="H912" t="s">
        <v>25</v>
      </c>
      <c r="I912" t="s">
        <v>29</v>
      </c>
      <c r="J912" t="s">
        <v>27</v>
      </c>
      <c r="K912">
        <v>10</v>
      </c>
      <c r="L912">
        <v>119.08</v>
      </c>
      <c r="M912">
        <v>61.47</v>
      </c>
      <c r="N912">
        <v>6.69</v>
      </c>
      <c r="O912">
        <v>0</v>
      </c>
      <c r="P912">
        <f t="shared" si="126"/>
        <v>1</v>
      </c>
      <c r="Q912" t="str">
        <f t="shared" si="127"/>
        <v>After 01-15</v>
      </c>
      <c r="R912">
        <f t="shared" si="128"/>
        <v>119.08</v>
      </c>
      <c r="S912">
        <f t="shared" si="129"/>
        <v>1190.8</v>
      </c>
      <c r="T912">
        <f t="shared" si="130"/>
        <v>576.09999999999991</v>
      </c>
      <c r="U912" s="2">
        <f>Monthly_Fixed_Costs!$I$2</f>
        <v>26.363636363636363</v>
      </c>
      <c r="V912">
        <f t="shared" si="131"/>
        <v>66.900000000000006</v>
      </c>
      <c r="W912" s="2">
        <f t="shared" si="132"/>
        <v>482.83636363636356</v>
      </c>
      <c r="X912">
        <f t="shared" si="133"/>
        <v>4</v>
      </c>
      <c r="Y912">
        <f t="shared" si="134"/>
        <v>0</v>
      </c>
    </row>
    <row r="913" spans="1:25" x14ac:dyDescent="0.3">
      <c r="A913" t="s">
        <v>949</v>
      </c>
      <c r="B913" s="1">
        <v>45662</v>
      </c>
      <c r="C913" s="1">
        <v>45664</v>
      </c>
      <c r="D913" s="1">
        <v>45663</v>
      </c>
      <c r="E913" t="s">
        <v>16</v>
      </c>
      <c r="F913" t="s">
        <v>17</v>
      </c>
      <c r="G913" t="s">
        <v>24</v>
      </c>
      <c r="H913" t="s">
        <v>19</v>
      </c>
      <c r="I913" t="s">
        <v>47</v>
      </c>
      <c r="J913" t="s">
        <v>35</v>
      </c>
      <c r="K913">
        <v>10</v>
      </c>
      <c r="L913">
        <v>116.93</v>
      </c>
      <c r="M913">
        <v>66.56</v>
      </c>
      <c r="N913">
        <v>8.43</v>
      </c>
      <c r="O913">
        <v>5</v>
      </c>
      <c r="P913">
        <f t="shared" si="126"/>
        <v>1</v>
      </c>
      <c r="Q913" t="str">
        <f t="shared" si="127"/>
        <v>Before 01-15</v>
      </c>
      <c r="R913">
        <f t="shared" si="128"/>
        <v>111.0835</v>
      </c>
      <c r="S913">
        <f t="shared" si="129"/>
        <v>1110.835</v>
      </c>
      <c r="T913">
        <f t="shared" si="130"/>
        <v>445.23500000000001</v>
      </c>
      <c r="U913" s="2">
        <f>Monthly_Fixed_Costs!$I$2</f>
        <v>26.363636363636363</v>
      </c>
      <c r="V913">
        <f t="shared" si="131"/>
        <v>84.3</v>
      </c>
      <c r="W913" s="2">
        <f t="shared" si="132"/>
        <v>334.57136363636369</v>
      </c>
      <c r="X913">
        <f t="shared" si="133"/>
        <v>1</v>
      </c>
      <c r="Y913">
        <f t="shared" si="134"/>
        <v>0</v>
      </c>
    </row>
    <row r="914" spans="1:25" x14ac:dyDescent="0.3">
      <c r="A914" t="s">
        <v>950</v>
      </c>
      <c r="B914" s="1">
        <v>45673</v>
      </c>
      <c r="C914" s="1">
        <v>45676</v>
      </c>
      <c r="D914" s="1">
        <v>45676</v>
      </c>
      <c r="E914" t="s">
        <v>23</v>
      </c>
      <c r="F914" t="s">
        <v>45</v>
      </c>
      <c r="G914" t="s">
        <v>18</v>
      </c>
      <c r="H914" t="s">
        <v>33</v>
      </c>
      <c r="I914" t="s">
        <v>56</v>
      </c>
      <c r="J914" t="s">
        <v>35</v>
      </c>
      <c r="K914">
        <v>10</v>
      </c>
      <c r="L914">
        <v>144.96</v>
      </c>
      <c r="M914">
        <v>84.72</v>
      </c>
      <c r="N914">
        <v>3.35</v>
      </c>
      <c r="O914">
        <v>5</v>
      </c>
      <c r="P914">
        <f t="shared" si="126"/>
        <v>1</v>
      </c>
      <c r="Q914" t="str">
        <f t="shared" si="127"/>
        <v>After 01-15</v>
      </c>
      <c r="R914">
        <f t="shared" si="128"/>
        <v>137.71199999999999</v>
      </c>
      <c r="S914">
        <f t="shared" si="129"/>
        <v>1377.12</v>
      </c>
      <c r="T914">
        <f t="shared" si="130"/>
        <v>529.91999999999985</v>
      </c>
      <c r="U914" s="2">
        <f>Monthly_Fixed_Costs!$I$2</f>
        <v>26.363636363636363</v>
      </c>
      <c r="V914">
        <f t="shared" si="131"/>
        <v>33.5</v>
      </c>
      <c r="W914" s="2">
        <f t="shared" si="132"/>
        <v>470.05636363636347</v>
      </c>
      <c r="X914">
        <f t="shared" si="133"/>
        <v>3</v>
      </c>
      <c r="Y914">
        <f t="shared" si="134"/>
        <v>0</v>
      </c>
    </row>
    <row r="915" spans="1:25" x14ac:dyDescent="0.3">
      <c r="A915" t="s">
        <v>951</v>
      </c>
      <c r="B915" s="1">
        <v>45678</v>
      </c>
      <c r="C915" s="1">
        <v>45680</v>
      </c>
      <c r="D915" s="1">
        <v>45682</v>
      </c>
      <c r="E915" t="s">
        <v>16</v>
      </c>
      <c r="F915" t="s">
        <v>17</v>
      </c>
      <c r="G915" t="s">
        <v>24</v>
      </c>
      <c r="H915" t="s">
        <v>19</v>
      </c>
      <c r="I915" t="s">
        <v>74</v>
      </c>
      <c r="J915" t="s">
        <v>27</v>
      </c>
      <c r="K915">
        <v>15</v>
      </c>
      <c r="L915">
        <v>71.819999999999993</v>
      </c>
      <c r="M915">
        <v>46.32</v>
      </c>
      <c r="N915">
        <v>8.34</v>
      </c>
      <c r="O915">
        <v>10</v>
      </c>
      <c r="P915">
        <f t="shared" si="126"/>
        <v>0</v>
      </c>
      <c r="Q915" t="str">
        <f t="shared" si="127"/>
        <v>After 01-15</v>
      </c>
      <c r="R915">
        <f t="shared" si="128"/>
        <v>64.637999999999991</v>
      </c>
      <c r="S915">
        <f t="shared" si="129"/>
        <v>969.56999999999982</v>
      </c>
      <c r="T915">
        <f t="shared" si="130"/>
        <v>274.76999999999987</v>
      </c>
      <c r="U915" s="2">
        <f>Monthly_Fixed_Costs!$I$2</f>
        <v>26.363636363636363</v>
      </c>
      <c r="V915">
        <f t="shared" si="131"/>
        <v>125.1</v>
      </c>
      <c r="W915" s="2">
        <f t="shared" si="132"/>
        <v>123.3063636363635</v>
      </c>
      <c r="X915">
        <f t="shared" si="133"/>
        <v>4</v>
      </c>
      <c r="Y915">
        <f t="shared" si="134"/>
        <v>0</v>
      </c>
    </row>
    <row r="916" spans="1:25" x14ac:dyDescent="0.3">
      <c r="A916" t="s">
        <v>952</v>
      </c>
      <c r="B916" s="1">
        <v>45682</v>
      </c>
      <c r="C916" s="1">
        <v>45685</v>
      </c>
      <c r="D916" s="1">
        <v>45684</v>
      </c>
      <c r="E916" t="s">
        <v>16</v>
      </c>
      <c r="F916" t="s">
        <v>32</v>
      </c>
      <c r="G916" t="s">
        <v>18</v>
      </c>
      <c r="H916" t="s">
        <v>37</v>
      </c>
      <c r="I916" t="s">
        <v>34</v>
      </c>
      <c r="J916" t="s">
        <v>35</v>
      </c>
      <c r="K916">
        <v>7</v>
      </c>
      <c r="L916">
        <v>130.34</v>
      </c>
      <c r="M916">
        <v>60.7</v>
      </c>
      <c r="N916">
        <v>9.15</v>
      </c>
      <c r="O916">
        <v>0</v>
      </c>
      <c r="P916">
        <f t="shared" si="126"/>
        <v>1</v>
      </c>
      <c r="Q916" t="str">
        <f t="shared" si="127"/>
        <v>After 01-15</v>
      </c>
      <c r="R916">
        <f t="shared" si="128"/>
        <v>130.34</v>
      </c>
      <c r="S916">
        <f t="shared" si="129"/>
        <v>912.38</v>
      </c>
      <c r="T916">
        <f t="shared" si="130"/>
        <v>487.47999999999996</v>
      </c>
      <c r="U916" s="2">
        <f>Monthly_Fixed_Costs!$I$2</f>
        <v>26.363636363636363</v>
      </c>
      <c r="V916">
        <f t="shared" si="131"/>
        <v>64.05</v>
      </c>
      <c r="W916" s="2">
        <f t="shared" si="132"/>
        <v>397.06636363636358</v>
      </c>
      <c r="X916">
        <f t="shared" si="133"/>
        <v>2</v>
      </c>
      <c r="Y916">
        <f t="shared" si="134"/>
        <v>0</v>
      </c>
    </row>
    <row r="917" spans="1:25" x14ac:dyDescent="0.3">
      <c r="A917" t="s">
        <v>953</v>
      </c>
      <c r="B917" s="1">
        <v>45674</v>
      </c>
      <c r="C917" s="1">
        <v>45676</v>
      </c>
      <c r="D917" s="1">
        <v>45676</v>
      </c>
      <c r="E917" t="s">
        <v>16</v>
      </c>
      <c r="F917" t="s">
        <v>17</v>
      </c>
      <c r="G917" t="s">
        <v>24</v>
      </c>
      <c r="H917" t="s">
        <v>33</v>
      </c>
      <c r="I917" t="s">
        <v>38</v>
      </c>
      <c r="J917" t="s">
        <v>21</v>
      </c>
      <c r="K917">
        <v>9</v>
      </c>
      <c r="L917">
        <v>112.66</v>
      </c>
      <c r="M917">
        <v>69.03</v>
      </c>
      <c r="N917">
        <v>3.2</v>
      </c>
      <c r="O917">
        <v>10</v>
      </c>
      <c r="P917">
        <f t="shared" si="126"/>
        <v>1</v>
      </c>
      <c r="Q917" t="str">
        <f t="shared" si="127"/>
        <v>After 01-15</v>
      </c>
      <c r="R917">
        <f t="shared" si="128"/>
        <v>101.39400000000001</v>
      </c>
      <c r="S917">
        <f t="shared" si="129"/>
        <v>912.54600000000005</v>
      </c>
      <c r="T917">
        <f t="shared" si="130"/>
        <v>291.27600000000007</v>
      </c>
      <c r="U917" s="2">
        <f>Monthly_Fixed_Costs!$I$2</f>
        <v>26.363636363636363</v>
      </c>
      <c r="V917">
        <f t="shared" si="131"/>
        <v>28.8</v>
      </c>
      <c r="W917" s="2">
        <f t="shared" si="132"/>
        <v>236.11236363636371</v>
      </c>
      <c r="X917">
        <f t="shared" si="133"/>
        <v>2</v>
      </c>
      <c r="Y917">
        <f t="shared" si="134"/>
        <v>0</v>
      </c>
    </row>
    <row r="918" spans="1:25" x14ac:dyDescent="0.3">
      <c r="A918" t="s">
        <v>954</v>
      </c>
      <c r="B918" s="1">
        <v>45685</v>
      </c>
      <c r="C918" s="1">
        <v>45687</v>
      </c>
      <c r="D918" s="1">
        <v>45687</v>
      </c>
      <c r="E918" t="s">
        <v>16</v>
      </c>
      <c r="F918" t="s">
        <v>45</v>
      </c>
      <c r="G918" t="s">
        <v>24</v>
      </c>
      <c r="H918" t="s">
        <v>33</v>
      </c>
      <c r="I918" t="s">
        <v>20</v>
      </c>
      <c r="J918" t="s">
        <v>21</v>
      </c>
      <c r="K918">
        <v>18</v>
      </c>
      <c r="L918">
        <v>126.85</v>
      </c>
      <c r="M918">
        <v>56.05</v>
      </c>
      <c r="N918">
        <v>9.5399999999999991</v>
      </c>
      <c r="O918">
        <v>15</v>
      </c>
      <c r="P918">
        <f t="shared" si="126"/>
        <v>1</v>
      </c>
      <c r="Q918" t="str">
        <f t="shared" si="127"/>
        <v>After 01-15</v>
      </c>
      <c r="R918">
        <f t="shared" si="128"/>
        <v>107.82249999999999</v>
      </c>
      <c r="S918">
        <f t="shared" si="129"/>
        <v>1940.8049999999998</v>
      </c>
      <c r="T918">
        <f t="shared" si="130"/>
        <v>931.90499999999986</v>
      </c>
      <c r="U918" s="2">
        <f>Monthly_Fixed_Costs!$I$2</f>
        <v>26.363636363636363</v>
      </c>
      <c r="V918">
        <f t="shared" si="131"/>
        <v>171.71999999999997</v>
      </c>
      <c r="W918" s="2">
        <f t="shared" si="132"/>
        <v>733.82136363636346</v>
      </c>
      <c r="X918">
        <f t="shared" si="133"/>
        <v>2</v>
      </c>
      <c r="Y918">
        <f t="shared" si="134"/>
        <v>0</v>
      </c>
    </row>
    <row r="919" spans="1:25" x14ac:dyDescent="0.3">
      <c r="A919" t="s">
        <v>955</v>
      </c>
      <c r="B919" s="1">
        <v>45681</v>
      </c>
      <c r="C919" s="1">
        <v>45683</v>
      </c>
      <c r="D919" s="1">
        <v>45683</v>
      </c>
      <c r="E919" t="s">
        <v>16</v>
      </c>
      <c r="F919" t="s">
        <v>45</v>
      </c>
      <c r="G919" t="s">
        <v>18</v>
      </c>
      <c r="H919" t="s">
        <v>25</v>
      </c>
      <c r="I919" t="s">
        <v>38</v>
      </c>
      <c r="J919" t="s">
        <v>21</v>
      </c>
      <c r="K919">
        <v>19</v>
      </c>
      <c r="L919">
        <v>194.54</v>
      </c>
      <c r="M919">
        <v>82.61</v>
      </c>
      <c r="N919">
        <v>10.220000000000001</v>
      </c>
      <c r="O919">
        <v>5</v>
      </c>
      <c r="P919">
        <f t="shared" si="126"/>
        <v>1</v>
      </c>
      <c r="Q919" t="str">
        <f t="shared" si="127"/>
        <v>After 01-15</v>
      </c>
      <c r="R919">
        <f t="shared" si="128"/>
        <v>184.81299999999999</v>
      </c>
      <c r="S919">
        <f t="shared" si="129"/>
        <v>3511.4469999999997</v>
      </c>
      <c r="T919">
        <f t="shared" si="130"/>
        <v>1941.8569999999997</v>
      </c>
      <c r="U919" s="2">
        <f>Monthly_Fixed_Costs!$I$2</f>
        <v>26.363636363636363</v>
      </c>
      <c r="V919">
        <f t="shared" si="131"/>
        <v>194.18</v>
      </c>
      <c r="W919" s="2">
        <f t="shared" si="132"/>
        <v>1721.3133636363634</v>
      </c>
      <c r="X919">
        <f t="shared" si="133"/>
        <v>2</v>
      </c>
      <c r="Y919">
        <f t="shared" si="134"/>
        <v>0</v>
      </c>
    </row>
    <row r="920" spans="1:25" x14ac:dyDescent="0.3">
      <c r="A920" t="s">
        <v>956</v>
      </c>
      <c r="B920" s="1">
        <v>45675</v>
      </c>
      <c r="C920" s="1">
        <v>45678</v>
      </c>
      <c r="D920" s="1">
        <v>45677</v>
      </c>
      <c r="E920" t="s">
        <v>23</v>
      </c>
      <c r="F920" t="s">
        <v>41</v>
      </c>
      <c r="G920" t="s">
        <v>18</v>
      </c>
      <c r="H920" t="s">
        <v>37</v>
      </c>
      <c r="I920" t="s">
        <v>74</v>
      </c>
      <c r="J920" t="s">
        <v>27</v>
      </c>
      <c r="K920">
        <v>4</v>
      </c>
      <c r="L920">
        <v>173.39</v>
      </c>
      <c r="M920">
        <v>73.12</v>
      </c>
      <c r="N920">
        <v>7.67</v>
      </c>
      <c r="O920">
        <v>10</v>
      </c>
      <c r="P920">
        <f t="shared" si="126"/>
        <v>1</v>
      </c>
      <c r="Q920" t="str">
        <f t="shared" si="127"/>
        <v>After 01-15</v>
      </c>
      <c r="R920">
        <f t="shared" si="128"/>
        <v>156.05099999999999</v>
      </c>
      <c r="S920">
        <f t="shared" si="129"/>
        <v>624.20399999999995</v>
      </c>
      <c r="T920">
        <f t="shared" si="130"/>
        <v>331.72399999999993</v>
      </c>
      <c r="U920" s="2">
        <f>Monthly_Fixed_Costs!$I$2</f>
        <v>26.363636363636363</v>
      </c>
      <c r="V920">
        <f t="shared" si="131"/>
        <v>30.68</v>
      </c>
      <c r="W920" s="2">
        <f t="shared" si="132"/>
        <v>274.68036363636355</v>
      </c>
      <c r="X920">
        <f t="shared" si="133"/>
        <v>2</v>
      </c>
      <c r="Y920">
        <f t="shared" si="134"/>
        <v>0</v>
      </c>
    </row>
    <row r="921" spans="1:25" x14ac:dyDescent="0.3">
      <c r="A921" t="s">
        <v>957</v>
      </c>
      <c r="B921" s="1">
        <v>45684</v>
      </c>
      <c r="C921" s="1">
        <v>45687</v>
      </c>
      <c r="D921" s="1">
        <v>45688</v>
      </c>
      <c r="E921" t="s">
        <v>16</v>
      </c>
      <c r="F921" t="s">
        <v>41</v>
      </c>
      <c r="G921" t="s">
        <v>18</v>
      </c>
      <c r="H921" t="s">
        <v>25</v>
      </c>
      <c r="I921" t="s">
        <v>47</v>
      </c>
      <c r="J921" t="s">
        <v>35</v>
      </c>
      <c r="K921">
        <v>19</v>
      </c>
      <c r="L921">
        <v>92.65</v>
      </c>
      <c r="M921">
        <v>45.54</v>
      </c>
      <c r="N921">
        <v>3.86</v>
      </c>
      <c r="O921">
        <v>0</v>
      </c>
      <c r="P921">
        <f t="shared" si="126"/>
        <v>0</v>
      </c>
      <c r="Q921" t="str">
        <f t="shared" si="127"/>
        <v>After 01-15</v>
      </c>
      <c r="R921">
        <f t="shared" si="128"/>
        <v>92.65</v>
      </c>
      <c r="S921">
        <f t="shared" si="129"/>
        <v>1760.3500000000001</v>
      </c>
      <c r="T921">
        <f t="shared" si="130"/>
        <v>895.09000000000015</v>
      </c>
      <c r="U921" s="2">
        <f>Monthly_Fixed_Costs!$I$2</f>
        <v>26.363636363636363</v>
      </c>
      <c r="V921">
        <f t="shared" si="131"/>
        <v>73.34</v>
      </c>
      <c r="W921" s="2">
        <f t="shared" si="132"/>
        <v>795.38636363636374</v>
      </c>
      <c r="X921">
        <f t="shared" si="133"/>
        <v>4</v>
      </c>
      <c r="Y921">
        <f t="shared" si="134"/>
        <v>0</v>
      </c>
    </row>
    <row r="922" spans="1:25" x14ac:dyDescent="0.3">
      <c r="A922" t="s">
        <v>958</v>
      </c>
      <c r="B922" s="1">
        <v>45670</v>
      </c>
      <c r="C922" s="1">
        <v>45673</v>
      </c>
      <c r="D922" s="1">
        <v>45673</v>
      </c>
      <c r="E922" t="s">
        <v>23</v>
      </c>
      <c r="F922" t="s">
        <v>17</v>
      </c>
      <c r="G922" t="s">
        <v>18</v>
      </c>
      <c r="H922" t="s">
        <v>37</v>
      </c>
      <c r="I922" t="s">
        <v>26</v>
      </c>
      <c r="J922" t="s">
        <v>27</v>
      </c>
      <c r="K922">
        <v>20</v>
      </c>
      <c r="L922">
        <v>38.590000000000003</v>
      </c>
      <c r="M922">
        <v>22.98</v>
      </c>
      <c r="N922">
        <v>5.81</v>
      </c>
      <c r="O922">
        <v>10</v>
      </c>
      <c r="P922">
        <f t="shared" si="126"/>
        <v>1</v>
      </c>
      <c r="Q922" t="str">
        <f t="shared" si="127"/>
        <v>Before 01-15</v>
      </c>
      <c r="R922">
        <f t="shared" si="128"/>
        <v>34.731000000000002</v>
      </c>
      <c r="S922">
        <f t="shared" si="129"/>
        <v>694.62</v>
      </c>
      <c r="T922">
        <f t="shared" si="130"/>
        <v>235.01999999999998</v>
      </c>
      <c r="U922" s="2">
        <f>Monthly_Fixed_Costs!$I$2</f>
        <v>26.363636363636363</v>
      </c>
      <c r="V922">
        <f t="shared" si="131"/>
        <v>116.19999999999999</v>
      </c>
      <c r="W922" s="2">
        <f t="shared" si="132"/>
        <v>92.456363636363619</v>
      </c>
      <c r="X922">
        <f t="shared" si="133"/>
        <v>3</v>
      </c>
      <c r="Y922">
        <f t="shared" si="134"/>
        <v>0</v>
      </c>
    </row>
    <row r="923" spans="1:25" x14ac:dyDescent="0.3">
      <c r="A923" t="s">
        <v>959</v>
      </c>
      <c r="B923" s="1">
        <v>45664</v>
      </c>
      <c r="C923" s="1">
        <v>45666</v>
      </c>
      <c r="D923" s="1">
        <v>45665</v>
      </c>
      <c r="E923" t="s">
        <v>16</v>
      </c>
      <c r="F923" t="s">
        <v>17</v>
      </c>
      <c r="G923" t="s">
        <v>24</v>
      </c>
      <c r="H923" t="s">
        <v>33</v>
      </c>
      <c r="I923" t="s">
        <v>26</v>
      </c>
      <c r="J923" t="s">
        <v>27</v>
      </c>
      <c r="K923">
        <v>14</v>
      </c>
      <c r="L923">
        <v>95.93</v>
      </c>
      <c r="M923">
        <v>56.75</v>
      </c>
      <c r="N923">
        <v>5.43</v>
      </c>
      <c r="O923">
        <v>5</v>
      </c>
      <c r="P923">
        <f t="shared" si="126"/>
        <v>1</v>
      </c>
      <c r="Q923" t="str">
        <f t="shared" si="127"/>
        <v>Before 01-15</v>
      </c>
      <c r="R923">
        <f t="shared" si="128"/>
        <v>91.133499999999998</v>
      </c>
      <c r="S923">
        <f t="shared" si="129"/>
        <v>1275.8689999999999</v>
      </c>
      <c r="T923">
        <f t="shared" si="130"/>
        <v>481.36899999999991</v>
      </c>
      <c r="U923" s="2">
        <f>Monthly_Fixed_Costs!$I$2</f>
        <v>26.363636363636363</v>
      </c>
      <c r="V923">
        <f t="shared" si="131"/>
        <v>76.02</v>
      </c>
      <c r="W923" s="2">
        <f t="shared" si="132"/>
        <v>378.98536363636356</v>
      </c>
      <c r="X923">
        <f t="shared" si="133"/>
        <v>1</v>
      </c>
      <c r="Y923">
        <f t="shared" si="134"/>
        <v>0</v>
      </c>
    </row>
    <row r="924" spans="1:25" x14ac:dyDescent="0.3">
      <c r="A924" t="s">
        <v>960</v>
      </c>
      <c r="B924" s="1">
        <v>45683</v>
      </c>
      <c r="C924" s="1">
        <v>45685</v>
      </c>
      <c r="D924" s="1">
        <v>45685</v>
      </c>
      <c r="E924" t="s">
        <v>16</v>
      </c>
      <c r="F924" t="s">
        <v>32</v>
      </c>
      <c r="G924" t="s">
        <v>24</v>
      </c>
      <c r="H924" t="s">
        <v>37</v>
      </c>
      <c r="I924" t="s">
        <v>74</v>
      </c>
      <c r="J924" t="s">
        <v>27</v>
      </c>
      <c r="K924">
        <v>8</v>
      </c>
      <c r="L924">
        <v>47.37</v>
      </c>
      <c r="M924">
        <v>26.08</v>
      </c>
      <c r="N924">
        <v>5</v>
      </c>
      <c r="O924">
        <v>10</v>
      </c>
      <c r="P924">
        <f t="shared" si="126"/>
        <v>1</v>
      </c>
      <c r="Q924" t="str">
        <f t="shared" si="127"/>
        <v>After 01-15</v>
      </c>
      <c r="R924">
        <f t="shared" si="128"/>
        <v>42.632999999999996</v>
      </c>
      <c r="S924">
        <f t="shared" si="129"/>
        <v>341.06399999999996</v>
      </c>
      <c r="T924">
        <f t="shared" si="130"/>
        <v>132.42399999999998</v>
      </c>
      <c r="U924" s="2">
        <f>Monthly_Fixed_Costs!$I$2</f>
        <v>26.363636363636363</v>
      </c>
      <c r="V924">
        <f t="shared" si="131"/>
        <v>40</v>
      </c>
      <c r="W924" s="2">
        <f t="shared" si="132"/>
        <v>66.060363636363618</v>
      </c>
      <c r="X924">
        <f t="shared" si="133"/>
        <v>2</v>
      </c>
      <c r="Y924">
        <f t="shared" si="134"/>
        <v>0</v>
      </c>
    </row>
    <row r="925" spans="1:25" x14ac:dyDescent="0.3">
      <c r="A925" t="s">
        <v>961</v>
      </c>
      <c r="B925" s="1">
        <v>45686</v>
      </c>
      <c r="C925" s="1">
        <v>45688</v>
      </c>
      <c r="D925" s="1">
        <v>45688</v>
      </c>
      <c r="E925" t="s">
        <v>16</v>
      </c>
      <c r="F925" t="s">
        <v>41</v>
      </c>
      <c r="G925" t="s">
        <v>18</v>
      </c>
      <c r="H925" t="s">
        <v>33</v>
      </c>
      <c r="I925" t="s">
        <v>38</v>
      </c>
      <c r="J925" t="s">
        <v>21</v>
      </c>
      <c r="K925">
        <v>7</v>
      </c>
      <c r="L925">
        <v>55.64</v>
      </c>
      <c r="M925">
        <v>29.49</v>
      </c>
      <c r="N925">
        <v>9.23</v>
      </c>
      <c r="O925">
        <v>0</v>
      </c>
      <c r="P925">
        <f t="shared" si="126"/>
        <v>1</v>
      </c>
      <c r="Q925" t="str">
        <f t="shared" si="127"/>
        <v>After 01-15</v>
      </c>
      <c r="R925">
        <f t="shared" si="128"/>
        <v>55.64</v>
      </c>
      <c r="S925">
        <f t="shared" si="129"/>
        <v>389.48</v>
      </c>
      <c r="T925">
        <f t="shared" si="130"/>
        <v>183.05000000000004</v>
      </c>
      <c r="U925" s="2">
        <f>Monthly_Fixed_Costs!$I$2</f>
        <v>26.363636363636363</v>
      </c>
      <c r="V925">
        <f t="shared" si="131"/>
        <v>64.61</v>
      </c>
      <c r="W925" s="2">
        <f t="shared" si="132"/>
        <v>92.076363636363681</v>
      </c>
      <c r="X925">
        <f t="shared" si="133"/>
        <v>2</v>
      </c>
      <c r="Y925">
        <f t="shared" si="134"/>
        <v>0</v>
      </c>
    </row>
    <row r="926" spans="1:25" x14ac:dyDescent="0.3">
      <c r="A926" t="s">
        <v>962</v>
      </c>
      <c r="B926" s="1">
        <v>45679</v>
      </c>
      <c r="C926" s="1">
        <v>45681</v>
      </c>
      <c r="D926" s="1">
        <v>45681</v>
      </c>
      <c r="E926" t="s">
        <v>23</v>
      </c>
      <c r="F926" t="s">
        <v>45</v>
      </c>
      <c r="G926" t="s">
        <v>18</v>
      </c>
      <c r="H926" t="s">
        <v>33</v>
      </c>
      <c r="I926" t="s">
        <v>20</v>
      </c>
      <c r="J926" t="s">
        <v>21</v>
      </c>
      <c r="K926">
        <v>2</v>
      </c>
      <c r="L926">
        <v>168.77</v>
      </c>
      <c r="M926">
        <v>74.39</v>
      </c>
      <c r="N926">
        <v>6.3</v>
      </c>
      <c r="O926">
        <v>10</v>
      </c>
      <c r="P926">
        <f t="shared" si="126"/>
        <v>1</v>
      </c>
      <c r="Q926" t="str">
        <f t="shared" si="127"/>
        <v>After 01-15</v>
      </c>
      <c r="R926">
        <f t="shared" si="128"/>
        <v>151.893</v>
      </c>
      <c r="S926">
        <f t="shared" si="129"/>
        <v>303.786</v>
      </c>
      <c r="T926">
        <f t="shared" si="130"/>
        <v>155.006</v>
      </c>
      <c r="U926" s="2">
        <f>Monthly_Fixed_Costs!$I$2</f>
        <v>26.363636363636363</v>
      </c>
      <c r="V926">
        <f t="shared" si="131"/>
        <v>12.6</v>
      </c>
      <c r="W926" s="2">
        <f t="shared" si="132"/>
        <v>116.04236363636363</v>
      </c>
      <c r="X926">
        <f t="shared" si="133"/>
        <v>2</v>
      </c>
      <c r="Y926">
        <f t="shared" si="134"/>
        <v>0</v>
      </c>
    </row>
    <row r="927" spans="1:25" x14ac:dyDescent="0.3">
      <c r="A927" t="s">
        <v>963</v>
      </c>
      <c r="B927" s="1">
        <v>45662</v>
      </c>
      <c r="C927" s="1">
        <v>45664</v>
      </c>
      <c r="D927" s="1">
        <v>45664</v>
      </c>
      <c r="E927" t="s">
        <v>23</v>
      </c>
      <c r="F927" t="s">
        <v>45</v>
      </c>
      <c r="G927" t="s">
        <v>24</v>
      </c>
      <c r="H927" t="s">
        <v>33</v>
      </c>
      <c r="I927" t="s">
        <v>20</v>
      </c>
      <c r="J927" t="s">
        <v>21</v>
      </c>
      <c r="K927">
        <v>5</v>
      </c>
      <c r="L927">
        <v>27.4</v>
      </c>
      <c r="M927">
        <v>13.17</v>
      </c>
      <c r="N927">
        <v>9.67</v>
      </c>
      <c r="O927">
        <v>5</v>
      </c>
      <c r="P927">
        <f t="shared" si="126"/>
        <v>1</v>
      </c>
      <c r="Q927" t="str">
        <f t="shared" si="127"/>
        <v>Before 01-15</v>
      </c>
      <c r="R927">
        <f t="shared" si="128"/>
        <v>26.029999999999998</v>
      </c>
      <c r="S927">
        <f t="shared" si="129"/>
        <v>130.14999999999998</v>
      </c>
      <c r="T927">
        <f t="shared" si="130"/>
        <v>64.299999999999983</v>
      </c>
      <c r="U927" s="2">
        <f>Monthly_Fixed_Costs!$I$2</f>
        <v>26.363636363636363</v>
      </c>
      <c r="V927">
        <f t="shared" si="131"/>
        <v>48.35</v>
      </c>
      <c r="W927" s="2">
        <f t="shared" si="132"/>
        <v>-10.413636363636385</v>
      </c>
      <c r="X927">
        <f t="shared" si="133"/>
        <v>2</v>
      </c>
      <c r="Y927">
        <f t="shared" si="134"/>
        <v>1</v>
      </c>
    </row>
    <row r="928" spans="1:25" x14ac:dyDescent="0.3">
      <c r="A928" t="s">
        <v>964</v>
      </c>
      <c r="B928" s="1">
        <v>45675</v>
      </c>
      <c r="C928" s="1">
        <v>45677</v>
      </c>
      <c r="D928" s="1">
        <v>45679</v>
      </c>
      <c r="E928" t="s">
        <v>16</v>
      </c>
      <c r="F928" t="s">
        <v>41</v>
      </c>
      <c r="G928" t="s">
        <v>18</v>
      </c>
      <c r="H928" t="s">
        <v>33</v>
      </c>
      <c r="I928" t="s">
        <v>20</v>
      </c>
      <c r="J928" t="s">
        <v>21</v>
      </c>
      <c r="K928">
        <v>13</v>
      </c>
      <c r="L928">
        <v>123.57</v>
      </c>
      <c r="M928">
        <v>69.64</v>
      </c>
      <c r="N928">
        <v>7.01</v>
      </c>
      <c r="O928">
        <v>15</v>
      </c>
      <c r="P928">
        <f t="shared" si="126"/>
        <v>0</v>
      </c>
      <c r="Q928" t="str">
        <f t="shared" si="127"/>
        <v>After 01-15</v>
      </c>
      <c r="R928">
        <f t="shared" si="128"/>
        <v>105.03449999999999</v>
      </c>
      <c r="S928">
        <f t="shared" si="129"/>
        <v>1365.4485</v>
      </c>
      <c r="T928">
        <f t="shared" si="130"/>
        <v>460.12849999999992</v>
      </c>
      <c r="U928" s="2">
        <f>Monthly_Fixed_Costs!$I$2</f>
        <v>26.363636363636363</v>
      </c>
      <c r="V928">
        <f t="shared" si="131"/>
        <v>91.13</v>
      </c>
      <c r="W928" s="2">
        <f t="shared" si="132"/>
        <v>342.63486363636355</v>
      </c>
      <c r="X928">
        <f t="shared" si="133"/>
        <v>4</v>
      </c>
      <c r="Y928">
        <f t="shared" si="134"/>
        <v>0</v>
      </c>
    </row>
    <row r="929" spans="1:25" x14ac:dyDescent="0.3">
      <c r="A929" t="s">
        <v>965</v>
      </c>
      <c r="B929" s="1">
        <v>45667</v>
      </c>
      <c r="C929" s="1">
        <v>45671</v>
      </c>
      <c r="D929" s="1">
        <v>45671</v>
      </c>
      <c r="E929" t="s">
        <v>23</v>
      </c>
      <c r="F929" t="s">
        <v>45</v>
      </c>
      <c r="G929" t="s">
        <v>18</v>
      </c>
      <c r="H929" t="s">
        <v>19</v>
      </c>
      <c r="I929" t="s">
        <v>74</v>
      </c>
      <c r="J929" t="s">
        <v>27</v>
      </c>
      <c r="K929">
        <v>1</v>
      </c>
      <c r="L929">
        <v>68.400000000000006</v>
      </c>
      <c r="M929">
        <v>43.35</v>
      </c>
      <c r="N929">
        <v>6.49</v>
      </c>
      <c r="O929">
        <v>10</v>
      </c>
      <c r="P929">
        <f t="shared" si="126"/>
        <v>1</v>
      </c>
      <c r="Q929" t="str">
        <f t="shared" si="127"/>
        <v>Before 01-15</v>
      </c>
      <c r="R929">
        <f t="shared" si="128"/>
        <v>61.560000000000009</v>
      </c>
      <c r="S929">
        <f t="shared" si="129"/>
        <v>61.560000000000009</v>
      </c>
      <c r="T929">
        <f t="shared" si="130"/>
        <v>18.210000000000008</v>
      </c>
      <c r="U929" s="2">
        <f>Monthly_Fixed_Costs!$I$2</f>
        <v>26.363636363636363</v>
      </c>
      <c r="V929">
        <f t="shared" si="131"/>
        <v>6.49</v>
      </c>
      <c r="W929" s="2">
        <f t="shared" si="132"/>
        <v>-14.643636363636354</v>
      </c>
      <c r="X929">
        <f t="shared" si="133"/>
        <v>4</v>
      </c>
      <c r="Y929">
        <f t="shared" si="134"/>
        <v>1</v>
      </c>
    </row>
    <row r="930" spans="1:25" x14ac:dyDescent="0.3">
      <c r="A930" t="s">
        <v>966</v>
      </c>
      <c r="B930" s="1">
        <v>45671</v>
      </c>
      <c r="C930" s="1">
        <v>45673</v>
      </c>
      <c r="D930" s="1">
        <v>45672</v>
      </c>
      <c r="E930" t="s">
        <v>23</v>
      </c>
      <c r="F930" t="s">
        <v>45</v>
      </c>
      <c r="G930" t="s">
        <v>18</v>
      </c>
      <c r="H930" t="s">
        <v>33</v>
      </c>
      <c r="I930" t="s">
        <v>34</v>
      </c>
      <c r="J930" t="s">
        <v>35</v>
      </c>
      <c r="K930">
        <v>9</v>
      </c>
      <c r="L930">
        <v>58.38</v>
      </c>
      <c r="M930">
        <v>28.64</v>
      </c>
      <c r="N930">
        <v>6.3</v>
      </c>
      <c r="O930">
        <v>10</v>
      </c>
      <c r="P930">
        <f t="shared" si="126"/>
        <v>1</v>
      </c>
      <c r="Q930" t="str">
        <f t="shared" si="127"/>
        <v>Before 01-15</v>
      </c>
      <c r="R930">
        <f t="shared" si="128"/>
        <v>52.542000000000002</v>
      </c>
      <c r="S930">
        <f t="shared" si="129"/>
        <v>472.87800000000004</v>
      </c>
      <c r="T930">
        <f t="shared" si="130"/>
        <v>215.11800000000005</v>
      </c>
      <c r="U930" s="2">
        <f>Monthly_Fixed_Costs!$I$2</f>
        <v>26.363636363636363</v>
      </c>
      <c r="V930">
        <f t="shared" si="131"/>
        <v>56.699999999999996</v>
      </c>
      <c r="W930" s="2">
        <f t="shared" si="132"/>
        <v>132.05436363636369</v>
      </c>
      <c r="X930">
        <f t="shared" si="133"/>
        <v>1</v>
      </c>
      <c r="Y930">
        <f t="shared" si="134"/>
        <v>0</v>
      </c>
    </row>
    <row r="931" spans="1:25" x14ac:dyDescent="0.3">
      <c r="A931" t="s">
        <v>967</v>
      </c>
      <c r="B931" s="1">
        <v>45675</v>
      </c>
      <c r="C931" s="1">
        <v>45679</v>
      </c>
      <c r="D931" s="1">
        <v>45682</v>
      </c>
      <c r="E931" t="s">
        <v>23</v>
      </c>
      <c r="F931" t="s">
        <v>45</v>
      </c>
      <c r="G931" t="s">
        <v>24</v>
      </c>
      <c r="H931" t="s">
        <v>33</v>
      </c>
      <c r="I931" t="s">
        <v>20</v>
      </c>
      <c r="J931" t="s">
        <v>21</v>
      </c>
      <c r="K931">
        <v>4</v>
      </c>
      <c r="L931">
        <v>117.51</v>
      </c>
      <c r="M931">
        <v>57.75</v>
      </c>
      <c r="N931">
        <v>5.41</v>
      </c>
      <c r="O931">
        <v>5</v>
      </c>
      <c r="P931">
        <f t="shared" si="126"/>
        <v>0</v>
      </c>
      <c r="Q931" t="str">
        <f t="shared" si="127"/>
        <v>After 01-15</v>
      </c>
      <c r="R931">
        <f t="shared" si="128"/>
        <v>111.6345</v>
      </c>
      <c r="S931">
        <f t="shared" si="129"/>
        <v>446.53800000000001</v>
      </c>
      <c r="T931">
        <f t="shared" si="130"/>
        <v>215.53800000000001</v>
      </c>
      <c r="U931" s="2">
        <f>Monthly_Fixed_Costs!$I$2</f>
        <v>26.363636363636363</v>
      </c>
      <c r="V931">
        <f t="shared" si="131"/>
        <v>21.64</v>
      </c>
      <c r="W931" s="2">
        <f t="shared" si="132"/>
        <v>167.53436363636365</v>
      </c>
      <c r="X931">
        <f t="shared" si="133"/>
        <v>7</v>
      </c>
      <c r="Y931">
        <f t="shared" si="134"/>
        <v>0</v>
      </c>
    </row>
    <row r="932" spans="1:25" x14ac:dyDescent="0.3">
      <c r="A932" t="s">
        <v>968</v>
      </c>
      <c r="B932" s="1">
        <v>45681</v>
      </c>
      <c r="C932" s="1">
        <v>45684</v>
      </c>
      <c r="D932" s="1">
        <v>45685</v>
      </c>
      <c r="E932" t="s">
        <v>23</v>
      </c>
      <c r="F932" t="s">
        <v>17</v>
      </c>
      <c r="G932" t="s">
        <v>18</v>
      </c>
      <c r="H932" t="s">
        <v>37</v>
      </c>
      <c r="I932" t="s">
        <v>47</v>
      </c>
      <c r="J932" t="s">
        <v>35</v>
      </c>
      <c r="K932">
        <v>9</v>
      </c>
      <c r="L932">
        <v>40.020000000000003</v>
      </c>
      <c r="M932">
        <v>17.43</v>
      </c>
      <c r="N932">
        <v>4.21</v>
      </c>
      <c r="O932">
        <v>0</v>
      </c>
      <c r="P932">
        <f t="shared" si="126"/>
        <v>0</v>
      </c>
      <c r="Q932" t="str">
        <f t="shared" si="127"/>
        <v>After 01-15</v>
      </c>
      <c r="R932">
        <f t="shared" si="128"/>
        <v>40.020000000000003</v>
      </c>
      <c r="S932">
        <f t="shared" si="129"/>
        <v>360.18</v>
      </c>
      <c r="T932">
        <f t="shared" si="130"/>
        <v>203.31</v>
      </c>
      <c r="U932" s="2">
        <f>Monthly_Fixed_Costs!$I$2</f>
        <v>26.363636363636363</v>
      </c>
      <c r="V932">
        <f t="shared" si="131"/>
        <v>37.89</v>
      </c>
      <c r="W932" s="2">
        <f t="shared" si="132"/>
        <v>139.05636363636364</v>
      </c>
      <c r="X932">
        <f t="shared" si="133"/>
        <v>4</v>
      </c>
      <c r="Y932">
        <f t="shared" si="134"/>
        <v>0</v>
      </c>
    </row>
    <row r="933" spans="1:25" x14ac:dyDescent="0.3">
      <c r="A933" t="s">
        <v>969</v>
      </c>
      <c r="B933" s="1">
        <v>45678</v>
      </c>
      <c r="C933" s="1">
        <v>45681</v>
      </c>
      <c r="D933" s="1">
        <v>45684</v>
      </c>
      <c r="E933" t="s">
        <v>23</v>
      </c>
      <c r="F933" t="s">
        <v>32</v>
      </c>
      <c r="G933" t="s">
        <v>24</v>
      </c>
      <c r="H933" t="s">
        <v>19</v>
      </c>
      <c r="I933" t="s">
        <v>34</v>
      </c>
      <c r="J933" t="s">
        <v>35</v>
      </c>
      <c r="K933">
        <v>17</v>
      </c>
      <c r="L933">
        <v>190.52</v>
      </c>
      <c r="M933">
        <v>103.34</v>
      </c>
      <c r="N933">
        <v>5.97</v>
      </c>
      <c r="O933">
        <v>5</v>
      </c>
      <c r="P933">
        <f t="shared" si="126"/>
        <v>0</v>
      </c>
      <c r="Q933" t="str">
        <f t="shared" si="127"/>
        <v>After 01-15</v>
      </c>
      <c r="R933">
        <f t="shared" si="128"/>
        <v>180.994</v>
      </c>
      <c r="S933">
        <f t="shared" si="129"/>
        <v>3076.8980000000001</v>
      </c>
      <c r="T933">
        <f t="shared" si="130"/>
        <v>1320.1180000000002</v>
      </c>
      <c r="U933" s="2">
        <f>Monthly_Fixed_Costs!$I$2</f>
        <v>26.363636363636363</v>
      </c>
      <c r="V933">
        <f t="shared" si="131"/>
        <v>101.49</v>
      </c>
      <c r="W933" s="2">
        <f t="shared" si="132"/>
        <v>1192.2643636363639</v>
      </c>
      <c r="X933">
        <f t="shared" si="133"/>
        <v>6</v>
      </c>
      <c r="Y933">
        <f t="shared" si="134"/>
        <v>0</v>
      </c>
    </row>
    <row r="934" spans="1:25" x14ac:dyDescent="0.3">
      <c r="A934" t="s">
        <v>970</v>
      </c>
      <c r="B934" s="1">
        <v>45666</v>
      </c>
      <c r="C934" s="1">
        <v>45670</v>
      </c>
      <c r="D934" s="1">
        <v>45669</v>
      </c>
      <c r="E934" t="s">
        <v>23</v>
      </c>
      <c r="F934" t="s">
        <v>41</v>
      </c>
      <c r="G934" t="s">
        <v>18</v>
      </c>
      <c r="H934" t="s">
        <v>25</v>
      </c>
      <c r="I934" t="s">
        <v>56</v>
      </c>
      <c r="J934" t="s">
        <v>35</v>
      </c>
      <c r="K934">
        <v>17</v>
      </c>
      <c r="L934">
        <v>24.95</v>
      </c>
      <c r="M934">
        <v>10.34</v>
      </c>
      <c r="N934">
        <v>5.87</v>
      </c>
      <c r="O934">
        <v>0</v>
      </c>
      <c r="P934">
        <f t="shared" si="126"/>
        <v>1</v>
      </c>
      <c r="Q934" t="str">
        <f t="shared" si="127"/>
        <v>Before 01-15</v>
      </c>
      <c r="R934">
        <f t="shared" si="128"/>
        <v>24.95</v>
      </c>
      <c r="S934">
        <f t="shared" si="129"/>
        <v>424.15</v>
      </c>
      <c r="T934">
        <f t="shared" si="130"/>
        <v>248.36999999999998</v>
      </c>
      <c r="U934" s="2">
        <f>Monthly_Fixed_Costs!$I$2</f>
        <v>26.363636363636363</v>
      </c>
      <c r="V934">
        <f t="shared" si="131"/>
        <v>99.79</v>
      </c>
      <c r="W934" s="2">
        <f t="shared" si="132"/>
        <v>122.21636363636361</v>
      </c>
      <c r="X934">
        <f t="shared" si="133"/>
        <v>3</v>
      </c>
      <c r="Y934">
        <f t="shared" si="134"/>
        <v>0</v>
      </c>
    </row>
    <row r="935" spans="1:25" x14ac:dyDescent="0.3">
      <c r="A935" t="s">
        <v>971</v>
      </c>
      <c r="B935" s="1">
        <v>45671</v>
      </c>
      <c r="C935" s="1">
        <v>45675</v>
      </c>
      <c r="D935" s="1">
        <v>45674</v>
      </c>
      <c r="E935" t="s">
        <v>23</v>
      </c>
      <c r="F935" t="s">
        <v>45</v>
      </c>
      <c r="G935" t="s">
        <v>24</v>
      </c>
      <c r="H935" t="s">
        <v>25</v>
      </c>
      <c r="I935" t="s">
        <v>38</v>
      </c>
      <c r="J935" t="s">
        <v>21</v>
      </c>
      <c r="K935">
        <v>2</v>
      </c>
      <c r="L935">
        <v>162.87</v>
      </c>
      <c r="M935">
        <v>105.7</v>
      </c>
      <c r="N935">
        <v>9.6</v>
      </c>
      <c r="O935">
        <v>0</v>
      </c>
      <c r="P935">
        <f t="shared" si="126"/>
        <v>1</v>
      </c>
      <c r="Q935" t="str">
        <f t="shared" si="127"/>
        <v>Before 01-15</v>
      </c>
      <c r="R935">
        <f t="shared" si="128"/>
        <v>162.87</v>
      </c>
      <c r="S935">
        <f t="shared" si="129"/>
        <v>325.74</v>
      </c>
      <c r="T935">
        <f t="shared" si="130"/>
        <v>114.34</v>
      </c>
      <c r="U935" s="2">
        <f>Monthly_Fixed_Costs!$I$2</f>
        <v>26.363636363636363</v>
      </c>
      <c r="V935">
        <f t="shared" si="131"/>
        <v>19.2</v>
      </c>
      <c r="W935" s="2">
        <f t="shared" si="132"/>
        <v>68.776363636363641</v>
      </c>
      <c r="X935">
        <f t="shared" si="133"/>
        <v>3</v>
      </c>
      <c r="Y935">
        <f t="shared" si="134"/>
        <v>0</v>
      </c>
    </row>
    <row r="936" spans="1:25" x14ac:dyDescent="0.3">
      <c r="A936" t="s">
        <v>972</v>
      </c>
      <c r="B936" s="1">
        <v>45677</v>
      </c>
      <c r="C936" s="1">
        <v>45680</v>
      </c>
      <c r="D936" s="1">
        <v>45681</v>
      </c>
      <c r="E936" t="s">
        <v>23</v>
      </c>
      <c r="F936" t="s">
        <v>45</v>
      </c>
      <c r="G936" t="s">
        <v>18</v>
      </c>
      <c r="H936" t="s">
        <v>37</v>
      </c>
      <c r="I936" t="s">
        <v>38</v>
      </c>
      <c r="J936" t="s">
        <v>21</v>
      </c>
      <c r="K936">
        <v>1</v>
      </c>
      <c r="L936">
        <v>136.69</v>
      </c>
      <c r="M936">
        <v>59.18</v>
      </c>
      <c r="N936">
        <v>9.8699999999999992</v>
      </c>
      <c r="O936">
        <v>0</v>
      </c>
      <c r="P936">
        <f t="shared" si="126"/>
        <v>0</v>
      </c>
      <c r="Q936" t="str">
        <f t="shared" si="127"/>
        <v>After 01-15</v>
      </c>
      <c r="R936">
        <f t="shared" si="128"/>
        <v>136.69</v>
      </c>
      <c r="S936">
        <f t="shared" si="129"/>
        <v>136.69</v>
      </c>
      <c r="T936">
        <f t="shared" si="130"/>
        <v>77.509999999999991</v>
      </c>
      <c r="U936" s="2">
        <f>Monthly_Fixed_Costs!$I$2</f>
        <v>26.363636363636363</v>
      </c>
      <c r="V936">
        <f t="shared" si="131"/>
        <v>9.8699999999999992</v>
      </c>
      <c r="W936" s="2">
        <f t="shared" si="132"/>
        <v>41.276363636363627</v>
      </c>
      <c r="X936">
        <f t="shared" si="133"/>
        <v>4</v>
      </c>
      <c r="Y936">
        <f t="shared" si="134"/>
        <v>0</v>
      </c>
    </row>
    <row r="937" spans="1:25" x14ac:dyDescent="0.3">
      <c r="A937" t="s">
        <v>973</v>
      </c>
      <c r="B937" s="1">
        <v>45682</v>
      </c>
      <c r="C937" s="1">
        <v>45684</v>
      </c>
      <c r="D937" s="1">
        <v>45683</v>
      </c>
      <c r="E937" t="s">
        <v>23</v>
      </c>
      <c r="F937" t="s">
        <v>45</v>
      </c>
      <c r="G937" t="s">
        <v>18</v>
      </c>
      <c r="H937" t="s">
        <v>19</v>
      </c>
      <c r="I937" t="s">
        <v>56</v>
      </c>
      <c r="J937" t="s">
        <v>35</v>
      </c>
      <c r="K937">
        <v>4</v>
      </c>
      <c r="L937">
        <v>57.29</v>
      </c>
      <c r="M937">
        <v>28.23</v>
      </c>
      <c r="N937">
        <v>4.7300000000000004</v>
      </c>
      <c r="O937">
        <v>10</v>
      </c>
      <c r="P937">
        <f t="shared" si="126"/>
        <v>1</v>
      </c>
      <c r="Q937" t="str">
        <f t="shared" si="127"/>
        <v>After 01-15</v>
      </c>
      <c r="R937">
        <f t="shared" si="128"/>
        <v>51.561</v>
      </c>
      <c r="S937">
        <f t="shared" si="129"/>
        <v>206.244</v>
      </c>
      <c r="T937">
        <f t="shared" si="130"/>
        <v>93.323999999999998</v>
      </c>
      <c r="U937" s="2">
        <f>Monthly_Fixed_Costs!$I$2</f>
        <v>26.363636363636363</v>
      </c>
      <c r="V937">
        <f t="shared" si="131"/>
        <v>18.920000000000002</v>
      </c>
      <c r="W937" s="2">
        <f t="shared" si="132"/>
        <v>48.040363636363637</v>
      </c>
      <c r="X937">
        <f t="shared" si="133"/>
        <v>1</v>
      </c>
      <c r="Y937">
        <f t="shared" si="134"/>
        <v>0</v>
      </c>
    </row>
    <row r="938" spans="1:25" x14ac:dyDescent="0.3">
      <c r="A938" t="s">
        <v>974</v>
      </c>
      <c r="B938" s="1">
        <v>45660</v>
      </c>
      <c r="C938" s="1">
        <v>45662</v>
      </c>
      <c r="D938" s="1">
        <v>45661</v>
      </c>
      <c r="E938" t="s">
        <v>23</v>
      </c>
      <c r="F938" t="s">
        <v>32</v>
      </c>
      <c r="G938" t="s">
        <v>18</v>
      </c>
      <c r="H938" t="s">
        <v>37</v>
      </c>
      <c r="I938" t="s">
        <v>20</v>
      </c>
      <c r="J938" t="s">
        <v>21</v>
      </c>
      <c r="K938">
        <v>9</v>
      </c>
      <c r="L938">
        <v>192.31</v>
      </c>
      <c r="M938">
        <v>110.71</v>
      </c>
      <c r="N938">
        <v>5.98</v>
      </c>
      <c r="O938">
        <v>10</v>
      </c>
      <c r="P938">
        <f t="shared" si="126"/>
        <v>1</v>
      </c>
      <c r="Q938" t="str">
        <f t="shared" si="127"/>
        <v>Before 01-15</v>
      </c>
      <c r="R938">
        <f t="shared" si="128"/>
        <v>173.07900000000001</v>
      </c>
      <c r="S938">
        <f t="shared" si="129"/>
        <v>1557.711</v>
      </c>
      <c r="T938">
        <f t="shared" si="130"/>
        <v>561.32100000000003</v>
      </c>
      <c r="U938" s="2">
        <f>Monthly_Fixed_Costs!$I$2</f>
        <v>26.363636363636363</v>
      </c>
      <c r="V938">
        <f t="shared" si="131"/>
        <v>53.820000000000007</v>
      </c>
      <c r="W938" s="2">
        <f t="shared" si="132"/>
        <v>481.13736363636366</v>
      </c>
      <c r="X938">
        <f t="shared" si="133"/>
        <v>1</v>
      </c>
      <c r="Y938">
        <f t="shared" si="134"/>
        <v>0</v>
      </c>
    </row>
    <row r="939" spans="1:25" x14ac:dyDescent="0.3">
      <c r="A939" t="s">
        <v>975</v>
      </c>
      <c r="B939" s="1">
        <v>45671</v>
      </c>
      <c r="C939" s="1">
        <v>45674</v>
      </c>
      <c r="D939" s="1">
        <v>45674</v>
      </c>
      <c r="E939" t="s">
        <v>16</v>
      </c>
      <c r="F939" t="s">
        <v>41</v>
      </c>
      <c r="G939" t="s">
        <v>24</v>
      </c>
      <c r="H939" t="s">
        <v>33</v>
      </c>
      <c r="I939" t="s">
        <v>34</v>
      </c>
      <c r="J939" t="s">
        <v>35</v>
      </c>
      <c r="K939">
        <v>2</v>
      </c>
      <c r="L939">
        <v>51.98</v>
      </c>
      <c r="M939">
        <v>23.93</v>
      </c>
      <c r="N939">
        <v>10.199999999999999</v>
      </c>
      <c r="O939">
        <v>10</v>
      </c>
      <c r="P939">
        <f t="shared" si="126"/>
        <v>1</v>
      </c>
      <c r="Q939" t="str">
        <f t="shared" si="127"/>
        <v>Before 01-15</v>
      </c>
      <c r="R939">
        <f t="shared" si="128"/>
        <v>46.781999999999996</v>
      </c>
      <c r="S939">
        <f t="shared" si="129"/>
        <v>93.563999999999993</v>
      </c>
      <c r="T939">
        <f t="shared" si="130"/>
        <v>45.703999999999994</v>
      </c>
      <c r="U939" s="2">
        <f>Monthly_Fixed_Costs!$I$2</f>
        <v>26.363636363636363</v>
      </c>
      <c r="V939">
        <f t="shared" si="131"/>
        <v>20.399999999999999</v>
      </c>
      <c r="W939" s="2">
        <f t="shared" si="132"/>
        <v>-1.0596363636363719</v>
      </c>
      <c r="X939">
        <f t="shared" si="133"/>
        <v>3</v>
      </c>
      <c r="Y939">
        <f t="shared" si="134"/>
        <v>1</v>
      </c>
    </row>
    <row r="940" spans="1:25" x14ac:dyDescent="0.3">
      <c r="A940" t="s">
        <v>976</v>
      </c>
      <c r="B940" s="1">
        <v>45687</v>
      </c>
      <c r="C940" s="1">
        <v>45689</v>
      </c>
      <c r="D940" s="1">
        <v>45690</v>
      </c>
      <c r="E940" t="s">
        <v>16</v>
      </c>
      <c r="F940" t="s">
        <v>41</v>
      </c>
      <c r="G940" t="s">
        <v>24</v>
      </c>
      <c r="H940" t="s">
        <v>37</v>
      </c>
      <c r="I940" t="s">
        <v>74</v>
      </c>
      <c r="J940" t="s">
        <v>27</v>
      </c>
      <c r="K940">
        <v>6</v>
      </c>
      <c r="L940">
        <v>44.5</v>
      </c>
      <c r="M940">
        <v>22.35</v>
      </c>
      <c r="N940">
        <v>7.59</v>
      </c>
      <c r="O940">
        <v>15</v>
      </c>
      <c r="P940">
        <f t="shared" si="126"/>
        <v>0</v>
      </c>
      <c r="Q940" t="str">
        <f t="shared" si="127"/>
        <v>After 01-15</v>
      </c>
      <c r="R940">
        <f t="shared" si="128"/>
        <v>37.824999999999996</v>
      </c>
      <c r="S940">
        <f t="shared" si="129"/>
        <v>226.95</v>
      </c>
      <c r="T940">
        <f t="shared" si="130"/>
        <v>92.849999999999966</v>
      </c>
      <c r="U940" s="2">
        <f>Monthly_Fixed_Costs!$I$2</f>
        <v>26.363636363636363</v>
      </c>
      <c r="V940">
        <f t="shared" si="131"/>
        <v>45.54</v>
      </c>
      <c r="W940" s="2">
        <f t="shared" si="132"/>
        <v>20.9463636363636</v>
      </c>
      <c r="X940">
        <f t="shared" si="133"/>
        <v>3</v>
      </c>
      <c r="Y940">
        <f t="shared" si="134"/>
        <v>0</v>
      </c>
    </row>
    <row r="941" spans="1:25" x14ac:dyDescent="0.3">
      <c r="A941" t="s">
        <v>977</v>
      </c>
      <c r="B941" s="1">
        <v>45678</v>
      </c>
      <c r="C941" s="1">
        <v>45682</v>
      </c>
      <c r="D941" s="1">
        <v>45681</v>
      </c>
      <c r="E941" t="s">
        <v>16</v>
      </c>
      <c r="F941" t="s">
        <v>17</v>
      </c>
      <c r="G941" t="s">
        <v>24</v>
      </c>
      <c r="H941" t="s">
        <v>19</v>
      </c>
      <c r="I941" t="s">
        <v>47</v>
      </c>
      <c r="J941" t="s">
        <v>35</v>
      </c>
      <c r="K941">
        <v>4</v>
      </c>
      <c r="L941">
        <v>135.08000000000001</v>
      </c>
      <c r="M941">
        <v>84.86</v>
      </c>
      <c r="N941">
        <v>11.08</v>
      </c>
      <c r="O941">
        <v>5</v>
      </c>
      <c r="P941">
        <f t="shared" si="126"/>
        <v>1</v>
      </c>
      <c r="Q941" t="str">
        <f t="shared" si="127"/>
        <v>After 01-15</v>
      </c>
      <c r="R941">
        <f t="shared" si="128"/>
        <v>128.32599999999999</v>
      </c>
      <c r="S941">
        <f t="shared" si="129"/>
        <v>513.30399999999997</v>
      </c>
      <c r="T941">
        <f t="shared" si="130"/>
        <v>173.86399999999998</v>
      </c>
      <c r="U941" s="2">
        <f>Monthly_Fixed_Costs!$I$2</f>
        <v>26.363636363636363</v>
      </c>
      <c r="V941">
        <f t="shared" si="131"/>
        <v>44.32</v>
      </c>
      <c r="W941" s="2">
        <f t="shared" si="132"/>
        <v>103.18036363636361</v>
      </c>
      <c r="X941">
        <f t="shared" si="133"/>
        <v>3</v>
      </c>
      <c r="Y941">
        <f t="shared" si="134"/>
        <v>0</v>
      </c>
    </row>
    <row r="942" spans="1:25" x14ac:dyDescent="0.3">
      <c r="A942" t="s">
        <v>978</v>
      </c>
      <c r="B942" s="1">
        <v>45671</v>
      </c>
      <c r="C942" s="1">
        <v>45673</v>
      </c>
      <c r="D942" s="1">
        <v>45673</v>
      </c>
      <c r="E942" t="s">
        <v>23</v>
      </c>
      <c r="F942" t="s">
        <v>41</v>
      </c>
      <c r="G942" t="s">
        <v>24</v>
      </c>
      <c r="H942" t="s">
        <v>37</v>
      </c>
      <c r="I942" t="s">
        <v>56</v>
      </c>
      <c r="J942" t="s">
        <v>35</v>
      </c>
      <c r="K942">
        <v>8</v>
      </c>
      <c r="L942">
        <v>150.24</v>
      </c>
      <c r="M942">
        <v>64.14</v>
      </c>
      <c r="N942">
        <v>10.17</v>
      </c>
      <c r="O942">
        <v>5</v>
      </c>
      <c r="P942">
        <f t="shared" si="126"/>
        <v>1</v>
      </c>
      <c r="Q942" t="str">
        <f t="shared" si="127"/>
        <v>Before 01-15</v>
      </c>
      <c r="R942">
        <f t="shared" si="128"/>
        <v>142.72800000000001</v>
      </c>
      <c r="S942">
        <f t="shared" si="129"/>
        <v>1141.8240000000001</v>
      </c>
      <c r="T942">
        <f t="shared" si="130"/>
        <v>628.70400000000006</v>
      </c>
      <c r="U942" s="2">
        <f>Monthly_Fixed_Costs!$I$2</f>
        <v>26.363636363636363</v>
      </c>
      <c r="V942">
        <f t="shared" si="131"/>
        <v>81.36</v>
      </c>
      <c r="W942" s="2">
        <f t="shared" si="132"/>
        <v>520.98036363636368</v>
      </c>
      <c r="X942">
        <f t="shared" si="133"/>
        <v>2</v>
      </c>
      <c r="Y942">
        <f t="shared" si="134"/>
        <v>0</v>
      </c>
    </row>
    <row r="943" spans="1:25" x14ac:dyDescent="0.3">
      <c r="A943" t="s">
        <v>979</v>
      </c>
      <c r="B943" s="1">
        <v>45658</v>
      </c>
      <c r="C943" s="1">
        <v>45662</v>
      </c>
      <c r="D943" s="1">
        <v>45662</v>
      </c>
      <c r="E943" t="s">
        <v>23</v>
      </c>
      <c r="F943" t="s">
        <v>32</v>
      </c>
      <c r="G943" t="s">
        <v>24</v>
      </c>
      <c r="H943" t="s">
        <v>25</v>
      </c>
      <c r="I943" t="s">
        <v>47</v>
      </c>
      <c r="J943" t="s">
        <v>35</v>
      </c>
      <c r="K943">
        <v>20</v>
      </c>
      <c r="L943">
        <v>40.479999999999997</v>
      </c>
      <c r="M943">
        <v>16.989999999999998</v>
      </c>
      <c r="N943">
        <v>3.27</v>
      </c>
      <c r="O943">
        <v>15</v>
      </c>
      <c r="P943">
        <f t="shared" si="126"/>
        <v>1</v>
      </c>
      <c r="Q943" t="str">
        <f t="shared" si="127"/>
        <v>Before 01-15</v>
      </c>
      <c r="R943">
        <f t="shared" si="128"/>
        <v>34.407999999999994</v>
      </c>
      <c r="S943">
        <f t="shared" si="129"/>
        <v>688.15999999999985</v>
      </c>
      <c r="T943">
        <f t="shared" si="130"/>
        <v>348.3599999999999</v>
      </c>
      <c r="U943" s="2">
        <f>Monthly_Fixed_Costs!$I$2</f>
        <v>26.363636363636363</v>
      </c>
      <c r="V943">
        <f t="shared" si="131"/>
        <v>65.400000000000006</v>
      </c>
      <c r="W943" s="2">
        <f t="shared" si="132"/>
        <v>256.59636363636355</v>
      </c>
      <c r="X943">
        <f t="shared" si="133"/>
        <v>4</v>
      </c>
      <c r="Y943">
        <f t="shared" si="134"/>
        <v>0</v>
      </c>
    </row>
    <row r="944" spans="1:25" x14ac:dyDescent="0.3">
      <c r="A944" t="s">
        <v>980</v>
      </c>
      <c r="B944" s="1">
        <v>45688</v>
      </c>
      <c r="C944" s="1">
        <v>45692</v>
      </c>
      <c r="D944" s="1">
        <v>45692</v>
      </c>
      <c r="E944" t="s">
        <v>16</v>
      </c>
      <c r="F944" t="s">
        <v>32</v>
      </c>
      <c r="G944" t="s">
        <v>18</v>
      </c>
      <c r="H944" t="s">
        <v>25</v>
      </c>
      <c r="I944" t="s">
        <v>56</v>
      </c>
      <c r="J944" t="s">
        <v>35</v>
      </c>
      <c r="K944">
        <v>6</v>
      </c>
      <c r="L944">
        <v>38.799999999999997</v>
      </c>
      <c r="M944">
        <v>24.35</v>
      </c>
      <c r="N944">
        <v>7.39</v>
      </c>
      <c r="O944">
        <v>10</v>
      </c>
      <c r="P944">
        <f t="shared" si="126"/>
        <v>1</v>
      </c>
      <c r="Q944" t="str">
        <f t="shared" si="127"/>
        <v>After 01-15</v>
      </c>
      <c r="R944">
        <f t="shared" si="128"/>
        <v>34.92</v>
      </c>
      <c r="S944">
        <f t="shared" si="129"/>
        <v>209.52</v>
      </c>
      <c r="T944">
        <f t="shared" si="130"/>
        <v>63.419999999999987</v>
      </c>
      <c r="U944" s="2">
        <f>Monthly_Fixed_Costs!$I$2</f>
        <v>26.363636363636363</v>
      </c>
      <c r="V944">
        <f t="shared" si="131"/>
        <v>44.339999999999996</v>
      </c>
      <c r="W944" s="2">
        <f t="shared" si="132"/>
        <v>-7.2836363636363757</v>
      </c>
      <c r="X944">
        <f t="shared" si="133"/>
        <v>4</v>
      </c>
      <c r="Y944">
        <f t="shared" si="134"/>
        <v>1</v>
      </c>
    </row>
    <row r="945" spans="1:25" x14ac:dyDescent="0.3">
      <c r="A945" t="s">
        <v>981</v>
      </c>
      <c r="B945" s="1">
        <v>45663</v>
      </c>
      <c r="C945" s="1">
        <v>45665</v>
      </c>
      <c r="D945" s="1">
        <v>45664</v>
      </c>
      <c r="E945" t="s">
        <v>23</v>
      </c>
      <c r="F945" t="s">
        <v>32</v>
      </c>
      <c r="G945" t="s">
        <v>24</v>
      </c>
      <c r="H945" t="s">
        <v>33</v>
      </c>
      <c r="I945" t="s">
        <v>29</v>
      </c>
      <c r="J945" t="s">
        <v>27</v>
      </c>
      <c r="K945">
        <v>6</v>
      </c>
      <c r="L945">
        <v>195</v>
      </c>
      <c r="M945">
        <v>114.77</v>
      </c>
      <c r="N945">
        <v>4.57</v>
      </c>
      <c r="O945">
        <v>5</v>
      </c>
      <c r="P945">
        <f t="shared" si="126"/>
        <v>1</v>
      </c>
      <c r="Q945" t="str">
        <f t="shared" si="127"/>
        <v>Before 01-15</v>
      </c>
      <c r="R945">
        <f t="shared" si="128"/>
        <v>185.25</v>
      </c>
      <c r="S945">
        <f t="shared" si="129"/>
        <v>1111.5</v>
      </c>
      <c r="T945">
        <f t="shared" si="130"/>
        <v>422.88</v>
      </c>
      <c r="U945" s="2">
        <f>Monthly_Fixed_Costs!$I$2</f>
        <v>26.363636363636363</v>
      </c>
      <c r="V945">
        <f t="shared" si="131"/>
        <v>27.42</v>
      </c>
      <c r="W945" s="2">
        <f t="shared" si="132"/>
        <v>369.09636363636366</v>
      </c>
      <c r="X945">
        <f t="shared" si="133"/>
        <v>1</v>
      </c>
      <c r="Y945">
        <f t="shared" si="134"/>
        <v>0</v>
      </c>
    </row>
    <row r="946" spans="1:25" x14ac:dyDescent="0.3">
      <c r="A946" t="s">
        <v>982</v>
      </c>
      <c r="B946" s="1">
        <v>45667</v>
      </c>
      <c r="C946" s="1">
        <v>45670</v>
      </c>
      <c r="D946" s="1">
        <v>45669</v>
      </c>
      <c r="E946" t="s">
        <v>16</v>
      </c>
      <c r="F946" t="s">
        <v>32</v>
      </c>
      <c r="G946" t="s">
        <v>18</v>
      </c>
      <c r="H946" t="s">
        <v>25</v>
      </c>
      <c r="I946" t="s">
        <v>56</v>
      </c>
      <c r="J946" t="s">
        <v>35</v>
      </c>
      <c r="K946">
        <v>12</v>
      </c>
      <c r="L946">
        <v>23.86</v>
      </c>
      <c r="M946">
        <v>12.99</v>
      </c>
      <c r="N946">
        <v>5.81</v>
      </c>
      <c r="O946">
        <v>0</v>
      </c>
      <c r="P946">
        <f t="shared" si="126"/>
        <v>1</v>
      </c>
      <c r="Q946" t="str">
        <f t="shared" si="127"/>
        <v>Before 01-15</v>
      </c>
      <c r="R946">
        <f t="shared" si="128"/>
        <v>23.86</v>
      </c>
      <c r="S946">
        <f t="shared" si="129"/>
        <v>286.32</v>
      </c>
      <c r="T946">
        <f t="shared" si="130"/>
        <v>130.44</v>
      </c>
      <c r="U946" s="2">
        <f>Monthly_Fixed_Costs!$I$2</f>
        <v>26.363636363636363</v>
      </c>
      <c r="V946">
        <f t="shared" si="131"/>
        <v>69.72</v>
      </c>
      <c r="W946" s="2">
        <f t="shared" si="132"/>
        <v>34.356363636363639</v>
      </c>
      <c r="X946">
        <f t="shared" si="133"/>
        <v>2</v>
      </c>
      <c r="Y946">
        <f t="shared" si="134"/>
        <v>0</v>
      </c>
    </row>
    <row r="947" spans="1:25" x14ac:dyDescent="0.3">
      <c r="A947" t="s">
        <v>983</v>
      </c>
      <c r="B947" s="1">
        <v>45661</v>
      </c>
      <c r="C947" s="1">
        <v>45664</v>
      </c>
      <c r="D947" s="1">
        <v>45664</v>
      </c>
      <c r="E947" t="s">
        <v>16</v>
      </c>
      <c r="F947" t="s">
        <v>17</v>
      </c>
      <c r="G947" t="s">
        <v>18</v>
      </c>
      <c r="H947" t="s">
        <v>33</v>
      </c>
      <c r="I947" t="s">
        <v>74</v>
      </c>
      <c r="J947" t="s">
        <v>27</v>
      </c>
      <c r="K947">
        <v>3</v>
      </c>
      <c r="L947">
        <v>85.38</v>
      </c>
      <c r="M947">
        <v>51.83</v>
      </c>
      <c r="N947">
        <v>4.1900000000000004</v>
      </c>
      <c r="O947">
        <v>5</v>
      </c>
      <c r="P947">
        <f t="shared" si="126"/>
        <v>1</v>
      </c>
      <c r="Q947" t="str">
        <f t="shared" si="127"/>
        <v>Before 01-15</v>
      </c>
      <c r="R947">
        <f t="shared" si="128"/>
        <v>81.11099999999999</v>
      </c>
      <c r="S947">
        <f t="shared" si="129"/>
        <v>243.33299999999997</v>
      </c>
      <c r="T947">
        <f t="shared" si="130"/>
        <v>87.842999999999961</v>
      </c>
      <c r="U947" s="2">
        <f>Monthly_Fixed_Costs!$I$2</f>
        <v>26.363636363636363</v>
      </c>
      <c r="V947">
        <f t="shared" si="131"/>
        <v>12.57</v>
      </c>
      <c r="W947" s="2">
        <f t="shared" si="132"/>
        <v>48.909363636363594</v>
      </c>
      <c r="X947">
        <f t="shared" si="133"/>
        <v>3</v>
      </c>
      <c r="Y947">
        <f t="shared" si="134"/>
        <v>0</v>
      </c>
    </row>
    <row r="948" spans="1:25" x14ac:dyDescent="0.3">
      <c r="A948" t="s">
        <v>984</v>
      </c>
      <c r="B948" s="1">
        <v>45678</v>
      </c>
      <c r="C948" s="1">
        <v>45680</v>
      </c>
      <c r="D948" s="1">
        <v>45680</v>
      </c>
      <c r="E948" t="s">
        <v>23</v>
      </c>
      <c r="F948" t="s">
        <v>17</v>
      </c>
      <c r="G948" t="s">
        <v>18</v>
      </c>
      <c r="H948" t="s">
        <v>33</v>
      </c>
      <c r="I948" t="s">
        <v>26</v>
      </c>
      <c r="J948" t="s">
        <v>27</v>
      </c>
      <c r="K948">
        <v>6</v>
      </c>
      <c r="L948">
        <v>54.57</v>
      </c>
      <c r="M948">
        <v>26.42</v>
      </c>
      <c r="N948">
        <v>11.07</v>
      </c>
      <c r="O948">
        <v>15</v>
      </c>
      <c r="P948">
        <f t="shared" si="126"/>
        <v>1</v>
      </c>
      <c r="Q948" t="str">
        <f t="shared" si="127"/>
        <v>After 01-15</v>
      </c>
      <c r="R948">
        <f t="shared" si="128"/>
        <v>46.384499999999996</v>
      </c>
      <c r="S948">
        <f t="shared" si="129"/>
        <v>278.30699999999996</v>
      </c>
      <c r="T948">
        <f t="shared" si="130"/>
        <v>119.78699999999995</v>
      </c>
      <c r="U948" s="2">
        <f>Monthly_Fixed_Costs!$I$2</f>
        <v>26.363636363636363</v>
      </c>
      <c r="V948">
        <f t="shared" si="131"/>
        <v>66.42</v>
      </c>
      <c r="W948" s="2">
        <f t="shared" si="132"/>
        <v>27.003363636363588</v>
      </c>
      <c r="X948">
        <f t="shared" si="133"/>
        <v>2</v>
      </c>
      <c r="Y948">
        <f t="shared" si="134"/>
        <v>0</v>
      </c>
    </row>
    <row r="949" spans="1:25" x14ac:dyDescent="0.3">
      <c r="A949" t="s">
        <v>985</v>
      </c>
      <c r="B949" s="1">
        <v>45668</v>
      </c>
      <c r="C949" s="1">
        <v>45672</v>
      </c>
      <c r="D949" s="1">
        <v>45672</v>
      </c>
      <c r="E949" t="s">
        <v>23</v>
      </c>
      <c r="F949" t="s">
        <v>17</v>
      </c>
      <c r="G949" t="s">
        <v>18</v>
      </c>
      <c r="H949" t="s">
        <v>25</v>
      </c>
      <c r="I949" t="s">
        <v>34</v>
      </c>
      <c r="J949" t="s">
        <v>35</v>
      </c>
      <c r="K949">
        <v>17</v>
      </c>
      <c r="L949">
        <v>196.32</v>
      </c>
      <c r="M949">
        <v>125.84</v>
      </c>
      <c r="N949">
        <v>9.3699999999999992</v>
      </c>
      <c r="O949">
        <v>5</v>
      </c>
      <c r="P949">
        <f t="shared" si="126"/>
        <v>1</v>
      </c>
      <c r="Q949" t="str">
        <f t="shared" si="127"/>
        <v>Before 01-15</v>
      </c>
      <c r="R949">
        <f t="shared" si="128"/>
        <v>186.50399999999999</v>
      </c>
      <c r="S949">
        <f t="shared" si="129"/>
        <v>3170.5679999999998</v>
      </c>
      <c r="T949">
        <f t="shared" si="130"/>
        <v>1031.2879999999996</v>
      </c>
      <c r="U949" s="2">
        <f>Monthly_Fixed_Costs!$I$2</f>
        <v>26.363636363636363</v>
      </c>
      <c r="V949">
        <f t="shared" si="131"/>
        <v>159.29</v>
      </c>
      <c r="W949" s="2">
        <f t="shared" si="132"/>
        <v>845.63436363636322</v>
      </c>
      <c r="X949">
        <f t="shared" si="133"/>
        <v>4</v>
      </c>
      <c r="Y949">
        <f t="shared" si="134"/>
        <v>0</v>
      </c>
    </row>
    <row r="950" spans="1:25" x14ac:dyDescent="0.3">
      <c r="A950" t="s">
        <v>986</v>
      </c>
      <c r="B950" s="1">
        <v>45686</v>
      </c>
      <c r="C950" s="1">
        <v>45689</v>
      </c>
      <c r="D950" s="1">
        <v>45689</v>
      </c>
      <c r="E950" t="s">
        <v>16</v>
      </c>
      <c r="F950" t="s">
        <v>17</v>
      </c>
      <c r="G950" t="s">
        <v>24</v>
      </c>
      <c r="H950" t="s">
        <v>37</v>
      </c>
      <c r="I950" t="s">
        <v>38</v>
      </c>
      <c r="J950" t="s">
        <v>21</v>
      </c>
      <c r="K950">
        <v>12</v>
      </c>
      <c r="L950">
        <v>119.5</v>
      </c>
      <c r="M950">
        <v>64.27</v>
      </c>
      <c r="N950">
        <v>10.41</v>
      </c>
      <c r="O950">
        <v>10</v>
      </c>
      <c r="P950">
        <f t="shared" si="126"/>
        <v>1</v>
      </c>
      <c r="Q950" t="str">
        <f t="shared" si="127"/>
        <v>After 01-15</v>
      </c>
      <c r="R950">
        <f t="shared" si="128"/>
        <v>107.55</v>
      </c>
      <c r="S950">
        <f t="shared" si="129"/>
        <v>1290.5999999999999</v>
      </c>
      <c r="T950">
        <f t="shared" si="130"/>
        <v>519.3599999999999</v>
      </c>
      <c r="U950" s="2">
        <f>Monthly_Fixed_Costs!$I$2</f>
        <v>26.363636363636363</v>
      </c>
      <c r="V950">
        <f t="shared" si="131"/>
        <v>124.92</v>
      </c>
      <c r="W950" s="2">
        <f t="shared" si="132"/>
        <v>368.07636363636357</v>
      </c>
      <c r="X950">
        <f t="shared" si="133"/>
        <v>3</v>
      </c>
      <c r="Y950">
        <f t="shared" si="134"/>
        <v>0</v>
      </c>
    </row>
    <row r="951" spans="1:25" x14ac:dyDescent="0.3">
      <c r="A951" t="s">
        <v>987</v>
      </c>
      <c r="B951" s="1">
        <v>45659</v>
      </c>
      <c r="C951" s="1">
        <v>45661</v>
      </c>
      <c r="D951" s="1">
        <v>45661</v>
      </c>
      <c r="E951" t="s">
        <v>16</v>
      </c>
      <c r="F951" t="s">
        <v>32</v>
      </c>
      <c r="G951" t="s">
        <v>24</v>
      </c>
      <c r="H951" t="s">
        <v>33</v>
      </c>
      <c r="I951" t="s">
        <v>38</v>
      </c>
      <c r="J951" t="s">
        <v>21</v>
      </c>
      <c r="K951">
        <v>1</v>
      </c>
      <c r="L951">
        <v>116.79</v>
      </c>
      <c r="M951">
        <v>54.28</v>
      </c>
      <c r="N951">
        <v>4.42</v>
      </c>
      <c r="O951">
        <v>15</v>
      </c>
      <c r="P951">
        <f t="shared" si="126"/>
        <v>1</v>
      </c>
      <c r="Q951" t="str">
        <f t="shared" si="127"/>
        <v>Before 01-15</v>
      </c>
      <c r="R951">
        <f t="shared" si="128"/>
        <v>99.271500000000003</v>
      </c>
      <c r="S951">
        <f t="shared" si="129"/>
        <v>99.271500000000003</v>
      </c>
      <c r="T951">
        <f t="shared" si="130"/>
        <v>44.991500000000002</v>
      </c>
      <c r="U951" s="2">
        <f>Monthly_Fixed_Costs!$I$2</f>
        <v>26.363636363636363</v>
      </c>
      <c r="V951">
        <f t="shared" si="131"/>
        <v>4.42</v>
      </c>
      <c r="W951" s="2">
        <f t="shared" si="132"/>
        <v>14.207863636363641</v>
      </c>
      <c r="X951">
        <f t="shared" si="133"/>
        <v>2</v>
      </c>
      <c r="Y951">
        <f t="shared" si="134"/>
        <v>0</v>
      </c>
    </row>
    <row r="952" spans="1:25" x14ac:dyDescent="0.3">
      <c r="A952" t="s">
        <v>988</v>
      </c>
      <c r="B952" s="1">
        <v>45664</v>
      </c>
      <c r="C952" s="1">
        <v>45667</v>
      </c>
      <c r="D952" s="1">
        <v>45667</v>
      </c>
      <c r="E952" t="s">
        <v>23</v>
      </c>
      <c r="F952" t="s">
        <v>41</v>
      </c>
      <c r="G952" t="s">
        <v>24</v>
      </c>
      <c r="H952" t="s">
        <v>19</v>
      </c>
      <c r="I952" t="s">
        <v>34</v>
      </c>
      <c r="J952" t="s">
        <v>35</v>
      </c>
      <c r="K952">
        <v>7</v>
      </c>
      <c r="L952">
        <v>90.57</v>
      </c>
      <c r="M952">
        <v>50.81</v>
      </c>
      <c r="N952">
        <v>4.79</v>
      </c>
      <c r="O952">
        <v>0</v>
      </c>
      <c r="P952">
        <f t="shared" si="126"/>
        <v>1</v>
      </c>
      <c r="Q952" t="str">
        <f t="shared" si="127"/>
        <v>Before 01-15</v>
      </c>
      <c r="R952">
        <f t="shared" si="128"/>
        <v>90.57</v>
      </c>
      <c r="S952">
        <f t="shared" si="129"/>
        <v>633.99</v>
      </c>
      <c r="T952">
        <f t="shared" si="130"/>
        <v>278.32</v>
      </c>
      <c r="U952" s="2">
        <f>Monthly_Fixed_Costs!$I$2</f>
        <v>26.363636363636363</v>
      </c>
      <c r="V952">
        <f t="shared" si="131"/>
        <v>33.53</v>
      </c>
      <c r="W952" s="2">
        <f t="shared" si="132"/>
        <v>218.42636363636365</v>
      </c>
      <c r="X952">
        <f t="shared" si="133"/>
        <v>3</v>
      </c>
      <c r="Y952">
        <f t="shared" si="134"/>
        <v>0</v>
      </c>
    </row>
    <row r="953" spans="1:25" x14ac:dyDescent="0.3">
      <c r="A953" t="s">
        <v>989</v>
      </c>
      <c r="B953" s="1">
        <v>45687</v>
      </c>
      <c r="C953" s="1">
        <v>45690</v>
      </c>
      <c r="D953" s="1">
        <v>45689</v>
      </c>
      <c r="E953" t="s">
        <v>16</v>
      </c>
      <c r="F953" t="s">
        <v>41</v>
      </c>
      <c r="G953" t="s">
        <v>18</v>
      </c>
      <c r="H953" t="s">
        <v>25</v>
      </c>
      <c r="I953" t="s">
        <v>38</v>
      </c>
      <c r="J953" t="s">
        <v>21</v>
      </c>
      <c r="K953">
        <v>19</v>
      </c>
      <c r="L953">
        <v>33.21</v>
      </c>
      <c r="M953">
        <v>15.28</v>
      </c>
      <c r="N953">
        <v>6.3</v>
      </c>
      <c r="O953">
        <v>5</v>
      </c>
      <c r="P953">
        <f t="shared" si="126"/>
        <v>1</v>
      </c>
      <c r="Q953" t="str">
        <f t="shared" si="127"/>
        <v>After 01-15</v>
      </c>
      <c r="R953">
        <f t="shared" si="128"/>
        <v>31.549499999999998</v>
      </c>
      <c r="S953">
        <f t="shared" si="129"/>
        <v>599.44049999999993</v>
      </c>
      <c r="T953">
        <f t="shared" si="130"/>
        <v>309.12049999999994</v>
      </c>
      <c r="U953" s="2">
        <f>Monthly_Fixed_Costs!$I$2</f>
        <v>26.363636363636363</v>
      </c>
      <c r="V953">
        <f t="shared" si="131"/>
        <v>119.7</v>
      </c>
      <c r="W953" s="2">
        <f t="shared" si="132"/>
        <v>163.05686363636357</v>
      </c>
      <c r="X953">
        <f t="shared" si="133"/>
        <v>2</v>
      </c>
      <c r="Y953">
        <f t="shared" si="134"/>
        <v>0</v>
      </c>
    </row>
    <row r="954" spans="1:25" x14ac:dyDescent="0.3">
      <c r="A954" t="s">
        <v>990</v>
      </c>
      <c r="B954" s="1">
        <v>45675</v>
      </c>
      <c r="C954" s="1">
        <v>45679</v>
      </c>
      <c r="D954" s="1">
        <v>45680</v>
      </c>
      <c r="E954" t="s">
        <v>16</v>
      </c>
      <c r="F954" t="s">
        <v>45</v>
      </c>
      <c r="G954" t="s">
        <v>24</v>
      </c>
      <c r="H954" t="s">
        <v>37</v>
      </c>
      <c r="I954" t="s">
        <v>29</v>
      </c>
      <c r="J954" t="s">
        <v>27</v>
      </c>
      <c r="K954">
        <v>11</v>
      </c>
      <c r="L954">
        <v>35.39</v>
      </c>
      <c r="M954">
        <v>14.2</v>
      </c>
      <c r="N954">
        <v>9.0500000000000007</v>
      </c>
      <c r="O954">
        <v>10</v>
      </c>
      <c r="P954">
        <f t="shared" si="126"/>
        <v>0</v>
      </c>
      <c r="Q954" t="str">
        <f t="shared" si="127"/>
        <v>After 01-15</v>
      </c>
      <c r="R954">
        <f t="shared" si="128"/>
        <v>31.851000000000003</v>
      </c>
      <c r="S954">
        <f t="shared" si="129"/>
        <v>350.36100000000005</v>
      </c>
      <c r="T954">
        <f t="shared" si="130"/>
        <v>194.16100000000006</v>
      </c>
      <c r="U954" s="2">
        <f>Monthly_Fixed_Costs!$I$2</f>
        <v>26.363636363636363</v>
      </c>
      <c r="V954">
        <f t="shared" si="131"/>
        <v>99.550000000000011</v>
      </c>
      <c r="W954" s="2">
        <f t="shared" si="132"/>
        <v>68.247363636363687</v>
      </c>
      <c r="X954">
        <f t="shared" si="133"/>
        <v>5</v>
      </c>
      <c r="Y954">
        <f t="shared" si="134"/>
        <v>0</v>
      </c>
    </row>
    <row r="955" spans="1:25" x14ac:dyDescent="0.3">
      <c r="A955" t="s">
        <v>991</v>
      </c>
      <c r="B955" s="1">
        <v>45680</v>
      </c>
      <c r="C955" s="1">
        <v>45684</v>
      </c>
      <c r="D955" s="1">
        <v>45683</v>
      </c>
      <c r="E955" t="s">
        <v>16</v>
      </c>
      <c r="F955" t="s">
        <v>17</v>
      </c>
      <c r="G955" t="s">
        <v>24</v>
      </c>
      <c r="H955" t="s">
        <v>25</v>
      </c>
      <c r="I955" t="s">
        <v>29</v>
      </c>
      <c r="J955" t="s">
        <v>27</v>
      </c>
      <c r="K955">
        <v>11</v>
      </c>
      <c r="L955">
        <v>186.89</v>
      </c>
      <c r="M955">
        <v>117.28</v>
      </c>
      <c r="N955">
        <v>5.53</v>
      </c>
      <c r="O955">
        <v>15</v>
      </c>
      <c r="P955">
        <f t="shared" si="126"/>
        <v>1</v>
      </c>
      <c r="Q955" t="str">
        <f t="shared" si="127"/>
        <v>After 01-15</v>
      </c>
      <c r="R955">
        <f t="shared" si="128"/>
        <v>158.85649999999998</v>
      </c>
      <c r="S955">
        <f t="shared" si="129"/>
        <v>1747.4214999999999</v>
      </c>
      <c r="T955">
        <f t="shared" si="130"/>
        <v>457.3415</v>
      </c>
      <c r="U955" s="2">
        <f>Monthly_Fixed_Costs!$I$2</f>
        <v>26.363636363636363</v>
      </c>
      <c r="V955">
        <f t="shared" si="131"/>
        <v>60.830000000000005</v>
      </c>
      <c r="W955" s="2">
        <f t="shared" si="132"/>
        <v>370.14786363636364</v>
      </c>
      <c r="X955">
        <f t="shared" si="133"/>
        <v>3</v>
      </c>
      <c r="Y955">
        <f t="shared" si="134"/>
        <v>0</v>
      </c>
    </row>
    <row r="956" spans="1:25" x14ac:dyDescent="0.3">
      <c r="A956" t="s">
        <v>992</v>
      </c>
      <c r="B956" s="1">
        <v>45672</v>
      </c>
      <c r="C956" s="1">
        <v>45674</v>
      </c>
      <c r="D956" s="1">
        <v>45673</v>
      </c>
      <c r="E956" t="s">
        <v>16</v>
      </c>
      <c r="F956" t="s">
        <v>32</v>
      </c>
      <c r="G956" t="s">
        <v>18</v>
      </c>
      <c r="H956" t="s">
        <v>37</v>
      </c>
      <c r="I956" t="s">
        <v>34</v>
      </c>
      <c r="J956" t="s">
        <v>35</v>
      </c>
      <c r="K956">
        <v>11</v>
      </c>
      <c r="L956">
        <v>55.65</v>
      </c>
      <c r="M956">
        <v>28.79</v>
      </c>
      <c r="N956">
        <v>11.4</v>
      </c>
      <c r="O956">
        <v>0</v>
      </c>
      <c r="P956">
        <f t="shared" si="126"/>
        <v>1</v>
      </c>
      <c r="Q956" t="str">
        <f t="shared" si="127"/>
        <v>Before 01-15</v>
      </c>
      <c r="R956">
        <f t="shared" si="128"/>
        <v>55.65</v>
      </c>
      <c r="S956">
        <f t="shared" si="129"/>
        <v>612.15</v>
      </c>
      <c r="T956">
        <f t="shared" si="130"/>
        <v>295.45999999999998</v>
      </c>
      <c r="U956" s="2">
        <f>Monthly_Fixed_Costs!$I$2</f>
        <v>26.363636363636363</v>
      </c>
      <c r="V956">
        <f t="shared" si="131"/>
        <v>125.4</v>
      </c>
      <c r="W956" s="2">
        <f t="shared" si="132"/>
        <v>143.6963636363636</v>
      </c>
      <c r="X956">
        <f t="shared" si="133"/>
        <v>1</v>
      </c>
      <c r="Y956">
        <f t="shared" si="134"/>
        <v>0</v>
      </c>
    </row>
    <row r="957" spans="1:25" x14ac:dyDescent="0.3">
      <c r="A957" t="s">
        <v>993</v>
      </c>
      <c r="B957" s="1">
        <v>45679</v>
      </c>
      <c r="C957" s="1">
        <v>45683</v>
      </c>
      <c r="D957" s="1">
        <v>45686</v>
      </c>
      <c r="E957" t="s">
        <v>16</v>
      </c>
      <c r="F957" t="s">
        <v>45</v>
      </c>
      <c r="G957" t="s">
        <v>24</v>
      </c>
      <c r="H957" t="s">
        <v>37</v>
      </c>
      <c r="I957" t="s">
        <v>29</v>
      </c>
      <c r="J957" t="s">
        <v>27</v>
      </c>
      <c r="K957">
        <v>11</v>
      </c>
      <c r="L957">
        <v>106.47</v>
      </c>
      <c r="M957">
        <v>51.43</v>
      </c>
      <c r="N957">
        <v>6.29</v>
      </c>
      <c r="O957">
        <v>10</v>
      </c>
      <c r="P957">
        <f t="shared" si="126"/>
        <v>0</v>
      </c>
      <c r="Q957" t="str">
        <f t="shared" si="127"/>
        <v>After 01-15</v>
      </c>
      <c r="R957">
        <f t="shared" si="128"/>
        <v>95.823000000000008</v>
      </c>
      <c r="S957">
        <f t="shared" si="129"/>
        <v>1054.0530000000001</v>
      </c>
      <c r="T957">
        <f t="shared" si="130"/>
        <v>488.32300000000009</v>
      </c>
      <c r="U957" s="2">
        <f>Monthly_Fixed_Costs!$I$2</f>
        <v>26.363636363636363</v>
      </c>
      <c r="V957">
        <f t="shared" si="131"/>
        <v>69.19</v>
      </c>
      <c r="W957" s="2">
        <f t="shared" si="132"/>
        <v>392.76936363636372</v>
      </c>
      <c r="X957">
        <f t="shared" si="133"/>
        <v>7</v>
      </c>
      <c r="Y957">
        <f t="shared" si="134"/>
        <v>0</v>
      </c>
    </row>
    <row r="958" spans="1:25" x14ac:dyDescent="0.3">
      <c r="A958" t="s">
        <v>994</v>
      </c>
      <c r="B958" s="1">
        <v>45674</v>
      </c>
      <c r="C958" s="1">
        <v>45678</v>
      </c>
      <c r="D958" s="1">
        <v>45677</v>
      </c>
      <c r="E958" t="s">
        <v>16</v>
      </c>
      <c r="F958" t="s">
        <v>41</v>
      </c>
      <c r="G958" t="s">
        <v>24</v>
      </c>
      <c r="H958" t="s">
        <v>25</v>
      </c>
      <c r="I958" t="s">
        <v>47</v>
      </c>
      <c r="J958" t="s">
        <v>35</v>
      </c>
      <c r="K958">
        <v>13</v>
      </c>
      <c r="L958">
        <v>61.96</v>
      </c>
      <c r="M958">
        <v>38.64</v>
      </c>
      <c r="N958">
        <v>5.3</v>
      </c>
      <c r="O958">
        <v>10</v>
      </c>
      <c r="P958">
        <f t="shared" si="126"/>
        <v>1</v>
      </c>
      <c r="Q958" t="str">
        <f t="shared" si="127"/>
        <v>After 01-15</v>
      </c>
      <c r="R958">
        <f t="shared" si="128"/>
        <v>55.764000000000003</v>
      </c>
      <c r="S958">
        <f t="shared" si="129"/>
        <v>724.93200000000002</v>
      </c>
      <c r="T958">
        <f t="shared" si="130"/>
        <v>222.61200000000002</v>
      </c>
      <c r="U958" s="2">
        <f>Monthly_Fixed_Costs!$I$2</f>
        <v>26.363636363636363</v>
      </c>
      <c r="V958">
        <f t="shared" si="131"/>
        <v>68.899999999999991</v>
      </c>
      <c r="W958" s="2">
        <f t="shared" si="132"/>
        <v>127.34836363636367</v>
      </c>
      <c r="X958">
        <f t="shared" si="133"/>
        <v>3</v>
      </c>
      <c r="Y958">
        <f t="shared" si="134"/>
        <v>0</v>
      </c>
    </row>
    <row r="959" spans="1:25" x14ac:dyDescent="0.3">
      <c r="A959" t="s">
        <v>995</v>
      </c>
      <c r="B959" s="1">
        <v>45688</v>
      </c>
      <c r="C959" s="1">
        <v>45690</v>
      </c>
      <c r="D959" s="1">
        <v>45690</v>
      </c>
      <c r="E959" t="s">
        <v>16</v>
      </c>
      <c r="F959" t="s">
        <v>32</v>
      </c>
      <c r="G959" t="s">
        <v>24</v>
      </c>
      <c r="H959" t="s">
        <v>37</v>
      </c>
      <c r="I959" t="s">
        <v>47</v>
      </c>
      <c r="J959" t="s">
        <v>35</v>
      </c>
      <c r="K959">
        <v>8</v>
      </c>
      <c r="L959">
        <v>71.819999999999993</v>
      </c>
      <c r="M959">
        <v>32.06</v>
      </c>
      <c r="N959">
        <v>7.98</v>
      </c>
      <c r="O959">
        <v>15</v>
      </c>
      <c r="P959">
        <f t="shared" si="126"/>
        <v>1</v>
      </c>
      <c r="Q959" t="str">
        <f t="shared" si="127"/>
        <v>After 01-15</v>
      </c>
      <c r="R959">
        <f t="shared" si="128"/>
        <v>61.04699999999999</v>
      </c>
      <c r="S959">
        <f t="shared" si="129"/>
        <v>488.37599999999992</v>
      </c>
      <c r="T959">
        <f t="shared" si="130"/>
        <v>231.8959999999999</v>
      </c>
      <c r="U959" s="2">
        <f>Monthly_Fixed_Costs!$I$2</f>
        <v>26.363636363636363</v>
      </c>
      <c r="V959">
        <f t="shared" si="131"/>
        <v>63.84</v>
      </c>
      <c r="W959" s="2">
        <f t="shared" si="132"/>
        <v>141.69236363636355</v>
      </c>
      <c r="X959">
        <f t="shared" si="133"/>
        <v>2</v>
      </c>
      <c r="Y959">
        <f t="shared" si="134"/>
        <v>0</v>
      </c>
    </row>
    <row r="960" spans="1:25" x14ac:dyDescent="0.3">
      <c r="A960" t="s">
        <v>996</v>
      </c>
      <c r="B960" s="1">
        <v>45669</v>
      </c>
      <c r="C960" s="1">
        <v>45671</v>
      </c>
      <c r="D960" s="1">
        <v>45670</v>
      </c>
      <c r="E960" t="s">
        <v>23</v>
      </c>
      <c r="F960" t="s">
        <v>45</v>
      </c>
      <c r="G960" t="s">
        <v>24</v>
      </c>
      <c r="H960" t="s">
        <v>37</v>
      </c>
      <c r="I960" t="s">
        <v>20</v>
      </c>
      <c r="J960" t="s">
        <v>21</v>
      </c>
      <c r="K960">
        <v>2</v>
      </c>
      <c r="L960">
        <v>166</v>
      </c>
      <c r="M960">
        <v>84.51</v>
      </c>
      <c r="N960">
        <v>5.97</v>
      </c>
      <c r="O960">
        <v>0</v>
      </c>
      <c r="P960">
        <f t="shared" si="126"/>
        <v>1</v>
      </c>
      <c r="Q960" t="str">
        <f t="shared" si="127"/>
        <v>Before 01-15</v>
      </c>
      <c r="R960">
        <f t="shared" si="128"/>
        <v>166</v>
      </c>
      <c r="S960">
        <f t="shared" si="129"/>
        <v>332</v>
      </c>
      <c r="T960">
        <f t="shared" si="130"/>
        <v>162.97999999999999</v>
      </c>
      <c r="U960" s="2">
        <f>Monthly_Fixed_Costs!$I$2</f>
        <v>26.363636363636363</v>
      </c>
      <c r="V960">
        <f t="shared" si="131"/>
        <v>11.94</v>
      </c>
      <c r="W960" s="2">
        <f t="shared" si="132"/>
        <v>124.67636363636362</v>
      </c>
      <c r="X960">
        <f t="shared" si="133"/>
        <v>1</v>
      </c>
      <c r="Y960">
        <f t="shared" si="134"/>
        <v>0</v>
      </c>
    </row>
    <row r="961" spans="1:25" x14ac:dyDescent="0.3">
      <c r="A961" t="s">
        <v>997</v>
      </c>
      <c r="B961" s="1">
        <v>45687</v>
      </c>
      <c r="C961" s="1">
        <v>45689</v>
      </c>
      <c r="D961" s="1">
        <v>45691</v>
      </c>
      <c r="E961" t="s">
        <v>23</v>
      </c>
      <c r="F961" t="s">
        <v>17</v>
      </c>
      <c r="G961" t="s">
        <v>24</v>
      </c>
      <c r="H961" t="s">
        <v>25</v>
      </c>
      <c r="I961" t="s">
        <v>34</v>
      </c>
      <c r="J961" t="s">
        <v>35</v>
      </c>
      <c r="K961">
        <v>8</v>
      </c>
      <c r="L961">
        <v>161.07</v>
      </c>
      <c r="M961">
        <v>98.64</v>
      </c>
      <c r="N961">
        <v>6.57</v>
      </c>
      <c r="O961">
        <v>10</v>
      </c>
      <c r="P961">
        <f t="shared" si="126"/>
        <v>0</v>
      </c>
      <c r="Q961" t="str">
        <f t="shared" si="127"/>
        <v>After 01-15</v>
      </c>
      <c r="R961">
        <f t="shared" si="128"/>
        <v>144.96299999999999</v>
      </c>
      <c r="S961">
        <f t="shared" si="129"/>
        <v>1159.704</v>
      </c>
      <c r="T961">
        <f t="shared" si="130"/>
        <v>370.58399999999995</v>
      </c>
      <c r="U961" s="2">
        <f>Monthly_Fixed_Costs!$I$2</f>
        <v>26.363636363636363</v>
      </c>
      <c r="V961">
        <f t="shared" si="131"/>
        <v>52.56</v>
      </c>
      <c r="W961" s="2">
        <f t="shared" si="132"/>
        <v>291.66036363636357</v>
      </c>
      <c r="X961">
        <f t="shared" si="133"/>
        <v>4</v>
      </c>
      <c r="Y961">
        <f t="shared" si="134"/>
        <v>0</v>
      </c>
    </row>
    <row r="962" spans="1:25" x14ac:dyDescent="0.3">
      <c r="A962" t="s">
        <v>998</v>
      </c>
      <c r="B962" s="1">
        <v>45667</v>
      </c>
      <c r="C962" s="1">
        <v>45671</v>
      </c>
      <c r="D962" s="1">
        <v>45670</v>
      </c>
      <c r="E962" t="s">
        <v>16</v>
      </c>
      <c r="F962" t="s">
        <v>17</v>
      </c>
      <c r="G962" t="s">
        <v>24</v>
      </c>
      <c r="H962" t="s">
        <v>19</v>
      </c>
      <c r="I962" t="s">
        <v>34</v>
      </c>
      <c r="J962" t="s">
        <v>35</v>
      </c>
      <c r="K962">
        <v>7</v>
      </c>
      <c r="L962">
        <v>51.08</v>
      </c>
      <c r="M962">
        <v>32.61</v>
      </c>
      <c r="N962">
        <v>7.31</v>
      </c>
      <c r="O962">
        <v>10</v>
      </c>
      <c r="P962">
        <f t="shared" si="126"/>
        <v>1</v>
      </c>
      <c r="Q962" t="str">
        <f t="shared" si="127"/>
        <v>Before 01-15</v>
      </c>
      <c r="R962">
        <f t="shared" si="128"/>
        <v>45.972000000000001</v>
      </c>
      <c r="S962">
        <f t="shared" si="129"/>
        <v>321.80400000000003</v>
      </c>
      <c r="T962">
        <f t="shared" si="130"/>
        <v>93.534000000000049</v>
      </c>
      <c r="U962" s="2">
        <f>Monthly_Fixed_Costs!$I$2</f>
        <v>26.363636363636363</v>
      </c>
      <c r="V962">
        <f t="shared" si="131"/>
        <v>51.169999999999995</v>
      </c>
      <c r="W962" s="2">
        <f t="shared" si="132"/>
        <v>16.000363636363687</v>
      </c>
      <c r="X962">
        <f t="shared" si="133"/>
        <v>3</v>
      </c>
      <c r="Y962">
        <f t="shared" si="134"/>
        <v>0</v>
      </c>
    </row>
    <row r="963" spans="1:25" x14ac:dyDescent="0.3">
      <c r="A963" t="s">
        <v>999</v>
      </c>
      <c r="B963" s="1">
        <v>45680</v>
      </c>
      <c r="C963" s="1">
        <v>45683</v>
      </c>
      <c r="D963" s="1">
        <v>45683</v>
      </c>
      <c r="E963" t="s">
        <v>23</v>
      </c>
      <c r="F963" t="s">
        <v>17</v>
      </c>
      <c r="G963" t="s">
        <v>24</v>
      </c>
      <c r="H963" t="s">
        <v>19</v>
      </c>
      <c r="I963" t="s">
        <v>38</v>
      </c>
      <c r="J963" t="s">
        <v>21</v>
      </c>
      <c r="K963">
        <v>7</v>
      </c>
      <c r="L963">
        <v>142.59</v>
      </c>
      <c r="M963">
        <v>88.35</v>
      </c>
      <c r="N963">
        <v>10.39</v>
      </c>
      <c r="O963">
        <v>5</v>
      </c>
      <c r="P963">
        <f t="shared" ref="P963:P1026" si="135">IF(D963-C963 &lt;= 0,1,0)</f>
        <v>1</v>
      </c>
      <c r="Q963" t="str">
        <f t="shared" ref="Q963:Q1026" si="136">IF(B963&lt;=DATE(2025,1,15),"Before 01-15","After 01-15")</f>
        <v>After 01-15</v>
      </c>
      <c r="R963">
        <f t="shared" ref="R963:R1026" si="137">L963*(1-(0.01*O963))</f>
        <v>135.4605</v>
      </c>
      <c r="S963">
        <f t="shared" ref="S963:S1026" si="138">R963*K963</f>
        <v>948.22349999999994</v>
      </c>
      <c r="T963">
        <f t="shared" ref="T963:T1026" si="139">S963-(M963*K963)</f>
        <v>329.77350000000001</v>
      </c>
      <c r="U963" s="2">
        <f>Monthly_Fixed_Costs!$I$2</f>
        <v>26.363636363636363</v>
      </c>
      <c r="V963">
        <f t="shared" ref="V963:V1026" si="140">N963*K963</f>
        <v>72.73</v>
      </c>
      <c r="W963" s="2">
        <f t="shared" ref="W963:W1026" si="141">T963-(U963+V963)</f>
        <v>230.67986363636365</v>
      </c>
      <c r="X963">
        <f t="shared" ref="X963:X1026" si="142">D963-B963</f>
        <v>3</v>
      </c>
      <c r="Y963">
        <f t="shared" ref="Y963:Y1026" si="143">IF(W963&lt;10,1,0)</f>
        <v>0</v>
      </c>
    </row>
    <row r="964" spans="1:25" x14ac:dyDescent="0.3">
      <c r="A964" t="s">
        <v>1000</v>
      </c>
      <c r="B964" s="1">
        <v>45675</v>
      </c>
      <c r="C964" s="1">
        <v>45677</v>
      </c>
      <c r="D964" s="1">
        <v>45680</v>
      </c>
      <c r="E964" t="s">
        <v>16</v>
      </c>
      <c r="F964" t="s">
        <v>17</v>
      </c>
      <c r="G964" t="s">
        <v>18</v>
      </c>
      <c r="H964" t="s">
        <v>37</v>
      </c>
      <c r="I964" t="s">
        <v>56</v>
      </c>
      <c r="J964" t="s">
        <v>35</v>
      </c>
      <c r="K964">
        <v>8</v>
      </c>
      <c r="L964">
        <v>61.39</v>
      </c>
      <c r="M964">
        <v>26.49</v>
      </c>
      <c r="N964">
        <v>3.74</v>
      </c>
      <c r="O964">
        <v>0</v>
      </c>
      <c r="P964">
        <f t="shared" si="135"/>
        <v>0</v>
      </c>
      <c r="Q964" t="str">
        <f t="shared" si="136"/>
        <v>After 01-15</v>
      </c>
      <c r="R964">
        <f t="shared" si="137"/>
        <v>61.39</v>
      </c>
      <c r="S964">
        <f t="shared" si="138"/>
        <v>491.12</v>
      </c>
      <c r="T964">
        <f t="shared" si="139"/>
        <v>279.20000000000005</v>
      </c>
      <c r="U964" s="2">
        <f>Monthly_Fixed_Costs!$I$2</f>
        <v>26.363636363636363</v>
      </c>
      <c r="V964">
        <f t="shared" si="140"/>
        <v>29.92</v>
      </c>
      <c r="W964" s="2">
        <f t="shared" si="141"/>
        <v>222.91636363636368</v>
      </c>
      <c r="X964">
        <f t="shared" si="142"/>
        <v>5</v>
      </c>
      <c r="Y964">
        <f t="shared" si="143"/>
        <v>0</v>
      </c>
    </row>
    <row r="965" spans="1:25" x14ac:dyDescent="0.3">
      <c r="A965" t="s">
        <v>1001</v>
      </c>
      <c r="B965" s="1">
        <v>45687</v>
      </c>
      <c r="C965" s="1">
        <v>45689</v>
      </c>
      <c r="D965" s="1">
        <v>45688</v>
      </c>
      <c r="E965" t="s">
        <v>16</v>
      </c>
      <c r="F965" t="s">
        <v>32</v>
      </c>
      <c r="G965" t="s">
        <v>24</v>
      </c>
      <c r="H965" t="s">
        <v>33</v>
      </c>
      <c r="I965" t="s">
        <v>47</v>
      </c>
      <c r="J965" t="s">
        <v>35</v>
      </c>
      <c r="K965">
        <v>20</v>
      </c>
      <c r="L965">
        <v>54.69</v>
      </c>
      <c r="M965">
        <v>32.799999999999997</v>
      </c>
      <c r="N965">
        <v>8.76</v>
      </c>
      <c r="O965">
        <v>0</v>
      </c>
      <c r="P965">
        <f t="shared" si="135"/>
        <v>1</v>
      </c>
      <c r="Q965" t="str">
        <f t="shared" si="136"/>
        <v>After 01-15</v>
      </c>
      <c r="R965">
        <f t="shared" si="137"/>
        <v>54.69</v>
      </c>
      <c r="S965">
        <f t="shared" si="138"/>
        <v>1093.8</v>
      </c>
      <c r="T965">
        <f t="shared" si="139"/>
        <v>437.79999999999995</v>
      </c>
      <c r="U965" s="2">
        <f>Monthly_Fixed_Costs!$I$2</f>
        <v>26.363636363636363</v>
      </c>
      <c r="V965">
        <f t="shared" si="140"/>
        <v>175.2</v>
      </c>
      <c r="W965" s="2">
        <f t="shared" si="141"/>
        <v>236.23636363636359</v>
      </c>
      <c r="X965">
        <f t="shared" si="142"/>
        <v>1</v>
      </c>
      <c r="Y965">
        <f t="shared" si="143"/>
        <v>0</v>
      </c>
    </row>
    <row r="966" spans="1:25" x14ac:dyDescent="0.3">
      <c r="A966" t="s">
        <v>1002</v>
      </c>
      <c r="B966" s="1">
        <v>45664</v>
      </c>
      <c r="C966" s="1">
        <v>45666</v>
      </c>
      <c r="D966" s="1">
        <v>45666</v>
      </c>
      <c r="E966" t="s">
        <v>23</v>
      </c>
      <c r="F966" t="s">
        <v>41</v>
      </c>
      <c r="G966" t="s">
        <v>24</v>
      </c>
      <c r="H966" t="s">
        <v>33</v>
      </c>
      <c r="I966" t="s">
        <v>47</v>
      </c>
      <c r="J966" t="s">
        <v>35</v>
      </c>
      <c r="K966">
        <v>20</v>
      </c>
      <c r="L966">
        <v>184.9</v>
      </c>
      <c r="M966">
        <v>113.63</v>
      </c>
      <c r="N966">
        <v>11.03</v>
      </c>
      <c r="O966">
        <v>0</v>
      </c>
      <c r="P966">
        <f t="shared" si="135"/>
        <v>1</v>
      </c>
      <c r="Q966" t="str">
        <f t="shared" si="136"/>
        <v>Before 01-15</v>
      </c>
      <c r="R966">
        <f t="shared" si="137"/>
        <v>184.9</v>
      </c>
      <c r="S966">
        <f t="shared" si="138"/>
        <v>3698</v>
      </c>
      <c r="T966">
        <f t="shared" si="139"/>
        <v>1425.4</v>
      </c>
      <c r="U966" s="2">
        <f>Monthly_Fixed_Costs!$I$2</f>
        <v>26.363636363636363</v>
      </c>
      <c r="V966">
        <f t="shared" si="140"/>
        <v>220.6</v>
      </c>
      <c r="W966" s="2">
        <f t="shared" si="141"/>
        <v>1178.4363636363637</v>
      </c>
      <c r="X966">
        <f t="shared" si="142"/>
        <v>2</v>
      </c>
      <c r="Y966">
        <f t="shared" si="143"/>
        <v>0</v>
      </c>
    </row>
    <row r="967" spans="1:25" x14ac:dyDescent="0.3">
      <c r="A967" t="s">
        <v>1003</v>
      </c>
      <c r="B967" s="1">
        <v>45686</v>
      </c>
      <c r="C967" s="1">
        <v>45688</v>
      </c>
      <c r="D967" s="1">
        <v>45691</v>
      </c>
      <c r="E967" t="s">
        <v>23</v>
      </c>
      <c r="F967" t="s">
        <v>45</v>
      </c>
      <c r="G967" t="s">
        <v>24</v>
      </c>
      <c r="H967" t="s">
        <v>37</v>
      </c>
      <c r="I967" t="s">
        <v>29</v>
      </c>
      <c r="J967" t="s">
        <v>27</v>
      </c>
      <c r="K967">
        <v>4</v>
      </c>
      <c r="L967">
        <v>101.06</v>
      </c>
      <c r="M967">
        <v>41.66</v>
      </c>
      <c r="N967">
        <v>3.54</v>
      </c>
      <c r="O967">
        <v>10</v>
      </c>
      <c r="P967">
        <f t="shared" si="135"/>
        <v>0</v>
      </c>
      <c r="Q967" t="str">
        <f t="shared" si="136"/>
        <v>After 01-15</v>
      </c>
      <c r="R967">
        <f t="shared" si="137"/>
        <v>90.954000000000008</v>
      </c>
      <c r="S967">
        <f t="shared" si="138"/>
        <v>363.81600000000003</v>
      </c>
      <c r="T967">
        <f t="shared" si="139"/>
        <v>197.17600000000004</v>
      </c>
      <c r="U967" s="2">
        <f>Monthly_Fixed_Costs!$I$2</f>
        <v>26.363636363636363</v>
      </c>
      <c r="V967">
        <f t="shared" si="140"/>
        <v>14.16</v>
      </c>
      <c r="W967" s="2">
        <f t="shared" si="141"/>
        <v>156.65236363636367</v>
      </c>
      <c r="X967">
        <f t="shared" si="142"/>
        <v>5</v>
      </c>
      <c r="Y967">
        <f t="shared" si="143"/>
        <v>0</v>
      </c>
    </row>
    <row r="968" spans="1:25" x14ac:dyDescent="0.3">
      <c r="A968" t="s">
        <v>1004</v>
      </c>
      <c r="B968" s="1">
        <v>45670</v>
      </c>
      <c r="C968" s="1">
        <v>45674</v>
      </c>
      <c r="D968" s="1">
        <v>45674</v>
      </c>
      <c r="E968" t="s">
        <v>23</v>
      </c>
      <c r="F968" t="s">
        <v>41</v>
      </c>
      <c r="G968" t="s">
        <v>18</v>
      </c>
      <c r="H968" t="s">
        <v>33</v>
      </c>
      <c r="I968" t="s">
        <v>34</v>
      </c>
      <c r="J968" t="s">
        <v>35</v>
      </c>
      <c r="K968">
        <v>12</v>
      </c>
      <c r="L968">
        <v>90.27</v>
      </c>
      <c r="M968">
        <v>41.36</v>
      </c>
      <c r="N968">
        <v>7.58</v>
      </c>
      <c r="O968">
        <v>10</v>
      </c>
      <c r="P968">
        <f t="shared" si="135"/>
        <v>1</v>
      </c>
      <c r="Q968" t="str">
        <f t="shared" si="136"/>
        <v>Before 01-15</v>
      </c>
      <c r="R968">
        <f t="shared" si="137"/>
        <v>81.242999999999995</v>
      </c>
      <c r="S968">
        <f t="shared" si="138"/>
        <v>974.91599999999994</v>
      </c>
      <c r="T968">
        <f t="shared" si="139"/>
        <v>478.59599999999995</v>
      </c>
      <c r="U968" s="2">
        <f>Monthly_Fixed_Costs!$I$2</f>
        <v>26.363636363636363</v>
      </c>
      <c r="V968">
        <f t="shared" si="140"/>
        <v>90.960000000000008</v>
      </c>
      <c r="W968" s="2">
        <f t="shared" si="141"/>
        <v>361.27236363636359</v>
      </c>
      <c r="X968">
        <f t="shared" si="142"/>
        <v>4</v>
      </c>
      <c r="Y968">
        <f t="shared" si="143"/>
        <v>0</v>
      </c>
    </row>
    <row r="969" spans="1:25" x14ac:dyDescent="0.3">
      <c r="A969" t="s">
        <v>1005</v>
      </c>
      <c r="B969" s="1">
        <v>45661</v>
      </c>
      <c r="C969" s="1">
        <v>45663</v>
      </c>
      <c r="D969" s="1">
        <v>45662</v>
      </c>
      <c r="E969" t="s">
        <v>16</v>
      </c>
      <c r="F969" t="s">
        <v>41</v>
      </c>
      <c r="G969" t="s">
        <v>24</v>
      </c>
      <c r="H969" t="s">
        <v>37</v>
      </c>
      <c r="I969" t="s">
        <v>47</v>
      </c>
      <c r="J969" t="s">
        <v>35</v>
      </c>
      <c r="K969">
        <v>15</v>
      </c>
      <c r="L969">
        <v>193</v>
      </c>
      <c r="M969">
        <v>121.23</v>
      </c>
      <c r="N969">
        <v>5.79</v>
      </c>
      <c r="O969">
        <v>5</v>
      </c>
      <c r="P969">
        <f t="shared" si="135"/>
        <v>1</v>
      </c>
      <c r="Q969" t="str">
        <f t="shared" si="136"/>
        <v>Before 01-15</v>
      </c>
      <c r="R969">
        <f t="shared" si="137"/>
        <v>183.35</v>
      </c>
      <c r="S969">
        <f t="shared" si="138"/>
        <v>2750.25</v>
      </c>
      <c r="T969">
        <f t="shared" si="139"/>
        <v>931.8</v>
      </c>
      <c r="U969" s="2">
        <f>Monthly_Fixed_Costs!$I$2</f>
        <v>26.363636363636363</v>
      </c>
      <c r="V969">
        <f t="shared" si="140"/>
        <v>86.85</v>
      </c>
      <c r="W969" s="2">
        <f t="shared" si="141"/>
        <v>818.58636363636356</v>
      </c>
      <c r="X969">
        <f t="shared" si="142"/>
        <v>1</v>
      </c>
      <c r="Y969">
        <f t="shared" si="143"/>
        <v>0</v>
      </c>
    </row>
    <row r="970" spans="1:25" x14ac:dyDescent="0.3">
      <c r="A970" t="s">
        <v>1006</v>
      </c>
      <c r="B970" s="1">
        <v>45663</v>
      </c>
      <c r="C970" s="1">
        <v>45666</v>
      </c>
      <c r="D970" s="1">
        <v>45666</v>
      </c>
      <c r="E970" t="s">
        <v>23</v>
      </c>
      <c r="F970" t="s">
        <v>41</v>
      </c>
      <c r="G970" t="s">
        <v>24</v>
      </c>
      <c r="H970" t="s">
        <v>25</v>
      </c>
      <c r="I970" t="s">
        <v>34</v>
      </c>
      <c r="J970" t="s">
        <v>35</v>
      </c>
      <c r="K970">
        <v>17</v>
      </c>
      <c r="L970">
        <v>170.04</v>
      </c>
      <c r="M970">
        <v>80.62</v>
      </c>
      <c r="N970">
        <v>9.52</v>
      </c>
      <c r="O970">
        <v>5</v>
      </c>
      <c r="P970">
        <f t="shared" si="135"/>
        <v>1</v>
      </c>
      <c r="Q970" t="str">
        <f t="shared" si="136"/>
        <v>Before 01-15</v>
      </c>
      <c r="R970">
        <f t="shared" si="137"/>
        <v>161.53799999999998</v>
      </c>
      <c r="S970">
        <f t="shared" si="138"/>
        <v>2746.1459999999997</v>
      </c>
      <c r="T970">
        <f t="shared" si="139"/>
        <v>1375.6059999999998</v>
      </c>
      <c r="U970" s="2">
        <f>Monthly_Fixed_Costs!$I$2</f>
        <v>26.363636363636363</v>
      </c>
      <c r="V970">
        <f t="shared" si="140"/>
        <v>161.84</v>
      </c>
      <c r="W970" s="2">
        <f t="shared" si="141"/>
        <v>1187.4023636363634</v>
      </c>
      <c r="X970">
        <f t="shared" si="142"/>
        <v>3</v>
      </c>
      <c r="Y970">
        <f t="shared" si="143"/>
        <v>0</v>
      </c>
    </row>
    <row r="971" spans="1:25" x14ac:dyDescent="0.3">
      <c r="A971" t="s">
        <v>1007</v>
      </c>
      <c r="B971" s="1">
        <v>45661</v>
      </c>
      <c r="C971" s="1">
        <v>45663</v>
      </c>
      <c r="D971" s="1">
        <v>45663</v>
      </c>
      <c r="E971" t="s">
        <v>23</v>
      </c>
      <c r="F971" t="s">
        <v>32</v>
      </c>
      <c r="G971" t="s">
        <v>24</v>
      </c>
      <c r="H971" t="s">
        <v>25</v>
      </c>
      <c r="I971" t="s">
        <v>26</v>
      </c>
      <c r="J971" t="s">
        <v>27</v>
      </c>
      <c r="K971">
        <v>4</v>
      </c>
      <c r="L971">
        <v>99.48</v>
      </c>
      <c r="M971">
        <v>60.26</v>
      </c>
      <c r="N971">
        <v>11.86</v>
      </c>
      <c r="O971">
        <v>15</v>
      </c>
      <c r="P971">
        <f t="shared" si="135"/>
        <v>1</v>
      </c>
      <c r="Q971" t="str">
        <f t="shared" si="136"/>
        <v>Before 01-15</v>
      </c>
      <c r="R971">
        <f t="shared" si="137"/>
        <v>84.558000000000007</v>
      </c>
      <c r="S971">
        <f t="shared" si="138"/>
        <v>338.23200000000003</v>
      </c>
      <c r="T971">
        <f t="shared" si="139"/>
        <v>97.192000000000036</v>
      </c>
      <c r="U971" s="2">
        <f>Monthly_Fixed_Costs!$I$2</f>
        <v>26.363636363636363</v>
      </c>
      <c r="V971">
        <f t="shared" si="140"/>
        <v>47.44</v>
      </c>
      <c r="W971" s="2">
        <f t="shared" si="141"/>
        <v>23.388363636363678</v>
      </c>
      <c r="X971">
        <f t="shared" si="142"/>
        <v>2</v>
      </c>
      <c r="Y971">
        <f t="shared" si="143"/>
        <v>0</v>
      </c>
    </row>
    <row r="972" spans="1:25" x14ac:dyDescent="0.3">
      <c r="A972" t="s">
        <v>1008</v>
      </c>
      <c r="B972" s="1">
        <v>45681</v>
      </c>
      <c r="C972" s="1">
        <v>45683</v>
      </c>
      <c r="D972" s="1">
        <v>45683</v>
      </c>
      <c r="E972" t="s">
        <v>16</v>
      </c>
      <c r="F972" t="s">
        <v>45</v>
      </c>
      <c r="G972" t="s">
        <v>24</v>
      </c>
      <c r="H972" t="s">
        <v>33</v>
      </c>
      <c r="I972" t="s">
        <v>47</v>
      </c>
      <c r="J972" t="s">
        <v>35</v>
      </c>
      <c r="K972">
        <v>2</v>
      </c>
      <c r="L972">
        <v>70.290000000000006</v>
      </c>
      <c r="M972">
        <v>29.24</v>
      </c>
      <c r="N972">
        <v>5.49</v>
      </c>
      <c r="O972">
        <v>0</v>
      </c>
      <c r="P972">
        <f t="shared" si="135"/>
        <v>1</v>
      </c>
      <c r="Q972" t="str">
        <f t="shared" si="136"/>
        <v>After 01-15</v>
      </c>
      <c r="R972">
        <f t="shared" si="137"/>
        <v>70.290000000000006</v>
      </c>
      <c r="S972">
        <f t="shared" si="138"/>
        <v>140.58000000000001</v>
      </c>
      <c r="T972">
        <f t="shared" si="139"/>
        <v>82.100000000000023</v>
      </c>
      <c r="U972" s="2">
        <f>Monthly_Fixed_Costs!$I$2</f>
        <v>26.363636363636363</v>
      </c>
      <c r="V972">
        <f t="shared" si="140"/>
        <v>10.98</v>
      </c>
      <c r="W972" s="2">
        <f t="shared" si="141"/>
        <v>44.756363636363659</v>
      </c>
      <c r="X972">
        <f t="shared" si="142"/>
        <v>2</v>
      </c>
      <c r="Y972">
        <f t="shared" si="143"/>
        <v>0</v>
      </c>
    </row>
    <row r="973" spans="1:25" x14ac:dyDescent="0.3">
      <c r="A973" t="s">
        <v>1009</v>
      </c>
      <c r="B973" s="1">
        <v>45663</v>
      </c>
      <c r="C973" s="1">
        <v>45667</v>
      </c>
      <c r="D973" s="1">
        <v>45666</v>
      </c>
      <c r="E973" t="s">
        <v>16</v>
      </c>
      <c r="F973" t="s">
        <v>17</v>
      </c>
      <c r="G973" t="s">
        <v>18</v>
      </c>
      <c r="H973" t="s">
        <v>37</v>
      </c>
      <c r="I973" t="s">
        <v>47</v>
      </c>
      <c r="J973" t="s">
        <v>35</v>
      </c>
      <c r="K973">
        <v>12</v>
      </c>
      <c r="L973">
        <v>64.819999999999993</v>
      </c>
      <c r="M973">
        <v>38.39</v>
      </c>
      <c r="N973">
        <v>7.92</v>
      </c>
      <c r="O973">
        <v>5</v>
      </c>
      <c r="P973">
        <f t="shared" si="135"/>
        <v>1</v>
      </c>
      <c r="Q973" t="str">
        <f t="shared" si="136"/>
        <v>Before 01-15</v>
      </c>
      <c r="R973">
        <f t="shared" si="137"/>
        <v>61.578999999999994</v>
      </c>
      <c r="S973">
        <f t="shared" si="138"/>
        <v>738.94799999999987</v>
      </c>
      <c r="T973">
        <f t="shared" si="139"/>
        <v>278.26799999999986</v>
      </c>
      <c r="U973" s="2">
        <f>Monthly_Fixed_Costs!$I$2</f>
        <v>26.363636363636363</v>
      </c>
      <c r="V973">
        <f t="shared" si="140"/>
        <v>95.039999999999992</v>
      </c>
      <c r="W973" s="2">
        <f t="shared" si="141"/>
        <v>156.86436363636352</v>
      </c>
      <c r="X973">
        <f t="shared" si="142"/>
        <v>3</v>
      </c>
      <c r="Y973">
        <f t="shared" si="143"/>
        <v>0</v>
      </c>
    </row>
    <row r="974" spans="1:25" x14ac:dyDescent="0.3">
      <c r="A974" t="s">
        <v>1010</v>
      </c>
      <c r="B974" s="1">
        <v>45673</v>
      </c>
      <c r="C974" s="1">
        <v>45677</v>
      </c>
      <c r="D974" s="1">
        <v>45679</v>
      </c>
      <c r="E974" t="s">
        <v>23</v>
      </c>
      <c r="F974" t="s">
        <v>17</v>
      </c>
      <c r="G974" t="s">
        <v>24</v>
      </c>
      <c r="H974" t="s">
        <v>25</v>
      </c>
      <c r="I974" t="s">
        <v>56</v>
      </c>
      <c r="J974" t="s">
        <v>35</v>
      </c>
      <c r="K974">
        <v>18</v>
      </c>
      <c r="L974">
        <v>32.81</v>
      </c>
      <c r="M974">
        <v>21.06</v>
      </c>
      <c r="N974">
        <v>6.69</v>
      </c>
      <c r="O974">
        <v>15</v>
      </c>
      <c r="P974">
        <f t="shared" si="135"/>
        <v>0</v>
      </c>
      <c r="Q974" t="str">
        <f t="shared" si="136"/>
        <v>After 01-15</v>
      </c>
      <c r="R974">
        <f t="shared" si="137"/>
        <v>27.888500000000001</v>
      </c>
      <c r="S974">
        <f t="shared" si="138"/>
        <v>501.99299999999999</v>
      </c>
      <c r="T974">
        <f t="shared" si="139"/>
        <v>122.91300000000001</v>
      </c>
      <c r="U974" s="2">
        <f>Monthly_Fixed_Costs!$I$2</f>
        <v>26.363636363636363</v>
      </c>
      <c r="V974">
        <f t="shared" si="140"/>
        <v>120.42</v>
      </c>
      <c r="W974" s="2">
        <f t="shared" si="141"/>
        <v>-23.870636363636351</v>
      </c>
      <c r="X974">
        <f t="shared" si="142"/>
        <v>6</v>
      </c>
      <c r="Y974">
        <f t="shared" si="143"/>
        <v>1</v>
      </c>
    </row>
    <row r="975" spans="1:25" x14ac:dyDescent="0.3">
      <c r="A975" t="s">
        <v>1011</v>
      </c>
      <c r="B975" s="1">
        <v>45675</v>
      </c>
      <c r="C975" s="1">
        <v>45678</v>
      </c>
      <c r="D975" s="1">
        <v>45678</v>
      </c>
      <c r="E975" t="s">
        <v>16</v>
      </c>
      <c r="F975" t="s">
        <v>32</v>
      </c>
      <c r="G975" t="s">
        <v>24</v>
      </c>
      <c r="H975" t="s">
        <v>33</v>
      </c>
      <c r="I975" t="s">
        <v>38</v>
      </c>
      <c r="J975" t="s">
        <v>21</v>
      </c>
      <c r="K975">
        <v>12</v>
      </c>
      <c r="L975">
        <v>47.1</v>
      </c>
      <c r="M975">
        <v>23.19</v>
      </c>
      <c r="N975">
        <v>5.5</v>
      </c>
      <c r="O975">
        <v>0</v>
      </c>
      <c r="P975">
        <f t="shared" si="135"/>
        <v>1</v>
      </c>
      <c r="Q975" t="str">
        <f t="shared" si="136"/>
        <v>After 01-15</v>
      </c>
      <c r="R975">
        <f t="shared" si="137"/>
        <v>47.1</v>
      </c>
      <c r="S975">
        <f t="shared" si="138"/>
        <v>565.20000000000005</v>
      </c>
      <c r="T975">
        <f t="shared" si="139"/>
        <v>286.92</v>
      </c>
      <c r="U975" s="2">
        <f>Monthly_Fixed_Costs!$I$2</f>
        <v>26.363636363636363</v>
      </c>
      <c r="V975">
        <f t="shared" si="140"/>
        <v>66</v>
      </c>
      <c r="W975" s="2">
        <f t="shared" si="141"/>
        <v>194.55636363636364</v>
      </c>
      <c r="X975">
        <f t="shared" si="142"/>
        <v>3</v>
      </c>
      <c r="Y975">
        <f t="shared" si="143"/>
        <v>0</v>
      </c>
    </row>
    <row r="976" spans="1:25" x14ac:dyDescent="0.3">
      <c r="A976" t="s">
        <v>1012</v>
      </c>
      <c r="B976" s="1">
        <v>45678</v>
      </c>
      <c r="C976" s="1">
        <v>45682</v>
      </c>
      <c r="D976" s="1">
        <v>45683</v>
      </c>
      <c r="E976" t="s">
        <v>16</v>
      </c>
      <c r="F976" t="s">
        <v>45</v>
      </c>
      <c r="G976" t="s">
        <v>24</v>
      </c>
      <c r="H976" t="s">
        <v>33</v>
      </c>
      <c r="I976" t="s">
        <v>20</v>
      </c>
      <c r="J976" t="s">
        <v>21</v>
      </c>
      <c r="K976">
        <v>17</v>
      </c>
      <c r="L976">
        <v>197.02</v>
      </c>
      <c r="M976">
        <v>115.5</v>
      </c>
      <c r="N976">
        <v>10.81</v>
      </c>
      <c r="O976">
        <v>0</v>
      </c>
      <c r="P976">
        <f t="shared" si="135"/>
        <v>0</v>
      </c>
      <c r="Q976" t="str">
        <f t="shared" si="136"/>
        <v>After 01-15</v>
      </c>
      <c r="R976">
        <f t="shared" si="137"/>
        <v>197.02</v>
      </c>
      <c r="S976">
        <f t="shared" si="138"/>
        <v>3349.34</v>
      </c>
      <c r="T976">
        <f t="shared" si="139"/>
        <v>1385.8400000000001</v>
      </c>
      <c r="U976" s="2">
        <f>Monthly_Fixed_Costs!$I$2</f>
        <v>26.363636363636363</v>
      </c>
      <c r="V976">
        <f t="shared" si="140"/>
        <v>183.77</v>
      </c>
      <c r="W976" s="2">
        <f t="shared" si="141"/>
        <v>1175.7063636363637</v>
      </c>
      <c r="X976">
        <f t="shared" si="142"/>
        <v>5</v>
      </c>
      <c r="Y976">
        <f t="shared" si="143"/>
        <v>0</v>
      </c>
    </row>
    <row r="977" spans="1:25" x14ac:dyDescent="0.3">
      <c r="A977" t="s">
        <v>1013</v>
      </c>
      <c r="B977" s="1">
        <v>45675</v>
      </c>
      <c r="C977" s="1">
        <v>45677</v>
      </c>
      <c r="D977" s="1">
        <v>45676</v>
      </c>
      <c r="E977" t="s">
        <v>16</v>
      </c>
      <c r="F977" t="s">
        <v>45</v>
      </c>
      <c r="G977" t="s">
        <v>18</v>
      </c>
      <c r="H977" t="s">
        <v>37</v>
      </c>
      <c r="I977" t="s">
        <v>56</v>
      </c>
      <c r="J977" t="s">
        <v>35</v>
      </c>
      <c r="K977">
        <v>7</v>
      </c>
      <c r="L977">
        <v>27.26</v>
      </c>
      <c r="M977">
        <v>12.68</v>
      </c>
      <c r="N977">
        <v>8.3699999999999992</v>
      </c>
      <c r="O977">
        <v>5</v>
      </c>
      <c r="P977">
        <f t="shared" si="135"/>
        <v>1</v>
      </c>
      <c r="Q977" t="str">
        <f t="shared" si="136"/>
        <v>After 01-15</v>
      </c>
      <c r="R977">
        <f t="shared" si="137"/>
        <v>25.897000000000002</v>
      </c>
      <c r="S977">
        <f t="shared" si="138"/>
        <v>181.27900000000002</v>
      </c>
      <c r="T977">
        <f t="shared" si="139"/>
        <v>92.519000000000034</v>
      </c>
      <c r="U977" s="2">
        <f>Monthly_Fixed_Costs!$I$2</f>
        <v>26.363636363636363</v>
      </c>
      <c r="V977">
        <f t="shared" si="140"/>
        <v>58.589999999999996</v>
      </c>
      <c r="W977" s="2">
        <f t="shared" si="141"/>
        <v>7.5653636363636707</v>
      </c>
      <c r="X977">
        <f t="shared" si="142"/>
        <v>1</v>
      </c>
      <c r="Y977">
        <f t="shared" si="143"/>
        <v>1</v>
      </c>
    </row>
    <row r="978" spans="1:25" x14ac:dyDescent="0.3">
      <c r="A978" t="s">
        <v>1014</v>
      </c>
      <c r="B978" s="1">
        <v>45662</v>
      </c>
      <c r="C978" s="1">
        <v>45666</v>
      </c>
      <c r="D978" s="1">
        <v>45665</v>
      </c>
      <c r="E978" t="s">
        <v>23</v>
      </c>
      <c r="F978" t="s">
        <v>45</v>
      </c>
      <c r="G978" t="s">
        <v>24</v>
      </c>
      <c r="H978" t="s">
        <v>19</v>
      </c>
      <c r="I978" t="s">
        <v>56</v>
      </c>
      <c r="J978" t="s">
        <v>35</v>
      </c>
      <c r="K978">
        <v>3</v>
      </c>
      <c r="L978">
        <v>192.03</v>
      </c>
      <c r="M978">
        <v>77.09</v>
      </c>
      <c r="N978">
        <v>10.050000000000001</v>
      </c>
      <c r="O978">
        <v>0</v>
      </c>
      <c r="P978">
        <f t="shared" si="135"/>
        <v>1</v>
      </c>
      <c r="Q978" t="str">
        <f t="shared" si="136"/>
        <v>Before 01-15</v>
      </c>
      <c r="R978">
        <f t="shared" si="137"/>
        <v>192.03</v>
      </c>
      <c r="S978">
        <f t="shared" si="138"/>
        <v>576.09</v>
      </c>
      <c r="T978">
        <f t="shared" si="139"/>
        <v>344.82000000000005</v>
      </c>
      <c r="U978" s="2">
        <f>Monthly_Fixed_Costs!$I$2</f>
        <v>26.363636363636363</v>
      </c>
      <c r="V978">
        <f t="shared" si="140"/>
        <v>30.150000000000002</v>
      </c>
      <c r="W978" s="2">
        <f t="shared" si="141"/>
        <v>288.3063636363637</v>
      </c>
      <c r="X978">
        <f t="shared" si="142"/>
        <v>3</v>
      </c>
      <c r="Y978">
        <f t="shared" si="143"/>
        <v>0</v>
      </c>
    </row>
    <row r="979" spans="1:25" x14ac:dyDescent="0.3">
      <c r="A979" t="s">
        <v>1015</v>
      </c>
      <c r="B979" s="1">
        <v>45664</v>
      </c>
      <c r="C979" s="1">
        <v>45666</v>
      </c>
      <c r="D979" s="1">
        <v>45666</v>
      </c>
      <c r="E979" t="s">
        <v>16</v>
      </c>
      <c r="F979" t="s">
        <v>32</v>
      </c>
      <c r="G979" t="s">
        <v>18</v>
      </c>
      <c r="H979" t="s">
        <v>37</v>
      </c>
      <c r="I979" t="s">
        <v>38</v>
      </c>
      <c r="J979" t="s">
        <v>21</v>
      </c>
      <c r="K979">
        <v>10</v>
      </c>
      <c r="L979">
        <v>196.44</v>
      </c>
      <c r="M979">
        <v>82.91</v>
      </c>
      <c r="N979">
        <v>10</v>
      </c>
      <c r="O979">
        <v>15</v>
      </c>
      <c r="P979">
        <f t="shared" si="135"/>
        <v>1</v>
      </c>
      <c r="Q979" t="str">
        <f t="shared" si="136"/>
        <v>Before 01-15</v>
      </c>
      <c r="R979">
        <f t="shared" si="137"/>
        <v>166.97399999999999</v>
      </c>
      <c r="S979">
        <f t="shared" si="138"/>
        <v>1669.7399999999998</v>
      </c>
      <c r="T979">
        <f t="shared" si="139"/>
        <v>840.63999999999987</v>
      </c>
      <c r="U979" s="2">
        <f>Monthly_Fixed_Costs!$I$2</f>
        <v>26.363636363636363</v>
      </c>
      <c r="V979">
        <f t="shared" si="140"/>
        <v>100</v>
      </c>
      <c r="W979" s="2">
        <f t="shared" si="141"/>
        <v>714.2763636363635</v>
      </c>
      <c r="X979">
        <f t="shared" si="142"/>
        <v>2</v>
      </c>
      <c r="Y979">
        <f t="shared" si="143"/>
        <v>0</v>
      </c>
    </row>
    <row r="980" spans="1:25" x14ac:dyDescent="0.3">
      <c r="A980" t="s">
        <v>1016</v>
      </c>
      <c r="B980" s="1">
        <v>45660</v>
      </c>
      <c r="C980" s="1">
        <v>45663</v>
      </c>
      <c r="D980" s="1">
        <v>45663</v>
      </c>
      <c r="E980" t="s">
        <v>16</v>
      </c>
      <c r="F980" t="s">
        <v>17</v>
      </c>
      <c r="G980" t="s">
        <v>24</v>
      </c>
      <c r="H980" t="s">
        <v>33</v>
      </c>
      <c r="I980" t="s">
        <v>56</v>
      </c>
      <c r="J980" t="s">
        <v>35</v>
      </c>
      <c r="K980">
        <v>19</v>
      </c>
      <c r="L980">
        <v>75.11</v>
      </c>
      <c r="M980">
        <v>41.46</v>
      </c>
      <c r="N980">
        <v>8.7899999999999991</v>
      </c>
      <c r="O980">
        <v>5</v>
      </c>
      <c r="P980">
        <f t="shared" si="135"/>
        <v>1</v>
      </c>
      <c r="Q980" t="str">
        <f t="shared" si="136"/>
        <v>Before 01-15</v>
      </c>
      <c r="R980">
        <f t="shared" si="137"/>
        <v>71.354500000000002</v>
      </c>
      <c r="S980">
        <f t="shared" si="138"/>
        <v>1355.7355</v>
      </c>
      <c r="T980">
        <f t="shared" si="139"/>
        <v>567.99549999999999</v>
      </c>
      <c r="U980" s="2">
        <f>Monthly_Fixed_Costs!$I$2</f>
        <v>26.363636363636363</v>
      </c>
      <c r="V980">
        <f t="shared" si="140"/>
        <v>167.01</v>
      </c>
      <c r="W980" s="2">
        <f t="shared" si="141"/>
        <v>374.62186363636363</v>
      </c>
      <c r="X980">
        <f t="shared" si="142"/>
        <v>3</v>
      </c>
      <c r="Y980">
        <f t="shared" si="143"/>
        <v>0</v>
      </c>
    </row>
    <row r="981" spans="1:25" x14ac:dyDescent="0.3">
      <c r="A981" t="s">
        <v>1017</v>
      </c>
      <c r="B981" s="1">
        <v>45677</v>
      </c>
      <c r="C981" s="1">
        <v>45681</v>
      </c>
      <c r="D981" s="1">
        <v>45680</v>
      </c>
      <c r="E981" t="s">
        <v>16</v>
      </c>
      <c r="F981" t="s">
        <v>45</v>
      </c>
      <c r="G981" t="s">
        <v>18</v>
      </c>
      <c r="H981" t="s">
        <v>37</v>
      </c>
      <c r="I981" t="s">
        <v>38</v>
      </c>
      <c r="J981" t="s">
        <v>21</v>
      </c>
      <c r="K981">
        <v>7</v>
      </c>
      <c r="L981">
        <v>134.01</v>
      </c>
      <c r="M981">
        <v>81.12</v>
      </c>
      <c r="N981">
        <v>7.06</v>
      </c>
      <c r="O981">
        <v>10</v>
      </c>
      <c r="P981">
        <f t="shared" si="135"/>
        <v>1</v>
      </c>
      <c r="Q981" t="str">
        <f t="shared" si="136"/>
        <v>After 01-15</v>
      </c>
      <c r="R981">
        <f t="shared" si="137"/>
        <v>120.60899999999999</v>
      </c>
      <c r="S981">
        <f t="shared" si="138"/>
        <v>844.26299999999992</v>
      </c>
      <c r="T981">
        <f t="shared" si="139"/>
        <v>276.42299999999989</v>
      </c>
      <c r="U981" s="2">
        <f>Monthly_Fixed_Costs!$I$2</f>
        <v>26.363636363636363</v>
      </c>
      <c r="V981">
        <f t="shared" si="140"/>
        <v>49.419999999999995</v>
      </c>
      <c r="W981" s="2">
        <f t="shared" si="141"/>
        <v>200.63936363636353</v>
      </c>
      <c r="X981">
        <f t="shared" si="142"/>
        <v>3</v>
      </c>
      <c r="Y981">
        <f t="shared" si="143"/>
        <v>0</v>
      </c>
    </row>
    <row r="982" spans="1:25" x14ac:dyDescent="0.3">
      <c r="A982" t="s">
        <v>1018</v>
      </c>
      <c r="B982" s="1">
        <v>45667</v>
      </c>
      <c r="C982" s="1">
        <v>45670</v>
      </c>
      <c r="D982" s="1">
        <v>45669</v>
      </c>
      <c r="E982" t="s">
        <v>23</v>
      </c>
      <c r="F982" t="s">
        <v>45</v>
      </c>
      <c r="G982" t="s">
        <v>24</v>
      </c>
      <c r="H982" t="s">
        <v>25</v>
      </c>
      <c r="I982" t="s">
        <v>38</v>
      </c>
      <c r="J982" t="s">
        <v>21</v>
      </c>
      <c r="K982">
        <v>20</v>
      </c>
      <c r="L982">
        <v>180.38</v>
      </c>
      <c r="M982">
        <v>108.53</v>
      </c>
      <c r="N982">
        <v>10.17</v>
      </c>
      <c r="O982">
        <v>15</v>
      </c>
      <c r="P982">
        <f t="shared" si="135"/>
        <v>1</v>
      </c>
      <c r="Q982" t="str">
        <f t="shared" si="136"/>
        <v>Before 01-15</v>
      </c>
      <c r="R982">
        <f t="shared" si="137"/>
        <v>153.32299999999998</v>
      </c>
      <c r="S982">
        <f t="shared" si="138"/>
        <v>3066.4599999999996</v>
      </c>
      <c r="T982">
        <f t="shared" si="139"/>
        <v>895.85999999999967</v>
      </c>
      <c r="U982" s="2">
        <f>Monthly_Fixed_Costs!$I$2</f>
        <v>26.363636363636363</v>
      </c>
      <c r="V982">
        <f t="shared" si="140"/>
        <v>203.4</v>
      </c>
      <c r="W982" s="2">
        <f t="shared" si="141"/>
        <v>666.09636363636332</v>
      </c>
      <c r="X982">
        <f t="shared" si="142"/>
        <v>2</v>
      </c>
      <c r="Y982">
        <f t="shared" si="143"/>
        <v>0</v>
      </c>
    </row>
    <row r="983" spans="1:25" x14ac:dyDescent="0.3">
      <c r="A983" t="s">
        <v>1019</v>
      </c>
      <c r="B983" s="1">
        <v>45676</v>
      </c>
      <c r="C983" s="1">
        <v>45679</v>
      </c>
      <c r="D983" s="1">
        <v>45680</v>
      </c>
      <c r="E983" t="s">
        <v>16</v>
      </c>
      <c r="F983" t="s">
        <v>41</v>
      </c>
      <c r="G983" t="s">
        <v>18</v>
      </c>
      <c r="H983" t="s">
        <v>19</v>
      </c>
      <c r="I983" t="s">
        <v>56</v>
      </c>
      <c r="J983" t="s">
        <v>35</v>
      </c>
      <c r="K983">
        <v>11</v>
      </c>
      <c r="L983">
        <v>166.59</v>
      </c>
      <c r="M983">
        <v>107.82</v>
      </c>
      <c r="N983">
        <v>3.04</v>
      </c>
      <c r="O983">
        <v>10</v>
      </c>
      <c r="P983">
        <f t="shared" si="135"/>
        <v>0</v>
      </c>
      <c r="Q983" t="str">
        <f t="shared" si="136"/>
        <v>After 01-15</v>
      </c>
      <c r="R983">
        <f t="shared" si="137"/>
        <v>149.93100000000001</v>
      </c>
      <c r="S983">
        <f t="shared" si="138"/>
        <v>1649.2410000000002</v>
      </c>
      <c r="T983">
        <f t="shared" si="139"/>
        <v>463.22100000000023</v>
      </c>
      <c r="U983" s="2">
        <f>Monthly_Fixed_Costs!$I$2</f>
        <v>26.363636363636363</v>
      </c>
      <c r="V983">
        <f t="shared" si="140"/>
        <v>33.44</v>
      </c>
      <c r="W983" s="2">
        <f t="shared" si="141"/>
        <v>403.41736363636386</v>
      </c>
      <c r="X983">
        <f t="shared" si="142"/>
        <v>4</v>
      </c>
      <c r="Y983">
        <f t="shared" si="143"/>
        <v>0</v>
      </c>
    </row>
    <row r="984" spans="1:25" x14ac:dyDescent="0.3">
      <c r="A984" t="s">
        <v>1020</v>
      </c>
      <c r="B984" s="1">
        <v>45658</v>
      </c>
      <c r="C984" s="1">
        <v>45660</v>
      </c>
      <c r="D984" s="1">
        <v>45660</v>
      </c>
      <c r="E984" t="s">
        <v>16</v>
      </c>
      <c r="F984" t="s">
        <v>17</v>
      </c>
      <c r="G984" t="s">
        <v>18</v>
      </c>
      <c r="H984" t="s">
        <v>37</v>
      </c>
      <c r="I984" t="s">
        <v>29</v>
      </c>
      <c r="J984" t="s">
        <v>27</v>
      </c>
      <c r="K984">
        <v>8</v>
      </c>
      <c r="L984">
        <v>26.93</v>
      </c>
      <c r="M984">
        <v>12.53</v>
      </c>
      <c r="N984">
        <v>10.82</v>
      </c>
      <c r="O984">
        <v>5</v>
      </c>
      <c r="P984">
        <f t="shared" si="135"/>
        <v>1</v>
      </c>
      <c r="Q984" t="str">
        <f t="shared" si="136"/>
        <v>Before 01-15</v>
      </c>
      <c r="R984">
        <f t="shared" si="137"/>
        <v>25.583499999999997</v>
      </c>
      <c r="S984">
        <f t="shared" si="138"/>
        <v>204.66799999999998</v>
      </c>
      <c r="T984">
        <f t="shared" si="139"/>
        <v>104.42799999999998</v>
      </c>
      <c r="U984" s="2">
        <f>Monthly_Fixed_Costs!$I$2</f>
        <v>26.363636363636363</v>
      </c>
      <c r="V984">
        <f t="shared" si="140"/>
        <v>86.56</v>
      </c>
      <c r="W984" s="2">
        <f t="shared" si="141"/>
        <v>-8.495636363636379</v>
      </c>
      <c r="X984">
        <f t="shared" si="142"/>
        <v>2</v>
      </c>
      <c r="Y984">
        <f t="shared" si="143"/>
        <v>1</v>
      </c>
    </row>
    <row r="985" spans="1:25" x14ac:dyDescent="0.3">
      <c r="A985" t="s">
        <v>1021</v>
      </c>
      <c r="B985" s="1">
        <v>45677</v>
      </c>
      <c r="C985" s="1">
        <v>45681</v>
      </c>
      <c r="D985" s="1">
        <v>45680</v>
      </c>
      <c r="E985" t="s">
        <v>16</v>
      </c>
      <c r="F985" t="s">
        <v>32</v>
      </c>
      <c r="G985" t="s">
        <v>24</v>
      </c>
      <c r="H985" t="s">
        <v>19</v>
      </c>
      <c r="I985" t="s">
        <v>47</v>
      </c>
      <c r="J985" t="s">
        <v>35</v>
      </c>
      <c r="K985">
        <v>5</v>
      </c>
      <c r="L985">
        <v>79.84</v>
      </c>
      <c r="M985">
        <v>50.39</v>
      </c>
      <c r="N985">
        <v>10.5</v>
      </c>
      <c r="O985">
        <v>10</v>
      </c>
      <c r="P985">
        <f t="shared" si="135"/>
        <v>1</v>
      </c>
      <c r="Q985" t="str">
        <f t="shared" si="136"/>
        <v>After 01-15</v>
      </c>
      <c r="R985">
        <f t="shared" si="137"/>
        <v>71.856000000000009</v>
      </c>
      <c r="S985">
        <f t="shared" si="138"/>
        <v>359.28000000000003</v>
      </c>
      <c r="T985">
        <f t="shared" si="139"/>
        <v>107.33000000000004</v>
      </c>
      <c r="U985" s="2">
        <f>Monthly_Fixed_Costs!$I$2</f>
        <v>26.363636363636363</v>
      </c>
      <c r="V985">
        <f t="shared" si="140"/>
        <v>52.5</v>
      </c>
      <c r="W985" s="2">
        <f t="shared" si="141"/>
        <v>28.466363636363681</v>
      </c>
      <c r="X985">
        <f t="shared" si="142"/>
        <v>3</v>
      </c>
      <c r="Y985">
        <f t="shared" si="143"/>
        <v>0</v>
      </c>
    </row>
    <row r="986" spans="1:25" x14ac:dyDescent="0.3">
      <c r="A986" t="s">
        <v>1022</v>
      </c>
      <c r="B986" s="1">
        <v>45659</v>
      </c>
      <c r="C986" s="1">
        <v>45663</v>
      </c>
      <c r="D986" s="1">
        <v>45663</v>
      </c>
      <c r="E986" t="s">
        <v>23</v>
      </c>
      <c r="F986" t="s">
        <v>45</v>
      </c>
      <c r="G986" t="s">
        <v>18</v>
      </c>
      <c r="H986" t="s">
        <v>19</v>
      </c>
      <c r="I986" t="s">
        <v>47</v>
      </c>
      <c r="J986" t="s">
        <v>35</v>
      </c>
      <c r="K986">
        <v>11</v>
      </c>
      <c r="L986">
        <v>140.38</v>
      </c>
      <c r="M986">
        <v>65.69</v>
      </c>
      <c r="N986">
        <v>7.25</v>
      </c>
      <c r="O986">
        <v>5</v>
      </c>
      <c r="P986">
        <f t="shared" si="135"/>
        <v>1</v>
      </c>
      <c r="Q986" t="str">
        <f t="shared" si="136"/>
        <v>Before 01-15</v>
      </c>
      <c r="R986">
        <f t="shared" si="137"/>
        <v>133.36099999999999</v>
      </c>
      <c r="S986">
        <f t="shared" si="138"/>
        <v>1466.971</v>
      </c>
      <c r="T986">
        <f t="shared" si="139"/>
        <v>744.38100000000009</v>
      </c>
      <c r="U986" s="2">
        <f>Monthly_Fixed_Costs!$I$2</f>
        <v>26.363636363636363</v>
      </c>
      <c r="V986">
        <f t="shared" si="140"/>
        <v>79.75</v>
      </c>
      <c r="W986" s="2">
        <f t="shared" si="141"/>
        <v>638.26736363636371</v>
      </c>
      <c r="X986">
        <f t="shared" si="142"/>
        <v>4</v>
      </c>
      <c r="Y986">
        <f t="shared" si="143"/>
        <v>0</v>
      </c>
    </row>
    <row r="987" spans="1:25" x14ac:dyDescent="0.3">
      <c r="A987" t="s">
        <v>1023</v>
      </c>
      <c r="B987" s="1">
        <v>45674</v>
      </c>
      <c r="C987" s="1">
        <v>45676</v>
      </c>
      <c r="D987" s="1">
        <v>45676</v>
      </c>
      <c r="E987" t="s">
        <v>16</v>
      </c>
      <c r="F987" t="s">
        <v>45</v>
      </c>
      <c r="G987" t="s">
        <v>18</v>
      </c>
      <c r="H987" t="s">
        <v>25</v>
      </c>
      <c r="I987" t="s">
        <v>20</v>
      </c>
      <c r="J987" t="s">
        <v>21</v>
      </c>
      <c r="K987">
        <v>14</v>
      </c>
      <c r="L987">
        <v>46.36</v>
      </c>
      <c r="M987">
        <v>23.45</v>
      </c>
      <c r="N987">
        <v>5.17</v>
      </c>
      <c r="O987">
        <v>0</v>
      </c>
      <c r="P987">
        <f t="shared" si="135"/>
        <v>1</v>
      </c>
      <c r="Q987" t="str">
        <f t="shared" si="136"/>
        <v>After 01-15</v>
      </c>
      <c r="R987">
        <f t="shared" si="137"/>
        <v>46.36</v>
      </c>
      <c r="S987">
        <f t="shared" si="138"/>
        <v>649.04</v>
      </c>
      <c r="T987">
        <f t="shared" si="139"/>
        <v>320.73999999999995</v>
      </c>
      <c r="U987" s="2">
        <f>Monthly_Fixed_Costs!$I$2</f>
        <v>26.363636363636363</v>
      </c>
      <c r="V987">
        <f t="shared" si="140"/>
        <v>72.38</v>
      </c>
      <c r="W987" s="2">
        <f t="shared" si="141"/>
        <v>221.99636363636358</v>
      </c>
      <c r="X987">
        <f t="shared" si="142"/>
        <v>2</v>
      </c>
      <c r="Y987">
        <f t="shared" si="143"/>
        <v>0</v>
      </c>
    </row>
    <row r="988" spans="1:25" x14ac:dyDescent="0.3">
      <c r="A988" t="s">
        <v>1024</v>
      </c>
      <c r="B988" s="1">
        <v>45660</v>
      </c>
      <c r="C988" s="1">
        <v>45663</v>
      </c>
      <c r="D988" s="1">
        <v>45662</v>
      </c>
      <c r="E988" t="s">
        <v>23</v>
      </c>
      <c r="F988" t="s">
        <v>17</v>
      </c>
      <c r="G988" t="s">
        <v>24</v>
      </c>
      <c r="H988" t="s">
        <v>25</v>
      </c>
      <c r="I988" t="s">
        <v>56</v>
      </c>
      <c r="J988" t="s">
        <v>35</v>
      </c>
      <c r="K988">
        <v>14</v>
      </c>
      <c r="L988">
        <v>73.62</v>
      </c>
      <c r="M988">
        <v>30.96</v>
      </c>
      <c r="N988">
        <v>11.47</v>
      </c>
      <c r="O988">
        <v>0</v>
      </c>
      <c r="P988">
        <f t="shared" si="135"/>
        <v>1</v>
      </c>
      <c r="Q988" t="str">
        <f t="shared" si="136"/>
        <v>Before 01-15</v>
      </c>
      <c r="R988">
        <f t="shared" si="137"/>
        <v>73.62</v>
      </c>
      <c r="S988">
        <f t="shared" si="138"/>
        <v>1030.68</v>
      </c>
      <c r="T988">
        <f t="shared" si="139"/>
        <v>597.24</v>
      </c>
      <c r="U988" s="2">
        <f>Monthly_Fixed_Costs!$I$2</f>
        <v>26.363636363636363</v>
      </c>
      <c r="V988">
        <f t="shared" si="140"/>
        <v>160.58000000000001</v>
      </c>
      <c r="W988" s="2">
        <f t="shared" si="141"/>
        <v>410.29636363636359</v>
      </c>
      <c r="X988">
        <f t="shared" si="142"/>
        <v>2</v>
      </c>
      <c r="Y988">
        <f t="shared" si="143"/>
        <v>0</v>
      </c>
    </row>
    <row r="989" spans="1:25" x14ac:dyDescent="0.3">
      <c r="A989" t="s">
        <v>1025</v>
      </c>
      <c r="B989" s="1">
        <v>45682</v>
      </c>
      <c r="C989" s="1">
        <v>45684</v>
      </c>
      <c r="D989" s="1">
        <v>45683</v>
      </c>
      <c r="E989" t="s">
        <v>16</v>
      </c>
      <c r="F989" t="s">
        <v>17</v>
      </c>
      <c r="G989" t="s">
        <v>18</v>
      </c>
      <c r="H989" t="s">
        <v>19</v>
      </c>
      <c r="I989" t="s">
        <v>47</v>
      </c>
      <c r="J989" t="s">
        <v>35</v>
      </c>
      <c r="K989">
        <v>2</v>
      </c>
      <c r="L989">
        <v>65.69</v>
      </c>
      <c r="M989">
        <v>28.87</v>
      </c>
      <c r="N989">
        <v>5.61</v>
      </c>
      <c r="O989">
        <v>10</v>
      </c>
      <c r="P989">
        <f t="shared" si="135"/>
        <v>1</v>
      </c>
      <c r="Q989" t="str">
        <f t="shared" si="136"/>
        <v>After 01-15</v>
      </c>
      <c r="R989">
        <f t="shared" si="137"/>
        <v>59.121000000000002</v>
      </c>
      <c r="S989">
        <f t="shared" si="138"/>
        <v>118.242</v>
      </c>
      <c r="T989">
        <f t="shared" si="139"/>
        <v>60.502000000000002</v>
      </c>
      <c r="U989" s="2">
        <f>Monthly_Fixed_Costs!$I$2</f>
        <v>26.363636363636363</v>
      </c>
      <c r="V989">
        <f t="shared" si="140"/>
        <v>11.22</v>
      </c>
      <c r="W989" s="2">
        <f t="shared" si="141"/>
        <v>22.918363636363637</v>
      </c>
      <c r="X989">
        <f t="shared" si="142"/>
        <v>1</v>
      </c>
      <c r="Y989">
        <f t="shared" si="143"/>
        <v>0</v>
      </c>
    </row>
    <row r="990" spans="1:25" x14ac:dyDescent="0.3">
      <c r="A990" t="s">
        <v>1026</v>
      </c>
      <c r="B990" s="1">
        <v>45664</v>
      </c>
      <c r="C990" s="1">
        <v>45667</v>
      </c>
      <c r="D990" s="1">
        <v>45667</v>
      </c>
      <c r="E990" t="s">
        <v>16</v>
      </c>
      <c r="F990" t="s">
        <v>17</v>
      </c>
      <c r="G990" t="s">
        <v>24</v>
      </c>
      <c r="H990" t="s">
        <v>19</v>
      </c>
      <c r="I990" t="s">
        <v>26</v>
      </c>
      <c r="J990" t="s">
        <v>27</v>
      </c>
      <c r="K990">
        <v>17</v>
      </c>
      <c r="L990">
        <v>86.16</v>
      </c>
      <c r="M990">
        <v>37.21</v>
      </c>
      <c r="N990">
        <v>9.2799999999999994</v>
      </c>
      <c r="O990">
        <v>0</v>
      </c>
      <c r="P990">
        <f t="shared" si="135"/>
        <v>1</v>
      </c>
      <c r="Q990" t="str">
        <f t="shared" si="136"/>
        <v>Before 01-15</v>
      </c>
      <c r="R990">
        <f t="shared" si="137"/>
        <v>86.16</v>
      </c>
      <c r="S990">
        <f t="shared" si="138"/>
        <v>1464.72</v>
      </c>
      <c r="T990">
        <f t="shared" si="139"/>
        <v>832.15</v>
      </c>
      <c r="U990" s="2">
        <f>Monthly_Fixed_Costs!$I$2</f>
        <v>26.363636363636363</v>
      </c>
      <c r="V990">
        <f t="shared" si="140"/>
        <v>157.76</v>
      </c>
      <c r="W990" s="2">
        <f t="shared" si="141"/>
        <v>648.02636363636361</v>
      </c>
      <c r="X990">
        <f t="shared" si="142"/>
        <v>3</v>
      </c>
      <c r="Y990">
        <f t="shared" si="143"/>
        <v>0</v>
      </c>
    </row>
    <row r="991" spans="1:25" x14ac:dyDescent="0.3">
      <c r="A991" t="s">
        <v>1027</v>
      </c>
      <c r="B991" s="1">
        <v>45671</v>
      </c>
      <c r="C991" s="1">
        <v>45674</v>
      </c>
      <c r="D991" s="1">
        <v>45673</v>
      </c>
      <c r="E991" t="s">
        <v>23</v>
      </c>
      <c r="F991" t="s">
        <v>32</v>
      </c>
      <c r="G991" t="s">
        <v>24</v>
      </c>
      <c r="H991" t="s">
        <v>37</v>
      </c>
      <c r="I991" t="s">
        <v>38</v>
      </c>
      <c r="J991" t="s">
        <v>21</v>
      </c>
      <c r="K991">
        <v>1</v>
      </c>
      <c r="L991">
        <v>192.3</v>
      </c>
      <c r="M991">
        <v>93</v>
      </c>
      <c r="N991">
        <v>11.36</v>
      </c>
      <c r="O991">
        <v>10</v>
      </c>
      <c r="P991">
        <f t="shared" si="135"/>
        <v>1</v>
      </c>
      <c r="Q991" t="str">
        <f t="shared" si="136"/>
        <v>Before 01-15</v>
      </c>
      <c r="R991">
        <f t="shared" si="137"/>
        <v>173.07000000000002</v>
      </c>
      <c r="S991">
        <f t="shared" si="138"/>
        <v>173.07000000000002</v>
      </c>
      <c r="T991">
        <f t="shared" si="139"/>
        <v>80.070000000000022</v>
      </c>
      <c r="U991" s="2">
        <f>Monthly_Fixed_Costs!$I$2</f>
        <v>26.363636363636363</v>
      </c>
      <c r="V991">
        <f t="shared" si="140"/>
        <v>11.36</v>
      </c>
      <c r="W991" s="2">
        <f t="shared" si="141"/>
        <v>42.346363636363662</v>
      </c>
      <c r="X991">
        <f t="shared" si="142"/>
        <v>2</v>
      </c>
      <c r="Y991">
        <f t="shared" si="143"/>
        <v>0</v>
      </c>
    </row>
    <row r="992" spans="1:25" x14ac:dyDescent="0.3">
      <c r="A992" t="s">
        <v>1028</v>
      </c>
      <c r="B992" s="1">
        <v>45674</v>
      </c>
      <c r="C992" s="1">
        <v>45678</v>
      </c>
      <c r="D992" s="1">
        <v>45677</v>
      </c>
      <c r="E992" t="s">
        <v>16</v>
      </c>
      <c r="F992" t="s">
        <v>41</v>
      </c>
      <c r="G992" t="s">
        <v>24</v>
      </c>
      <c r="H992" t="s">
        <v>19</v>
      </c>
      <c r="I992" t="s">
        <v>29</v>
      </c>
      <c r="J992" t="s">
        <v>27</v>
      </c>
      <c r="K992">
        <v>6</v>
      </c>
      <c r="L992">
        <v>185.72</v>
      </c>
      <c r="M992">
        <v>117.03</v>
      </c>
      <c r="N992">
        <v>8.15</v>
      </c>
      <c r="O992">
        <v>0</v>
      </c>
      <c r="P992">
        <f t="shared" si="135"/>
        <v>1</v>
      </c>
      <c r="Q992" t="str">
        <f t="shared" si="136"/>
        <v>After 01-15</v>
      </c>
      <c r="R992">
        <f t="shared" si="137"/>
        <v>185.72</v>
      </c>
      <c r="S992">
        <f t="shared" si="138"/>
        <v>1114.32</v>
      </c>
      <c r="T992">
        <f t="shared" si="139"/>
        <v>412.13999999999987</v>
      </c>
      <c r="U992" s="2">
        <f>Monthly_Fixed_Costs!$I$2</f>
        <v>26.363636363636363</v>
      </c>
      <c r="V992">
        <f t="shared" si="140"/>
        <v>48.900000000000006</v>
      </c>
      <c r="W992" s="2">
        <f t="shared" si="141"/>
        <v>336.87636363636352</v>
      </c>
      <c r="X992">
        <f t="shared" si="142"/>
        <v>3</v>
      </c>
      <c r="Y992">
        <f t="shared" si="143"/>
        <v>0</v>
      </c>
    </row>
    <row r="993" spans="1:25" x14ac:dyDescent="0.3">
      <c r="A993" t="s">
        <v>1029</v>
      </c>
      <c r="B993" s="1">
        <v>45687</v>
      </c>
      <c r="C993" s="1">
        <v>45691</v>
      </c>
      <c r="D993" s="1">
        <v>45690</v>
      </c>
      <c r="E993" t="s">
        <v>16</v>
      </c>
      <c r="F993" t="s">
        <v>32</v>
      </c>
      <c r="G993" t="s">
        <v>24</v>
      </c>
      <c r="H993" t="s">
        <v>19</v>
      </c>
      <c r="I993" t="s">
        <v>47</v>
      </c>
      <c r="J993" t="s">
        <v>35</v>
      </c>
      <c r="K993">
        <v>17</v>
      </c>
      <c r="L993">
        <v>150.57</v>
      </c>
      <c r="M993">
        <v>72.33</v>
      </c>
      <c r="N993">
        <v>9.76</v>
      </c>
      <c r="O993">
        <v>10</v>
      </c>
      <c r="P993">
        <f t="shared" si="135"/>
        <v>1</v>
      </c>
      <c r="Q993" t="str">
        <f t="shared" si="136"/>
        <v>After 01-15</v>
      </c>
      <c r="R993">
        <f t="shared" si="137"/>
        <v>135.51300000000001</v>
      </c>
      <c r="S993">
        <f t="shared" si="138"/>
        <v>2303.721</v>
      </c>
      <c r="T993">
        <f t="shared" si="139"/>
        <v>1074.1110000000001</v>
      </c>
      <c r="U993" s="2">
        <f>Monthly_Fixed_Costs!$I$2</f>
        <v>26.363636363636363</v>
      </c>
      <c r="V993">
        <f t="shared" si="140"/>
        <v>165.92</v>
      </c>
      <c r="W993" s="2">
        <f t="shared" si="141"/>
        <v>881.82736363636377</v>
      </c>
      <c r="X993">
        <f t="shared" si="142"/>
        <v>3</v>
      </c>
      <c r="Y993">
        <f t="shared" si="143"/>
        <v>0</v>
      </c>
    </row>
    <row r="994" spans="1:25" x14ac:dyDescent="0.3">
      <c r="A994" t="s">
        <v>1030</v>
      </c>
      <c r="B994" s="1">
        <v>45680</v>
      </c>
      <c r="C994" s="1">
        <v>45684</v>
      </c>
      <c r="D994" s="1">
        <v>45683</v>
      </c>
      <c r="E994" t="s">
        <v>23</v>
      </c>
      <c r="F994" t="s">
        <v>32</v>
      </c>
      <c r="G994" t="s">
        <v>24</v>
      </c>
      <c r="H994" t="s">
        <v>25</v>
      </c>
      <c r="I994" t="s">
        <v>38</v>
      </c>
      <c r="J994" t="s">
        <v>21</v>
      </c>
      <c r="K994">
        <v>7</v>
      </c>
      <c r="L994">
        <v>22.26</v>
      </c>
      <c r="M994">
        <v>11.38</v>
      </c>
      <c r="N994">
        <v>4.6900000000000004</v>
      </c>
      <c r="O994">
        <v>15</v>
      </c>
      <c r="P994">
        <f t="shared" si="135"/>
        <v>1</v>
      </c>
      <c r="Q994" t="str">
        <f t="shared" si="136"/>
        <v>After 01-15</v>
      </c>
      <c r="R994">
        <f t="shared" si="137"/>
        <v>18.920999999999999</v>
      </c>
      <c r="S994">
        <f t="shared" si="138"/>
        <v>132.447</v>
      </c>
      <c r="T994">
        <f t="shared" si="139"/>
        <v>52.786999999999992</v>
      </c>
      <c r="U994" s="2">
        <f>Monthly_Fixed_Costs!$I$2</f>
        <v>26.363636363636363</v>
      </c>
      <c r="V994">
        <f t="shared" si="140"/>
        <v>32.830000000000005</v>
      </c>
      <c r="W994" s="2">
        <f t="shared" si="141"/>
        <v>-6.4066363636363803</v>
      </c>
      <c r="X994">
        <f t="shared" si="142"/>
        <v>3</v>
      </c>
      <c r="Y994">
        <f t="shared" si="143"/>
        <v>1</v>
      </c>
    </row>
    <row r="995" spans="1:25" x14ac:dyDescent="0.3">
      <c r="A995" t="s">
        <v>1031</v>
      </c>
      <c r="B995" s="1">
        <v>45663</v>
      </c>
      <c r="C995" s="1">
        <v>45666</v>
      </c>
      <c r="D995" s="1">
        <v>45666</v>
      </c>
      <c r="E995" t="s">
        <v>23</v>
      </c>
      <c r="F995" t="s">
        <v>45</v>
      </c>
      <c r="G995" t="s">
        <v>24</v>
      </c>
      <c r="H995" t="s">
        <v>25</v>
      </c>
      <c r="I995" t="s">
        <v>56</v>
      </c>
      <c r="J995" t="s">
        <v>35</v>
      </c>
      <c r="K995">
        <v>6</v>
      </c>
      <c r="L995">
        <v>82.76</v>
      </c>
      <c r="M995">
        <v>50.66</v>
      </c>
      <c r="N995">
        <v>5.99</v>
      </c>
      <c r="O995">
        <v>0</v>
      </c>
      <c r="P995">
        <f t="shared" si="135"/>
        <v>1</v>
      </c>
      <c r="Q995" t="str">
        <f t="shared" si="136"/>
        <v>Before 01-15</v>
      </c>
      <c r="R995">
        <f t="shared" si="137"/>
        <v>82.76</v>
      </c>
      <c r="S995">
        <f t="shared" si="138"/>
        <v>496.56000000000006</v>
      </c>
      <c r="T995">
        <f t="shared" si="139"/>
        <v>192.60000000000008</v>
      </c>
      <c r="U995" s="2">
        <f>Monthly_Fixed_Costs!$I$2</f>
        <v>26.363636363636363</v>
      </c>
      <c r="V995">
        <f t="shared" si="140"/>
        <v>35.94</v>
      </c>
      <c r="W995" s="2">
        <f t="shared" si="141"/>
        <v>130.29636363636371</v>
      </c>
      <c r="X995">
        <f t="shared" si="142"/>
        <v>3</v>
      </c>
      <c r="Y995">
        <f t="shared" si="143"/>
        <v>0</v>
      </c>
    </row>
    <row r="996" spans="1:25" x14ac:dyDescent="0.3">
      <c r="A996" t="s">
        <v>1032</v>
      </c>
      <c r="B996" s="1">
        <v>45675</v>
      </c>
      <c r="C996" s="1">
        <v>45678</v>
      </c>
      <c r="D996" s="1">
        <v>45679</v>
      </c>
      <c r="E996" t="s">
        <v>23</v>
      </c>
      <c r="F996" t="s">
        <v>32</v>
      </c>
      <c r="G996" t="s">
        <v>18</v>
      </c>
      <c r="H996" t="s">
        <v>19</v>
      </c>
      <c r="I996" t="s">
        <v>38</v>
      </c>
      <c r="J996" t="s">
        <v>21</v>
      </c>
      <c r="K996">
        <v>10</v>
      </c>
      <c r="L996">
        <v>181.46</v>
      </c>
      <c r="M996">
        <v>110.45</v>
      </c>
      <c r="N996">
        <v>4.2699999999999996</v>
      </c>
      <c r="O996">
        <v>15</v>
      </c>
      <c r="P996">
        <f t="shared" si="135"/>
        <v>0</v>
      </c>
      <c r="Q996" t="str">
        <f t="shared" si="136"/>
        <v>After 01-15</v>
      </c>
      <c r="R996">
        <f t="shared" si="137"/>
        <v>154.24100000000001</v>
      </c>
      <c r="S996">
        <f t="shared" si="138"/>
        <v>1542.41</v>
      </c>
      <c r="T996">
        <f t="shared" si="139"/>
        <v>437.91000000000008</v>
      </c>
      <c r="U996" s="2">
        <f>Monthly_Fixed_Costs!$I$2</f>
        <v>26.363636363636363</v>
      </c>
      <c r="V996">
        <f t="shared" si="140"/>
        <v>42.699999999999996</v>
      </c>
      <c r="W996" s="2">
        <f t="shared" si="141"/>
        <v>368.84636363636372</v>
      </c>
      <c r="X996">
        <f t="shared" si="142"/>
        <v>4</v>
      </c>
      <c r="Y996">
        <f t="shared" si="143"/>
        <v>0</v>
      </c>
    </row>
    <row r="997" spans="1:25" x14ac:dyDescent="0.3">
      <c r="A997" t="s">
        <v>1033</v>
      </c>
      <c r="B997" s="1">
        <v>45666</v>
      </c>
      <c r="C997" s="1">
        <v>45670</v>
      </c>
      <c r="D997" s="1">
        <v>45670</v>
      </c>
      <c r="E997" t="s">
        <v>23</v>
      </c>
      <c r="F997" t="s">
        <v>41</v>
      </c>
      <c r="G997" t="s">
        <v>18</v>
      </c>
      <c r="H997" t="s">
        <v>37</v>
      </c>
      <c r="I997" t="s">
        <v>56</v>
      </c>
      <c r="J997" t="s">
        <v>35</v>
      </c>
      <c r="K997">
        <v>2</v>
      </c>
      <c r="L997">
        <v>51.45</v>
      </c>
      <c r="M997">
        <v>27.09</v>
      </c>
      <c r="N997">
        <v>7.1</v>
      </c>
      <c r="O997">
        <v>0</v>
      </c>
      <c r="P997">
        <f t="shared" si="135"/>
        <v>1</v>
      </c>
      <c r="Q997" t="str">
        <f t="shared" si="136"/>
        <v>Before 01-15</v>
      </c>
      <c r="R997">
        <f t="shared" si="137"/>
        <v>51.45</v>
      </c>
      <c r="S997">
        <f t="shared" si="138"/>
        <v>102.9</v>
      </c>
      <c r="T997">
        <f t="shared" si="139"/>
        <v>48.720000000000006</v>
      </c>
      <c r="U997" s="2">
        <f>Monthly_Fixed_Costs!$I$2</f>
        <v>26.363636363636363</v>
      </c>
      <c r="V997">
        <f t="shared" si="140"/>
        <v>14.2</v>
      </c>
      <c r="W997" s="2">
        <f t="shared" si="141"/>
        <v>8.1563636363636434</v>
      </c>
      <c r="X997">
        <f t="shared" si="142"/>
        <v>4</v>
      </c>
      <c r="Y997">
        <f t="shared" si="143"/>
        <v>1</v>
      </c>
    </row>
    <row r="998" spans="1:25" x14ac:dyDescent="0.3">
      <c r="A998" t="s">
        <v>1034</v>
      </c>
      <c r="B998" s="1">
        <v>45659</v>
      </c>
      <c r="C998" s="1">
        <v>45661</v>
      </c>
      <c r="D998" s="1">
        <v>45661</v>
      </c>
      <c r="E998" t="s">
        <v>16</v>
      </c>
      <c r="F998" t="s">
        <v>17</v>
      </c>
      <c r="G998" t="s">
        <v>24</v>
      </c>
      <c r="H998" t="s">
        <v>19</v>
      </c>
      <c r="I998" t="s">
        <v>74</v>
      </c>
      <c r="J998" t="s">
        <v>27</v>
      </c>
      <c r="K998">
        <v>6</v>
      </c>
      <c r="L998">
        <v>118.04</v>
      </c>
      <c r="M998">
        <v>52.67</v>
      </c>
      <c r="N998">
        <v>8.77</v>
      </c>
      <c r="O998">
        <v>15</v>
      </c>
      <c r="P998">
        <f t="shared" si="135"/>
        <v>1</v>
      </c>
      <c r="Q998" t="str">
        <f t="shared" si="136"/>
        <v>Before 01-15</v>
      </c>
      <c r="R998">
        <f t="shared" si="137"/>
        <v>100.334</v>
      </c>
      <c r="S998">
        <f t="shared" si="138"/>
        <v>602.00400000000002</v>
      </c>
      <c r="T998">
        <f t="shared" si="139"/>
        <v>285.98400000000004</v>
      </c>
      <c r="U998" s="2">
        <f>Monthly_Fixed_Costs!$I$2</f>
        <v>26.363636363636363</v>
      </c>
      <c r="V998">
        <f t="shared" si="140"/>
        <v>52.62</v>
      </c>
      <c r="W998" s="2">
        <f t="shared" si="141"/>
        <v>207.00036363636366</v>
      </c>
      <c r="X998">
        <f t="shared" si="142"/>
        <v>2</v>
      </c>
      <c r="Y998">
        <f t="shared" si="143"/>
        <v>0</v>
      </c>
    </row>
    <row r="999" spans="1:25" x14ac:dyDescent="0.3">
      <c r="A999" t="s">
        <v>1035</v>
      </c>
      <c r="B999" s="1">
        <v>45659</v>
      </c>
      <c r="C999" s="1">
        <v>45662</v>
      </c>
      <c r="D999" s="1">
        <v>45662</v>
      </c>
      <c r="E999" t="s">
        <v>16</v>
      </c>
      <c r="F999" t="s">
        <v>32</v>
      </c>
      <c r="G999" t="s">
        <v>24</v>
      </c>
      <c r="H999" t="s">
        <v>33</v>
      </c>
      <c r="I999" t="s">
        <v>20</v>
      </c>
      <c r="J999" t="s">
        <v>21</v>
      </c>
      <c r="K999">
        <v>9</v>
      </c>
      <c r="L999">
        <v>192</v>
      </c>
      <c r="M999">
        <v>103.65</v>
      </c>
      <c r="N999">
        <v>7.77</v>
      </c>
      <c r="O999">
        <v>0</v>
      </c>
      <c r="P999">
        <f t="shared" si="135"/>
        <v>1</v>
      </c>
      <c r="Q999" t="str">
        <f t="shared" si="136"/>
        <v>Before 01-15</v>
      </c>
      <c r="R999">
        <f t="shared" si="137"/>
        <v>192</v>
      </c>
      <c r="S999">
        <f t="shared" si="138"/>
        <v>1728</v>
      </c>
      <c r="T999">
        <f t="shared" si="139"/>
        <v>795.15</v>
      </c>
      <c r="U999" s="2">
        <f>Monthly_Fixed_Costs!$I$2</f>
        <v>26.363636363636363</v>
      </c>
      <c r="V999">
        <f t="shared" si="140"/>
        <v>69.929999999999993</v>
      </c>
      <c r="W999" s="2">
        <f t="shared" si="141"/>
        <v>698.85636363636365</v>
      </c>
      <c r="X999">
        <f t="shared" si="142"/>
        <v>3</v>
      </c>
      <c r="Y999">
        <f t="shared" si="143"/>
        <v>0</v>
      </c>
    </row>
    <row r="1000" spans="1:25" x14ac:dyDescent="0.3">
      <c r="A1000" t="s">
        <v>1036</v>
      </c>
      <c r="B1000" s="1">
        <v>45674</v>
      </c>
      <c r="C1000" s="1">
        <v>45677</v>
      </c>
      <c r="D1000" s="1">
        <v>45678</v>
      </c>
      <c r="E1000" t="s">
        <v>16</v>
      </c>
      <c r="F1000" t="s">
        <v>45</v>
      </c>
      <c r="G1000" t="s">
        <v>24</v>
      </c>
      <c r="H1000" t="s">
        <v>19</v>
      </c>
      <c r="I1000" t="s">
        <v>26</v>
      </c>
      <c r="J1000" t="s">
        <v>27</v>
      </c>
      <c r="K1000">
        <v>2</v>
      </c>
      <c r="L1000">
        <v>107.57</v>
      </c>
      <c r="M1000">
        <v>44.93</v>
      </c>
      <c r="N1000">
        <v>8.39</v>
      </c>
      <c r="O1000">
        <v>0</v>
      </c>
      <c r="P1000">
        <f t="shared" si="135"/>
        <v>0</v>
      </c>
      <c r="Q1000" t="str">
        <f t="shared" si="136"/>
        <v>After 01-15</v>
      </c>
      <c r="R1000">
        <f t="shared" si="137"/>
        <v>107.57</v>
      </c>
      <c r="S1000">
        <f t="shared" si="138"/>
        <v>215.14</v>
      </c>
      <c r="T1000">
        <f t="shared" si="139"/>
        <v>125.27999999999999</v>
      </c>
      <c r="U1000" s="2">
        <f>Monthly_Fixed_Costs!$I$2</f>
        <v>26.363636363636363</v>
      </c>
      <c r="V1000">
        <f t="shared" si="140"/>
        <v>16.78</v>
      </c>
      <c r="W1000" s="2">
        <f t="shared" si="141"/>
        <v>82.136363636363626</v>
      </c>
      <c r="X1000">
        <f t="shared" si="142"/>
        <v>4</v>
      </c>
      <c r="Y1000">
        <f t="shared" si="143"/>
        <v>0</v>
      </c>
    </row>
    <row r="1001" spans="1:25" x14ac:dyDescent="0.3">
      <c r="A1001" t="s">
        <v>1037</v>
      </c>
      <c r="B1001" s="1">
        <v>45677</v>
      </c>
      <c r="C1001" s="1">
        <v>45681</v>
      </c>
      <c r="D1001" s="1">
        <v>45681</v>
      </c>
      <c r="E1001" t="s">
        <v>16</v>
      </c>
      <c r="F1001" t="s">
        <v>32</v>
      </c>
      <c r="G1001" t="s">
        <v>18</v>
      </c>
      <c r="H1001" t="s">
        <v>37</v>
      </c>
      <c r="I1001" t="s">
        <v>20</v>
      </c>
      <c r="J1001" t="s">
        <v>21</v>
      </c>
      <c r="K1001">
        <v>9</v>
      </c>
      <c r="L1001">
        <v>23.57</v>
      </c>
      <c r="M1001">
        <v>9.5500000000000007</v>
      </c>
      <c r="N1001">
        <v>4.07</v>
      </c>
      <c r="O1001">
        <v>10</v>
      </c>
      <c r="P1001">
        <f t="shared" si="135"/>
        <v>1</v>
      </c>
      <c r="Q1001" t="str">
        <f t="shared" si="136"/>
        <v>After 01-15</v>
      </c>
      <c r="R1001">
        <f t="shared" si="137"/>
        <v>21.213000000000001</v>
      </c>
      <c r="S1001">
        <f t="shared" si="138"/>
        <v>190.917</v>
      </c>
      <c r="T1001">
        <f t="shared" si="139"/>
        <v>104.967</v>
      </c>
      <c r="U1001" s="2">
        <f>Monthly_Fixed_Costs!$I$2</f>
        <v>26.363636363636363</v>
      </c>
      <c r="V1001">
        <f t="shared" si="140"/>
        <v>36.630000000000003</v>
      </c>
      <c r="W1001" s="2">
        <f t="shared" si="141"/>
        <v>41.973363636363629</v>
      </c>
      <c r="X1001">
        <f t="shared" si="142"/>
        <v>4</v>
      </c>
      <c r="Y1001">
        <f t="shared" si="143"/>
        <v>0</v>
      </c>
    </row>
    <row r="1002" spans="1:25" x14ac:dyDescent="0.3">
      <c r="A1002" t="s">
        <v>1038</v>
      </c>
      <c r="B1002" s="1">
        <v>45663</v>
      </c>
      <c r="C1002" s="1">
        <v>45667</v>
      </c>
      <c r="D1002" s="1">
        <v>45667</v>
      </c>
      <c r="E1002" t="s">
        <v>16</v>
      </c>
      <c r="F1002" t="s">
        <v>32</v>
      </c>
      <c r="G1002" t="s">
        <v>18</v>
      </c>
      <c r="H1002" t="s">
        <v>37</v>
      </c>
      <c r="I1002" t="s">
        <v>38</v>
      </c>
      <c r="J1002" t="s">
        <v>21</v>
      </c>
      <c r="K1002">
        <v>2</v>
      </c>
      <c r="L1002">
        <v>127.36</v>
      </c>
      <c r="M1002">
        <v>78.59</v>
      </c>
      <c r="N1002">
        <v>8.86</v>
      </c>
      <c r="O1002">
        <v>5</v>
      </c>
      <c r="P1002">
        <f t="shared" si="135"/>
        <v>1</v>
      </c>
      <c r="Q1002" t="str">
        <f t="shared" si="136"/>
        <v>Before 01-15</v>
      </c>
      <c r="R1002">
        <f t="shared" si="137"/>
        <v>120.99199999999999</v>
      </c>
      <c r="S1002">
        <f t="shared" si="138"/>
        <v>241.98399999999998</v>
      </c>
      <c r="T1002">
        <f t="shared" si="139"/>
        <v>84.803999999999974</v>
      </c>
      <c r="U1002" s="2">
        <f>Monthly_Fixed_Costs!$I$2</f>
        <v>26.363636363636363</v>
      </c>
      <c r="V1002">
        <f t="shared" si="140"/>
        <v>17.72</v>
      </c>
      <c r="W1002" s="2">
        <f t="shared" si="141"/>
        <v>40.720363636363615</v>
      </c>
      <c r="X1002">
        <f t="shared" si="142"/>
        <v>4</v>
      </c>
      <c r="Y1002">
        <f t="shared" si="143"/>
        <v>0</v>
      </c>
    </row>
    <row r="1003" spans="1:25" x14ac:dyDescent="0.3">
      <c r="A1003" t="s">
        <v>1039</v>
      </c>
      <c r="B1003" s="1">
        <v>45659</v>
      </c>
      <c r="C1003" s="1">
        <v>45663</v>
      </c>
      <c r="D1003" s="1">
        <v>45662</v>
      </c>
      <c r="E1003" t="s">
        <v>16</v>
      </c>
      <c r="F1003" t="s">
        <v>41</v>
      </c>
      <c r="G1003" t="s">
        <v>24</v>
      </c>
      <c r="H1003" t="s">
        <v>37</v>
      </c>
      <c r="I1003" t="s">
        <v>20</v>
      </c>
      <c r="J1003" t="s">
        <v>21</v>
      </c>
      <c r="K1003">
        <v>1</v>
      </c>
      <c r="L1003">
        <v>113.69</v>
      </c>
      <c r="M1003">
        <v>60.75</v>
      </c>
      <c r="N1003">
        <v>4.9000000000000004</v>
      </c>
      <c r="O1003">
        <v>5</v>
      </c>
      <c r="P1003">
        <f t="shared" si="135"/>
        <v>1</v>
      </c>
      <c r="Q1003" t="str">
        <f t="shared" si="136"/>
        <v>Before 01-15</v>
      </c>
      <c r="R1003">
        <f t="shared" si="137"/>
        <v>108.0055</v>
      </c>
      <c r="S1003">
        <f t="shared" si="138"/>
        <v>108.0055</v>
      </c>
      <c r="T1003">
        <f t="shared" si="139"/>
        <v>47.255499999999998</v>
      </c>
      <c r="U1003" s="2">
        <f>Monthly_Fixed_Costs!$I$2</f>
        <v>26.363636363636363</v>
      </c>
      <c r="V1003">
        <f t="shared" si="140"/>
        <v>4.9000000000000004</v>
      </c>
      <c r="W1003" s="2">
        <f t="shared" si="141"/>
        <v>15.991863636363632</v>
      </c>
      <c r="X1003">
        <f t="shared" si="142"/>
        <v>3</v>
      </c>
      <c r="Y1003">
        <f t="shared" si="143"/>
        <v>0</v>
      </c>
    </row>
    <row r="1004" spans="1:25" x14ac:dyDescent="0.3">
      <c r="A1004" t="s">
        <v>1040</v>
      </c>
      <c r="B1004" s="1">
        <v>45665</v>
      </c>
      <c r="C1004" s="1">
        <v>45669</v>
      </c>
      <c r="D1004" s="1">
        <v>45668</v>
      </c>
      <c r="E1004" t="s">
        <v>23</v>
      </c>
      <c r="F1004" t="s">
        <v>41</v>
      </c>
      <c r="G1004" t="s">
        <v>24</v>
      </c>
      <c r="H1004" t="s">
        <v>19</v>
      </c>
      <c r="I1004" t="s">
        <v>20</v>
      </c>
      <c r="J1004" t="s">
        <v>21</v>
      </c>
      <c r="K1004">
        <v>18</v>
      </c>
      <c r="L1004">
        <v>195.54</v>
      </c>
      <c r="M1004">
        <v>79.08</v>
      </c>
      <c r="N1004">
        <v>5.18</v>
      </c>
      <c r="O1004">
        <v>5</v>
      </c>
      <c r="P1004">
        <f t="shared" si="135"/>
        <v>1</v>
      </c>
      <c r="Q1004" t="str">
        <f t="shared" si="136"/>
        <v>Before 01-15</v>
      </c>
      <c r="R1004">
        <f t="shared" si="137"/>
        <v>185.76299999999998</v>
      </c>
      <c r="S1004">
        <f t="shared" si="138"/>
        <v>3343.7339999999995</v>
      </c>
      <c r="T1004">
        <f t="shared" si="139"/>
        <v>1920.2939999999994</v>
      </c>
      <c r="U1004" s="2">
        <f>Monthly_Fixed_Costs!$I$2</f>
        <v>26.363636363636363</v>
      </c>
      <c r="V1004">
        <f t="shared" si="140"/>
        <v>93.24</v>
      </c>
      <c r="W1004" s="2">
        <f t="shared" si="141"/>
        <v>1800.6903636363631</v>
      </c>
      <c r="X1004">
        <f t="shared" si="142"/>
        <v>3</v>
      </c>
      <c r="Y1004">
        <f t="shared" si="143"/>
        <v>0</v>
      </c>
    </row>
    <row r="1005" spans="1:25" x14ac:dyDescent="0.3">
      <c r="A1005" t="s">
        <v>1041</v>
      </c>
      <c r="B1005" s="1">
        <v>45661</v>
      </c>
      <c r="C1005" s="1">
        <v>45664</v>
      </c>
      <c r="D1005" s="1">
        <v>45664</v>
      </c>
      <c r="E1005" t="s">
        <v>23</v>
      </c>
      <c r="F1005" t="s">
        <v>17</v>
      </c>
      <c r="G1005" t="s">
        <v>18</v>
      </c>
      <c r="H1005" t="s">
        <v>37</v>
      </c>
      <c r="I1005" t="s">
        <v>34</v>
      </c>
      <c r="J1005" t="s">
        <v>35</v>
      </c>
      <c r="K1005">
        <v>13</v>
      </c>
      <c r="L1005">
        <v>20.34</v>
      </c>
      <c r="M1005">
        <v>11.6</v>
      </c>
      <c r="N1005">
        <v>9.7200000000000006</v>
      </c>
      <c r="O1005">
        <v>10</v>
      </c>
      <c r="P1005">
        <f t="shared" si="135"/>
        <v>1</v>
      </c>
      <c r="Q1005" t="str">
        <f t="shared" si="136"/>
        <v>Before 01-15</v>
      </c>
      <c r="R1005">
        <f t="shared" si="137"/>
        <v>18.306000000000001</v>
      </c>
      <c r="S1005">
        <f t="shared" si="138"/>
        <v>237.97800000000001</v>
      </c>
      <c r="T1005">
        <f t="shared" si="139"/>
        <v>87.178000000000026</v>
      </c>
      <c r="U1005" s="2">
        <f>Monthly_Fixed_Costs!$I$2</f>
        <v>26.363636363636363</v>
      </c>
      <c r="V1005">
        <f t="shared" si="140"/>
        <v>126.36000000000001</v>
      </c>
      <c r="W1005" s="2">
        <f t="shared" si="141"/>
        <v>-65.545636363636362</v>
      </c>
      <c r="X1005">
        <f t="shared" si="142"/>
        <v>3</v>
      </c>
      <c r="Y1005">
        <f t="shared" si="143"/>
        <v>1</v>
      </c>
    </row>
    <row r="1006" spans="1:25" x14ac:dyDescent="0.3">
      <c r="A1006" t="s">
        <v>1042</v>
      </c>
      <c r="B1006" s="1">
        <v>45666</v>
      </c>
      <c r="C1006" s="1">
        <v>45670</v>
      </c>
      <c r="D1006" s="1">
        <v>45669</v>
      </c>
      <c r="E1006" t="s">
        <v>23</v>
      </c>
      <c r="F1006" t="s">
        <v>17</v>
      </c>
      <c r="G1006" t="s">
        <v>24</v>
      </c>
      <c r="H1006" t="s">
        <v>37</v>
      </c>
      <c r="I1006" t="s">
        <v>26</v>
      </c>
      <c r="J1006" t="s">
        <v>27</v>
      </c>
      <c r="K1006">
        <v>10</v>
      </c>
      <c r="L1006">
        <v>97.95</v>
      </c>
      <c r="M1006">
        <v>49.27</v>
      </c>
      <c r="N1006">
        <v>6.86</v>
      </c>
      <c r="O1006">
        <v>0</v>
      </c>
      <c r="P1006">
        <f t="shared" si="135"/>
        <v>1</v>
      </c>
      <c r="Q1006" t="str">
        <f t="shared" si="136"/>
        <v>Before 01-15</v>
      </c>
      <c r="R1006">
        <f t="shared" si="137"/>
        <v>97.95</v>
      </c>
      <c r="S1006">
        <f t="shared" si="138"/>
        <v>979.5</v>
      </c>
      <c r="T1006">
        <f t="shared" si="139"/>
        <v>486.79999999999995</v>
      </c>
      <c r="U1006" s="2">
        <f>Monthly_Fixed_Costs!$I$2</f>
        <v>26.363636363636363</v>
      </c>
      <c r="V1006">
        <f t="shared" si="140"/>
        <v>68.600000000000009</v>
      </c>
      <c r="W1006" s="2">
        <f t="shared" si="141"/>
        <v>391.83636363636356</v>
      </c>
      <c r="X1006">
        <f t="shared" si="142"/>
        <v>3</v>
      </c>
      <c r="Y1006">
        <f t="shared" si="143"/>
        <v>0</v>
      </c>
    </row>
    <row r="1007" spans="1:25" x14ac:dyDescent="0.3">
      <c r="A1007" t="s">
        <v>1043</v>
      </c>
      <c r="B1007" s="1">
        <v>45675</v>
      </c>
      <c r="C1007" s="1">
        <v>45679</v>
      </c>
      <c r="D1007" s="1">
        <v>45679</v>
      </c>
      <c r="E1007" t="s">
        <v>23</v>
      </c>
      <c r="F1007" t="s">
        <v>41</v>
      </c>
      <c r="G1007" t="s">
        <v>18</v>
      </c>
      <c r="H1007" t="s">
        <v>25</v>
      </c>
      <c r="I1007" t="s">
        <v>38</v>
      </c>
      <c r="J1007" t="s">
        <v>21</v>
      </c>
      <c r="K1007">
        <v>12</v>
      </c>
      <c r="L1007">
        <v>42.05</v>
      </c>
      <c r="M1007">
        <v>24.54</v>
      </c>
      <c r="N1007">
        <v>8.3800000000000008</v>
      </c>
      <c r="O1007">
        <v>0</v>
      </c>
      <c r="P1007">
        <f t="shared" si="135"/>
        <v>1</v>
      </c>
      <c r="Q1007" t="str">
        <f t="shared" si="136"/>
        <v>After 01-15</v>
      </c>
      <c r="R1007">
        <f t="shared" si="137"/>
        <v>42.05</v>
      </c>
      <c r="S1007">
        <f t="shared" si="138"/>
        <v>504.59999999999997</v>
      </c>
      <c r="T1007">
        <f t="shared" si="139"/>
        <v>210.11999999999995</v>
      </c>
      <c r="U1007" s="2">
        <f>Monthly_Fixed_Costs!$I$2</f>
        <v>26.363636363636363</v>
      </c>
      <c r="V1007">
        <f t="shared" si="140"/>
        <v>100.56</v>
      </c>
      <c r="W1007" s="2">
        <f t="shared" si="141"/>
        <v>83.196363636363586</v>
      </c>
      <c r="X1007">
        <f t="shared" si="142"/>
        <v>4</v>
      </c>
      <c r="Y1007">
        <f t="shared" si="143"/>
        <v>0</v>
      </c>
    </row>
    <row r="1008" spans="1:25" x14ac:dyDescent="0.3">
      <c r="A1008" t="s">
        <v>1044</v>
      </c>
      <c r="B1008" s="1">
        <v>45668</v>
      </c>
      <c r="C1008" s="1">
        <v>45671</v>
      </c>
      <c r="D1008" s="1">
        <v>45670</v>
      </c>
      <c r="E1008" t="s">
        <v>23</v>
      </c>
      <c r="F1008" t="s">
        <v>32</v>
      </c>
      <c r="G1008" t="s">
        <v>18</v>
      </c>
      <c r="H1008" t="s">
        <v>25</v>
      </c>
      <c r="I1008" t="s">
        <v>56</v>
      </c>
      <c r="J1008" t="s">
        <v>35</v>
      </c>
      <c r="K1008">
        <v>12</v>
      </c>
      <c r="L1008">
        <v>120.64</v>
      </c>
      <c r="M1008">
        <v>69.88</v>
      </c>
      <c r="N1008">
        <v>3.63</v>
      </c>
      <c r="O1008">
        <v>10</v>
      </c>
      <c r="P1008">
        <f t="shared" si="135"/>
        <v>1</v>
      </c>
      <c r="Q1008" t="str">
        <f t="shared" si="136"/>
        <v>Before 01-15</v>
      </c>
      <c r="R1008">
        <f t="shared" si="137"/>
        <v>108.57600000000001</v>
      </c>
      <c r="S1008">
        <f t="shared" si="138"/>
        <v>1302.912</v>
      </c>
      <c r="T1008">
        <f t="shared" si="139"/>
        <v>464.35200000000009</v>
      </c>
      <c r="U1008" s="2">
        <f>Monthly_Fixed_Costs!$I$2</f>
        <v>26.363636363636363</v>
      </c>
      <c r="V1008">
        <f t="shared" si="140"/>
        <v>43.56</v>
      </c>
      <c r="W1008" s="2">
        <f t="shared" si="141"/>
        <v>394.42836363636371</v>
      </c>
      <c r="X1008">
        <f t="shared" si="142"/>
        <v>2</v>
      </c>
      <c r="Y1008">
        <f t="shared" si="143"/>
        <v>0</v>
      </c>
    </row>
    <row r="1009" spans="1:25" x14ac:dyDescent="0.3">
      <c r="A1009" t="s">
        <v>1045</v>
      </c>
      <c r="B1009" s="1">
        <v>45687</v>
      </c>
      <c r="C1009" s="1">
        <v>45691</v>
      </c>
      <c r="D1009" s="1">
        <v>45691</v>
      </c>
      <c r="E1009" t="s">
        <v>23</v>
      </c>
      <c r="F1009" t="s">
        <v>41</v>
      </c>
      <c r="G1009" t="s">
        <v>24</v>
      </c>
      <c r="H1009" t="s">
        <v>25</v>
      </c>
      <c r="I1009" t="s">
        <v>20</v>
      </c>
      <c r="J1009" t="s">
        <v>21</v>
      </c>
      <c r="K1009">
        <v>14</v>
      </c>
      <c r="L1009">
        <v>38.97</v>
      </c>
      <c r="M1009">
        <v>23.68</v>
      </c>
      <c r="N1009">
        <v>4.1500000000000004</v>
      </c>
      <c r="O1009">
        <v>0</v>
      </c>
      <c r="P1009">
        <f t="shared" si="135"/>
        <v>1</v>
      </c>
      <c r="Q1009" t="str">
        <f t="shared" si="136"/>
        <v>After 01-15</v>
      </c>
      <c r="R1009">
        <f t="shared" si="137"/>
        <v>38.97</v>
      </c>
      <c r="S1009">
        <f t="shared" si="138"/>
        <v>545.57999999999993</v>
      </c>
      <c r="T1009">
        <f t="shared" si="139"/>
        <v>214.05999999999995</v>
      </c>
      <c r="U1009" s="2">
        <f>Monthly_Fixed_Costs!$I$2</f>
        <v>26.363636363636363</v>
      </c>
      <c r="V1009">
        <f t="shared" si="140"/>
        <v>58.100000000000009</v>
      </c>
      <c r="W1009" s="2">
        <f t="shared" si="141"/>
        <v>129.59636363636358</v>
      </c>
      <c r="X1009">
        <f t="shared" si="142"/>
        <v>4</v>
      </c>
      <c r="Y1009">
        <f t="shared" si="143"/>
        <v>0</v>
      </c>
    </row>
    <row r="1010" spans="1:25" x14ac:dyDescent="0.3">
      <c r="A1010" t="s">
        <v>1046</v>
      </c>
      <c r="B1010" s="1">
        <v>45660</v>
      </c>
      <c r="C1010" s="1">
        <v>45662</v>
      </c>
      <c r="D1010" s="1">
        <v>45662</v>
      </c>
      <c r="E1010" t="s">
        <v>23</v>
      </c>
      <c r="F1010" t="s">
        <v>17</v>
      </c>
      <c r="G1010" t="s">
        <v>24</v>
      </c>
      <c r="H1010" t="s">
        <v>37</v>
      </c>
      <c r="I1010" t="s">
        <v>29</v>
      </c>
      <c r="J1010" t="s">
        <v>27</v>
      </c>
      <c r="K1010">
        <v>16</v>
      </c>
      <c r="L1010">
        <v>130.07</v>
      </c>
      <c r="M1010">
        <v>80.38</v>
      </c>
      <c r="N1010">
        <v>7.42</v>
      </c>
      <c r="O1010">
        <v>10</v>
      </c>
      <c r="P1010">
        <f t="shared" si="135"/>
        <v>1</v>
      </c>
      <c r="Q1010" t="str">
        <f t="shared" si="136"/>
        <v>Before 01-15</v>
      </c>
      <c r="R1010">
        <f t="shared" si="137"/>
        <v>117.063</v>
      </c>
      <c r="S1010">
        <f t="shared" si="138"/>
        <v>1873.008</v>
      </c>
      <c r="T1010">
        <f t="shared" si="139"/>
        <v>586.92800000000011</v>
      </c>
      <c r="U1010" s="2">
        <f>Monthly_Fixed_Costs!$I$2</f>
        <v>26.363636363636363</v>
      </c>
      <c r="V1010">
        <f t="shared" si="140"/>
        <v>118.72</v>
      </c>
      <c r="W1010" s="2">
        <f t="shared" si="141"/>
        <v>441.84436363636371</v>
      </c>
      <c r="X1010">
        <f t="shared" si="142"/>
        <v>2</v>
      </c>
      <c r="Y1010">
        <f t="shared" si="143"/>
        <v>0</v>
      </c>
    </row>
    <row r="1011" spans="1:25" x14ac:dyDescent="0.3">
      <c r="A1011" t="s">
        <v>1047</v>
      </c>
      <c r="B1011" s="1">
        <v>45663</v>
      </c>
      <c r="C1011" s="1">
        <v>45667</v>
      </c>
      <c r="D1011" s="1">
        <v>45667</v>
      </c>
      <c r="E1011" t="s">
        <v>16</v>
      </c>
      <c r="F1011" t="s">
        <v>17</v>
      </c>
      <c r="G1011" t="s">
        <v>18</v>
      </c>
      <c r="H1011" t="s">
        <v>37</v>
      </c>
      <c r="I1011" t="s">
        <v>20</v>
      </c>
      <c r="J1011" t="s">
        <v>21</v>
      </c>
      <c r="K1011">
        <v>10</v>
      </c>
      <c r="L1011">
        <v>165.83</v>
      </c>
      <c r="M1011">
        <v>71.239999999999995</v>
      </c>
      <c r="N1011">
        <v>11.27</v>
      </c>
      <c r="O1011">
        <v>0</v>
      </c>
      <c r="P1011">
        <f t="shared" si="135"/>
        <v>1</v>
      </c>
      <c r="Q1011" t="str">
        <f t="shared" si="136"/>
        <v>Before 01-15</v>
      </c>
      <c r="R1011">
        <f t="shared" si="137"/>
        <v>165.83</v>
      </c>
      <c r="S1011">
        <f t="shared" si="138"/>
        <v>1658.3000000000002</v>
      </c>
      <c r="T1011">
        <f t="shared" si="139"/>
        <v>945.9000000000002</v>
      </c>
      <c r="U1011" s="2">
        <f>Monthly_Fixed_Costs!$I$2</f>
        <v>26.363636363636363</v>
      </c>
      <c r="V1011">
        <f t="shared" si="140"/>
        <v>112.69999999999999</v>
      </c>
      <c r="W1011" s="2">
        <f t="shared" si="141"/>
        <v>806.83636363636379</v>
      </c>
      <c r="X1011">
        <f t="shared" si="142"/>
        <v>4</v>
      </c>
      <c r="Y1011">
        <f t="shared" si="143"/>
        <v>0</v>
      </c>
    </row>
    <row r="1012" spans="1:25" x14ac:dyDescent="0.3">
      <c r="A1012" t="s">
        <v>1048</v>
      </c>
      <c r="B1012" s="1">
        <v>45668</v>
      </c>
      <c r="C1012" s="1">
        <v>45670</v>
      </c>
      <c r="D1012" s="1">
        <v>45670</v>
      </c>
      <c r="E1012" t="s">
        <v>23</v>
      </c>
      <c r="F1012" t="s">
        <v>41</v>
      </c>
      <c r="G1012" t="s">
        <v>18</v>
      </c>
      <c r="H1012" t="s">
        <v>33</v>
      </c>
      <c r="I1012" t="s">
        <v>56</v>
      </c>
      <c r="J1012" t="s">
        <v>35</v>
      </c>
      <c r="K1012">
        <v>18</v>
      </c>
      <c r="L1012">
        <v>196.68</v>
      </c>
      <c r="M1012">
        <v>90.68</v>
      </c>
      <c r="N1012">
        <v>6.24</v>
      </c>
      <c r="O1012">
        <v>5</v>
      </c>
      <c r="P1012">
        <f t="shared" si="135"/>
        <v>1</v>
      </c>
      <c r="Q1012" t="str">
        <f t="shared" si="136"/>
        <v>Before 01-15</v>
      </c>
      <c r="R1012">
        <f t="shared" si="137"/>
        <v>186.846</v>
      </c>
      <c r="S1012">
        <f t="shared" si="138"/>
        <v>3363.2280000000001</v>
      </c>
      <c r="T1012">
        <f t="shared" si="139"/>
        <v>1730.9879999999998</v>
      </c>
      <c r="U1012" s="2">
        <f>Monthly_Fixed_Costs!$I$2</f>
        <v>26.363636363636363</v>
      </c>
      <c r="V1012">
        <f t="shared" si="140"/>
        <v>112.32000000000001</v>
      </c>
      <c r="W1012" s="2">
        <f t="shared" si="141"/>
        <v>1592.3043636363634</v>
      </c>
      <c r="X1012">
        <f t="shared" si="142"/>
        <v>2</v>
      </c>
      <c r="Y1012">
        <f t="shared" si="143"/>
        <v>0</v>
      </c>
    </row>
    <row r="1013" spans="1:25" x14ac:dyDescent="0.3">
      <c r="A1013" t="s">
        <v>1049</v>
      </c>
      <c r="B1013" s="1">
        <v>45661</v>
      </c>
      <c r="C1013" s="1">
        <v>45664</v>
      </c>
      <c r="D1013" s="1">
        <v>45663</v>
      </c>
      <c r="E1013" t="s">
        <v>23</v>
      </c>
      <c r="F1013" t="s">
        <v>45</v>
      </c>
      <c r="G1013" t="s">
        <v>24</v>
      </c>
      <c r="H1013" t="s">
        <v>37</v>
      </c>
      <c r="I1013" t="s">
        <v>47</v>
      </c>
      <c r="J1013" t="s">
        <v>35</v>
      </c>
      <c r="K1013">
        <v>2</v>
      </c>
      <c r="L1013">
        <v>66.849999999999994</v>
      </c>
      <c r="M1013">
        <v>28.03</v>
      </c>
      <c r="N1013">
        <v>5.14</v>
      </c>
      <c r="O1013">
        <v>0</v>
      </c>
      <c r="P1013">
        <f t="shared" si="135"/>
        <v>1</v>
      </c>
      <c r="Q1013" t="str">
        <f t="shared" si="136"/>
        <v>Before 01-15</v>
      </c>
      <c r="R1013">
        <f t="shared" si="137"/>
        <v>66.849999999999994</v>
      </c>
      <c r="S1013">
        <f t="shared" si="138"/>
        <v>133.69999999999999</v>
      </c>
      <c r="T1013">
        <f t="shared" si="139"/>
        <v>77.639999999999986</v>
      </c>
      <c r="U1013" s="2">
        <f>Monthly_Fixed_Costs!$I$2</f>
        <v>26.363636363636363</v>
      </c>
      <c r="V1013">
        <f t="shared" si="140"/>
        <v>10.28</v>
      </c>
      <c r="W1013" s="2">
        <f t="shared" si="141"/>
        <v>40.996363636363625</v>
      </c>
      <c r="X1013">
        <f t="shared" si="142"/>
        <v>2</v>
      </c>
      <c r="Y1013">
        <f t="shared" si="143"/>
        <v>0</v>
      </c>
    </row>
    <row r="1014" spans="1:25" x14ac:dyDescent="0.3">
      <c r="A1014" t="s">
        <v>1050</v>
      </c>
      <c r="B1014" s="1">
        <v>45680</v>
      </c>
      <c r="C1014" s="1">
        <v>45682</v>
      </c>
      <c r="D1014" s="1">
        <v>45681</v>
      </c>
      <c r="E1014" t="s">
        <v>16</v>
      </c>
      <c r="F1014" t="s">
        <v>45</v>
      </c>
      <c r="G1014" t="s">
        <v>24</v>
      </c>
      <c r="H1014" t="s">
        <v>25</v>
      </c>
      <c r="I1014" t="s">
        <v>47</v>
      </c>
      <c r="J1014" t="s">
        <v>35</v>
      </c>
      <c r="K1014">
        <v>6</v>
      </c>
      <c r="L1014">
        <v>195.39</v>
      </c>
      <c r="M1014">
        <v>94.34</v>
      </c>
      <c r="N1014">
        <v>8.93</v>
      </c>
      <c r="O1014">
        <v>5</v>
      </c>
      <c r="P1014">
        <f t="shared" si="135"/>
        <v>1</v>
      </c>
      <c r="Q1014" t="str">
        <f t="shared" si="136"/>
        <v>After 01-15</v>
      </c>
      <c r="R1014">
        <f t="shared" si="137"/>
        <v>185.62049999999996</v>
      </c>
      <c r="S1014">
        <f t="shared" si="138"/>
        <v>1113.7229999999997</v>
      </c>
      <c r="T1014">
        <f t="shared" si="139"/>
        <v>547.68299999999977</v>
      </c>
      <c r="U1014" s="2">
        <f>Monthly_Fixed_Costs!$I$2</f>
        <v>26.363636363636363</v>
      </c>
      <c r="V1014">
        <f t="shared" si="140"/>
        <v>53.58</v>
      </c>
      <c r="W1014" s="2">
        <f t="shared" si="141"/>
        <v>467.73936363636341</v>
      </c>
      <c r="X1014">
        <f t="shared" si="142"/>
        <v>1</v>
      </c>
      <c r="Y1014">
        <f t="shared" si="143"/>
        <v>0</v>
      </c>
    </row>
    <row r="1015" spans="1:25" x14ac:dyDescent="0.3">
      <c r="A1015" t="s">
        <v>1051</v>
      </c>
      <c r="B1015" s="1">
        <v>45661</v>
      </c>
      <c r="C1015" s="1">
        <v>45664</v>
      </c>
      <c r="D1015" s="1">
        <v>45664</v>
      </c>
      <c r="E1015" t="s">
        <v>16</v>
      </c>
      <c r="F1015" t="s">
        <v>32</v>
      </c>
      <c r="G1015" t="s">
        <v>18</v>
      </c>
      <c r="H1015" t="s">
        <v>37</v>
      </c>
      <c r="I1015" t="s">
        <v>20</v>
      </c>
      <c r="J1015" t="s">
        <v>21</v>
      </c>
      <c r="K1015">
        <v>10</v>
      </c>
      <c r="L1015">
        <v>65.69</v>
      </c>
      <c r="M1015">
        <v>26.6</v>
      </c>
      <c r="N1015">
        <v>4.37</v>
      </c>
      <c r="O1015">
        <v>15</v>
      </c>
      <c r="P1015">
        <f t="shared" si="135"/>
        <v>1</v>
      </c>
      <c r="Q1015" t="str">
        <f t="shared" si="136"/>
        <v>Before 01-15</v>
      </c>
      <c r="R1015">
        <f t="shared" si="137"/>
        <v>55.836499999999994</v>
      </c>
      <c r="S1015">
        <f t="shared" si="138"/>
        <v>558.3649999999999</v>
      </c>
      <c r="T1015">
        <f t="shared" si="139"/>
        <v>292.3649999999999</v>
      </c>
      <c r="U1015" s="2">
        <f>Monthly_Fixed_Costs!$I$2</f>
        <v>26.363636363636363</v>
      </c>
      <c r="V1015">
        <f t="shared" si="140"/>
        <v>43.7</v>
      </c>
      <c r="W1015" s="2">
        <f t="shared" si="141"/>
        <v>222.30136363636353</v>
      </c>
      <c r="X1015">
        <f t="shared" si="142"/>
        <v>3</v>
      </c>
      <c r="Y1015">
        <f t="shared" si="143"/>
        <v>0</v>
      </c>
    </row>
    <row r="1016" spans="1:25" x14ac:dyDescent="0.3">
      <c r="A1016" t="s">
        <v>1052</v>
      </c>
      <c r="B1016" s="1">
        <v>45666</v>
      </c>
      <c r="C1016" s="1">
        <v>45668</v>
      </c>
      <c r="D1016" s="1">
        <v>45668</v>
      </c>
      <c r="E1016" t="s">
        <v>16</v>
      </c>
      <c r="F1016" t="s">
        <v>32</v>
      </c>
      <c r="G1016" t="s">
        <v>18</v>
      </c>
      <c r="H1016" t="s">
        <v>19</v>
      </c>
      <c r="I1016" t="s">
        <v>38</v>
      </c>
      <c r="J1016" t="s">
        <v>21</v>
      </c>
      <c r="K1016">
        <v>13</v>
      </c>
      <c r="L1016">
        <v>118.83</v>
      </c>
      <c r="M1016">
        <v>49.54</v>
      </c>
      <c r="N1016">
        <v>8.74</v>
      </c>
      <c r="O1016">
        <v>5</v>
      </c>
      <c r="P1016">
        <f t="shared" si="135"/>
        <v>1</v>
      </c>
      <c r="Q1016" t="str">
        <f t="shared" si="136"/>
        <v>Before 01-15</v>
      </c>
      <c r="R1016">
        <f t="shared" si="137"/>
        <v>112.88849999999999</v>
      </c>
      <c r="S1016">
        <f t="shared" si="138"/>
        <v>1467.5504999999998</v>
      </c>
      <c r="T1016">
        <f t="shared" si="139"/>
        <v>823.53049999999985</v>
      </c>
      <c r="U1016" s="2">
        <f>Monthly_Fixed_Costs!$I$2</f>
        <v>26.363636363636363</v>
      </c>
      <c r="V1016">
        <f t="shared" si="140"/>
        <v>113.62</v>
      </c>
      <c r="W1016" s="2">
        <f t="shared" si="141"/>
        <v>683.54686363636347</v>
      </c>
      <c r="X1016">
        <f t="shared" si="142"/>
        <v>2</v>
      </c>
      <c r="Y1016">
        <f t="shared" si="143"/>
        <v>0</v>
      </c>
    </row>
    <row r="1017" spans="1:25" x14ac:dyDescent="0.3">
      <c r="A1017" t="s">
        <v>1053</v>
      </c>
      <c r="B1017" s="1">
        <v>45681</v>
      </c>
      <c r="C1017" s="1">
        <v>45685</v>
      </c>
      <c r="D1017" s="1">
        <v>45685</v>
      </c>
      <c r="E1017" t="s">
        <v>23</v>
      </c>
      <c r="F1017" t="s">
        <v>32</v>
      </c>
      <c r="G1017" t="s">
        <v>18</v>
      </c>
      <c r="H1017" t="s">
        <v>25</v>
      </c>
      <c r="I1017" t="s">
        <v>29</v>
      </c>
      <c r="J1017" t="s">
        <v>27</v>
      </c>
      <c r="K1017">
        <v>20</v>
      </c>
      <c r="L1017">
        <v>159.43</v>
      </c>
      <c r="M1017">
        <v>96.87</v>
      </c>
      <c r="N1017">
        <v>10.19</v>
      </c>
      <c r="O1017">
        <v>10</v>
      </c>
      <c r="P1017">
        <f t="shared" si="135"/>
        <v>1</v>
      </c>
      <c r="Q1017" t="str">
        <f t="shared" si="136"/>
        <v>After 01-15</v>
      </c>
      <c r="R1017">
        <f t="shared" si="137"/>
        <v>143.48700000000002</v>
      </c>
      <c r="S1017">
        <f t="shared" si="138"/>
        <v>2869.7400000000007</v>
      </c>
      <c r="T1017">
        <f t="shared" si="139"/>
        <v>932.3400000000006</v>
      </c>
      <c r="U1017" s="2">
        <f>Monthly_Fixed_Costs!$I$2</f>
        <v>26.363636363636363</v>
      </c>
      <c r="V1017">
        <f t="shared" si="140"/>
        <v>203.79999999999998</v>
      </c>
      <c r="W1017" s="2">
        <f t="shared" si="141"/>
        <v>702.17636363636427</v>
      </c>
      <c r="X1017">
        <f t="shared" si="142"/>
        <v>4</v>
      </c>
      <c r="Y1017">
        <f t="shared" si="143"/>
        <v>0</v>
      </c>
    </row>
    <row r="1018" spans="1:25" x14ac:dyDescent="0.3">
      <c r="A1018" t="s">
        <v>1054</v>
      </c>
      <c r="B1018" s="1">
        <v>45662</v>
      </c>
      <c r="C1018" s="1">
        <v>45665</v>
      </c>
      <c r="D1018" s="1">
        <v>45664</v>
      </c>
      <c r="E1018" t="s">
        <v>23</v>
      </c>
      <c r="F1018" t="s">
        <v>32</v>
      </c>
      <c r="G1018" t="s">
        <v>24</v>
      </c>
      <c r="H1018" t="s">
        <v>19</v>
      </c>
      <c r="I1018" t="s">
        <v>47</v>
      </c>
      <c r="J1018" t="s">
        <v>35</v>
      </c>
      <c r="K1018">
        <v>6</v>
      </c>
      <c r="L1018">
        <v>57.04</v>
      </c>
      <c r="M1018">
        <v>32.67</v>
      </c>
      <c r="N1018">
        <v>11.06</v>
      </c>
      <c r="O1018">
        <v>10</v>
      </c>
      <c r="P1018">
        <f t="shared" si="135"/>
        <v>1</v>
      </c>
      <c r="Q1018" t="str">
        <f t="shared" si="136"/>
        <v>Before 01-15</v>
      </c>
      <c r="R1018">
        <f t="shared" si="137"/>
        <v>51.335999999999999</v>
      </c>
      <c r="S1018">
        <f t="shared" si="138"/>
        <v>308.01599999999996</v>
      </c>
      <c r="T1018">
        <f t="shared" si="139"/>
        <v>111.99599999999995</v>
      </c>
      <c r="U1018" s="2">
        <f>Monthly_Fixed_Costs!$I$2</f>
        <v>26.363636363636363</v>
      </c>
      <c r="V1018">
        <f t="shared" si="140"/>
        <v>66.36</v>
      </c>
      <c r="W1018" s="2">
        <f t="shared" si="141"/>
        <v>19.272363636363593</v>
      </c>
      <c r="X1018">
        <f t="shared" si="142"/>
        <v>2</v>
      </c>
      <c r="Y1018">
        <f t="shared" si="143"/>
        <v>0</v>
      </c>
    </row>
    <row r="1019" spans="1:25" x14ac:dyDescent="0.3">
      <c r="A1019" t="s">
        <v>1055</v>
      </c>
      <c r="B1019" s="1">
        <v>45688</v>
      </c>
      <c r="C1019" s="1">
        <v>45691</v>
      </c>
      <c r="D1019" s="1">
        <v>45691</v>
      </c>
      <c r="E1019" t="s">
        <v>16</v>
      </c>
      <c r="F1019" t="s">
        <v>32</v>
      </c>
      <c r="G1019" t="s">
        <v>24</v>
      </c>
      <c r="H1019" t="s">
        <v>37</v>
      </c>
      <c r="I1019" t="s">
        <v>38</v>
      </c>
      <c r="J1019" t="s">
        <v>21</v>
      </c>
      <c r="K1019">
        <v>5</v>
      </c>
      <c r="L1019">
        <v>186.33</v>
      </c>
      <c r="M1019">
        <v>120.18</v>
      </c>
      <c r="N1019">
        <v>3.77</v>
      </c>
      <c r="O1019">
        <v>5</v>
      </c>
      <c r="P1019">
        <f t="shared" si="135"/>
        <v>1</v>
      </c>
      <c r="Q1019" t="str">
        <f t="shared" si="136"/>
        <v>After 01-15</v>
      </c>
      <c r="R1019">
        <f t="shared" si="137"/>
        <v>177.01349999999999</v>
      </c>
      <c r="S1019">
        <f t="shared" si="138"/>
        <v>885.0675</v>
      </c>
      <c r="T1019">
        <f t="shared" si="139"/>
        <v>284.1674999999999</v>
      </c>
      <c r="U1019" s="2">
        <f>Monthly_Fixed_Costs!$I$2</f>
        <v>26.363636363636363</v>
      </c>
      <c r="V1019">
        <f t="shared" si="140"/>
        <v>18.850000000000001</v>
      </c>
      <c r="W1019" s="2">
        <f t="shared" si="141"/>
        <v>238.95386363636354</v>
      </c>
      <c r="X1019">
        <f t="shared" si="142"/>
        <v>3</v>
      </c>
      <c r="Y1019">
        <f t="shared" si="143"/>
        <v>0</v>
      </c>
    </row>
    <row r="1020" spans="1:25" x14ac:dyDescent="0.3">
      <c r="A1020" t="s">
        <v>1056</v>
      </c>
      <c r="B1020" s="1">
        <v>45682</v>
      </c>
      <c r="C1020" s="1">
        <v>45686</v>
      </c>
      <c r="D1020" s="1">
        <v>45685</v>
      </c>
      <c r="E1020" t="s">
        <v>16</v>
      </c>
      <c r="F1020" t="s">
        <v>17</v>
      </c>
      <c r="G1020" t="s">
        <v>24</v>
      </c>
      <c r="H1020" t="s">
        <v>37</v>
      </c>
      <c r="I1020" t="s">
        <v>38</v>
      </c>
      <c r="J1020" t="s">
        <v>21</v>
      </c>
      <c r="K1020">
        <v>1</v>
      </c>
      <c r="L1020">
        <v>116.08</v>
      </c>
      <c r="M1020">
        <v>54.55</v>
      </c>
      <c r="N1020">
        <v>8.9700000000000006</v>
      </c>
      <c r="O1020">
        <v>15</v>
      </c>
      <c r="P1020">
        <f t="shared" si="135"/>
        <v>1</v>
      </c>
      <c r="Q1020" t="str">
        <f t="shared" si="136"/>
        <v>After 01-15</v>
      </c>
      <c r="R1020">
        <f t="shared" si="137"/>
        <v>98.667999999999992</v>
      </c>
      <c r="S1020">
        <f t="shared" si="138"/>
        <v>98.667999999999992</v>
      </c>
      <c r="T1020">
        <f t="shared" si="139"/>
        <v>44.117999999999995</v>
      </c>
      <c r="U1020" s="2">
        <f>Monthly_Fixed_Costs!$I$2</f>
        <v>26.363636363636363</v>
      </c>
      <c r="V1020">
        <f t="shared" si="140"/>
        <v>8.9700000000000006</v>
      </c>
      <c r="W1020" s="2">
        <f t="shared" si="141"/>
        <v>8.7843636363636293</v>
      </c>
      <c r="X1020">
        <f t="shared" si="142"/>
        <v>3</v>
      </c>
      <c r="Y1020">
        <f t="shared" si="143"/>
        <v>1</v>
      </c>
    </row>
    <row r="1021" spans="1:25" x14ac:dyDescent="0.3">
      <c r="A1021" t="s">
        <v>1057</v>
      </c>
      <c r="B1021" s="1">
        <v>45687</v>
      </c>
      <c r="C1021" s="1">
        <v>45691</v>
      </c>
      <c r="D1021" s="1">
        <v>45690</v>
      </c>
      <c r="E1021" t="s">
        <v>23</v>
      </c>
      <c r="F1021" t="s">
        <v>41</v>
      </c>
      <c r="G1021" t="s">
        <v>24</v>
      </c>
      <c r="H1021" t="s">
        <v>25</v>
      </c>
      <c r="I1021" t="s">
        <v>29</v>
      </c>
      <c r="J1021" t="s">
        <v>27</v>
      </c>
      <c r="K1021">
        <v>7</v>
      </c>
      <c r="L1021">
        <v>100.46</v>
      </c>
      <c r="M1021">
        <v>58.17</v>
      </c>
      <c r="N1021">
        <v>11.33</v>
      </c>
      <c r="O1021">
        <v>0</v>
      </c>
      <c r="P1021">
        <f t="shared" si="135"/>
        <v>1</v>
      </c>
      <c r="Q1021" t="str">
        <f t="shared" si="136"/>
        <v>After 01-15</v>
      </c>
      <c r="R1021">
        <f t="shared" si="137"/>
        <v>100.46</v>
      </c>
      <c r="S1021">
        <f t="shared" si="138"/>
        <v>703.21999999999991</v>
      </c>
      <c r="T1021">
        <f t="shared" si="139"/>
        <v>296.02999999999992</v>
      </c>
      <c r="U1021" s="2">
        <f>Monthly_Fixed_Costs!$I$2</f>
        <v>26.363636363636363</v>
      </c>
      <c r="V1021">
        <f t="shared" si="140"/>
        <v>79.31</v>
      </c>
      <c r="W1021" s="2">
        <f t="shared" si="141"/>
        <v>190.35636363636354</v>
      </c>
      <c r="X1021">
        <f t="shared" si="142"/>
        <v>3</v>
      </c>
      <c r="Y1021">
        <f t="shared" si="143"/>
        <v>0</v>
      </c>
    </row>
    <row r="1022" spans="1:25" x14ac:dyDescent="0.3">
      <c r="A1022" t="s">
        <v>1058</v>
      </c>
      <c r="B1022" s="1">
        <v>45685</v>
      </c>
      <c r="C1022" s="1">
        <v>45688</v>
      </c>
      <c r="D1022" s="1">
        <v>45689</v>
      </c>
      <c r="E1022" t="s">
        <v>16</v>
      </c>
      <c r="F1022" t="s">
        <v>45</v>
      </c>
      <c r="G1022" t="s">
        <v>24</v>
      </c>
      <c r="H1022" t="s">
        <v>33</v>
      </c>
      <c r="I1022" t="s">
        <v>56</v>
      </c>
      <c r="J1022" t="s">
        <v>35</v>
      </c>
      <c r="K1022">
        <v>4</v>
      </c>
      <c r="L1022">
        <v>62.15</v>
      </c>
      <c r="M1022">
        <v>38.51</v>
      </c>
      <c r="N1022">
        <v>8.02</v>
      </c>
      <c r="O1022">
        <v>0</v>
      </c>
      <c r="P1022">
        <f t="shared" si="135"/>
        <v>0</v>
      </c>
      <c r="Q1022" t="str">
        <f t="shared" si="136"/>
        <v>After 01-15</v>
      </c>
      <c r="R1022">
        <f t="shared" si="137"/>
        <v>62.15</v>
      </c>
      <c r="S1022">
        <f t="shared" si="138"/>
        <v>248.6</v>
      </c>
      <c r="T1022">
        <f t="shared" si="139"/>
        <v>94.56</v>
      </c>
      <c r="U1022" s="2">
        <f>Monthly_Fixed_Costs!$I$2</f>
        <v>26.363636363636363</v>
      </c>
      <c r="V1022">
        <f t="shared" si="140"/>
        <v>32.08</v>
      </c>
      <c r="W1022" s="2">
        <f t="shared" si="141"/>
        <v>36.116363636363644</v>
      </c>
      <c r="X1022">
        <f t="shared" si="142"/>
        <v>4</v>
      </c>
      <c r="Y1022">
        <f t="shared" si="143"/>
        <v>0</v>
      </c>
    </row>
    <row r="1023" spans="1:25" x14ac:dyDescent="0.3">
      <c r="A1023" t="s">
        <v>1059</v>
      </c>
      <c r="B1023" s="1">
        <v>45658</v>
      </c>
      <c r="C1023" s="1">
        <v>45662</v>
      </c>
      <c r="D1023" s="1">
        <v>45661</v>
      </c>
      <c r="E1023" t="s">
        <v>16</v>
      </c>
      <c r="F1023" t="s">
        <v>17</v>
      </c>
      <c r="G1023" t="s">
        <v>24</v>
      </c>
      <c r="H1023" t="s">
        <v>37</v>
      </c>
      <c r="I1023" t="s">
        <v>26</v>
      </c>
      <c r="J1023" t="s">
        <v>27</v>
      </c>
      <c r="K1023">
        <v>3</v>
      </c>
      <c r="L1023">
        <v>46.89</v>
      </c>
      <c r="M1023">
        <v>19.48</v>
      </c>
      <c r="N1023">
        <v>10.75</v>
      </c>
      <c r="O1023">
        <v>15</v>
      </c>
      <c r="P1023">
        <f t="shared" si="135"/>
        <v>1</v>
      </c>
      <c r="Q1023" t="str">
        <f t="shared" si="136"/>
        <v>Before 01-15</v>
      </c>
      <c r="R1023">
        <f t="shared" si="137"/>
        <v>39.856499999999997</v>
      </c>
      <c r="S1023">
        <f t="shared" si="138"/>
        <v>119.56949999999999</v>
      </c>
      <c r="T1023">
        <f t="shared" si="139"/>
        <v>61.129499999999993</v>
      </c>
      <c r="U1023" s="2">
        <f>Monthly_Fixed_Costs!$I$2</f>
        <v>26.363636363636363</v>
      </c>
      <c r="V1023">
        <f t="shared" si="140"/>
        <v>32.25</v>
      </c>
      <c r="W1023" s="2">
        <f t="shared" si="141"/>
        <v>2.5158636363636333</v>
      </c>
      <c r="X1023">
        <f t="shared" si="142"/>
        <v>3</v>
      </c>
      <c r="Y1023">
        <f t="shared" si="143"/>
        <v>1</v>
      </c>
    </row>
    <row r="1024" spans="1:25" x14ac:dyDescent="0.3">
      <c r="A1024" t="s">
        <v>1060</v>
      </c>
      <c r="B1024" s="1">
        <v>45681</v>
      </c>
      <c r="C1024" s="1">
        <v>45684</v>
      </c>
      <c r="D1024" s="1">
        <v>45683</v>
      </c>
      <c r="E1024" t="s">
        <v>23</v>
      </c>
      <c r="F1024" t="s">
        <v>32</v>
      </c>
      <c r="G1024" t="s">
        <v>18</v>
      </c>
      <c r="H1024" t="s">
        <v>19</v>
      </c>
      <c r="I1024" t="s">
        <v>47</v>
      </c>
      <c r="J1024" t="s">
        <v>35</v>
      </c>
      <c r="K1024">
        <v>8</v>
      </c>
      <c r="L1024">
        <v>182.98</v>
      </c>
      <c r="M1024">
        <v>90.8</v>
      </c>
      <c r="N1024">
        <v>6.72</v>
      </c>
      <c r="O1024">
        <v>15</v>
      </c>
      <c r="P1024">
        <f t="shared" si="135"/>
        <v>1</v>
      </c>
      <c r="Q1024" t="str">
        <f t="shared" si="136"/>
        <v>After 01-15</v>
      </c>
      <c r="R1024">
        <f t="shared" si="137"/>
        <v>155.53299999999999</v>
      </c>
      <c r="S1024">
        <f t="shared" si="138"/>
        <v>1244.2639999999999</v>
      </c>
      <c r="T1024">
        <f t="shared" si="139"/>
        <v>517.86399999999992</v>
      </c>
      <c r="U1024" s="2">
        <f>Monthly_Fixed_Costs!$I$2</f>
        <v>26.363636363636363</v>
      </c>
      <c r="V1024">
        <f t="shared" si="140"/>
        <v>53.76</v>
      </c>
      <c r="W1024" s="2">
        <f t="shared" si="141"/>
        <v>437.74036363636355</v>
      </c>
      <c r="X1024">
        <f t="shared" si="142"/>
        <v>2</v>
      </c>
      <c r="Y1024">
        <f t="shared" si="143"/>
        <v>0</v>
      </c>
    </row>
    <row r="1025" spans="1:25" x14ac:dyDescent="0.3">
      <c r="A1025" t="s">
        <v>1061</v>
      </c>
      <c r="B1025" s="1">
        <v>45679</v>
      </c>
      <c r="C1025" s="1">
        <v>45682</v>
      </c>
      <c r="D1025" s="1">
        <v>45682</v>
      </c>
      <c r="E1025" t="s">
        <v>23</v>
      </c>
      <c r="F1025" t="s">
        <v>32</v>
      </c>
      <c r="G1025" t="s">
        <v>18</v>
      </c>
      <c r="H1025" t="s">
        <v>25</v>
      </c>
      <c r="I1025" t="s">
        <v>74</v>
      </c>
      <c r="J1025" t="s">
        <v>27</v>
      </c>
      <c r="K1025">
        <v>16</v>
      </c>
      <c r="L1025">
        <v>180.36</v>
      </c>
      <c r="M1025">
        <v>92.25</v>
      </c>
      <c r="N1025">
        <v>3.47</v>
      </c>
      <c r="O1025">
        <v>15</v>
      </c>
      <c r="P1025">
        <f t="shared" si="135"/>
        <v>1</v>
      </c>
      <c r="Q1025" t="str">
        <f t="shared" si="136"/>
        <v>After 01-15</v>
      </c>
      <c r="R1025">
        <f t="shared" si="137"/>
        <v>153.30600000000001</v>
      </c>
      <c r="S1025">
        <f t="shared" si="138"/>
        <v>2452.8960000000002</v>
      </c>
      <c r="T1025">
        <f t="shared" si="139"/>
        <v>976.89600000000019</v>
      </c>
      <c r="U1025" s="2">
        <f>Monthly_Fixed_Costs!$I$2</f>
        <v>26.363636363636363</v>
      </c>
      <c r="V1025">
        <f t="shared" si="140"/>
        <v>55.52</v>
      </c>
      <c r="W1025" s="2">
        <f t="shared" si="141"/>
        <v>895.01236363636383</v>
      </c>
      <c r="X1025">
        <f t="shared" si="142"/>
        <v>3</v>
      </c>
      <c r="Y1025">
        <f t="shared" si="143"/>
        <v>0</v>
      </c>
    </row>
    <row r="1026" spans="1:25" x14ac:dyDescent="0.3">
      <c r="A1026" t="s">
        <v>1062</v>
      </c>
      <c r="B1026" s="1">
        <v>45670</v>
      </c>
      <c r="C1026" s="1">
        <v>45673</v>
      </c>
      <c r="D1026" s="1">
        <v>45672</v>
      </c>
      <c r="E1026" t="s">
        <v>23</v>
      </c>
      <c r="F1026" t="s">
        <v>41</v>
      </c>
      <c r="G1026" t="s">
        <v>18</v>
      </c>
      <c r="H1026" t="s">
        <v>19</v>
      </c>
      <c r="I1026" t="s">
        <v>47</v>
      </c>
      <c r="J1026" t="s">
        <v>35</v>
      </c>
      <c r="K1026">
        <v>19</v>
      </c>
      <c r="L1026">
        <v>103.32</v>
      </c>
      <c r="M1026">
        <v>64.44</v>
      </c>
      <c r="N1026">
        <v>11.15</v>
      </c>
      <c r="O1026">
        <v>0</v>
      </c>
      <c r="P1026">
        <f t="shared" si="135"/>
        <v>1</v>
      </c>
      <c r="Q1026" t="str">
        <f t="shared" si="136"/>
        <v>Before 01-15</v>
      </c>
      <c r="R1026">
        <f t="shared" si="137"/>
        <v>103.32</v>
      </c>
      <c r="S1026">
        <f t="shared" si="138"/>
        <v>1963.08</v>
      </c>
      <c r="T1026">
        <f t="shared" si="139"/>
        <v>738.72</v>
      </c>
      <c r="U1026" s="2">
        <f>Monthly_Fixed_Costs!$I$2</f>
        <v>26.363636363636363</v>
      </c>
      <c r="V1026">
        <f t="shared" si="140"/>
        <v>211.85</v>
      </c>
      <c r="W1026" s="2">
        <f t="shared" si="141"/>
        <v>500.50636363636363</v>
      </c>
      <c r="X1026">
        <f t="shared" si="142"/>
        <v>2</v>
      </c>
      <c r="Y1026">
        <f t="shared" si="143"/>
        <v>0</v>
      </c>
    </row>
    <row r="1027" spans="1:25" x14ac:dyDescent="0.3">
      <c r="A1027" t="s">
        <v>1063</v>
      </c>
      <c r="B1027" s="1">
        <v>45683</v>
      </c>
      <c r="C1027" s="1">
        <v>45685</v>
      </c>
      <c r="D1027" s="1">
        <v>45684</v>
      </c>
      <c r="E1027" t="s">
        <v>23</v>
      </c>
      <c r="F1027" t="s">
        <v>32</v>
      </c>
      <c r="G1027" t="s">
        <v>24</v>
      </c>
      <c r="H1027" t="s">
        <v>37</v>
      </c>
      <c r="I1027" t="s">
        <v>38</v>
      </c>
      <c r="J1027" t="s">
        <v>21</v>
      </c>
      <c r="K1027">
        <v>10</v>
      </c>
      <c r="L1027">
        <v>179.64</v>
      </c>
      <c r="M1027">
        <v>80.430000000000007</v>
      </c>
      <c r="N1027">
        <v>11.34</v>
      </c>
      <c r="O1027">
        <v>0</v>
      </c>
      <c r="P1027">
        <f t="shared" ref="P1027:P1090" si="144">IF(D1027-C1027 &lt;= 0,1,0)</f>
        <v>1</v>
      </c>
      <c r="Q1027" t="str">
        <f t="shared" ref="Q1027:Q1090" si="145">IF(B1027&lt;=DATE(2025,1,15),"Before 01-15","After 01-15")</f>
        <v>After 01-15</v>
      </c>
      <c r="R1027">
        <f t="shared" ref="R1027:R1090" si="146">L1027*(1-(0.01*O1027))</f>
        <v>179.64</v>
      </c>
      <c r="S1027">
        <f t="shared" ref="S1027:S1090" si="147">R1027*K1027</f>
        <v>1796.3999999999999</v>
      </c>
      <c r="T1027">
        <f t="shared" ref="T1027:T1090" si="148">S1027-(M1027*K1027)</f>
        <v>992.0999999999998</v>
      </c>
      <c r="U1027" s="2">
        <f>Monthly_Fixed_Costs!$I$2</f>
        <v>26.363636363636363</v>
      </c>
      <c r="V1027">
        <f t="shared" ref="V1027:V1090" si="149">N1027*K1027</f>
        <v>113.4</v>
      </c>
      <c r="W1027" s="2">
        <f t="shared" ref="W1027:W1090" si="150">T1027-(U1027+V1027)</f>
        <v>852.33636363636344</v>
      </c>
      <c r="X1027">
        <f t="shared" ref="X1027:X1090" si="151">D1027-B1027</f>
        <v>1</v>
      </c>
      <c r="Y1027">
        <f t="shared" ref="Y1027:Y1090" si="152">IF(W1027&lt;10,1,0)</f>
        <v>0</v>
      </c>
    </row>
    <row r="1028" spans="1:25" x14ac:dyDescent="0.3">
      <c r="A1028" t="s">
        <v>1064</v>
      </c>
      <c r="B1028" s="1">
        <v>45662</v>
      </c>
      <c r="C1028" s="1">
        <v>45665</v>
      </c>
      <c r="D1028" s="1">
        <v>45665</v>
      </c>
      <c r="E1028" t="s">
        <v>23</v>
      </c>
      <c r="F1028" t="s">
        <v>41</v>
      </c>
      <c r="G1028" t="s">
        <v>18</v>
      </c>
      <c r="H1028" t="s">
        <v>33</v>
      </c>
      <c r="I1028" t="s">
        <v>29</v>
      </c>
      <c r="J1028" t="s">
        <v>27</v>
      </c>
      <c r="K1028">
        <v>6</v>
      </c>
      <c r="L1028">
        <v>33.31</v>
      </c>
      <c r="M1028">
        <v>18.37</v>
      </c>
      <c r="N1028">
        <v>5.34</v>
      </c>
      <c r="O1028">
        <v>0</v>
      </c>
      <c r="P1028">
        <f t="shared" si="144"/>
        <v>1</v>
      </c>
      <c r="Q1028" t="str">
        <f t="shared" si="145"/>
        <v>Before 01-15</v>
      </c>
      <c r="R1028">
        <f t="shared" si="146"/>
        <v>33.31</v>
      </c>
      <c r="S1028">
        <f t="shared" si="147"/>
        <v>199.86</v>
      </c>
      <c r="T1028">
        <f t="shared" si="148"/>
        <v>89.640000000000015</v>
      </c>
      <c r="U1028" s="2">
        <f>Monthly_Fixed_Costs!$I$2</f>
        <v>26.363636363636363</v>
      </c>
      <c r="V1028">
        <f t="shared" si="149"/>
        <v>32.04</v>
      </c>
      <c r="W1028" s="2">
        <f t="shared" si="150"/>
        <v>31.236363636363649</v>
      </c>
      <c r="X1028">
        <f t="shared" si="151"/>
        <v>3</v>
      </c>
      <c r="Y1028">
        <f t="shared" si="152"/>
        <v>0</v>
      </c>
    </row>
    <row r="1029" spans="1:25" x14ac:dyDescent="0.3">
      <c r="A1029" t="s">
        <v>1065</v>
      </c>
      <c r="B1029" s="1">
        <v>45682</v>
      </c>
      <c r="C1029" s="1">
        <v>45686</v>
      </c>
      <c r="D1029" s="1">
        <v>45686</v>
      </c>
      <c r="E1029" t="s">
        <v>23</v>
      </c>
      <c r="F1029" t="s">
        <v>45</v>
      </c>
      <c r="G1029" t="s">
        <v>18</v>
      </c>
      <c r="H1029" t="s">
        <v>33</v>
      </c>
      <c r="I1029" t="s">
        <v>29</v>
      </c>
      <c r="J1029" t="s">
        <v>27</v>
      </c>
      <c r="K1029">
        <v>5</v>
      </c>
      <c r="L1029">
        <v>198.76</v>
      </c>
      <c r="M1029">
        <v>80.87</v>
      </c>
      <c r="N1029">
        <v>7.45</v>
      </c>
      <c r="O1029">
        <v>10</v>
      </c>
      <c r="P1029">
        <f t="shared" si="144"/>
        <v>1</v>
      </c>
      <c r="Q1029" t="str">
        <f t="shared" si="145"/>
        <v>After 01-15</v>
      </c>
      <c r="R1029">
        <f t="shared" si="146"/>
        <v>178.88399999999999</v>
      </c>
      <c r="S1029">
        <f t="shared" si="147"/>
        <v>894.42</v>
      </c>
      <c r="T1029">
        <f t="shared" si="148"/>
        <v>490.06999999999994</v>
      </c>
      <c r="U1029" s="2">
        <f>Monthly_Fixed_Costs!$I$2</f>
        <v>26.363636363636363</v>
      </c>
      <c r="V1029">
        <f t="shared" si="149"/>
        <v>37.25</v>
      </c>
      <c r="W1029" s="2">
        <f t="shared" si="150"/>
        <v>426.45636363636356</v>
      </c>
      <c r="X1029">
        <f t="shared" si="151"/>
        <v>4</v>
      </c>
      <c r="Y1029">
        <f t="shared" si="152"/>
        <v>0</v>
      </c>
    </row>
    <row r="1030" spans="1:25" x14ac:dyDescent="0.3">
      <c r="A1030" t="s">
        <v>1066</v>
      </c>
      <c r="B1030" s="1">
        <v>45678</v>
      </c>
      <c r="C1030" s="1">
        <v>45680</v>
      </c>
      <c r="D1030" s="1">
        <v>45679</v>
      </c>
      <c r="E1030" t="s">
        <v>23</v>
      </c>
      <c r="F1030" t="s">
        <v>45</v>
      </c>
      <c r="G1030" t="s">
        <v>18</v>
      </c>
      <c r="H1030" t="s">
        <v>33</v>
      </c>
      <c r="I1030" t="s">
        <v>38</v>
      </c>
      <c r="J1030" t="s">
        <v>21</v>
      </c>
      <c r="K1030">
        <v>7</v>
      </c>
      <c r="L1030">
        <v>91.8</v>
      </c>
      <c r="M1030">
        <v>42.25</v>
      </c>
      <c r="N1030">
        <v>4.9000000000000004</v>
      </c>
      <c r="O1030">
        <v>5</v>
      </c>
      <c r="P1030">
        <f t="shared" si="144"/>
        <v>1</v>
      </c>
      <c r="Q1030" t="str">
        <f t="shared" si="145"/>
        <v>After 01-15</v>
      </c>
      <c r="R1030">
        <f t="shared" si="146"/>
        <v>87.21</v>
      </c>
      <c r="S1030">
        <f t="shared" si="147"/>
        <v>610.46999999999991</v>
      </c>
      <c r="T1030">
        <f t="shared" si="148"/>
        <v>314.71999999999991</v>
      </c>
      <c r="U1030" s="2">
        <f>Monthly_Fixed_Costs!$I$2</f>
        <v>26.363636363636363</v>
      </c>
      <c r="V1030">
        <f t="shared" si="149"/>
        <v>34.300000000000004</v>
      </c>
      <c r="W1030" s="2">
        <f t="shared" si="150"/>
        <v>254.05636363636353</v>
      </c>
      <c r="X1030">
        <f t="shared" si="151"/>
        <v>1</v>
      </c>
      <c r="Y1030">
        <f t="shared" si="152"/>
        <v>0</v>
      </c>
    </row>
    <row r="1031" spans="1:25" x14ac:dyDescent="0.3">
      <c r="A1031" t="s">
        <v>1067</v>
      </c>
      <c r="B1031" s="1">
        <v>45658</v>
      </c>
      <c r="C1031" s="1">
        <v>45662</v>
      </c>
      <c r="D1031" s="1">
        <v>45662</v>
      </c>
      <c r="E1031" t="s">
        <v>16</v>
      </c>
      <c r="F1031" t="s">
        <v>32</v>
      </c>
      <c r="G1031" t="s">
        <v>24</v>
      </c>
      <c r="H1031" t="s">
        <v>33</v>
      </c>
      <c r="I1031" t="s">
        <v>56</v>
      </c>
      <c r="J1031" t="s">
        <v>35</v>
      </c>
      <c r="K1031">
        <v>9</v>
      </c>
      <c r="L1031">
        <v>186.37</v>
      </c>
      <c r="M1031">
        <v>83.7</v>
      </c>
      <c r="N1031">
        <v>8.5500000000000007</v>
      </c>
      <c r="O1031">
        <v>5</v>
      </c>
      <c r="P1031">
        <f t="shared" si="144"/>
        <v>1</v>
      </c>
      <c r="Q1031" t="str">
        <f t="shared" si="145"/>
        <v>Before 01-15</v>
      </c>
      <c r="R1031">
        <f t="shared" si="146"/>
        <v>177.0515</v>
      </c>
      <c r="S1031">
        <f t="shared" si="147"/>
        <v>1593.4635000000001</v>
      </c>
      <c r="T1031">
        <f t="shared" si="148"/>
        <v>840.1635</v>
      </c>
      <c r="U1031" s="2">
        <f>Monthly_Fixed_Costs!$I$2</f>
        <v>26.363636363636363</v>
      </c>
      <c r="V1031">
        <f t="shared" si="149"/>
        <v>76.95</v>
      </c>
      <c r="W1031" s="2">
        <f t="shared" si="150"/>
        <v>736.84986363636358</v>
      </c>
      <c r="X1031">
        <f t="shared" si="151"/>
        <v>4</v>
      </c>
      <c r="Y1031">
        <f t="shared" si="152"/>
        <v>0</v>
      </c>
    </row>
    <row r="1032" spans="1:25" x14ac:dyDescent="0.3">
      <c r="A1032" t="s">
        <v>1068</v>
      </c>
      <c r="B1032" s="1">
        <v>45671</v>
      </c>
      <c r="C1032" s="1">
        <v>45675</v>
      </c>
      <c r="D1032" s="1">
        <v>45675</v>
      </c>
      <c r="E1032" t="s">
        <v>23</v>
      </c>
      <c r="F1032" t="s">
        <v>32</v>
      </c>
      <c r="G1032" t="s">
        <v>18</v>
      </c>
      <c r="H1032" t="s">
        <v>19</v>
      </c>
      <c r="I1032" t="s">
        <v>56</v>
      </c>
      <c r="J1032" t="s">
        <v>35</v>
      </c>
      <c r="K1032">
        <v>20</v>
      </c>
      <c r="L1032">
        <v>29.29</v>
      </c>
      <c r="M1032">
        <v>17.489999999999998</v>
      </c>
      <c r="N1032">
        <v>4.6100000000000003</v>
      </c>
      <c r="O1032">
        <v>5</v>
      </c>
      <c r="P1032">
        <f t="shared" si="144"/>
        <v>1</v>
      </c>
      <c r="Q1032" t="str">
        <f t="shared" si="145"/>
        <v>Before 01-15</v>
      </c>
      <c r="R1032">
        <f t="shared" si="146"/>
        <v>27.825499999999998</v>
      </c>
      <c r="S1032">
        <f t="shared" si="147"/>
        <v>556.51</v>
      </c>
      <c r="T1032">
        <f t="shared" si="148"/>
        <v>206.71000000000004</v>
      </c>
      <c r="U1032" s="2">
        <f>Monthly_Fixed_Costs!$I$2</f>
        <v>26.363636363636363</v>
      </c>
      <c r="V1032">
        <f t="shared" si="149"/>
        <v>92.2</v>
      </c>
      <c r="W1032" s="2">
        <f t="shared" si="150"/>
        <v>88.146363636363674</v>
      </c>
      <c r="X1032">
        <f t="shared" si="151"/>
        <v>4</v>
      </c>
      <c r="Y1032">
        <f t="shared" si="152"/>
        <v>0</v>
      </c>
    </row>
    <row r="1033" spans="1:25" x14ac:dyDescent="0.3">
      <c r="A1033" t="s">
        <v>1069</v>
      </c>
      <c r="B1033" s="1">
        <v>45660</v>
      </c>
      <c r="C1033" s="1">
        <v>45664</v>
      </c>
      <c r="D1033" s="1">
        <v>45664</v>
      </c>
      <c r="E1033" t="s">
        <v>23</v>
      </c>
      <c r="F1033" t="s">
        <v>32</v>
      </c>
      <c r="G1033" t="s">
        <v>18</v>
      </c>
      <c r="H1033" t="s">
        <v>19</v>
      </c>
      <c r="I1033" t="s">
        <v>38</v>
      </c>
      <c r="J1033" t="s">
        <v>21</v>
      </c>
      <c r="K1033">
        <v>14</v>
      </c>
      <c r="L1033">
        <v>27.26</v>
      </c>
      <c r="M1033">
        <v>11.23</v>
      </c>
      <c r="N1033">
        <v>5.66</v>
      </c>
      <c r="O1033">
        <v>10</v>
      </c>
      <c r="P1033">
        <f t="shared" si="144"/>
        <v>1</v>
      </c>
      <c r="Q1033" t="str">
        <f t="shared" si="145"/>
        <v>Before 01-15</v>
      </c>
      <c r="R1033">
        <f t="shared" si="146"/>
        <v>24.534000000000002</v>
      </c>
      <c r="S1033">
        <f t="shared" si="147"/>
        <v>343.47600000000006</v>
      </c>
      <c r="T1033">
        <f t="shared" si="148"/>
        <v>186.25600000000006</v>
      </c>
      <c r="U1033" s="2">
        <f>Monthly_Fixed_Costs!$I$2</f>
        <v>26.363636363636363</v>
      </c>
      <c r="V1033">
        <f t="shared" si="149"/>
        <v>79.240000000000009</v>
      </c>
      <c r="W1033" s="2">
        <f t="shared" si="150"/>
        <v>80.652363636363688</v>
      </c>
      <c r="X1033">
        <f t="shared" si="151"/>
        <v>4</v>
      </c>
      <c r="Y1033">
        <f t="shared" si="152"/>
        <v>0</v>
      </c>
    </row>
    <row r="1034" spans="1:25" x14ac:dyDescent="0.3">
      <c r="A1034" t="s">
        <v>1070</v>
      </c>
      <c r="B1034" s="1">
        <v>45680</v>
      </c>
      <c r="C1034" s="1">
        <v>45683</v>
      </c>
      <c r="D1034" s="1">
        <v>45682</v>
      </c>
      <c r="E1034" t="s">
        <v>23</v>
      </c>
      <c r="F1034" t="s">
        <v>45</v>
      </c>
      <c r="G1034" t="s">
        <v>18</v>
      </c>
      <c r="H1034" t="s">
        <v>33</v>
      </c>
      <c r="I1034" t="s">
        <v>38</v>
      </c>
      <c r="J1034" t="s">
        <v>21</v>
      </c>
      <c r="K1034">
        <v>13</v>
      </c>
      <c r="L1034">
        <v>100.07</v>
      </c>
      <c r="M1034">
        <v>47.99</v>
      </c>
      <c r="N1034">
        <v>3.52</v>
      </c>
      <c r="O1034">
        <v>10</v>
      </c>
      <c r="P1034">
        <f t="shared" si="144"/>
        <v>1</v>
      </c>
      <c r="Q1034" t="str">
        <f t="shared" si="145"/>
        <v>After 01-15</v>
      </c>
      <c r="R1034">
        <f t="shared" si="146"/>
        <v>90.063000000000002</v>
      </c>
      <c r="S1034">
        <f t="shared" si="147"/>
        <v>1170.819</v>
      </c>
      <c r="T1034">
        <f t="shared" si="148"/>
        <v>546.94899999999996</v>
      </c>
      <c r="U1034" s="2">
        <f>Monthly_Fixed_Costs!$I$2</f>
        <v>26.363636363636363</v>
      </c>
      <c r="V1034">
        <f t="shared" si="149"/>
        <v>45.76</v>
      </c>
      <c r="W1034" s="2">
        <f t="shared" si="150"/>
        <v>474.82536363636359</v>
      </c>
      <c r="X1034">
        <f t="shared" si="151"/>
        <v>2</v>
      </c>
      <c r="Y1034">
        <f t="shared" si="152"/>
        <v>0</v>
      </c>
    </row>
    <row r="1035" spans="1:25" x14ac:dyDescent="0.3">
      <c r="A1035" t="s">
        <v>1071</v>
      </c>
      <c r="B1035" s="1">
        <v>45660</v>
      </c>
      <c r="C1035" s="1">
        <v>45662</v>
      </c>
      <c r="D1035" s="1">
        <v>45661</v>
      </c>
      <c r="E1035" t="s">
        <v>16</v>
      </c>
      <c r="F1035" t="s">
        <v>41</v>
      </c>
      <c r="G1035" t="s">
        <v>18</v>
      </c>
      <c r="H1035" t="s">
        <v>37</v>
      </c>
      <c r="I1035" t="s">
        <v>34</v>
      </c>
      <c r="J1035" t="s">
        <v>35</v>
      </c>
      <c r="K1035">
        <v>18</v>
      </c>
      <c r="L1035">
        <v>150.1</v>
      </c>
      <c r="M1035">
        <v>91.42</v>
      </c>
      <c r="N1035">
        <v>8.6</v>
      </c>
      <c r="O1035">
        <v>10</v>
      </c>
      <c r="P1035">
        <f t="shared" si="144"/>
        <v>1</v>
      </c>
      <c r="Q1035" t="str">
        <f t="shared" si="145"/>
        <v>Before 01-15</v>
      </c>
      <c r="R1035">
        <f t="shared" si="146"/>
        <v>135.09</v>
      </c>
      <c r="S1035">
        <f t="shared" si="147"/>
        <v>2431.62</v>
      </c>
      <c r="T1035">
        <f t="shared" si="148"/>
        <v>786.06</v>
      </c>
      <c r="U1035" s="2">
        <f>Monthly_Fixed_Costs!$I$2</f>
        <v>26.363636363636363</v>
      </c>
      <c r="V1035">
        <f t="shared" si="149"/>
        <v>154.79999999999998</v>
      </c>
      <c r="W1035" s="2">
        <f t="shared" si="150"/>
        <v>604.89636363636362</v>
      </c>
      <c r="X1035">
        <f t="shared" si="151"/>
        <v>1</v>
      </c>
      <c r="Y1035">
        <f t="shared" si="152"/>
        <v>0</v>
      </c>
    </row>
    <row r="1036" spans="1:25" x14ac:dyDescent="0.3">
      <c r="A1036" t="s">
        <v>1072</v>
      </c>
      <c r="B1036" s="1">
        <v>45668</v>
      </c>
      <c r="C1036" s="1">
        <v>45670</v>
      </c>
      <c r="D1036" s="1">
        <v>45670</v>
      </c>
      <c r="E1036" t="s">
        <v>16</v>
      </c>
      <c r="F1036" t="s">
        <v>41</v>
      </c>
      <c r="G1036" t="s">
        <v>18</v>
      </c>
      <c r="H1036" t="s">
        <v>19</v>
      </c>
      <c r="I1036" t="s">
        <v>20</v>
      </c>
      <c r="J1036" t="s">
        <v>21</v>
      </c>
      <c r="K1036">
        <v>18</v>
      </c>
      <c r="L1036">
        <v>82.08</v>
      </c>
      <c r="M1036">
        <v>50.14</v>
      </c>
      <c r="N1036">
        <v>9.24</v>
      </c>
      <c r="O1036">
        <v>10</v>
      </c>
      <c r="P1036">
        <f t="shared" si="144"/>
        <v>1</v>
      </c>
      <c r="Q1036" t="str">
        <f t="shared" si="145"/>
        <v>Before 01-15</v>
      </c>
      <c r="R1036">
        <f t="shared" si="146"/>
        <v>73.872</v>
      </c>
      <c r="S1036">
        <f t="shared" si="147"/>
        <v>1329.6959999999999</v>
      </c>
      <c r="T1036">
        <f t="shared" si="148"/>
        <v>427.17599999999993</v>
      </c>
      <c r="U1036" s="2">
        <f>Monthly_Fixed_Costs!$I$2</f>
        <v>26.363636363636363</v>
      </c>
      <c r="V1036">
        <f t="shared" si="149"/>
        <v>166.32</v>
      </c>
      <c r="W1036" s="2">
        <f t="shared" si="150"/>
        <v>234.49236363636356</v>
      </c>
      <c r="X1036">
        <f t="shared" si="151"/>
        <v>2</v>
      </c>
      <c r="Y1036">
        <f t="shared" si="152"/>
        <v>0</v>
      </c>
    </row>
    <row r="1037" spans="1:25" x14ac:dyDescent="0.3">
      <c r="A1037" t="s">
        <v>1073</v>
      </c>
      <c r="B1037" s="1">
        <v>45664</v>
      </c>
      <c r="C1037" s="1">
        <v>45666</v>
      </c>
      <c r="D1037" s="1">
        <v>45666</v>
      </c>
      <c r="E1037" t="s">
        <v>23</v>
      </c>
      <c r="F1037" t="s">
        <v>32</v>
      </c>
      <c r="G1037" t="s">
        <v>18</v>
      </c>
      <c r="H1037" t="s">
        <v>37</v>
      </c>
      <c r="I1037" t="s">
        <v>20</v>
      </c>
      <c r="J1037" t="s">
        <v>21</v>
      </c>
      <c r="K1037">
        <v>13</v>
      </c>
      <c r="L1037">
        <v>148.21</v>
      </c>
      <c r="M1037">
        <v>88.79</v>
      </c>
      <c r="N1037">
        <v>9.3699999999999992</v>
      </c>
      <c r="O1037">
        <v>5</v>
      </c>
      <c r="P1037">
        <f t="shared" si="144"/>
        <v>1</v>
      </c>
      <c r="Q1037" t="str">
        <f t="shared" si="145"/>
        <v>Before 01-15</v>
      </c>
      <c r="R1037">
        <f t="shared" si="146"/>
        <v>140.79949999999999</v>
      </c>
      <c r="S1037">
        <f t="shared" si="147"/>
        <v>1830.3934999999999</v>
      </c>
      <c r="T1037">
        <f t="shared" si="148"/>
        <v>676.12349999999992</v>
      </c>
      <c r="U1037" s="2">
        <f>Monthly_Fixed_Costs!$I$2</f>
        <v>26.363636363636363</v>
      </c>
      <c r="V1037">
        <f t="shared" si="149"/>
        <v>121.80999999999999</v>
      </c>
      <c r="W1037" s="2">
        <f t="shared" si="150"/>
        <v>527.9498636363636</v>
      </c>
      <c r="X1037">
        <f t="shared" si="151"/>
        <v>2</v>
      </c>
      <c r="Y1037">
        <f t="shared" si="152"/>
        <v>0</v>
      </c>
    </row>
    <row r="1038" spans="1:25" x14ac:dyDescent="0.3">
      <c r="A1038" t="s">
        <v>1074</v>
      </c>
      <c r="B1038" s="1">
        <v>45688</v>
      </c>
      <c r="C1038" s="1">
        <v>45690</v>
      </c>
      <c r="D1038" s="1">
        <v>45693</v>
      </c>
      <c r="E1038" t="s">
        <v>23</v>
      </c>
      <c r="F1038" t="s">
        <v>32</v>
      </c>
      <c r="G1038" t="s">
        <v>18</v>
      </c>
      <c r="H1038" t="s">
        <v>33</v>
      </c>
      <c r="I1038" t="s">
        <v>74</v>
      </c>
      <c r="J1038" t="s">
        <v>27</v>
      </c>
      <c r="K1038">
        <v>6</v>
      </c>
      <c r="L1038">
        <v>38.86</v>
      </c>
      <c r="M1038">
        <v>23.22</v>
      </c>
      <c r="N1038">
        <v>4.58</v>
      </c>
      <c r="O1038">
        <v>0</v>
      </c>
      <c r="P1038">
        <f t="shared" si="144"/>
        <v>0</v>
      </c>
      <c r="Q1038" t="str">
        <f t="shared" si="145"/>
        <v>After 01-15</v>
      </c>
      <c r="R1038">
        <f t="shared" si="146"/>
        <v>38.86</v>
      </c>
      <c r="S1038">
        <f t="shared" si="147"/>
        <v>233.16</v>
      </c>
      <c r="T1038">
        <f t="shared" si="148"/>
        <v>93.84</v>
      </c>
      <c r="U1038" s="2">
        <f>Monthly_Fixed_Costs!$I$2</f>
        <v>26.363636363636363</v>
      </c>
      <c r="V1038">
        <f t="shared" si="149"/>
        <v>27.48</v>
      </c>
      <c r="W1038" s="2">
        <f t="shared" si="150"/>
        <v>39.99636363636364</v>
      </c>
      <c r="X1038">
        <f t="shared" si="151"/>
        <v>5</v>
      </c>
      <c r="Y1038">
        <f t="shared" si="152"/>
        <v>0</v>
      </c>
    </row>
    <row r="1039" spans="1:25" x14ac:dyDescent="0.3">
      <c r="A1039" t="s">
        <v>1075</v>
      </c>
      <c r="B1039" s="1">
        <v>45681</v>
      </c>
      <c r="C1039" s="1">
        <v>45685</v>
      </c>
      <c r="D1039" s="1">
        <v>45685</v>
      </c>
      <c r="E1039" t="s">
        <v>23</v>
      </c>
      <c r="F1039" t="s">
        <v>45</v>
      </c>
      <c r="G1039" t="s">
        <v>18</v>
      </c>
      <c r="H1039" t="s">
        <v>37</v>
      </c>
      <c r="I1039" t="s">
        <v>29</v>
      </c>
      <c r="J1039" t="s">
        <v>27</v>
      </c>
      <c r="K1039">
        <v>7</v>
      </c>
      <c r="L1039">
        <v>77.84</v>
      </c>
      <c r="M1039">
        <v>35.380000000000003</v>
      </c>
      <c r="N1039">
        <v>4.38</v>
      </c>
      <c r="O1039">
        <v>0</v>
      </c>
      <c r="P1039">
        <f t="shared" si="144"/>
        <v>1</v>
      </c>
      <c r="Q1039" t="str">
        <f t="shared" si="145"/>
        <v>After 01-15</v>
      </c>
      <c r="R1039">
        <f t="shared" si="146"/>
        <v>77.84</v>
      </c>
      <c r="S1039">
        <f t="shared" si="147"/>
        <v>544.88</v>
      </c>
      <c r="T1039">
        <f t="shared" si="148"/>
        <v>297.21999999999997</v>
      </c>
      <c r="U1039" s="2">
        <f>Monthly_Fixed_Costs!$I$2</f>
        <v>26.363636363636363</v>
      </c>
      <c r="V1039">
        <f t="shared" si="149"/>
        <v>30.66</v>
      </c>
      <c r="W1039" s="2">
        <f t="shared" si="150"/>
        <v>240.1963636363636</v>
      </c>
      <c r="X1039">
        <f t="shared" si="151"/>
        <v>4</v>
      </c>
      <c r="Y1039">
        <f t="shared" si="152"/>
        <v>0</v>
      </c>
    </row>
    <row r="1040" spans="1:25" x14ac:dyDescent="0.3">
      <c r="A1040" t="s">
        <v>1076</v>
      </c>
      <c r="B1040" s="1">
        <v>45675</v>
      </c>
      <c r="C1040" s="1">
        <v>45679</v>
      </c>
      <c r="D1040" s="1">
        <v>45680</v>
      </c>
      <c r="E1040" t="s">
        <v>16</v>
      </c>
      <c r="F1040" t="s">
        <v>17</v>
      </c>
      <c r="G1040" t="s">
        <v>24</v>
      </c>
      <c r="H1040" t="s">
        <v>33</v>
      </c>
      <c r="I1040" t="s">
        <v>38</v>
      </c>
      <c r="J1040" t="s">
        <v>21</v>
      </c>
      <c r="K1040">
        <v>2</v>
      </c>
      <c r="L1040">
        <v>176.64</v>
      </c>
      <c r="M1040">
        <v>89.72</v>
      </c>
      <c r="N1040">
        <v>6.35</v>
      </c>
      <c r="O1040">
        <v>10</v>
      </c>
      <c r="P1040">
        <f t="shared" si="144"/>
        <v>0</v>
      </c>
      <c r="Q1040" t="str">
        <f t="shared" si="145"/>
        <v>After 01-15</v>
      </c>
      <c r="R1040">
        <f t="shared" si="146"/>
        <v>158.976</v>
      </c>
      <c r="S1040">
        <f t="shared" si="147"/>
        <v>317.952</v>
      </c>
      <c r="T1040">
        <f t="shared" si="148"/>
        <v>138.512</v>
      </c>
      <c r="U1040" s="2">
        <f>Monthly_Fixed_Costs!$I$2</f>
        <v>26.363636363636363</v>
      </c>
      <c r="V1040">
        <f t="shared" si="149"/>
        <v>12.7</v>
      </c>
      <c r="W1040" s="2">
        <f t="shared" si="150"/>
        <v>99.448363636363638</v>
      </c>
      <c r="X1040">
        <f t="shared" si="151"/>
        <v>5</v>
      </c>
      <c r="Y1040">
        <f t="shared" si="152"/>
        <v>0</v>
      </c>
    </row>
    <row r="1041" spans="1:25" x14ac:dyDescent="0.3">
      <c r="A1041" t="s">
        <v>1077</v>
      </c>
      <c r="B1041" s="1">
        <v>45658</v>
      </c>
      <c r="C1041" s="1">
        <v>45660</v>
      </c>
      <c r="D1041" s="1">
        <v>45659</v>
      </c>
      <c r="E1041" t="s">
        <v>16</v>
      </c>
      <c r="F1041" t="s">
        <v>45</v>
      </c>
      <c r="G1041" t="s">
        <v>18</v>
      </c>
      <c r="H1041" t="s">
        <v>37</v>
      </c>
      <c r="I1041" t="s">
        <v>38</v>
      </c>
      <c r="J1041" t="s">
        <v>21</v>
      </c>
      <c r="K1041">
        <v>9</v>
      </c>
      <c r="L1041">
        <v>71.180000000000007</v>
      </c>
      <c r="M1041">
        <v>38.29</v>
      </c>
      <c r="N1041">
        <v>6.87</v>
      </c>
      <c r="O1041">
        <v>10</v>
      </c>
      <c r="P1041">
        <f t="shared" si="144"/>
        <v>1</v>
      </c>
      <c r="Q1041" t="str">
        <f t="shared" si="145"/>
        <v>Before 01-15</v>
      </c>
      <c r="R1041">
        <f t="shared" si="146"/>
        <v>64.062000000000012</v>
      </c>
      <c r="S1041">
        <f t="shared" si="147"/>
        <v>576.55800000000011</v>
      </c>
      <c r="T1041">
        <f t="shared" si="148"/>
        <v>231.94800000000009</v>
      </c>
      <c r="U1041" s="2">
        <f>Monthly_Fixed_Costs!$I$2</f>
        <v>26.363636363636363</v>
      </c>
      <c r="V1041">
        <f t="shared" si="149"/>
        <v>61.83</v>
      </c>
      <c r="W1041" s="2">
        <f t="shared" si="150"/>
        <v>143.75436363636373</v>
      </c>
      <c r="X1041">
        <f t="shared" si="151"/>
        <v>1</v>
      </c>
      <c r="Y1041">
        <f t="shared" si="152"/>
        <v>0</v>
      </c>
    </row>
    <row r="1042" spans="1:25" x14ac:dyDescent="0.3">
      <c r="A1042" t="s">
        <v>1078</v>
      </c>
      <c r="B1042" s="1">
        <v>45658</v>
      </c>
      <c r="C1042" s="1">
        <v>45661</v>
      </c>
      <c r="D1042" s="1">
        <v>45660</v>
      </c>
      <c r="E1042" t="s">
        <v>16</v>
      </c>
      <c r="F1042" t="s">
        <v>17</v>
      </c>
      <c r="G1042" t="s">
        <v>18</v>
      </c>
      <c r="H1042" t="s">
        <v>25</v>
      </c>
      <c r="I1042" t="s">
        <v>20</v>
      </c>
      <c r="J1042" t="s">
        <v>21</v>
      </c>
      <c r="K1042">
        <v>12</v>
      </c>
      <c r="L1042">
        <v>39.549999999999997</v>
      </c>
      <c r="M1042">
        <v>16.87</v>
      </c>
      <c r="N1042">
        <v>3.64</v>
      </c>
      <c r="O1042">
        <v>5</v>
      </c>
      <c r="P1042">
        <f t="shared" si="144"/>
        <v>1</v>
      </c>
      <c r="Q1042" t="str">
        <f t="shared" si="145"/>
        <v>Before 01-15</v>
      </c>
      <c r="R1042">
        <f t="shared" si="146"/>
        <v>37.572499999999998</v>
      </c>
      <c r="S1042">
        <f t="shared" si="147"/>
        <v>450.87</v>
      </c>
      <c r="T1042">
        <f t="shared" si="148"/>
        <v>248.43</v>
      </c>
      <c r="U1042" s="2">
        <f>Monthly_Fixed_Costs!$I$2</f>
        <v>26.363636363636363</v>
      </c>
      <c r="V1042">
        <f t="shared" si="149"/>
        <v>43.68</v>
      </c>
      <c r="W1042" s="2">
        <f t="shared" si="150"/>
        <v>178.38636363636363</v>
      </c>
      <c r="X1042">
        <f t="shared" si="151"/>
        <v>2</v>
      </c>
      <c r="Y1042">
        <f t="shared" si="152"/>
        <v>0</v>
      </c>
    </row>
    <row r="1043" spans="1:25" x14ac:dyDescent="0.3">
      <c r="A1043" t="s">
        <v>1079</v>
      </c>
      <c r="B1043" s="1">
        <v>45674</v>
      </c>
      <c r="C1043" s="1">
        <v>45678</v>
      </c>
      <c r="D1043" s="1">
        <v>45679</v>
      </c>
      <c r="E1043" t="s">
        <v>16</v>
      </c>
      <c r="F1043" t="s">
        <v>41</v>
      </c>
      <c r="G1043" t="s">
        <v>18</v>
      </c>
      <c r="H1043" t="s">
        <v>33</v>
      </c>
      <c r="I1043" t="s">
        <v>38</v>
      </c>
      <c r="J1043" t="s">
        <v>21</v>
      </c>
      <c r="K1043">
        <v>8</v>
      </c>
      <c r="L1043">
        <v>112.29</v>
      </c>
      <c r="M1043">
        <v>61.92</v>
      </c>
      <c r="N1043">
        <v>6.63</v>
      </c>
      <c r="O1043">
        <v>15</v>
      </c>
      <c r="P1043">
        <f t="shared" si="144"/>
        <v>0</v>
      </c>
      <c r="Q1043" t="str">
        <f t="shared" si="145"/>
        <v>After 01-15</v>
      </c>
      <c r="R1043">
        <f t="shared" si="146"/>
        <v>95.4465</v>
      </c>
      <c r="S1043">
        <f t="shared" si="147"/>
        <v>763.572</v>
      </c>
      <c r="T1043">
        <f t="shared" si="148"/>
        <v>268.21199999999999</v>
      </c>
      <c r="U1043" s="2">
        <f>Monthly_Fixed_Costs!$I$2</f>
        <v>26.363636363636363</v>
      </c>
      <c r="V1043">
        <f t="shared" si="149"/>
        <v>53.04</v>
      </c>
      <c r="W1043" s="2">
        <f t="shared" si="150"/>
        <v>188.80836363636362</v>
      </c>
      <c r="X1043">
        <f t="shared" si="151"/>
        <v>5</v>
      </c>
      <c r="Y1043">
        <f t="shared" si="152"/>
        <v>0</v>
      </c>
    </row>
    <row r="1044" spans="1:25" x14ac:dyDescent="0.3">
      <c r="A1044" t="s">
        <v>1080</v>
      </c>
      <c r="B1044" s="1">
        <v>45681</v>
      </c>
      <c r="C1044" s="1">
        <v>45683</v>
      </c>
      <c r="D1044" s="1">
        <v>45685</v>
      </c>
      <c r="E1044" t="s">
        <v>16</v>
      </c>
      <c r="F1044" t="s">
        <v>17</v>
      </c>
      <c r="G1044" t="s">
        <v>24</v>
      </c>
      <c r="H1044" t="s">
        <v>33</v>
      </c>
      <c r="I1044" t="s">
        <v>20</v>
      </c>
      <c r="J1044" t="s">
        <v>21</v>
      </c>
      <c r="K1044">
        <v>11</v>
      </c>
      <c r="L1044">
        <v>189.52</v>
      </c>
      <c r="M1044">
        <v>94.69</v>
      </c>
      <c r="N1044">
        <v>8.16</v>
      </c>
      <c r="O1044">
        <v>10</v>
      </c>
      <c r="P1044">
        <f t="shared" si="144"/>
        <v>0</v>
      </c>
      <c r="Q1044" t="str">
        <f t="shared" si="145"/>
        <v>After 01-15</v>
      </c>
      <c r="R1044">
        <f t="shared" si="146"/>
        <v>170.56800000000001</v>
      </c>
      <c r="S1044">
        <f t="shared" si="147"/>
        <v>1876.248</v>
      </c>
      <c r="T1044">
        <f t="shared" si="148"/>
        <v>834.65800000000013</v>
      </c>
      <c r="U1044" s="2">
        <f>Monthly_Fixed_Costs!$I$2</f>
        <v>26.363636363636363</v>
      </c>
      <c r="V1044">
        <f t="shared" si="149"/>
        <v>89.76</v>
      </c>
      <c r="W1044" s="2">
        <f t="shared" si="150"/>
        <v>718.53436363636376</v>
      </c>
      <c r="X1044">
        <f t="shared" si="151"/>
        <v>4</v>
      </c>
      <c r="Y1044">
        <f t="shared" si="152"/>
        <v>0</v>
      </c>
    </row>
    <row r="1045" spans="1:25" x14ac:dyDescent="0.3">
      <c r="A1045" t="s">
        <v>1081</v>
      </c>
      <c r="B1045" s="1">
        <v>45658</v>
      </c>
      <c r="C1045" s="1">
        <v>45661</v>
      </c>
      <c r="D1045" s="1">
        <v>45661</v>
      </c>
      <c r="E1045" t="s">
        <v>23</v>
      </c>
      <c r="F1045" t="s">
        <v>17</v>
      </c>
      <c r="G1045" t="s">
        <v>18</v>
      </c>
      <c r="H1045" t="s">
        <v>25</v>
      </c>
      <c r="I1045" t="s">
        <v>56</v>
      </c>
      <c r="J1045" t="s">
        <v>35</v>
      </c>
      <c r="K1045">
        <v>2</v>
      </c>
      <c r="L1045">
        <v>97.36</v>
      </c>
      <c r="M1045">
        <v>53.24</v>
      </c>
      <c r="N1045">
        <v>6</v>
      </c>
      <c r="O1045">
        <v>15</v>
      </c>
      <c r="P1045">
        <f t="shared" si="144"/>
        <v>1</v>
      </c>
      <c r="Q1045" t="str">
        <f t="shared" si="145"/>
        <v>Before 01-15</v>
      </c>
      <c r="R1045">
        <f t="shared" si="146"/>
        <v>82.756</v>
      </c>
      <c r="S1045">
        <f t="shared" si="147"/>
        <v>165.512</v>
      </c>
      <c r="T1045">
        <f t="shared" si="148"/>
        <v>59.031999999999996</v>
      </c>
      <c r="U1045" s="2">
        <f>Monthly_Fixed_Costs!$I$2</f>
        <v>26.363636363636363</v>
      </c>
      <c r="V1045">
        <f t="shared" si="149"/>
        <v>12</v>
      </c>
      <c r="W1045" s="2">
        <f t="shared" si="150"/>
        <v>20.668363636363637</v>
      </c>
      <c r="X1045">
        <f t="shared" si="151"/>
        <v>3</v>
      </c>
      <c r="Y1045">
        <f t="shared" si="152"/>
        <v>0</v>
      </c>
    </row>
    <row r="1046" spans="1:25" x14ac:dyDescent="0.3">
      <c r="A1046" t="s">
        <v>1082</v>
      </c>
      <c r="B1046" s="1">
        <v>45678</v>
      </c>
      <c r="C1046" s="1">
        <v>45682</v>
      </c>
      <c r="D1046" s="1">
        <v>45681</v>
      </c>
      <c r="E1046" t="s">
        <v>23</v>
      </c>
      <c r="F1046" t="s">
        <v>32</v>
      </c>
      <c r="G1046" t="s">
        <v>24</v>
      </c>
      <c r="H1046" t="s">
        <v>25</v>
      </c>
      <c r="I1046" t="s">
        <v>56</v>
      </c>
      <c r="J1046" t="s">
        <v>35</v>
      </c>
      <c r="K1046">
        <v>20</v>
      </c>
      <c r="L1046">
        <v>58.5</v>
      </c>
      <c r="M1046">
        <v>30.94</v>
      </c>
      <c r="N1046">
        <v>8.56</v>
      </c>
      <c r="O1046">
        <v>10</v>
      </c>
      <c r="P1046">
        <f t="shared" si="144"/>
        <v>1</v>
      </c>
      <c r="Q1046" t="str">
        <f t="shared" si="145"/>
        <v>After 01-15</v>
      </c>
      <c r="R1046">
        <f t="shared" si="146"/>
        <v>52.65</v>
      </c>
      <c r="S1046">
        <f t="shared" si="147"/>
        <v>1053</v>
      </c>
      <c r="T1046">
        <f t="shared" si="148"/>
        <v>434.19999999999993</v>
      </c>
      <c r="U1046" s="2">
        <f>Monthly_Fixed_Costs!$I$2</f>
        <v>26.363636363636363</v>
      </c>
      <c r="V1046">
        <f t="shared" si="149"/>
        <v>171.20000000000002</v>
      </c>
      <c r="W1046" s="2">
        <f t="shared" si="150"/>
        <v>236.63636363636354</v>
      </c>
      <c r="X1046">
        <f t="shared" si="151"/>
        <v>3</v>
      </c>
      <c r="Y1046">
        <f t="shared" si="152"/>
        <v>0</v>
      </c>
    </row>
    <row r="1047" spans="1:25" x14ac:dyDescent="0.3">
      <c r="A1047" t="s">
        <v>1083</v>
      </c>
      <c r="B1047" s="1">
        <v>45681</v>
      </c>
      <c r="C1047" s="1">
        <v>45685</v>
      </c>
      <c r="D1047" s="1">
        <v>45686</v>
      </c>
      <c r="E1047" t="s">
        <v>23</v>
      </c>
      <c r="F1047" t="s">
        <v>32</v>
      </c>
      <c r="G1047" t="s">
        <v>18</v>
      </c>
      <c r="H1047" t="s">
        <v>33</v>
      </c>
      <c r="I1047" t="s">
        <v>38</v>
      </c>
      <c r="J1047" t="s">
        <v>21</v>
      </c>
      <c r="K1047">
        <v>11</v>
      </c>
      <c r="L1047">
        <v>122.25</v>
      </c>
      <c r="M1047">
        <v>58.13</v>
      </c>
      <c r="N1047">
        <v>6.05</v>
      </c>
      <c r="O1047">
        <v>0</v>
      </c>
      <c r="P1047">
        <f t="shared" si="144"/>
        <v>0</v>
      </c>
      <c r="Q1047" t="str">
        <f t="shared" si="145"/>
        <v>After 01-15</v>
      </c>
      <c r="R1047">
        <f t="shared" si="146"/>
        <v>122.25</v>
      </c>
      <c r="S1047">
        <f t="shared" si="147"/>
        <v>1344.75</v>
      </c>
      <c r="T1047">
        <f t="shared" si="148"/>
        <v>705.31999999999994</v>
      </c>
      <c r="U1047" s="2">
        <f>Monthly_Fixed_Costs!$I$2</f>
        <v>26.363636363636363</v>
      </c>
      <c r="V1047">
        <f t="shared" si="149"/>
        <v>66.55</v>
      </c>
      <c r="W1047" s="2">
        <f t="shared" si="150"/>
        <v>612.40636363636361</v>
      </c>
      <c r="X1047">
        <f t="shared" si="151"/>
        <v>5</v>
      </c>
      <c r="Y1047">
        <f t="shared" si="152"/>
        <v>0</v>
      </c>
    </row>
    <row r="1048" spans="1:25" x14ac:dyDescent="0.3">
      <c r="A1048" t="s">
        <v>1084</v>
      </c>
      <c r="B1048" s="1">
        <v>45663</v>
      </c>
      <c r="C1048" s="1">
        <v>45665</v>
      </c>
      <c r="D1048" s="1">
        <v>45665</v>
      </c>
      <c r="E1048" t="s">
        <v>16</v>
      </c>
      <c r="F1048" t="s">
        <v>41</v>
      </c>
      <c r="G1048" t="s">
        <v>18</v>
      </c>
      <c r="H1048" t="s">
        <v>25</v>
      </c>
      <c r="I1048" t="s">
        <v>38</v>
      </c>
      <c r="J1048" t="s">
        <v>21</v>
      </c>
      <c r="K1048">
        <v>15</v>
      </c>
      <c r="L1048">
        <v>75.61</v>
      </c>
      <c r="M1048">
        <v>39.840000000000003</v>
      </c>
      <c r="N1048">
        <v>8.5399999999999991</v>
      </c>
      <c r="O1048">
        <v>0</v>
      </c>
      <c r="P1048">
        <f t="shared" si="144"/>
        <v>1</v>
      </c>
      <c r="Q1048" t="str">
        <f t="shared" si="145"/>
        <v>Before 01-15</v>
      </c>
      <c r="R1048">
        <f t="shared" si="146"/>
        <v>75.61</v>
      </c>
      <c r="S1048">
        <f t="shared" si="147"/>
        <v>1134.1500000000001</v>
      </c>
      <c r="T1048">
        <f t="shared" si="148"/>
        <v>536.55000000000007</v>
      </c>
      <c r="U1048" s="2">
        <f>Monthly_Fixed_Costs!$I$2</f>
        <v>26.363636363636363</v>
      </c>
      <c r="V1048">
        <f t="shared" si="149"/>
        <v>128.1</v>
      </c>
      <c r="W1048" s="2">
        <f t="shared" si="150"/>
        <v>382.08636363636367</v>
      </c>
      <c r="X1048">
        <f t="shared" si="151"/>
        <v>2</v>
      </c>
      <c r="Y1048">
        <f t="shared" si="152"/>
        <v>0</v>
      </c>
    </row>
    <row r="1049" spans="1:25" x14ac:dyDescent="0.3">
      <c r="A1049" t="s">
        <v>1085</v>
      </c>
      <c r="B1049" s="1">
        <v>45683</v>
      </c>
      <c r="C1049" s="1">
        <v>45685</v>
      </c>
      <c r="D1049" s="1">
        <v>45684</v>
      </c>
      <c r="E1049" t="s">
        <v>23</v>
      </c>
      <c r="F1049" t="s">
        <v>17</v>
      </c>
      <c r="G1049" t="s">
        <v>24</v>
      </c>
      <c r="H1049" t="s">
        <v>19</v>
      </c>
      <c r="I1049" t="s">
        <v>34</v>
      </c>
      <c r="J1049" t="s">
        <v>35</v>
      </c>
      <c r="K1049">
        <v>9</v>
      </c>
      <c r="L1049">
        <v>39.130000000000003</v>
      </c>
      <c r="M1049">
        <v>17.149999999999999</v>
      </c>
      <c r="N1049">
        <v>8.09</v>
      </c>
      <c r="O1049">
        <v>15</v>
      </c>
      <c r="P1049">
        <f t="shared" si="144"/>
        <v>1</v>
      </c>
      <c r="Q1049" t="str">
        <f t="shared" si="145"/>
        <v>After 01-15</v>
      </c>
      <c r="R1049">
        <f t="shared" si="146"/>
        <v>33.2605</v>
      </c>
      <c r="S1049">
        <f t="shared" si="147"/>
        <v>299.34449999999998</v>
      </c>
      <c r="T1049">
        <f t="shared" si="148"/>
        <v>144.99449999999999</v>
      </c>
      <c r="U1049" s="2">
        <f>Monthly_Fixed_Costs!$I$2</f>
        <v>26.363636363636363</v>
      </c>
      <c r="V1049">
        <f t="shared" si="149"/>
        <v>72.81</v>
      </c>
      <c r="W1049" s="2">
        <f t="shared" si="150"/>
        <v>45.820863636363626</v>
      </c>
      <c r="X1049">
        <f t="shared" si="151"/>
        <v>1</v>
      </c>
      <c r="Y1049">
        <f t="shared" si="152"/>
        <v>0</v>
      </c>
    </row>
    <row r="1050" spans="1:25" x14ac:dyDescent="0.3">
      <c r="A1050" t="s">
        <v>1086</v>
      </c>
      <c r="B1050" s="1">
        <v>45660</v>
      </c>
      <c r="C1050" s="1">
        <v>45664</v>
      </c>
      <c r="D1050" s="1">
        <v>45663</v>
      </c>
      <c r="E1050" t="s">
        <v>23</v>
      </c>
      <c r="F1050" t="s">
        <v>45</v>
      </c>
      <c r="G1050" t="s">
        <v>18</v>
      </c>
      <c r="H1050" t="s">
        <v>19</v>
      </c>
      <c r="I1050" t="s">
        <v>20</v>
      </c>
      <c r="J1050" t="s">
        <v>21</v>
      </c>
      <c r="K1050">
        <v>16</v>
      </c>
      <c r="L1050">
        <v>175.87</v>
      </c>
      <c r="M1050">
        <v>93.36</v>
      </c>
      <c r="N1050">
        <v>9.8699999999999992</v>
      </c>
      <c r="O1050">
        <v>5</v>
      </c>
      <c r="P1050">
        <f t="shared" si="144"/>
        <v>1</v>
      </c>
      <c r="Q1050" t="str">
        <f t="shared" si="145"/>
        <v>Before 01-15</v>
      </c>
      <c r="R1050">
        <f t="shared" si="146"/>
        <v>167.07650000000001</v>
      </c>
      <c r="S1050">
        <f t="shared" si="147"/>
        <v>2673.2240000000002</v>
      </c>
      <c r="T1050">
        <f t="shared" si="148"/>
        <v>1179.4640000000002</v>
      </c>
      <c r="U1050" s="2">
        <f>Monthly_Fixed_Costs!$I$2</f>
        <v>26.363636363636363</v>
      </c>
      <c r="V1050">
        <f t="shared" si="149"/>
        <v>157.91999999999999</v>
      </c>
      <c r="W1050" s="2">
        <f t="shared" si="150"/>
        <v>995.18036363636384</v>
      </c>
      <c r="X1050">
        <f t="shared" si="151"/>
        <v>3</v>
      </c>
      <c r="Y1050">
        <f t="shared" si="152"/>
        <v>0</v>
      </c>
    </row>
    <row r="1051" spans="1:25" x14ac:dyDescent="0.3">
      <c r="A1051" t="s">
        <v>1087</v>
      </c>
      <c r="B1051" s="1">
        <v>45666</v>
      </c>
      <c r="C1051" s="1">
        <v>45668</v>
      </c>
      <c r="D1051" s="1">
        <v>45667</v>
      </c>
      <c r="E1051" t="s">
        <v>16</v>
      </c>
      <c r="F1051" t="s">
        <v>17</v>
      </c>
      <c r="G1051" t="s">
        <v>18</v>
      </c>
      <c r="H1051" t="s">
        <v>25</v>
      </c>
      <c r="I1051" t="s">
        <v>38</v>
      </c>
      <c r="J1051" t="s">
        <v>21</v>
      </c>
      <c r="K1051">
        <v>13</v>
      </c>
      <c r="L1051">
        <v>115.08</v>
      </c>
      <c r="M1051">
        <v>53.63</v>
      </c>
      <c r="N1051">
        <v>10.97</v>
      </c>
      <c r="O1051">
        <v>5</v>
      </c>
      <c r="P1051">
        <f t="shared" si="144"/>
        <v>1</v>
      </c>
      <c r="Q1051" t="str">
        <f t="shared" si="145"/>
        <v>Before 01-15</v>
      </c>
      <c r="R1051">
        <f t="shared" si="146"/>
        <v>109.32599999999999</v>
      </c>
      <c r="S1051">
        <f t="shared" si="147"/>
        <v>1421.2379999999998</v>
      </c>
      <c r="T1051">
        <f t="shared" si="148"/>
        <v>724.04799999999977</v>
      </c>
      <c r="U1051" s="2">
        <f>Monthly_Fixed_Costs!$I$2</f>
        <v>26.363636363636363</v>
      </c>
      <c r="V1051">
        <f t="shared" si="149"/>
        <v>142.61000000000001</v>
      </c>
      <c r="W1051" s="2">
        <f t="shared" si="150"/>
        <v>555.07436363636339</v>
      </c>
      <c r="X1051">
        <f t="shared" si="151"/>
        <v>1</v>
      </c>
      <c r="Y1051">
        <f t="shared" si="152"/>
        <v>0</v>
      </c>
    </row>
    <row r="1052" spans="1:25" x14ac:dyDescent="0.3">
      <c r="A1052" t="s">
        <v>1088</v>
      </c>
      <c r="B1052" s="1">
        <v>45681</v>
      </c>
      <c r="C1052" s="1">
        <v>45685</v>
      </c>
      <c r="D1052" s="1">
        <v>45685</v>
      </c>
      <c r="E1052" t="s">
        <v>16</v>
      </c>
      <c r="F1052" t="s">
        <v>45</v>
      </c>
      <c r="G1052" t="s">
        <v>24</v>
      </c>
      <c r="H1052" t="s">
        <v>37</v>
      </c>
      <c r="I1052" t="s">
        <v>38</v>
      </c>
      <c r="J1052" t="s">
        <v>21</v>
      </c>
      <c r="K1052">
        <v>2</v>
      </c>
      <c r="L1052">
        <v>159.79</v>
      </c>
      <c r="M1052">
        <v>89.5</v>
      </c>
      <c r="N1052">
        <v>11.78</v>
      </c>
      <c r="O1052">
        <v>10</v>
      </c>
      <c r="P1052">
        <f t="shared" si="144"/>
        <v>1</v>
      </c>
      <c r="Q1052" t="str">
        <f t="shared" si="145"/>
        <v>After 01-15</v>
      </c>
      <c r="R1052">
        <f t="shared" si="146"/>
        <v>143.81100000000001</v>
      </c>
      <c r="S1052">
        <f t="shared" si="147"/>
        <v>287.62200000000001</v>
      </c>
      <c r="T1052">
        <f t="shared" si="148"/>
        <v>108.62200000000001</v>
      </c>
      <c r="U1052" s="2">
        <f>Monthly_Fixed_Costs!$I$2</f>
        <v>26.363636363636363</v>
      </c>
      <c r="V1052">
        <f t="shared" si="149"/>
        <v>23.56</v>
      </c>
      <c r="W1052" s="2">
        <f t="shared" si="150"/>
        <v>58.698363636363652</v>
      </c>
      <c r="X1052">
        <f t="shared" si="151"/>
        <v>4</v>
      </c>
      <c r="Y1052">
        <f t="shared" si="152"/>
        <v>0</v>
      </c>
    </row>
    <row r="1053" spans="1:25" x14ac:dyDescent="0.3">
      <c r="A1053" t="s">
        <v>1089</v>
      </c>
      <c r="B1053" s="1">
        <v>45666</v>
      </c>
      <c r="C1053" s="1">
        <v>45668</v>
      </c>
      <c r="D1053" s="1">
        <v>45668</v>
      </c>
      <c r="E1053" t="s">
        <v>23</v>
      </c>
      <c r="F1053" t="s">
        <v>41</v>
      </c>
      <c r="G1053" t="s">
        <v>18</v>
      </c>
      <c r="H1053" t="s">
        <v>25</v>
      </c>
      <c r="I1053" t="s">
        <v>20</v>
      </c>
      <c r="J1053" t="s">
        <v>21</v>
      </c>
      <c r="K1053">
        <v>14</v>
      </c>
      <c r="L1053">
        <v>33.049999999999997</v>
      </c>
      <c r="M1053">
        <v>16.16</v>
      </c>
      <c r="N1053">
        <v>6.54</v>
      </c>
      <c r="O1053">
        <v>0</v>
      </c>
      <c r="P1053">
        <f t="shared" si="144"/>
        <v>1</v>
      </c>
      <c r="Q1053" t="str">
        <f t="shared" si="145"/>
        <v>Before 01-15</v>
      </c>
      <c r="R1053">
        <f t="shared" si="146"/>
        <v>33.049999999999997</v>
      </c>
      <c r="S1053">
        <f t="shared" si="147"/>
        <v>462.69999999999993</v>
      </c>
      <c r="T1053">
        <f t="shared" si="148"/>
        <v>236.45999999999992</v>
      </c>
      <c r="U1053" s="2">
        <f>Monthly_Fixed_Costs!$I$2</f>
        <v>26.363636363636363</v>
      </c>
      <c r="V1053">
        <f t="shared" si="149"/>
        <v>91.56</v>
      </c>
      <c r="W1053" s="2">
        <f t="shared" si="150"/>
        <v>118.53636363636356</v>
      </c>
      <c r="X1053">
        <f t="shared" si="151"/>
        <v>2</v>
      </c>
      <c r="Y1053">
        <f t="shared" si="152"/>
        <v>0</v>
      </c>
    </row>
    <row r="1054" spans="1:25" x14ac:dyDescent="0.3">
      <c r="A1054" t="s">
        <v>1090</v>
      </c>
      <c r="B1054" s="1">
        <v>45682</v>
      </c>
      <c r="C1054" s="1">
        <v>45685</v>
      </c>
      <c r="D1054" s="1">
        <v>45686</v>
      </c>
      <c r="E1054" t="s">
        <v>23</v>
      </c>
      <c r="F1054" t="s">
        <v>45</v>
      </c>
      <c r="G1054" t="s">
        <v>24</v>
      </c>
      <c r="H1054" t="s">
        <v>37</v>
      </c>
      <c r="I1054" t="s">
        <v>20</v>
      </c>
      <c r="J1054" t="s">
        <v>21</v>
      </c>
      <c r="K1054">
        <v>7</v>
      </c>
      <c r="L1054">
        <v>123.26</v>
      </c>
      <c r="M1054">
        <v>57.1</v>
      </c>
      <c r="N1054">
        <v>7.49</v>
      </c>
      <c r="O1054">
        <v>15</v>
      </c>
      <c r="P1054">
        <f t="shared" si="144"/>
        <v>0</v>
      </c>
      <c r="Q1054" t="str">
        <f t="shared" si="145"/>
        <v>After 01-15</v>
      </c>
      <c r="R1054">
        <f t="shared" si="146"/>
        <v>104.771</v>
      </c>
      <c r="S1054">
        <f t="shared" si="147"/>
        <v>733.39700000000005</v>
      </c>
      <c r="T1054">
        <f t="shared" si="148"/>
        <v>333.69700000000006</v>
      </c>
      <c r="U1054" s="2">
        <f>Monthly_Fixed_Costs!$I$2</f>
        <v>26.363636363636363</v>
      </c>
      <c r="V1054">
        <f t="shared" si="149"/>
        <v>52.43</v>
      </c>
      <c r="W1054" s="2">
        <f t="shared" si="150"/>
        <v>254.90336363636368</v>
      </c>
      <c r="X1054">
        <f t="shared" si="151"/>
        <v>4</v>
      </c>
      <c r="Y1054">
        <f t="shared" si="152"/>
        <v>0</v>
      </c>
    </row>
    <row r="1055" spans="1:25" x14ac:dyDescent="0.3">
      <c r="A1055" t="s">
        <v>1091</v>
      </c>
      <c r="B1055" s="1">
        <v>45658</v>
      </c>
      <c r="C1055" s="1">
        <v>45660</v>
      </c>
      <c r="D1055" s="1">
        <v>45659</v>
      </c>
      <c r="E1055" t="s">
        <v>23</v>
      </c>
      <c r="F1055" t="s">
        <v>45</v>
      </c>
      <c r="G1055" t="s">
        <v>24</v>
      </c>
      <c r="H1055" t="s">
        <v>25</v>
      </c>
      <c r="I1055" t="s">
        <v>29</v>
      </c>
      <c r="J1055" t="s">
        <v>27</v>
      </c>
      <c r="K1055">
        <v>2</v>
      </c>
      <c r="L1055">
        <v>79.03</v>
      </c>
      <c r="M1055">
        <v>47.13</v>
      </c>
      <c r="N1055">
        <v>7.58</v>
      </c>
      <c r="O1055">
        <v>10</v>
      </c>
      <c r="P1055">
        <f t="shared" si="144"/>
        <v>1</v>
      </c>
      <c r="Q1055" t="str">
        <f t="shared" si="145"/>
        <v>Before 01-15</v>
      </c>
      <c r="R1055">
        <f t="shared" si="146"/>
        <v>71.12700000000001</v>
      </c>
      <c r="S1055">
        <f t="shared" si="147"/>
        <v>142.25400000000002</v>
      </c>
      <c r="T1055">
        <f t="shared" si="148"/>
        <v>47.994000000000014</v>
      </c>
      <c r="U1055" s="2">
        <f>Monthly_Fixed_Costs!$I$2</f>
        <v>26.363636363636363</v>
      </c>
      <c r="V1055">
        <f t="shared" si="149"/>
        <v>15.16</v>
      </c>
      <c r="W1055" s="2">
        <f t="shared" si="150"/>
        <v>6.4703636363636505</v>
      </c>
      <c r="X1055">
        <f t="shared" si="151"/>
        <v>1</v>
      </c>
      <c r="Y1055">
        <f t="shared" si="152"/>
        <v>1</v>
      </c>
    </row>
    <row r="1056" spans="1:25" x14ac:dyDescent="0.3">
      <c r="A1056" t="s">
        <v>1092</v>
      </c>
      <c r="B1056" s="1">
        <v>45686</v>
      </c>
      <c r="C1056" s="1">
        <v>45688</v>
      </c>
      <c r="D1056" s="1">
        <v>45688</v>
      </c>
      <c r="E1056" t="s">
        <v>16</v>
      </c>
      <c r="F1056" t="s">
        <v>32</v>
      </c>
      <c r="G1056" t="s">
        <v>24</v>
      </c>
      <c r="H1056" t="s">
        <v>19</v>
      </c>
      <c r="I1056" t="s">
        <v>38</v>
      </c>
      <c r="J1056" t="s">
        <v>21</v>
      </c>
      <c r="K1056">
        <v>2</v>
      </c>
      <c r="L1056">
        <v>100.36</v>
      </c>
      <c r="M1056">
        <v>59.84</v>
      </c>
      <c r="N1056">
        <v>3.53</v>
      </c>
      <c r="O1056">
        <v>0</v>
      </c>
      <c r="P1056">
        <f t="shared" si="144"/>
        <v>1</v>
      </c>
      <c r="Q1056" t="str">
        <f t="shared" si="145"/>
        <v>After 01-15</v>
      </c>
      <c r="R1056">
        <f t="shared" si="146"/>
        <v>100.36</v>
      </c>
      <c r="S1056">
        <f t="shared" si="147"/>
        <v>200.72</v>
      </c>
      <c r="T1056">
        <f t="shared" si="148"/>
        <v>81.039999999999992</v>
      </c>
      <c r="U1056" s="2">
        <f>Monthly_Fixed_Costs!$I$2</f>
        <v>26.363636363636363</v>
      </c>
      <c r="V1056">
        <f t="shared" si="149"/>
        <v>7.06</v>
      </c>
      <c r="W1056" s="2">
        <f t="shared" si="150"/>
        <v>47.61636363636363</v>
      </c>
      <c r="X1056">
        <f t="shared" si="151"/>
        <v>2</v>
      </c>
      <c r="Y1056">
        <f t="shared" si="152"/>
        <v>0</v>
      </c>
    </row>
    <row r="1057" spans="1:25" x14ac:dyDescent="0.3">
      <c r="A1057" t="s">
        <v>1093</v>
      </c>
      <c r="B1057" s="1">
        <v>45660</v>
      </c>
      <c r="C1057" s="1">
        <v>45664</v>
      </c>
      <c r="D1057" s="1">
        <v>45664</v>
      </c>
      <c r="E1057" t="s">
        <v>23</v>
      </c>
      <c r="F1057" t="s">
        <v>32</v>
      </c>
      <c r="G1057" t="s">
        <v>24</v>
      </c>
      <c r="H1057" t="s">
        <v>19</v>
      </c>
      <c r="I1057" t="s">
        <v>29</v>
      </c>
      <c r="J1057" t="s">
        <v>27</v>
      </c>
      <c r="K1057">
        <v>4</v>
      </c>
      <c r="L1057">
        <v>126.51</v>
      </c>
      <c r="M1057">
        <v>55.88</v>
      </c>
      <c r="N1057">
        <v>11.81</v>
      </c>
      <c r="O1057">
        <v>10</v>
      </c>
      <c r="P1057">
        <f t="shared" si="144"/>
        <v>1</v>
      </c>
      <c r="Q1057" t="str">
        <f t="shared" si="145"/>
        <v>Before 01-15</v>
      </c>
      <c r="R1057">
        <f t="shared" si="146"/>
        <v>113.85900000000001</v>
      </c>
      <c r="S1057">
        <f t="shared" si="147"/>
        <v>455.43600000000004</v>
      </c>
      <c r="T1057">
        <f t="shared" si="148"/>
        <v>231.91600000000003</v>
      </c>
      <c r="U1057" s="2">
        <f>Monthly_Fixed_Costs!$I$2</f>
        <v>26.363636363636363</v>
      </c>
      <c r="V1057">
        <f t="shared" si="149"/>
        <v>47.24</v>
      </c>
      <c r="W1057" s="2">
        <f t="shared" si="150"/>
        <v>158.31236363636367</v>
      </c>
      <c r="X1057">
        <f t="shared" si="151"/>
        <v>4</v>
      </c>
      <c r="Y1057">
        <f t="shared" si="152"/>
        <v>0</v>
      </c>
    </row>
    <row r="1058" spans="1:25" x14ac:dyDescent="0.3">
      <c r="A1058" t="s">
        <v>1094</v>
      </c>
      <c r="B1058" s="1">
        <v>45683</v>
      </c>
      <c r="C1058" s="1">
        <v>45686</v>
      </c>
      <c r="D1058" s="1">
        <v>45685</v>
      </c>
      <c r="E1058" t="s">
        <v>16</v>
      </c>
      <c r="F1058" t="s">
        <v>17</v>
      </c>
      <c r="G1058" t="s">
        <v>24</v>
      </c>
      <c r="H1058" t="s">
        <v>25</v>
      </c>
      <c r="I1058" t="s">
        <v>38</v>
      </c>
      <c r="J1058" t="s">
        <v>21</v>
      </c>
      <c r="K1058">
        <v>15</v>
      </c>
      <c r="L1058">
        <v>87.29</v>
      </c>
      <c r="M1058">
        <v>41.13</v>
      </c>
      <c r="N1058">
        <v>7.98</v>
      </c>
      <c r="O1058">
        <v>0</v>
      </c>
      <c r="P1058">
        <f t="shared" si="144"/>
        <v>1</v>
      </c>
      <c r="Q1058" t="str">
        <f t="shared" si="145"/>
        <v>After 01-15</v>
      </c>
      <c r="R1058">
        <f t="shared" si="146"/>
        <v>87.29</v>
      </c>
      <c r="S1058">
        <f t="shared" si="147"/>
        <v>1309.3500000000001</v>
      </c>
      <c r="T1058">
        <f t="shared" si="148"/>
        <v>692.40000000000009</v>
      </c>
      <c r="U1058" s="2">
        <f>Monthly_Fixed_Costs!$I$2</f>
        <v>26.363636363636363</v>
      </c>
      <c r="V1058">
        <f t="shared" si="149"/>
        <v>119.7</v>
      </c>
      <c r="W1058" s="2">
        <f t="shared" si="150"/>
        <v>546.33636363636379</v>
      </c>
      <c r="X1058">
        <f t="shared" si="151"/>
        <v>2</v>
      </c>
      <c r="Y1058">
        <f t="shared" si="152"/>
        <v>0</v>
      </c>
    </row>
    <row r="1059" spans="1:25" x14ac:dyDescent="0.3">
      <c r="A1059" t="s">
        <v>1095</v>
      </c>
      <c r="B1059" s="1">
        <v>45688</v>
      </c>
      <c r="C1059" s="1">
        <v>45691</v>
      </c>
      <c r="D1059" s="1">
        <v>45690</v>
      </c>
      <c r="E1059" t="s">
        <v>16</v>
      </c>
      <c r="F1059" t="s">
        <v>41</v>
      </c>
      <c r="G1059" t="s">
        <v>18</v>
      </c>
      <c r="H1059" t="s">
        <v>25</v>
      </c>
      <c r="I1059" t="s">
        <v>34</v>
      </c>
      <c r="J1059" t="s">
        <v>35</v>
      </c>
      <c r="K1059">
        <v>11</v>
      </c>
      <c r="L1059">
        <v>23.15</v>
      </c>
      <c r="M1059">
        <v>11.19</v>
      </c>
      <c r="N1059">
        <v>9.51</v>
      </c>
      <c r="O1059">
        <v>10</v>
      </c>
      <c r="P1059">
        <f t="shared" si="144"/>
        <v>1</v>
      </c>
      <c r="Q1059" t="str">
        <f t="shared" si="145"/>
        <v>After 01-15</v>
      </c>
      <c r="R1059">
        <f t="shared" si="146"/>
        <v>20.835000000000001</v>
      </c>
      <c r="S1059">
        <f t="shared" si="147"/>
        <v>229.185</v>
      </c>
      <c r="T1059">
        <f t="shared" si="148"/>
        <v>106.09500000000001</v>
      </c>
      <c r="U1059" s="2">
        <f>Monthly_Fixed_Costs!$I$2</f>
        <v>26.363636363636363</v>
      </c>
      <c r="V1059">
        <f t="shared" si="149"/>
        <v>104.61</v>
      </c>
      <c r="W1059" s="2">
        <f t="shared" si="150"/>
        <v>-24.878636363636346</v>
      </c>
      <c r="X1059">
        <f t="shared" si="151"/>
        <v>2</v>
      </c>
      <c r="Y1059">
        <f t="shared" si="152"/>
        <v>1</v>
      </c>
    </row>
    <row r="1060" spans="1:25" x14ac:dyDescent="0.3">
      <c r="A1060" t="s">
        <v>1096</v>
      </c>
      <c r="B1060" s="1">
        <v>45684</v>
      </c>
      <c r="C1060" s="1">
        <v>45687</v>
      </c>
      <c r="D1060" s="1">
        <v>45687</v>
      </c>
      <c r="E1060" t="s">
        <v>16</v>
      </c>
      <c r="F1060" t="s">
        <v>41</v>
      </c>
      <c r="G1060" t="s">
        <v>24</v>
      </c>
      <c r="H1060" t="s">
        <v>25</v>
      </c>
      <c r="I1060" t="s">
        <v>56</v>
      </c>
      <c r="J1060" t="s">
        <v>35</v>
      </c>
      <c r="K1060">
        <v>9</v>
      </c>
      <c r="L1060">
        <v>130.86000000000001</v>
      </c>
      <c r="M1060">
        <v>61.84</v>
      </c>
      <c r="N1060">
        <v>10.16</v>
      </c>
      <c r="O1060">
        <v>10</v>
      </c>
      <c r="P1060">
        <f t="shared" si="144"/>
        <v>1</v>
      </c>
      <c r="Q1060" t="str">
        <f t="shared" si="145"/>
        <v>After 01-15</v>
      </c>
      <c r="R1060">
        <f t="shared" si="146"/>
        <v>117.77400000000002</v>
      </c>
      <c r="S1060">
        <f t="shared" si="147"/>
        <v>1059.9660000000001</v>
      </c>
      <c r="T1060">
        <f t="shared" si="148"/>
        <v>503.40600000000006</v>
      </c>
      <c r="U1060" s="2">
        <f>Monthly_Fixed_Costs!$I$2</f>
        <v>26.363636363636363</v>
      </c>
      <c r="V1060">
        <f t="shared" si="149"/>
        <v>91.44</v>
      </c>
      <c r="W1060" s="2">
        <f t="shared" si="150"/>
        <v>385.60236363636369</v>
      </c>
      <c r="X1060">
        <f t="shared" si="151"/>
        <v>3</v>
      </c>
      <c r="Y1060">
        <f t="shared" si="152"/>
        <v>0</v>
      </c>
    </row>
    <row r="1061" spans="1:25" x14ac:dyDescent="0.3">
      <c r="A1061" t="s">
        <v>1097</v>
      </c>
      <c r="B1061" s="1">
        <v>45675</v>
      </c>
      <c r="C1061" s="1">
        <v>45677</v>
      </c>
      <c r="D1061" s="1">
        <v>45680</v>
      </c>
      <c r="E1061" t="s">
        <v>23</v>
      </c>
      <c r="F1061" t="s">
        <v>45</v>
      </c>
      <c r="G1061" t="s">
        <v>18</v>
      </c>
      <c r="H1061" t="s">
        <v>37</v>
      </c>
      <c r="I1061" t="s">
        <v>29</v>
      </c>
      <c r="J1061" t="s">
        <v>27</v>
      </c>
      <c r="K1061">
        <v>6</v>
      </c>
      <c r="L1061">
        <v>69.06</v>
      </c>
      <c r="M1061">
        <v>42.97</v>
      </c>
      <c r="N1061">
        <v>7.64</v>
      </c>
      <c r="O1061">
        <v>0</v>
      </c>
      <c r="P1061">
        <f t="shared" si="144"/>
        <v>0</v>
      </c>
      <c r="Q1061" t="str">
        <f t="shared" si="145"/>
        <v>After 01-15</v>
      </c>
      <c r="R1061">
        <f t="shared" si="146"/>
        <v>69.06</v>
      </c>
      <c r="S1061">
        <f t="shared" si="147"/>
        <v>414.36</v>
      </c>
      <c r="T1061">
        <f t="shared" si="148"/>
        <v>156.54000000000002</v>
      </c>
      <c r="U1061" s="2">
        <f>Monthly_Fixed_Costs!$I$2</f>
        <v>26.363636363636363</v>
      </c>
      <c r="V1061">
        <f t="shared" si="149"/>
        <v>45.839999999999996</v>
      </c>
      <c r="W1061" s="2">
        <f t="shared" si="150"/>
        <v>84.336363636363657</v>
      </c>
      <c r="X1061">
        <f t="shared" si="151"/>
        <v>5</v>
      </c>
      <c r="Y1061">
        <f t="shared" si="152"/>
        <v>0</v>
      </c>
    </row>
    <row r="1062" spans="1:25" x14ac:dyDescent="0.3">
      <c r="A1062" t="s">
        <v>1098</v>
      </c>
      <c r="B1062" s="1">
        <v>45686</v>
      </c>
      <c r="C1062" s="1">
        <v>45690</v>
      </c>
      <c r="D1062" s="1">
        <v>45689</v>
      </c>
      <c r="E1062" t="s">
        <v>23</v>
      </c>
      <c r="F1062" t="s">
        <v>17</v>
      </c>
      <c r="G1062" t="s">
        <v>18</v>
      </c>
      <c r="H1062" t="s">
        <v>25</v>
      </c>
      <c r="I1062" t="s">
        <v>29</v>
      </c>
      <c r="J1062" t="s">
        <v>27</v>
      </c>
      <c r="K1062">
        <v>1</v>
      </c>
      <c r="L1062">
        <v>95.44</v>
      </c>
      <c r="M1062">
        <v>57.04</v>
      </c>
      <c r="N1062">
        <v>7.65</v>
      </c>
      <c r="O1062">
        <v>5</v>
      </c>
      <c r="P1062">
        <f t="shared" si="144"/>
        <v>1</v>
      </c>
      <c r="Q1062" t="str">
        <f t="shared" si="145"/>
        <v>After 01-15</v>
      </c>
      <c r="R1062">
        <f t="shared" si="146"/>
        <v>90.667999999999992</v>
      </c>
      <c r="S1062">
        <f t="shared" si="147"/>
        <v>90.667999999999992</v>
      </c>
      <c r="T1062">
        <f t="shared" si="148"/>
        <v>33.627999999999993</v>
      </c>
      <c r="U1062" s="2">
        <f>Monthly_Fixed_Costs!$I$2</f>
        <v>26.363636363636363</v>
      </c>
      <c r="V1062">
        <f t="shared" si="149"/>
        <v>7.65</v>
      </c>
      <c r="W1062" s="2">
        <f t="shared" si="150"/>
        <v>-0.38563636363637244</v>
      </c>
      <c r="X1062">
        <f t="shared" si="151"/>
        <v>3</v>
      </c>
      <c r="Y1062">
        <f t="shared" si="152"/>
        <v>1</v>
      </c>
    </row>
    <row r="1063" spans="1:25" x14ac:dyDescent="0.3">
      <c r="A1063" t="s">
        <v>1099</v>
      </c>
      <c r="B1063" s="1">
        <v>45671</v>
      </c>
      <c r="C1063" s="1">
        <v>45673</v>
      </c>
      <c r="D1063" s="1">
        <v>45673</v>
      </c>
      <c r="E1063" t="s">
        <v>16</v>
      </c>
      <c r="F1063" t="s">
        <v>41</v>
      </c>
      <c r="G1063" t="s">
        <v>18</v>
      </c>
      <c r="H1063" t="s">
        <v>37</v>
      </c>
      <c r="I1063" t="s">
        <v>56</v>
      </c>
      <c r="J1063" t="s">
        <v>35</v>
      </c>
      <c r="K1063">
        <v>20</v>
      </c>
      <c r="L1063">
        <v>60.86</v>
      </c>
      <c r="M1063">
        <v>26.21</v>
      </c>
      <c r="N1063">
        <v>7.57</v>
      </c>
      <c r="O1063">
        <v>10</v>
      </c>
      <c r="P1063">
        <f t="shared" si="144"/>
        <v>1</v>
      </c>
      <c r="Q1063" t="str">
        <f t="shared" si="145"/>
        <v>Before 01-15</v>
      </c>
      <c r="R1063">
        <f t="shared" si="146"/>
        <v>54.774000000000001</v>
      </c>
      <c r="S1063">
        <f t="shared" si="147"/>
        <v>1095.48</v>
      </c>
      <c r="T1063">
        <f t="shared" si="148"/>
        <v>571.28</v>
      </c>
      <c r="U1063" s="2">
        <f>Monthly_Fixed_Costs!$I$2</f>
        <v>26.363636363636363</v>
      </c>
      <c r="V1063">
        <f t="shared" si="149"/>
        <v>151.4</v>
      </c>
      <c r="W1063" s="2">
        <f t="shared" si="150"/>
        <v>393.51636363636362</v>
      </c>
      <c r="X1063">
        <f t="shared" si="151"/>
        <v>2</v>
      </c>
      <c r="Y1063">
        <f t="shared" si="152"/>
        <v>0</v>
      </c>
    </row>
    <row r="1064" spans="1:25" x14ac:dyDescent="0.3">
      <c r="A1064" t="s">
        <v>1100</v>
      </c>
      <c r="B1064" s="1">
        <v>45673</v>
      </c>
      <c r="C1064" s="1">
        <v>45677</v>
      </c>
      <c r="D1064" s="1">
        <v>45677</v>
      </c>
      <c r="E1064" t="s">
        <v>16</v>
      </c>
      <c r="F1064" t="s">
        <v>17</v>
      </c>
      <c r="G1064" t="s">
        <v>18</v>
      </c>
      <c r="H1064" t="s">
        <v>25</v>
      </c>
      <c r="I1064" t="s">
        <v>26</v>
      </c>
      <c r="J1064" t="s">
        <v>27</v>
      </c>
      <c r="K1064">
        <v>4</v>
      </c>
      <c r="L1064">
        <v>72.680000000000007</v>
      </c>
      <c r="M1064">
        <v>33.200000000000003</v>
      </c>
      <c r="N1064">
        <v>4.5199999999999996</v>
      </c>
      <c r="O1064">
        <v>15</v>
      </c>
      <c r="P1064">
        <f t="shared" si="144"/>
        <v>1</v>
      </c>
      <c r="Q1064" t="str">
        <f t="shared" si="145"/>
        <v>After 01-15</v>
      </c>
      <c r="R1064">
        <f t="shared" si="146"/>
        <v>61.778000000000006</v>
      </c>
      <c r="S1064">
        <f t="shared" si="147"/>
        <v>247.11200000000002</v>
      </c>
      <c r="T1064">
        <f t="shared" si="148"/>
        <v>114.31200000000001</v>
      </c>
      <c r="U1064" s="2">
        <f>Monthly_Fixed_Costs!$I$2</f>
        <v>26.363636363636363</v>
      </c>
      <c r="V1064">
        <f t="shared" si="149"/>
        <v>18.079999999999998</v>
      </c>
      <c r="W1064" s="2">
        <f t="shared" si="150"/>
        <v>69.868363636363654</v>
      </c>
      <c r="X1064">
        <f t="shared" si="151"/>
        <v>4</v>
      </c>
      <c r="Y1064">
        <f t="shared" si="152"/>
        <v>0</v>
      </c>
    </row>
    <row r="1065" spans="1:25" x14ac:dyDescent="0.3">
      <c r="A1065" t="s">
        <v>1101</v>
      </c>
      <c r="B1065" s="1">
        <v>45682</v>
      </c>
      <c r="C1065" s="1">
        <v>45684</v>
      </c>
      <c r="D1065" s="1">
        <v>45683</v>
      </c>
      <c r="E1065" t="s">
        <v>23</v>
      </c>
      <c r="F1065" t="s">
        <v>41</v>
      </c>
      <c r="G1065" t="s">
        <v>24</v>
      </c>
      <c r="H1065" t="s">
        <v>37</v>
      </c>
      <c r="I1065" t="s">
        <v>56</v>
      </c>
      <c r="J1065" t="s">
        <v>35</v>
      </c>
      <c r="K1065">
        <v>8</v>
      </c>
      <c r="L1065">
        <v>68.25</v>
      </c>
      <c r="M1065">
        <v>39.909999999999997</v>
      </c>
      <c r="N1065">
        <v>8.7200000000000006</v>
      </c>
      <c r="O1065">
        <v>15</v>
      </c>
      <c r="P1065">
        <f t="shared" si="144"/>
        <v>1</v>
      </c>
      <c r="Q1065" t="str">
        <f t="shared" si="145"/>
        <v>After 01-15</v>
      </c>
      <c r="R1065">
        <f t="shared" si="146"/>
        <v>58.012499999999996</v>
      </c>
      <c r="S1065">
        <f t="shared" si="147"/>
        <v>464.09999999999997</v>
      </c>
      <c r="T1065">
        <f t="shared" si="148"/>
        <v>144.82</v>
      </c>
      <c r="U1065" s="2">
        <f>Monthly_Fixed_Costs!$I$2</f>
        <v>26.363636363636363</v>
      </c>
      <c r="V1065">
        <f t="shared" si="149"/>
        <v>69.760000000000005</v>
      </c>
      <c r="W1065" s="2">
        <f t="shared" si="150"/>
        <v>48.696363636363628</v>
      </c>
      <c r="X1065">
        <f t="shared" si="151"/>
        <v>1</v>
      </c>
      <c r="Y1065">
        <f t="shared" si="152"/>
        <v>0</v>
      </c>
    </row>
    <row r="1066" spans="1:25" x14ac:dyDescent="0.3">
      <c r="A1066" t="s">
        <v>1102</v>
      </c>
      <c r="B1066" s="1">
        <v>45670</v>
      </c>
      <c r="C1066" s="1">
        <v>45673</v>
      </c>
      <c r="D1066" s="1">
        <v>45673</v>
      </c>
      <c r="E1066" t="s">
        <v>16</v>
      </c>
      <c r="F1066" t="s">
        <v>17</v>
      </c>
      <c r="G1066" t="s">
        <v>18</v>
      </c>
      <c r="H1066" t="s">
        <v>25</v>
      </c>
      <c r="I1066" t="s">
        <v>20</v>
      </c>
      <c r="J1066" t="s">
        <v>21</v>
      </c>
      <c r="K1066">
        <v>7</v>
      </c>
      <c r="L1066">
        <v>73.67</v>
      </c>
      <c r="M1066">
        <v>40.18</v>
      </c>
      <c r="N1066">
        <v>7.49</v>
      </c>
      <c r="O1066">
        <v>15</v>
      </c>
      <c r="P1066">
        <f t="shared" si="144"/>
        <v>1</v>
      </c>
      <c r="Q1066" t="str">
        <f t="shared" si="145"/>
        <v>Before 01-15</v>
      </c>
      <c r="R1066">
        <f t="shared" si="146"/>
        <v>62.619500000000002</v>
      </c>
      <c r="S1066">
        <f t="shared" si="147"/>
        <v>438.3365</v>
      </c>
      <c r="T1066">
        <f t="shared" si="148"/>
        <v>157.07650000000001</v>
      </c>
      <c r="U1066" s="2">
        <f>Monthly_Fixed_Costs!$I$2</f>
        <v>26.363636363636363</v>
      </c>
      <c r="V1066">
        <f t="shared" si="149"/>
        <v>52.43</v>
      </c>
      <c r="W1066" s="2">
        <f t="shared" si="150"/>
        <v>78.282863636363643</v>
      </c>
      <c r="X1066">
        <f t="shared" si="151"/>
        <v>3</v>
      </c>
      <c r="Y1066">
        <f t="shared" si="152"/>
        <v>0</v>
      </c>
    </row>
    <row r="1067" spans="1:25" x14ac:dyDescent="0.3">
      <c r="A1067" t="s">
        <v>1103</v>
      </c>
      <c r="B1067" s="1">
        <v>45664</v>
      </c>
      <c r="C1067" s="1">
        <v>45666</v>
      </c>
      <c r="D1067" s="1">
        <v>45666</v>
      </c>
      <c r="E1067" t="s">
        <v>23</v>
      </c>
      <c r="F1067" t="s">
        <v>45</v>
      </c>
      <c r="G1067" t="s">
        <v>18</v>
      </c>
      <c r="H1067" t="s">
        <v>25</v>
      </c>
      <c r="I1067" t="s">
        <v>20</v>
      </c>
      <c r="J1067" t="s">
        <v>21</v>
      </c>
      <c r="K1067">
        <v>12</v>
      </c>
      <c r="L1067">
        <v>50.83</v>
      </c>
      <c r="M1067">
        <v>28.14</v>
      </c>
      <c r="N1067">
        <v>7.76</v>
      </c>
      <c r="O1067">
        <v>5</v>
      </c>
      <c r="P1067">
        <f t="shared" si="144"/>
        <v>1</v>
      </c>
      <c r="Q1067" t="str">
        <f t="shared" si="145"/>
        <v>Before 01-15</v>
      </c>
      <c r="R1067">
        <f t="shared" si="146"/>
        <v>48.288499999999999</v>
      </c>
      <c r="S1067">
        <f t="shared" si="147"/>
        <v>579.46199999999999</v>
      </c>
      <c r="T1067">
        <f t="shared" si="148"/>
        <v>241.78199999999998</v>
      </c>
      <c r="U1067" s="2">
        <f>Monthly_Fixed_Costs!$I$2</f>
        <v>26.363636363636363</v>
      </c>
      <c r="V1067">
        <f t="shared" si="149"/>
        <v>93.12</v>
      </c>
      <c r="W1067" s="2">
        <f t="shared" si="150"/>
        <v>122.29836363636362</v>
      </c>
      <c r="X1067">
        <f t="shared" si="151"/>
        <v>2</v>
      </c>
      <c r="Y1067">
        <f t="shared" si="152"/>
        <v>0</v>
      </c>
    </row>
    <row r="1068" spans="1:25" x14ac:dyDescent="0.3">
      <c r="A1068" t="s">
        <v>1104</v>
      </c>
      <c r="B1068" s="1">
        <v>45686</v>
      </c>
      <c r="C1068" s="1">
        <v>45688</v>
      </c>
      <c r="D1068" s="1">
        <v>45688</v>
      </c>
      <c r="E1068" t="s">
        <v>16</v>
      </c>
      <c r="F1068" t="s">
        <v>17</v>
      </c>
      <c r="G1068" t="s">
        <v>24</v>
      </c>
      <c r="H1068" t="s">
        <v>37</v>
      </c>
      <c r="I1068" t="s">
        <v>20</v>
      </c>
      <c r="J1068" t="s">
        <v>21</v>
      </c>
      <c r="K1068">
        <v>3</v>
      </c>
      <c r="L1068">
        <v>198.82</v>
      </c>
      <c r="M1068">
        <v>104.68</v>
      </c>
      <c r="N1068">
        <v>5.98</v>
      </c>
      <c r="O1068">
        <v>0</v>
      </c>
      <c r="P1068">
        <f t="shared" si="144"/>
        <v>1</v>
      </c>
      <c r="Q1068" t="str">
        <f t="shared" si="145"/>
        <v>After 01-15</v>
      </c>
      <c r="R1068">
        <f t="shared" si="146"/>
        <v>198.82</v>
      </c>
      <c r="S1068">
        <f t="shared" si="147"/>
        <v>596.46</v>
      </c>
      <c r="T1068">
        <f t="shared" si="148"/>
        <v>282.42</v>
      </c>
      <c r="U1068" s="2">
        <f>Monthly_Fixed_Costs!$I$2</f>
        <v>26.363636363636363</v>
      </c>
      <c r="V1068">
        <f t="shared" si="149"/>
        <v>17.940000000000001</v>
      </c>
      <c r="W1068" s="2">
        <f t="shared" si="150"/>
        <v>238.11636363636364</v>
      </c>
      <c r="X1068">
        <f t="shared" si="151"/>
        <v>2</v>
      </c>
      <c r="Y1068">
        <f t="shared" si="152"/>
        <v>0</v>
      </c>
    </row>
    <row r="1069" spans="1:25" x14ac:dyDescent="0.3">
      <c r="A1069" t="s">
        <v>1105</v>
      </c>
      <c r="B1069" s="1">
        <v>45684</v>
      </c>
      <c r="C1069" s="1">
        <v>45686</v>
      </c>
      <c r="D1069" s="1">
        <v>45686</v>
      </c>
      <c r="E1069" t="s">
        <v>23</v>
      </c>
      <c r="F1069" t="s">
        <v>32</v>
      </c>
      <c r="G1069" t="s">
        <v>18</v>
      </c>
      <c r="H1069" t="s">
        <v>37</v>
      </c>
      <c r="I1069" t="s">
        <v>29</v>
      </c>
      <c r="J1069" t="s">
        <v>27</v>
      </c>
      <c r="K1069">
        <v>16</v>
      </c>
      <c r="L1069">
        <v>94.14</v>
      </c>
      <c r="M1069">
        <v>43.02</v>
      </c>
      <c r="N1069">
        <v>6.58</v>
      </c>
      <c r="O1069">
        <v>5</v>
      </c>
      <c r="P1069">
        <f t="shared" si="144"/>
        <v>1</v>
      </c>
      <c r="Q1069" t="str">
        <f t="shared" si="145"/>
        <v>After 01-15</v>
      </c>
      <c r="R1069">
        <f t="shared" si="146"/>
        <v>89.432999999999993</v>
      </c>
      <c r="S1069">
        <f t="shared" si="147"/>
        <v>1430.9279999999999</v>
      </c>
      <c r="T1069">
        <f t="shared" si="148"/>
        <v>742.60799999999983</v>
      </c>
      <c r="U1069" s="2">
        <f>Monthly_Fixed_Costs!$I$2</f>
        <v>26.363636363636363</v>
      </c>
      <c r="V1069">
        <f t="shared" si="149"/>
        <v>105.28</v>
      </c>
      <c r="W1069" s="2">
        <f t="shared" si="150"/>
        <v>610.96436363636349</v>
      </c>
      <c r="X1069">
        <f t="shared" si="151"/>
        <v>2</v>
      </c>
      <c r="Y1069">
        <f t="shared" si="152"/>
        <v>0</v>
      </c>
    </row>
    <row r="1070" spans="1:25" x14ac:dyDescent="0.3">
      <c r="A1070" t="s">
        <v>1106</v>
      </c>
      <c r="B1070" s="1">
        <v>45672</v>
      </c>
      <c r="C1070" s="1">
        <v>45676</v>
      </c>
      <c r="D1070" s="1">
        <v>45675</v>
      </c>
      <c r="E1070" t="s">
        <v>16</v>
      </c>
      <c r="F1070" t="s">
        <v>17</v>
      </c>
      <c r="G1070" t="s">
        <v>18</v>
      </c>
      <c r="H1070" t="s">
        <v>19</v>
      </c>
      <c r="I1070" t="s">
        <v>20</v>
      </c>
      <c r="J1070" t="s">
        <v>21</v>
      </c>
      <c r="K1070">
        <v>13</v>
      </c>
      <c r="L1070">
        <v>189.53</v>
      </c>
      <c r="M1070">
        <v>104.16</v>
      </c>
      <c r="N1070">
        <v>8.99</v>
      </c>
      <c r="O1070">
        <v>0</v>
      </c>
      <c r="P1070">
        <f t="shared" si="144"/>
        <v>1</v>
      </c>
      <c r="Q1070" t="str">
        <f t="shared" si="145"/>
        <v>Before 01-15</v>
      </c>
      <c r="R1070">
        <f t="shared" si="146"/>
        <v>189.53</v>
      </c>
      <c r="S1070">
        <f t="shared" si="147"/>
        <v>2463.89</v>
      </c>
      <c r="T1070">
        <f t="shared" si="148"/>
        <v>1109.81</v>
      </c>
      <c r="U1070" s="2">
        <f>Monthly_Fixed_Costs!$I$2</f>
        <v>26.363636363636363</v>
      </c>
      <c r="V1070">
        <f t="shared" si="149"/>
        <v>116.87</v>
      </c>
      <c r="W1070" s="2">
        <f t="shared" si="150"/>
        <v>966.57636363636357</v>
      </c>
      <c r="X1070">
        <f t="shared" si="151"/>
        <v>3</v>
      </c>
      <c r="Y1070">
        <f t="shared" si="152"/>
        <v>0</v>
      </c>
    </row>
    <row r="1071" spans="1:25" x14ac:dyDescent="0.3">
      <c r="A1071" t="s">
        <v>1107</v>
      </c>
      <c r="B1071" s="1">
        <v>45680</v>
      </c>
      <c r="C1071" s="1">
        <v>45682</v>
      </c>
      <c r="D1071" s="1">
        <v>45681</v>
      </c>
      <c r="E1071" t="s">
        <v>16</v>
      </c>
      <c r="F1071" t="s">
        <v>45</v>
      </c>
      <c r="G1071" t="s">
        <v>18</v>
      </c>
      <c r="H1071" t="s">
        <v>19</v>
      </c>
      <c r="I1071" t="s">
        <v>38</v>
      </c>
      <c r="J1071" t="s">
        <v>21</v>
      </c>
      <c r="K1071">
        <v>15</v>
      </c>
      <c r="L1071">
        <v>139.18</v>
      </c>
      <c r="M1071">
        <v>66.989999999999995</v>
      </c>
      <c r="N1071">
        <v>11.75</v>
      </c>
      <c r="O1071">
        <v>5</v>
      </c>
      <c r="P1071">
        <f t="shared" si="144"/>
        <v>1</v>
      </c>
      <c r="Q1071" t="str">
        <f t="shared" si="145"/>
        <v>After 01-15</v>
      </c>
      <c r="R1071">
        <f t="shared" si="146"/>
        <v>132.221</v>
      </c>
      <c r="S1071">
        <f t="shared" si="147"/>
        <v>1983.3150000000001</v>
      </c>
      <c r="T1071">
        <f t="shared" si="148"/>
        <v>978.46500000000015</v>
      </c>
      <c r="U1071" s="2">
        <f>Monthly_Fixed_Costs!$I$2</f>
        <v>26.363636363636363</v>
      </c>
      <c r="V1071">
        <f t="shared" si="149"/>
        <v>176.25</v>
      </c>
      <c r="W1071" s="2">
        <f t="shared" si="150"/>
        <v>775.85136363636377</v>
      </c>
      <c r="X1071">
        <f t="shared" si="151"/>
        <v>1</v>
      </c>
      <c r="Y1071">
        <f t="shared" si="152"/>
        <v>0</v>
      </c>
    </row>
    <row r="1072" spans="1:25" x14ac:dyDescent="0.3">
      <c r="A1072" t="s">
        <v>1108</v>
      </c>
      <c r="B1072" s="1">
        <v>45663</v>
      </c>
      <c r="C1072" s="1">
        <v>45666</v>
      </c>
      <c r="D1072" s="1">
        <v>45665</v>
      </c>
      <c r="E1072" t="s">
        <v>16</v>
      </c>
      <c r="F1072" t="s">
        <v>45</v>
      </c>
      <c r="G1072" t="s">
        <v>24</v>
      </c>
      <c r="H1072" t="s">
        <v>25</v>
      </c>
      <c r="I1072" t="s">
        <v>20</v>
      </c>
      <c r="J1072" t="s">
        <v>21</v>
      </c>
      <c r="K1072">
        <v>5</v>
      </c>
      <c r="L1072">
        <v>55.8</v>
      </c>
      <c r="M1072">
        <v>27.55</v>
      </c>
      <c r="N1072">
        <v>8.4</v>
      </c>
      <c r="O1072">
        <v>10</v>
      </c>
      <c r="P1072">
        <f t="shared" si="144"/>
        <v>1</v>
      </c>
      <c r="Q1072" t="str">
        <f t="shared" si="145"/>
        <v>Before 01-15</v>
      </c>
      <c r="R1072">
        <f t="shared" si="146"/>
        <v>50.22</v>
      </c>
      <c r="S1072">
        <f t="shared" si="147"/>
        <v>251.1</v>
      </c>
      <c r="T1072">
        <f t="shared" si="148"/>
        <v>113.35</v>
      </c>
      <c r="U1072" s="2">
        <f>Monthly_Fixed_Costs!$I$2</f>
        <v>26.363636363636363</v>
      </c>
      <c r="V1072">
        <f t="shared" si="149"/>
        <v>42</v>
      </c>
      <c r="W1072" s="2">
        <f t="shared" si="150"/>
        <v>44.986363636363635</v>
      </c>
      <c r="X1072">
        <f t="shared" si="151"/>
        <v>2</v>
      </c>
      <c r="Y1072">
        <f t="shared" si="152"/>
        <v>0</v>
      </c>
    </row>
    <row r="1073" spans="1:25" x14ac:dyDescent="0.3">
      <c r="A1073" t="s">
        <v>1109</v>
      </c>
      <c r="B1073" s="1">
        <v>45670</v>
      </c>
      <c r="C1073" s="1">
        <v>45674</v>
      </c>
      <c r="D1073" s="1">
        <v>45673</v>
      </c>
      <c r="E1073" t="s">
        <v>16</v>
      </c>
      <c r="F1073" t="s">
        <v>41</v>
      </c>
      <c r="G1073" t="s">
        <v>18</v>
      </c>
      <c r="H1073" t="s">
        <v>37</v>
      </c>
      <c r="I1073" t="s">
        <v>56</v>
      </c>
      <c r="J1073" t="s">
        <v>35</v>
      </c>
      <c r="K1073">
        <v>5</v>
      </c>
      <c r="L1073">
        <v>110.99</v>
      </c>
      <c r="M1073">
        <v>63.58</v>
      </c>
      <c r="N1073">
        <v>5.98</v>
      </c>
      <c r="O1073">
        <v>5</v>
      </c>
      <c r="P1073">
        <f t="shared" si="144"/>
        <v>1</v>
      </c>
      <c r="Q1073" t="str">
        <f t="shared" si="145"/>
        <v>Before 01-15</v>
      </c>
      <c r="R1073">
        <f t="shared" si="146"/>
        <v>105.44049999999999</v>
      </c>
      <c r="S1073">
        <f t="shared" si="147"/>
        <v>527.20249999999987</v>
      </c>
      <c r="T1073">
        <f t="shared" si="148"/>
        <v>209.3024999999999</v>
      </c>
      <c r="U1073" s="2">
        <f>Monthly_Fixed_Costs!$I$2</f>
        <v>26.363636363636363</v>
      </c>
      <c r="V1073">
        <f t="shared" si="149"/>
        <v>29.900000000000002</v>
      </c>
      <c r="W1073" s="2">
        <f t="shared" si="150"/>
        <v>153.03886363636354</v>
      </c>
      <c r="X1073">
        <f t="shared" si="151"/>
        <v>3</v>
      </c>
      <c r="Y1073">
        <f t="shared" si="152"/>
        <v>0</v>
      </c>
    </row>
    <row r="1074" spans="1:25" x14ac:dyDescent="0.3">
      <c r="A1074" t="s">
        <v>1110</v>
      </c>
      <c r="B1074" s="1">
        <v>45659</v>
      </c>
      <c r="C1074" s="1">
        <v>45662</v>
      </c>
      <c r="D1074" s="1">
        <v>45661</v>
      </c>
      <c r="E1074" t="s">
        <v>16</v>
      </c>
      <c r="F1074" t="s">
        <v>41</v>
      </c>
      <c r="G1074" t="s">
        <v>24</v>
      </c>
      <c r="H1074" t="s">
        <v>33</v>
      </c>
      <c r="I1074" t="s">
        <v>20</v>
      </c>
      <c r="J1074" t="s">
        <v>21</v>
      </c>
      <c r="K1074">
        <v>11</v>
      </c>
      <c r="L1074">
        <v>25.69</v>
      </c>
      <c r="M1074">
        <v>14.23</v>
      </c>
      <c r="N1074">
        <v>4.45</v>
      </c>
      <c r="O1074">
        <v>0</v>
      </c>
      <c r="P1074">
        <f t="shared" si="144"/>
        <v>1</v>
      </c>
      <c r="Q1074" t="str">
        <f t="shared" si="145"/>
        <v>Before 01-15</v>
      </c>
      <c r="R1074">
        <f t="shared" si="146"/>
        <v>25.69</v>
      </c>
      <c r="S1074">
        <f t="shared" si="147"/>
        <v>282.59000000000003</v>
      </c>
      <c r="T1074">
        <f t="shared" si="148"/>
        <v>126.06000000000003</v>
      </c>
      <c r="U1074" s="2">
        <f>Monthly_Fixed_Costs!$I$2</f>
        <v>26.363636363636363</v>
      </c>
      <c r="V1074">
        <f t="shared" si="149"/>
        <v>48.95</v>
      </c>
      <c r="W1074" s="2">
        <f t="shared" si="150"/>
        <v>50.746363636363668</v>
      </c>
      <c r="X1074">
        <f t="shared" si="151"/>
        <v>2</v>
      </c>
      <c r="Y1074">
        <f t="shared" si="152"/>
        <v>0</v>
      </c>
    </row>
    <row r="1075" spans="1:25" x14ac:dyDescent="0.3">
      <c r="A1075" t="s">
        <v>1111</v>
      </c>
      <c r="B1075" s="1">
        <v>45679</v>
      </c>
      <c r="C1075" s="1">
        <v>45681</v>
      </c>
      <c r="D1075" s="1">
        <v>45680</v>
      </c>
      <c r="E1075" t="s">
        <v>23</v>
      </c>
      <c r="F1075" t="s">
        <v>41</v>
      </c>
      <c r="G1075" t="s">
        <v>18</v>
      </c>
      <c r="H1075" t="s">
        <v>33</v>
      </c>
      <c r="I1075" t="s">
        <v>20</v>
      </c>
      <c r="J1075" t="s">
        <v>21</v>
      </c>
      <c r="K1075">
        <v>8</v>
      </c>
      <c r="L1075">
        <v>34.28</v>
      </c>
      <c r="M1075">
        <v>17.809999999999999</v>
      </c>
      <c r="N1075">
        <v>4.3099999999999996</v>
      </c>
      <c r="O1075">
        <v>15</v>
      </c>
      <c r="P1075">
        <f t="shared" si="144"/>
        <v>1</v>
      </c>
      <c r="Q1075" t="str">
        <f t="shared" si="145"/>
        <v>After 01-15</v>
      </c>
      <c r="R1075">
        <f t="shared" si="146"/>
        <v>29.138000000000002</v>
      </c>
      <c r="S1075">
        <f t="shared" si="147"/>
        <v>233.10400000000001</v>
      </c>
      <c r="T1075">
        <f t="shared" si="148"/>
        <v>90.624000000000024</v>
      </c>
      <c r="U1075" s="2">
        <f>Monthly_Fixed_Costs!$I$2</f>
        <v>26.363636363636363</v>
      </c>
      <c r="V1075">
        <f t="shared" si="149"/>
        <v>34.479999999999997</v>
      </c>
      <c r="W1075" s="2">
        <f t="shared" si="150"/>
        <v>29.78036363636366</v>
      </c>
      <c r="X1075">
        <f t="shared" si="151"/>
        <v>1</v>
      </c>
      <c r="Y1075">
        <f t="shared" si="152"/>
        <v>0</v>
      </c>
    </row>
    <row r="1076" spans="1:25" x14ac:dyDescent="0.3">
      <c r="A1076" t="s">
        <v>1112</v>
      </c>
      <c r="B1076" s="1">
        <v>45678</v>
      </c>
      <c r="C1076" s="1">
        <v>45681</v>
      </c>
      <c r="D1076" s="1">
        <v>45681</v>
      </c>
      <c r="E1076" t="s">
        <v>16</v>
      </c>
      <c r="F1076" t="s">
        <v>17</v>
      </c>
      <c r="G1076" t="s">
        <v>24</v>
      </c>
      <c r="H1076" t="s">
        <v>33</v>
      </c>
      <c r="I1076" t="s">
        <v>29</v>
      </c>
      <c r="J1076" t="s">
        <v>27</v>
      </c>
      <c r="K1076">
        <v>6</v>
      </c>
      <c r="L1076">
        <v>135.44</v>
      </c>
      <c r="M1076">
        <v>62.32</v>
      </c>
      <c r="N1076">
        <v>3.1</v>
      </c>
      <c r="O1076">
        <v>10</v>
      </c>
      <c r="P1076">
        <f t="shared" si="144"/>
        <v>1</v>
      </c>
      <c r="Q1076" t="str">
        <f t="shared" si="145"/>
        <v>After 01-15</v>
      </c>
      <c r="R1076">
        <f t="shared" si="146"/>
        <v>121.896</v>
      </c>
      <c r="S1076">
        <f t="shared" si="147"/>
        <v>731.37599999999998</v>
      </c>
      <c r="T1076">
        <f t="shared" si="148"/>
        <v>357.45599999999996</v>
      </c>
      <c r="U1076" s="2">
        <f>Monthly_Fixed_Costs!$I$2</f>
        <v>26.363636363636363</v>
      </c>
      <c r="V1076">
        <f t="shared" si="149"/>
        <v>18.600000000000001</v>
      </c>
      <c r="W1076" s="2">
        <f t="shared" si="150"/>
        <v>312.49236363636362</v>
      </c>
      <c r="X1076">
        <f t="shared" si="151"/>
        <v>3</v>
      </c>
      <c r="Y1076">
        <f t="shared" si="152"/>
        <v>0</v>
      </c>
    </row>
    <row r="1077" spans="1:25" x14ac:dyDescent="0.3">
      <c r="A1077" t="s">
        <v>1113</v>
      </c>
      <c r="B1077" s="1">
        <v>45686</v>
      </c>
      <c r="C1077" s="1">
        <v>45688</v>
      </c>
      <c r="D1077" s="1">
        <v>45688</v>
      </c>
      <c r="E1077" t="s">
        <v>23</v>
      </c>
      <c r="F1077" t="s">
        <v>32</v>
      </c>
      <c r="G1077" t="s">
        <v>18</v>
      </c>
      <c r="H1077" t="s">
        <v>33</v>
      </c>
      <c r="I1077" t="s">
        <v>56</v>
      </c>
      <c r="J1077" t="s">
        <v>35</v>
      </c>
      <c r="K1077">
        <v>18</v>
      </c>
      <c r="L1077">
        <v>168.54</v>
      </c>
      <c r="M1077">
        <v>102.05</v>
      </c>
      <c r="N1077">
        <v>5.1100000000000003</v>
      </c>
      <c r="O1077">
        <v>0</v>
      </c>
      <c r="P1077">
        <f t="shared" si="144"/>
        <v>1</v>
      </c>
      <c r="Q1077" t="str">
        <f t="shared" si="145"/>
        <v>After 01-15</v>
      </c>
      <c r="R1077">
        <f t="shared" si="146"/>
        <v>168.54</v>
      </c>
      <c r="S1077">
        <f t="shared" si="147"/>
        <v>3033.72</v>
      </c>
      <c r="T1077">
        <f t="shared" si="148"/>
        <v>1196.82</v>
      </c>
      <c r="U1077" s="2">
        <f>Monthly_Fixed_Costs!$I$2</f>
        <v>26.363636363636363</v>
      </c>
      <c r="V1077">
        <f t="shared" si="149"/>
        <v>91.98</v>
      </c>
      <c r="W1077" s="2">
        <f t="shared" si="150"/>
        <v>1078.4763636363637</v>
      </c>
      <c r="X1077">
        <f t="shared" si="151"/>
        <v>2</v>
      </c>
      <c r="Y1077">
        <f t="shared" si="152"/>
        <v>0</v>
      </c>
    </row>
    <row r="1078" spans="1:25" x14ac:dyDescent="0.3">
      <c r="A1078" t="s">
        <v>1114</v>
      </c>
      <c r="B1078" s="1">
        <v>45684</v>
      </c>
      <c r="C1078" s="1">
        <v>45687</v>
      </c>
      <c r="D1078" s="1">
        <v>45686</v>
      </c>
      <c r="E1078" t="s">
        <v>16</v>
      </c>
      <c r="F1078" t="s">
        <v>17</v>
      </c>
      <c r="G1078" t="s">
        <v>24</v>
      </c>
      <c r="H1078" t="s">
        <v>19</v>
      </c>
      <c r="I1078" t="s">
        <v>29</v>
      </c>
      <c r="J1078" t="s">
        <v>27</v>
      </c>
      <c r="K1078">
        <v>17</v>
      </c>
      <c r="L1078">
        <v>136.59</v>
      </c>
      <c r="M1078">
        <v>84.3</v>
      </c>
      <c r="N1078">
        <v>7.07</v>
      </c>
      <c r="O1078">
        <v>0</v>
      </c>
      <c r="P1078">
        <f t="shared" si="144"/>
        <v>1</v>
      </c>
      <c r="Q1078" t="str">
        <f t="shared" si="145"/>
        <v>After 01-15</v>
      </c>
      <c r="R1078">
        <f t="shared" si="146"/>
        <v>136.59</v>
      </c>
      <c r="S1078">
        <f t="shared" si="147"/>
        <v>2322.0300000000002</v>
      </c>
      <c r="T1078">
        <f t="shared" si="148"/>
        <v>888.93000000000029</v>
      </c>
      <c r="U1078" s="2">
        <f>Monthly_Fixed_Costs!$I$2</f>
        <v>26.363636363636363</v>
      </c>
      <c r="V1078">
        <f t="shared" si="149"/>
        <v>120.19</v>
      </c>
      <c r="W1078" s="2">
        <f t="shared" si="150"/>
        <v>742.37636363636398</v>
      </c>
      <c r="X1078">
        <f t="shared" si="151"/>
        <v>2</v>
      </c>
      <c r="Y1078">
        <f t="shared" si="152"/>
        <v>0</v>
      </c>
    </row>
    <row r="1079" spans="1:25" x14ac:dyDescent="0.3">
      <c r="A1079" t="s">
        <v>1115</v>
      </c>
      <c r="B1079" s="1">
        <v>45684</v>
      </c>
      <c r="C1079" s="1">
        <v>45686</v>
      </c>
      <c r="D1079" s="1">
        <v>45687</v>
      </c>
      <c r="E1079" t="s">
        <v>23</v>
      </c>
      <c r="F1079" t="s">
        <v>45</v>
      </c>
      <c r="G1079" t="s">
        <v>24</v>
      </c>
      <c r="H1079" t="s">
        <v>33</v>
      </c>
      <c r="I1079" t="s">
        <v>56</v>
      </c>
      <c r="J1079" t="s">
        <v>35</v>
      </c>
      <c r="K1079">
        <v>11</v>
      </c>
      <c r="L1079">
        <v>195.19</v>
      </c>
      <c r="M1079">
        <v>99.97</v>
      </c>
      <c r="N1079">
        <v>11.09</v>
      </c>
      <c r="O1079">
        <v>15</v>
      </c>
      <c r="P1079">
        <f t="shared" si="144"/>
        <v>0</v>
      </c>
      <c r="Q1079" t="str">
        <f t="shared" si="145"/>
        <v>After 01-15</v>
      </c>
      <c r="R1079">
        <f t="shared" si="146"/>
        <v>165.91149999999999</v>
      </c>
      <c r="S1079">
        <f t="shared" si="147"/>
        <v>1825.0264999999999</v>
      </c>
      <c r="T1079">
        <f t="shared" si="148"/>
        <v>725.35649999999987</v>
      </c>
      <c r="U1079" s="2">
        <f>Monthly_Fixed_Costs!$I$2</f>
        <v>26.363636363636363</v>
      </c>
      <c r="V1079">
        <f t="shared" si="149"/>
        <v>121.99</v>
      </c>
      <c r="W1079" s="2">
        <f t="shared" si="150"/>
        <v>577.00286363636349</v>
      </c>
      <c r="X1079">
        <f t="shared" si="151"/>
        <v>3</v>
      </c>
      <c r="Y1079">
        <f t="shared" si="152"/>
        <v>0</v>
      </c>
    </row>
    <row r="1080" spans="1:25" x14ac:dyDescent="0.3">
      <c r="A1080" t="s">
        <v>1116</v>
      </c>
      <c r="B1080" s="1">
        <v>45663</v>
      </c>
      <c r="C1080" s="1">
        <v>45665</v>
      </c>
      <c r="D1080" s="1">
        <v>45665</v>
      </c>
      <c r="E1080" t="s">
        <v>16</v>
      </c>
      <c r="F1080" t="s">
        <v>32</v>
      </c>
      <c r="G1080" t="s">
        <v>24</v>
      </c>
      <c r="H1080" t="s">
        <v>25</v>
      </c>
      <c r="I1080" t="s">
        <v>20</v>
      </c>
      <c r="J1080" t="s">
        <v>21</v>
      </c>
      <c r="K1080">
        <v>18</v>
      </c>
      <c r="L1080">
        <v>70.92</v>
      </c>
      <c r="M1080">
        <v>36.92</v>
      </c>
      <c r="N1080">
        <v>8.44</v>
      </c>
      <c r="O1080">
        <v>10</v>
      </c>
      <c r="P1080">
        <f t="shared" si="144"/>
        <v>1</v>
      </c>
      <c r="Q1080" t="str">
        <f t="shared" si="145"/>
        <v>Before 01-15</v>
      </c>
      <c r="R1080">
        <f t="shared" si="146"/>
        <v>63.828000000000003</v>
      </c>
      <c r="S1080">
        <f t="shared" si="147"/>
        <v>1148.904</v>
      </c>
      <c r="T1080">
        <f t="shared" si="148"/>
        <v>484.34399999999994</v>
      </c>
      <c r="U1080" s="2">
        <f>Monthly_Fixed_Costs!$I$2</f>
        <v>26.363636363636363</v>
      </c>
      <c r="V1080">
        <f t="shared" si="149"/>
        <v>151.91999999999999</v>
      </c>
      <c r="W1080" s="2">
        <f t="shared" si="150"/>
        <v>306.0603636363636</v>
      </c>
      <c r="X1080">
        <f t="shared" si="151"/>
        <v>2</v>
      </c>
      <c r="Y1080">
        <f t="shared" si="152"/>
        <v>0</v>
      </c>
    </row>
    <row r="1081" spans="1:25" x14ac:dyDescent="0.3">
      <c r="A1081" t="s">
        <v>1117</v>
      </c>
      <c r="B1081" s="1">
        <v>45678</v>
      </c>
      <c r="C1081" s="1">
        <v>45681</v>
      </c>
      <c r="D1081" s="1">
        <v>45682</v>
      </c>
      <c r="E1081" t="s">
        <v>16</v>
      </c>
      <c r="F1081" t="s">
        <v>41</v>
      </c>
      <c r="G1081" t="s">
        <v>24</v>
      </c>
      <c r="H1081" t="s">
        <v>37</v>
      </c>
      <c r="I1081" t="s">
        <v>29</v>
      </c>
      <c r="J1081" t="s">
        <v>27</v>
      </c>
      <c r="K1081">
        <v>5</v>
      </c>
      <c r="L1081">
        <v>120.73</v>
      </c>
      <c r="M1081">
        <v>70.58</v>
      </c>
      <c r="N1081">
        <v>3.5</v>
      </c>
      <c r="O1081">
        <v>0</v>
      </c>
      <c r="P1081">
        <f t="shared" si="144"/>
        <v>0</v>
      </c>
      <c r="Q1081" t="str">
        <f t="shared" si="145"/>
        <v>After 01-15</v>
      </c>
      <c r="R1081">
        <f t="shared" si="146"/>
        <v>120.73</v>
      </c>
      <c r="S1081">
        <f t="shared" si="147"/>
        <v>603.65</v>
      </c>
      <c r="T1081">
        <f t="shared" si="148"/>
        <v>250.75</v>
      </c>
      <c r="U1081" s="2">
        <f>Monthly_Fixed_Costs!$I$2</f>
        <v>26.363636363636363</v>
      </c>
      <c r="V1081">
        <f t="shared" si="149"/>
        <v>17.5</v>
      </c>
      <c r="W1081" s="2">
        <f t="shared" si="150"/>
        <v>206.88636363636363</v>
      </c>
      <c r="X1081">
        <f t="shared" si="151"/>
        <v>4</v>
      </c>
      <c r="Y1081">
        <f t="shared" si="152"/>
        <v>0</v>
      </c>
    </row>
    <row r="1082" spans="1:25" x14ac:dyDescent="0.3">
      <c r="A1082" t="s">
        <v>1118</v>
      </c>
      <c r="B1082" s="1">
        <v>45659</v>
      </c>
      <c r="C1082" s="1">
        <v>45661</v>
      </c>
      <c r="D1082" s="1">
        <v>45660</v>
      </c>
      <c r="E1082" t="s">
        <v>23</v>
      </c>
      <c r="F1082" t="s">
        <v>32</v>
      </c>
      <c r="G1082" t="s">
        <v>18</v>
      </c>
      <c r="H1082" t="s">
        <v>37</v>
      </c>
      <c r="I1082" t="s">
        <v>56</v>
      </c>
      <c r="J1082" t="s">
        <v>35</v>
      </c>
      <c r="K1082">
        <v>2</v>
      </c>
      <c r="L1082">
        <v>143.19999999999999</v>
      </c>
      <c r="M1082">
        <v>81.56</v>
      </c>
      <c r="N1082">
        <v>8.3699999999999992</v>
      </c>
      <c r="O1082">
        <v>0</v>
      </c>
      <c r="P1082">
        <f t="shared" si="144"/>
        <v>1</v>
      </c>
      <c r="Q1082" t="str">
        <f t="shared" si="145"/>
        <v>Before 01-15</v>
      </c>
      <c r="R1082">
        <f t="shared" si="146"/>
        <v>143.19999999999999</v>
      </c>
      <c r="S1082">
        <f t="shared" si="147"/>
        <v>286.39999999999998</v>
      </c>
      <c r="T1082">
        <f t="shared" si="148"/>
        <v>123.27999999999997</v>
      </c>
      <c r="U1082" s="2">
        <f>Monthly_Fixed_Costs!$I$2</f>
        <v>26.363636363636363</v>
      </c>
      <c r="V1082">
        <f t="shared" si="149"/>
        <v>16.739999999999998</v>
      </c>
      <c r="W1082" s="2">
        <f t="shared" si="150"/>
        <v>80.176363636363618</v>
      </c>
      <c r="X1082">
        <f t="shared" si="151"/>
        <v>1</v>
      </c>
      <c r="Y1082">
        <f t="shared" si="152"/>
        <v>0</v>
      </c>
    </row>
    <row r="1083" spans="1:25" x14ac:dyDescent="0.3">
      <c r="A1083" t="s">
        <v>1119</v>
      </c>
      <c r="B1083" s="1">
        <v>45659</v>
      </c>
      <c r="C1083" s="1">
        <v>45663</v>
      </c>
      <c r="D1083" s="1">
        <v>45662</v>
      </c>
      <c r="E1083" t="s">
        <v>23</v>
      </c>
      <c r="F1083" t="s">
        <v>45</v>
      </c>
      <c r="G1083" t="s">
        <v>18</v>
      </c>
      <c r="H1083" t="s">
        <v>33</v>
      </c>
      <c r="I1083" t="s">
        <v>56</v>
      </c>
      <c r="J1083" t="s">
        <v>35</v>
      </c>
      <c r="K1083">
        <v>11</v>
      </c>
      <c r="L1083">
        <v>136.38999999999999</v>
      </c>
      <c r="M1083">
        <v>63.9</v>
      </c>
      <c r="N1083">
        <v>11.35</v>
      </c>
      <c r="O1083">
        <v>10</v>
      </c>
      <c r="P1083">
        <f t="shared" si="144"/>
        <v>1</v>
      </c>
      <c r="Q1083" t="str">
        <f t="shared" si="145"/>
        <v>Before 01-15</v>
      </c>
      <c r="R1083">
        <f t="shared" si="146"/>
        <v>122.75099999999999</v>
      </c>
      <c r="S1083">
        <f t="shared" si="147"/>
        <v>1350.261</v>
      </c>
      <c r="T1083">
        <f t="shared" si="148"/>
        <v>647.36099999999999</v>
      </c>
      <c r="U1083" s="2">
        <f>Monthly_Fixed_Costs!$I$2</f>
        <v>26.363636363636363</v>
      </c>
      <c r="V1083">
        <f t="shared" si="149"/>
        <v>124.85</v>
      </c>
      <c r="W1083" s="2">
        <f t="shared" si="150"/>
        <v>496.14736363636359</v>
      </c>
      <c r="X1083">
        <f t="shared" si="151"/>
        <v>3</v>
      </c>
      <c r="Y1083">
        <f t="shared" si="152"/>
        <v>0</v>
      </c>
    </row>
    <row r="1084" spans="1:25" x14ac:dyDescent="0.3">
      <c r="A1084" t="s">
        <v>1120</v>
      </c>
      <c r="B1084" s="1">
        <v>45682</v>
      </c>
      <c r="C1084" s="1">
        <v>45686</v>
      </c>
      <c r="D1084" s="1">
        <v>45685</v>
      </c>
      <c r="E1084" t="s">
        <v>16</v>
      </c>
      <c r="F1084" t="s">
        <v>45</v>
      </c>
      <c r="G1084" t="s">
        <v>24</v>
      </c>
      <c r="H1084" t="s">
        <v>19</v>
      </c>
      <c r="I1084" t="s">
        <v>29</v>
      </c>
      <c r="J1084" t="s">
        <v>27</v>
      </c>
      <c r="K1084">
        <v>15</v>
      </c>
      <c r="L1084">
        <v>42.78</v>
      </c>
      <c r="M1084">
        <v>22.12</v>
      </c>
      <c r="N1084">
        <v>6.49</v>
      </c>
      <c r="O1084">
        <v>15</v>
      </c>
      <c r="P1084">
        <f t="shared" si="144"/>
        <v>1</v>
      </c>
      <c r="Q1084" t="str">
        <f t="shared" si="145"/>
        <v>After 01-15</v>
      </c>
      <c r="R1084">
        <f t="shared" si="146"/>
        <v>36.363</v>
      </c>
      <c r="S1084">
        <f t="shared" si="147"/>
        <v>545.44499999999994</v>
      </c>
      <c r="T1084">
        <f t="shared" si="148"/>
        <v>213.64499999999992</v>
      </c>
      <c r="U1084" s="2">
        <f>Monthly_Fixed_Costs!$I$2</f>
        <v>26.363636363636363</v>
      </c>
      <c r="V1084">
        <f t="shared" si="149"/>
        <v>97.350000000000009</v>
      </c>
      <c r="W1084" s="2">
        <f t="shared" si="150"/>
        <v>89.931363636363557</v>
      </c>
      <c r="X1084">
        <f t="shared" si="151"/>
        <v>3</v>
      </c>
      <c r="Y1084">
        <f t="shared" si="152"/>
        <v>0</v>
      </c>
    </row>
    <row r="1085" spans="1:25" x14ac:dyDescent="0.3">
      <c r="A1085" t="s">
        <v>1121</v>
      </c>
      <c r="B1085" s="1">
        <v>45684</v>
      </c>
      <c r="C1085" s="1">
        <v>45686</v>
      </c>
      <c r="D1085" s="1">
        <v>45686</v>
      </c>
      <c r="E1085" t="s">
        <v>16</v>
      </c>
      <c r="F1085" t="s">
        <v>45</v>
      </c>
      <c r="G1085" t="s">
        <v>24</v>
      </c>
      <c r="H1085" t="s">
        <v>37</v>
      </c>
      <c r="I1085" t="s">
        <v>20</v>
      </c>
      <c r="J1085" t="s">
        <v>21</v>
      </c>
      <c r="K1085">
        <v>14</v>
      </c>
      <c r="L1085">
        <v>133.91</v>
      </c>
      <c r="M1085">
        <v>68.42</v>
      </c>
      <c r="N1085">
        <v>10.34</v>
      </c>
      <c r="O1085">
        <v>0</v>
      </c>
      <c r="P1085">
        <f t="shared" si="144"/>
        <v>1</v>
      </c>
      <c r="Q1085" t="str">
        <f t="shared" si="145"/>
        <v>After 01-15</v>
      </c>
      <c r="R1085">
        <f t="shared" si="146"/>
        <v>133.91</v>
      </c>
      <c r="S1085">
        <f t="shared" si="147"/>
        <v>1874.74</v>
      </c>
      <c r="T1085">
        <f t="shared" si="148"/>
        <v>916.86</v>
      </c>
      <c r="U1085" s="2">
        <f>Monthly_Fixed_Costs!$I$2</f>
        <v>26.363636363636363</v>
      </c>
      <c r="V1085">
        <f t="shared" si="149"/>
        <v>144.76</v>
      </c>
      <c r="W1085" s="2">
        <f t="shared" si="150"/>
        <v>745.73636363636365</v>
      </c>
      <c r="X1085">
        <f t="shared" si="151"/>
        <v>2</v>
      </c>
      <c r="Y1085">
        <f t="shared" si="152"/>
        <v>0</v>
      </c>
    </row>
    <row r="1086" spans="1:25" x14ac:dyDescent="0.3">
      <c r="A1086" t="s">
        <v>1122</v>
      </c>
      <c r="B1086" s="1">
        <v>45684</v>
      </c>
      <c r="C1086" s="1">
        <v>45687</v>
      </c>
      <c r="D1086" s="1">
        <v>45689</v>
      </c>
      <c r="E1086" t="s">
        <v>23</v>
      </c>
      <c r="F1086" t="s">
        <v>41</v>
      </c>
      <c r="G1086" t="s">
        <v>24</v>
      </c>
      <c r="H1086" t="s">
        <v>33</v>
      </c>
      <c r="I1086" t="s">
        <v>74</v>
      </c>
      <c r="J1086" t="s">
        <v>27</v>
      </c>
      <c r="K1086">
        <v>6</v>
      </c>
      <c r="L1086">
        <v>41.26</v>
      </c>
      <c r="M1086">
        <v>18.28</v>
      </c>
      <c r="N1086">
        <v>9.0500000000000007</v>
      </c>
      <c r="O1086">
        <v>0</v>
      </c>
      <c r="P1086">
        <f t="shared" si="144"/>
        <v>0</v>
      </c>
      <c r="Q1086" t="str">
        <f t="shared" si="145"/>
        <v>After 01-15</v>
      </c>
      <c r="R1086">
        <f t="shared" si="146"/>
        <v>41.26</v>
      </c>
      <c r="S1086">
        <f t="shared" si="147"/>
        <v>247.56</v>
      </c>
      <c r="T1086">
        <f t="shared" si="148"/>
        <v>137.88</v>
      </c>
      <c r="U1086" s="2">
        <f>Monthly_Fixed_Costs!$I$2</f>
        <v>26.363636363636363</v>
      </c>
      <c r="V1086">
        <f t="shared" si="149"/>
        <v>54.300000000000004</v>
      </c>
      <c r="W1086" s="2">
        <f t="shared" si="150"/>
        <v>57.216363636363624</v>
      </c>
      <c r="X1086">
        <f t="shared" si="151"/>
        <v>5</v>
      </c>
      <c r="Y1086">
        <f t="shared" si="152"/>
        <v>0</v>
      </c>
    </row>
    <row r="1087" spans="1:25" x14ac:dyDescent="0.3">
      <c r="A1087" t="s">
        <v>1123</v>
      </c>
      <c r="B1087" s="1">
        <v>45677</v>
      </c>
      <c r="C1087" s="1">
        <v>45681</v>
      </c>
      <c r="D1087" s="1">
        <v>45682</v>
      </c>
      <c r="E1087" t="s">
        <v>23</v>
      </c>
      <c r="F1087" t="s">
        <v>17</v>
      </c>
      <c r="G1087" t="s">
        <v>18</v>
      </c>
      <c r="H1087" t="s">
        <v>19</v>
      </c>
      <c r="I1087" t="s">
        <v>38</v>
      </c>
      <c r="J1087" t="s">
        <v>21</v>
      </c>
      <c r="K1087">
        <v>10</v>
      </c>
      <c r="L1087">
        <v>55.88</v>
      </c>
      <c r="M1087">
        <v>29.67</v>
      </c>
      <c r="N1087">
        <v>10.46</v>
      </c>
      <c r="O1087">
        <v>15</v>
      </c>
      <c r="P1087">
        <f t="shared" si="144"/>
        <v>0</v>
      </c>
      <c r="Q1087" t="str">
        <f t="shared" si="145"/>
        <v>After 01-15</v>
      </c>
      <c r="R1087">
        <f t="shared" si="146"/>
        <v>47.497999999999998</v>
      </c>
      <c r="S1087">
        <f t="shared" si="147"/>
        <v>474.97999999999996</v>
      </c>
      <c r="T1087">
        <f t="shared" si="148"/>
        <v>178.27999999999992</v>
      </c>
      <c r="U1087" s="2">
        <f>Monthly_Fixed_Costs!$I$2</f>
        <v>26.363636363636363</v>
      </c>
      <c r="V1087">
        <f t="shared" si="149"/>
        <v>104.60000000000001</v>
      </c>
      <c r="W1087" s="2">
        <f t="shared" si="150"/>
        <v>47.316363636363548</v>
      </c>
      <c r="X1087">
        <f t="shared" si="151"/>
        <v>5</v>
      </c>
      <c r="Y1087">
        <f t="shared" si="152"/>
        <v>0</v>
      </c>
    </row>
    <row r="1088" spans="1:25" x14ac:dyDescent="0.3">
      <c r="A1088" t="s">
        <v>1124</v>
      </c>
      <c r="B1088" s="1">
        <v>45666</v>
      </c>
      <c r="C1088" s="1">
        <v>45670</v>
      </c>
      <c r="D1088" s="1">
        <v>45670</v>
      </c>
      <c r="E1088" t="s">
        <v>16</v>
      </c>
      <c r="F1088" t="s">
        <v>45</v>
      </c>
      <c r="G1088" t="s">
        <v>24</v>
      </c>
      <c r="H1088" t="s">
        <v>37</v>
      </c>
      <c r="I1088" t="s">
        <v>56</v>
      </c>
      <c r="J1088" t="s">
        <v>35</v>
      </c>
      <c r="K1088">
        <v>19</v>
      </c>
      <c r="L1088">
        <v>95.16</v>
      </c>
      <c r="M1088">
        <v>45.15</v>
      </c>
      <c r="N1088">
        <v>5.13</v>
      </c>
      <c r="O1088">
        <v>0</v>
      </c>
      <c r="P1088">
        <f t="shared" si="144"/>
        <v>1</v>
      </c>
      <c r="Q1088" t="str">
        <f t="shared" si="145"/>
        <v>Before 01-15</v>
      </c>
      <c r="R1088">
        <f t="shared" si="146"/>
        <v>95.16</v>
      </c>
      <c r="S1088">
        <f t="shared" si="147"/>
        <v>1808.04</v>
      </c>
      <c r="T1088">
        <f t="shared" si="148"/>
        <v>950.18999999999994</v>
      </c>
      <c r="U1088" s="2">
        <f>Monthly_Fixed_Costs!$I$2</f>
        <v>26.363636363636363</v>
      </c>
      <c r="V1088">
        <f t="shared" si="149"/>
        <v>97.47</v>
      </c>
      <c r="W1088" s="2">
        <f t="shared" si="150"/>
        <v>826.35636363636354</v>
      </c>
      <c r="X1088">
        <f t="shared" si="151"/>
        <v>4</v>
      </c>
      <c r="Y1088">
        <f t="shared" si="152"/>
        <v>0</v>
      </c>
    </row>
    <row r="1089" spans="1:25" x14ac:dyDescent="0.3">
      <c r="A1089" t="s">
        <v>1125</v>
      </c>
      <c r="B1089" s="1">
        <v>45671</v>
      </c>
      <c r="C1089" s="1">
        <v>45673</v>
      </c>
      <c r="D1089" s="1">
        <v>45673</v>
      </c>
      <c r="E1089" t="s">
        <v>23</v>
      </c>
      <c r="F1089" t="s">
        <v>41</v>
      </c>
      <c r="G1089" t="s">
        <v>18</v>
      </c>
      <c r="H1089" t="s">
        <v>37</v>
      </c>
      <c r="I1089" t="s">
        <v>26</v>
      </c>
      <c r="J1089" t="s">
        <v>27</v>
      </c>
      <c r="K1089">
        <v>14</v>
      </c>
      <c r="L1089">
        <v>175.05</v>
      </c>
      <c r="M1089">
        <v>103.91</v>
      </c>
      <c r="N1089">
        <v>7.17</v>
      </c>
      <c r="O1089">
        <v>15</v>
      </c>
      <c r="P1089">
        <f t="shared" si="144"/>
        <v>1</v>
      </c>
      <c r="Q1089" t="str">
        <f t="shared" si="145"/>
        <v>Before 01-15</v>
      </c>
      <c r="R1089">
        <f t="shared" si="146"/>
        <v>148.79250000000002</v>
      </c>
      <c r="S1089">
        <f t="shared" si="147"/>
        <v>2083.0950000000003</v>
      </c>
      <c r="T1089">
        <f t="shared" si="148"/>
        <v>628.35500000000025</v>
      </c>
      <c r="U1089" s="2">
        <f>Monthly_Fixed_Costs!$I$2</f>
        <v>26.363636363636363</v>
      </c>
      <c r="V1089">
        <f t="shared" si="149"/>
        <v>100.38</v>
      </c>
      <c r="W1089" s="2">
        <f t="shared" si="150"/>
        <v>501.61136363636388</v>
      </c>
      <c r="X1089">
        <f t="shared" si="151"/>
        <v>2</v>
      </c>
      <c r="Y1089">
        <f t="shared" si="152"/>
        <v>0</v>
      </c>
    </row>
    <row r="1090" spans="1:25" x14ac:dyDescent="0.3">
      <c r="A1090" t="s">
        <v>1126</v>
      </c>
      <c r="B1090" s="1">
        <v>45660</v>
      </c>
      <c r="C1090" s="1">
        <v>45662</v>
      </c>
      <c r="D1090" s="1">
        <v>45661</v>
      </c>
      <c r="E1090" t="s">
        <v>23</v>
      </c>
      <c r="F1090" t="s">
        <v>41</v>
      </c>
      <c r="G1090" t="s">
        <v>18</v>
      </c>
      <c r="H1090" t="s">
        <v>25</v>
      </c>
      <c r="I1090" t="s">
        <v>20</v>
      </c>
      <c r="J1090" t="s">
        <v>21</v>
      </c>
      <c r="K1090">
        <v>12</v>
      </c>
      <c r="L1090">
        <v>106.31</v>
      </c>
      <c r="M1090">
        <v>47.12</v>
      </c>
      <c r="N1090">
        <v>11.22</v>
      </c>
      <c r="O1090">
        <v>10</v>
      </c>
      <c r="P1090">
        <f t="shared" si="144"/>
        <v>1</v>
      </c>
      <c r="Q1090" t="str">
        <f t="shared" si="145"/>
        <v>Before 01-15</v>
      </c>
      <c r="R1090">
        <f t="shared" si="146"/>
        <v>95.679000000000002</v>
      </c>
      <c r="S1090">
        <f t="shared" si="147"/>
        <v>1148.1480000000001</v>
      </c>
      <c r="T1090">
        <f t="shared" si="148"/>
        <v>582.7080000000002</v>
      </c>
      <c r="U1090" s="2">
        <f>Monthly_Fixed_Costs!$I$2</f>
        <v>26.363636363636363</v>
      </c>
      <c r="V1090">
        <f t="shared" si="149"/>
        <v>134.64000000000001</v>
      </c>
      <c r="W1090" s="2">
        <f t="shared" si="150"/>
        <v>421.70436363636384</v>
      </c>
      <c r="X1090">
        <f t="shared" si="151"/>
        <v>1</v>
      </c>
      <c r="Y1090">
        <f t="shared" si="152"/>
        <v>0</v>
      </c>
    </row>
    <row r="1091" spans="1:25" x14ac:dyDescent="0.3">
      <c r="A1091" t="s">
        <v>1127</v>
      </c>
      <c r="B1091" s="1">
        <v>45663</v>
      </c>
      <c r="C1091" s="1">
        <v>45665</v>
      </c>
      <c r="D1091" s="1">
        <v>45664</v>
      </c>
      <c r="E1091" t="s">
        <v>23</v>
      </c>
      <c r="F1091" t="s">
        <v>41</v>
      </c>
      <c r="G1091" t="s">
        <v>24</v>
      </c>
      <c r="H1091" t="s">
        <v>19</v>
      </c>
      <c r="I1091" t="s">
        <v>47</v>
      </c>
      <c r="J1091" t="s">
        <v>35</v>
      </c>
      <c r="K1091">
        <v>11</v>
      </c>
      <c r="L1091">
        <v>192.34</v>
      </c>
      <c r="M1091">
        <v>121.18</v>
      </c>
      <c r="N1091">
        <v>11.41</v>
      </c>
      <c r="O1091">
        <v>5</v>
      </c>
      <c r="P1091">
        <f t="shared" ref="P1091:P1154" si="153">IF(D1091-C1091 &lt;= 0,1,0)</f>
        <v>1</v>
      </c>
      <c r="Q1091" t="str">
        <f t="shared" ref="Q1091:Q1154" si="154">IF(B1091&lt;=DATE(2025,1,15),"Before 01-15","After 01-15")</f>
        <v>Before 01-15</v>
      </c>
      <c r="R1091">
        <f t="shared" ref="R1091:R1154" si="155">L1091*(1-(0.01*O1091))</f>
        <v>182.72299999999998</v>
      </c>
      <c r="S1091">
        <f t="shared" ref="S1091:S1154" si="156">R1091*K1091</f>
        <v>2009.9529999999997</v>
      </c>
      <c r="T1091">
        <f t="shared" ref="T1091:T1154" si="157">S1091-(M1091*K1091)</f>
        <v>676.97299999999973</v>
      </c>
      <c r="U1091" s="2">
        <f>Monthly_Fixed_Costs!$I$2</f>
        <v>26.363636363636363</v>
      </c>
      <c r="V1091">
        <f t="shared" ref="V1091:V1154" si="158">N1091*K1091</f>
        <v>125.51</v>
      </c>
      <c r="W1091" s="2">
        <f t="shared" ref="W1091:W1154" si="159">T1091-(U1091+V1091)</f>
        <v>525.09936363636336</v>
      </c>
      <c r="X1091">
        <f t="shared" ref="X1091:X1154" si="160">D1091-B1091</f>
        <v>1</v>
      </c>
      <c r="Y1091">
        <f t="shared" ref="Y1091:Y1154" si="161">IF(W1091&lt;10,1,0)</f>
        <v>0</v>
      </c>
    </row>
    <row r="1092" spans="1:25" x14ac:dyDescent="0.3">
      <c r="A1092" t="s">
        <v>1128</v>
      </c>
      <c r="B1092" s="1">
        <v>45662</v>
      </c>
      <c r="C1092" s="1">
        <v>45666</v>
      </c>
      <c r="D1092" s="1">
        <v>45666</v>
      </c>
      <c r="E1092" t="s">
        <v>23</v>
      </c>
      <c r="F1092" t="s">
        <v>41</v>
      </c>
      <c r="G1092" t="s">
        <v>18</v>
      </c>
      <c r="H1092" t="s">
        <v>25</v>
      </c>
      <c r="I1092" t="s">
        <v>38</v>
      </c>
      <c r="J1092" t="s">
        <v>21</v>
      </c>
      <c r="K1092">
        <v>1</v>
      </c>
      <c r="L1092">
        <v>70.88</v>
      </c>
      <c r="M1092">
        <v>36.82</v>
      </c>
      <c r="N1092">
        <v>4.2</v>
      </c>
      <c r="O1092">
        <v>0</v>
      </c>
      <c r="P1092">
        <f t="shared" si="153"/>
        <v>1</v>
      </c>
      <c r="Q1092" t="str">
        <f t="shared" si="154"/>
        <v>Before 01-15</v>
      </c>
      <c r="R1092">
        <f t="shared" si="155"/>
        <v>70.88</v>
      </c>
      <c r="S1092">
        <f t="shared" si="156"/>
        <v>70.88</v>
      </c>
      <c r="T1092">
        <f t="shared" si="157"/>
        <v>34.059999999999995</v>
      </c>
      <c r="U1092" s="2">
        <f>Monthly_Fixed_Costs!$I$2</f>
        <v>26.363636363636363</v>
      </c>
      <c r="V1092">
        <f t="shared" si="158"/>
        <v>4.2</v>
      </c>
      <c r="W1092" s="2">
        <f t="shared" si="159"/>
        <v>3.4963636363636326</v>
      </c>
      <c r="X1092">
        <f t="shared" si="160"/>
        <v>4</v>
      </c>
      <c r="Y1092">
        <f t="shared" si="161"/>
        <v>1</v>
      </c>
    </row>
    <row r="1093" spans="1:25" x14ac:dyDescent="0.3">
      <c r="A1093" t="s">
        <v>1129</v>
      </c>
      <c r="B1093" s="1">
        <v>45663</v>
      </c>
      <c r="C1093" s="1">
        <v>45665</v>
      </c>
      <c r="D1093" s="1">
        <v>45664</v>
      </c>
      <c r="E1093" t="s">
        <v>16</v>
      </c>
      <c r="F1093" t="s">
        <v>32</v>
      </c>
      <c r="G1093" t="s">
        <v>18</v>
      </c>
      <c r="H1093" t="s">
        <v>19</v>
      </c>
      <c r="I1093" t="s">
        <v>38</v>
      </c>
      <c r="J1093" t="s">
        <v>21</v>
      </c>
      <c r="K1093">
        <v>10</v>
      </c>
      <c r="L1093">
        <v>170.62</v>
      </c>
      <c r="M1093">
        <v>90.11</v>
      </c>
      <c r="N1093">
        <v>6.31</v>
      </c>
      <c r="O1093">
        <v>5</v>
      </c>
      <c r="P1093">
        <f t="shared" si="153"/>
        <v>1</v>
      </c>
      <c r="Q1093" t="str">
        <f t="shared" si="154"/>
        <v>Before 01-15</v>
      </c>
      <c r="R1093">
        <f t="shared" si="155"/>
        <v>162.089</v>
      </c>
      <c r="S1093">
        <f t="shared" si="156"/>
        <v>1620.8899999999999</v>
      </c>
      <c r="T1093">
        <f t="shared" si="157"/>
        <v>719.78999999999985</v>
      </c>
      <c r="U1093" s="2">
        <f>Monthly_Fixed_Costs!$I$2</f>
        <v>26.363636363636363</v>
      </c>
      <c r="V1093">
        <f t="shared" si="158"/>
        <v>63.099999999999994</v>
      </c>
      <c r="W1093" s="2">
        <f t="shared" si="159"/>
        <v>630.32636363636345</v>
      </c>
      <c r="X1093">
        <f t="shared" si="160"/>
        <v>1</v>
      </c>
      <c r="Y1093">
        <f t="shared" si="161"/>
        <v>0</v>
      </c>
    </row>
    <row r="1094" spans="1:25" x14ac:dyDescent="0.3">
      <c r="A1094" t="s">
        <v>1130</v>
      </c>
      <c r="B1094" s="1">
        <v>45667</v>
      </c>
      <c r="C1094" s="1">
        <v>45670</v>
      </c>
      <c r="D1094" s="1">
        <v>45670</v>
      </c>
      <c r="E1094" t="s">
        <v>16</v>
      </c>
      <c r="F1094" t="s">
        <v>32</v>
      </c>
      <c r="G1094" t="s">
        <v>24</v>
      </c>
      <c r="H1094" t="s">
        <v>19</v>
      </c>
      <c r="I1094" t="s">
        <v>47</v>
      </c>
      <c r="J1094" t="s">
        <v>35</v>
      </c>
      <c r="K1094">
        <v>14</v>
      </c>
      <c r="L1094">
        <v>168.89</v>
      </c>
      <c r="M1094">
        <v>71.64</v>
      </c>
      <c r="N1094">
        <v>3.24</v>
      </c>
      <c r="O1094">
        <v>5</v>
      </c>
      <c r="P1094">
        <f t="shared" si="153"/>
        <v>1</v>
      </c>
      <c r="Q1094" t="str">
        <f t="shared" si="154"/>
        <v>Before 01-15</v>
      </c>
      <c r="R1094">
        <f t="shared" si="155"/>
        <v>160.44549999999998</v>
      </c>
      <c r="S1094">
        <f t="shared" si="156"/>
        <v>2246.2369999999996</v>
      </c>
      <c r="T1094">
        <f t="shared" si="157"/>
        <v>1243.2769999999996</v>
      </c>
      <c r="U1094" s="2">
        <f>Monthly_Fixed_Costs!$I$2</f>
        <v>26.363636363636363</v>
      </c>
      <c r="V1094">
        <f t="shared" si="158"/>
        <v>45.36</v>
      </c>
      <c r="W1094" s="2">
        <f t="shared" si="159"/>
        <v>1171.5533636363632</v>
      </c>
      <c r="X1094">
        <f t="shared" si="160"/>
        <v>3</v>
      </c>
      <c r="Y1094">
        <f t="shared" si="161"/>
        <v>0</v>
      </c>
    </row>
    <row r="1095" spans="1:25" x14ac:dyDescent="0.3">
      <c r="A1095" t="s">
        <v>1131</v>
      </c>
      <c r="B1095" s="1">
        <v>45666</v>
      </c>
      <c r="C1095" s="1">
        <v>45670</v>
      </c>
      <c r="D1095" s="1">
        <v>45669</v>
      </c>
      <c r="E1095" t="s">
        <v>16</v>
      </c>
      <c r="F1095" t="s">
        <v>41</v>
      </c>
      <c r="G1095" t="s">
        <v>18</v>
      </c>
      <c r="H1095" t="s">
        <v>19</v>
      </c>
      <c r="I1095" t="s">
        <v>34</v>
      </c>
      <c r="J1095" t="s">
        <v>35</v>
      </c>
      <c r="K1095">
        <v>6</v>
      </c>
      <c r="L1095">
        <v>141.63</v>
      </c>
      <c r="M1095">
        <v>79.290000000000006</v>
      </c>
      <c r="N1095">
        <v>6.14</v>
      </c>
      <c r="O1095">
        <v>5</v>
      </c>
      <c r="P1095">
        <f t="shared" si="153"/>
        <v>1</v>
      </c>
      <c r="Q1095" t="str">
        <f t="shared" si="154"/>
        <v>Before 01-15</v>
      </c>
      <c r="R1095">
        <f t="shared" si="155"/>
        <v>134.54849999999999</v>
      </c>
      <c r="S1095">
        <f t="shared" si="156"/>
        <v>807.29099999999994</v>
      </c>
      <c r="T1095">
        <f t="shared" si="157"/>
        <v>331.55099999999993</v>
      </c>
      <c r="U1095" s="2">
        <f>Monthly_Fixed_Costs!$I$2</f>
        <v>26.363636363636363</v>
      </c>
      <c r="V1095">
        <f t="shared" si="158"/>
        <v>36.839999999999996</v>
      </c>
      <c r="W1095" s="2">
        <f t="shared" si="159"/>
        <v>268.34736363636358</v>
      </c>
      <c r="X1095">
        <f t="shared" si="160"/>
        <v>3</v>
      </c>
      <c r="Y1095">
        <f t="shared" si="161"/>
        <v>0</v>
      </c>
    </row>
    <row r="1096" spans="1:25" x14ac:dyDescent="0.3">
      <c r="A1096" t="s">
        <v>1132</v>
      </c>
      <c r="B1096" s="1">
        <v>45673</v>
      </c>
      <c r="C1096" s="1">
        <v>45677</v>
      </c>
      <c r="D1096" s="1">
        <v>45677</v>
      </c>
      <c r="E1096" t="s">
        <v>16</v>
      </c>
      <c r="F1096" t="s">
        <v>41</v>
      </c>
      <c r="G1096" t="s">
        <v>24</v>
      </c>
      <c r="H1096" t="s">
        <v>19</v>
      </c>
      <c r="I1096" t="s">
        <v>29</v>
      </c>
      <c r="J1096" t="s">
        <v>27</v>
      </c>
      <c r="K1096">
        <v>5</v>
      </c>
      <c r="L1096">
        <v>72.69</v>
      </c>
      <c r="M1096">
        <v>29.4</v>
      </c>
      <c r="N1096">
        <v>7.45</v>
      </c>
      <c r="O1096">
        <v>10</v>
      </c>
      <c r="P1096">
        <f t="shared" si="153"/>
        <v>1</v>
      </c>
      <c r="Q1096" t="str">
        <f t="shared" si="154"/>
        <v>After 01-15</v>
      </c>
      <c r="R1096">
        <f t="shared" si="155"/>
        <v>65.421000000000006</v>
      </c>
      <c r="S1096">
        <f t="shared" si="156"/>
        <v>327.10500000000002</v>
      </c>
      <c r="T1096">
        <f t="shared" si="157"/>
        <v>180.10500000000002</v>
      </c>
      <c r="U1096" s="2">
        <f>Monthly_Fixed_Costs!$I$2</f>
        <v>26.363636363636363</v>
      </c>
      <c r="V1096">
        <f t="shared" si="158"/>
        <v>37.25</v>
      </c>
      <c r="W1096" s="2">
        <f t="shared" si="159"/>
        <v>116.49136363636366</v>
      </c>
      <c r="X1096">
        <f t="shared" si="160"/>
        <v>4</v>
      </c>
      <c r="Y1096">
        <f t="shared" si="161"/>
        <v>0</v>
      </c>
    </row>
    <row r="1097" spans="1:25" x14ac:dyDescent="0.3">
      <c r="A1097" t="s">
        <v>1133</v>
      </c>
      <c r="B1097" s="1">
        <v>45669</v>
      </c>
      <c r="C1097" s="1">
        <v>45672</v>
      </c>
      <c r="D1097" s="1">
        <v>45671</v>
      </c>
      <c r="E1097" t="s">
        <v>16</v>
      </c>
      <c r="F1097" t="s">
        <v>32</v>
      </c>
      <c r="G1097" t="s">
        <v>18</v>
      </c>
      <c r="H1097" t="s">
        <v>37</v>
      </c>
      <c r="I1097" t="s">
        <v>20</v>
      </c>
      <c r="J1097" t="s">
        <v>21</v>
      </c>
      <c r="K1097">
        <v>8</v>
      </c>
      <c r="L1097">
        <v>71.11</v>
      </c>
      <c r="M1097">
        <v>34.54</v>
      </c>
      <c r="N1097">
        <v>8.89</v>
      </c>
      <c r="O1097">
        <v>5</v>
      </c>
      <c r="P1097">
        <f t="shared" si="153"/>
        <v>1</v>
      </c>
      <c r="Q1097" t="str">
        <f t="shared" si="154"/>
        <v>Before 01-15</v>
      </c>
      <c r="R1097">
        <f t="shared" si="155"/>
        <v>67.55449999999999</v>
      </c>
      <c r="S1097">
        <f t="shared" si="156"/>
        <v>540.43599999999992</v>
      </c>
      <c r="T1097">
        <f t="shared" si="157"/>
        <v>264.11599999999993</v>
      </c>
      <c r="U1097" s="2">
        <f>Monthly_Fixed_Costs!$I$2</f>
        <v>26.363636363636363</v>
      </c>
      <c r="V1097">
        <f t="shared" si="158"/>
        <v>71.12</v>
      </c>
      <c r="W1097" s="2">
        <f t="shared" si="159"/>
        <v>166.63236363636355</v>
      </c>
      <c r="X1097">
        <f t="shared" si="160"/>
        <v>2</v>
      </c>
      <c r="Y1097">
        <f t="shared" si="161"/>
        <v>0</v>
      </c>
    </row>
    <row r="1098" spans="1:25" x14ac:dyDescent="0.3">
      <c r="A1098" t="s">
        <v>1134</v>
      </c>
      <c r="B1098" s="1">
        <v>45658</v>
      </c>
      <c r="C1098" s="1">
        <v>45662</v>
      </c>
      <c r="D1098" s="1">
        <v>45661</v>
      </c>
      <c r="E1098" t="s">
        <v>16</v>
      </c>
      <c r="F1098" t="s">
        <v>32</v>
      </c>
      <c r="G1098" t="s">
        <v>24</v>
      </c>
      <c r="H1098" t="s">
        <v>19</v>
      </c>
      <c r="I1098" t="s">
        <v>34</v>
      </c>
      <c r="J1098" t="s">
        <v>35</v>
      </c>
      <c r="K1098">
        <v>3</v>
      </c>
      <c r="L1098">
        <v>162.19</v>
      </c>
      <c r="M1098">
        <v>98.44</v>
      </c>
      <c r="N1098">
        <v>11.69</v>
      </c>
      <c r="O1098">
        <v>15</v>
      </c>
      <c r="P1098">
        <f t="shared" si="153"/>
        <v>1</v>
      </c>
      <c r="Q1098" t="str">
        <f t="shared" si="154"/>
        <v>Before 01-15</v>
      </c>
      <c r="R1098">
        <f t="shared" si="155"/>
        <v>137.86150000000001</v>
      </c>
      <c r="S1098">
        <f t="shared" si="156"/>
        <v>413.58450000000005</v>
      </c>
      <c r="T1098">
        <f t="shared" si="157"/>
        <v>118.26450000000006</v>
      </c>
      <c r="U1098" s="2">
        <f>Monthly_Fixed_Costs!$I$2</f>
        <v>26.363636363636363</v>
      </c>
      <c r="V1098">
        <f t="shared" si="158"/>
        <v>35.07</v>
      </c>
      <c r="W1098" s="2">
        <f t="shared" si="159"/>
        <v>56.830863636363688</v>
      </c>
      <c r="X1098">
        <f t="shared" si="160"/>
        <v>3</v>
      </c>
      <c r="Y1098">
        <f t="shared" si="161"/>
        <v>0</v>
      </c>
    </row>
    <row r="1099" spans="1:25" x14ac:dyDescent="0.3">
      <c r="A1099" t="s">
        <v>1135</v>
      </c>
      <c r="B1099" s="1">
        <v>45673</v>
      </c>
      <c r="C1099" s="1">
        <v>45675</v>
      </c>
      <c r="D1099" s="1">
        <v>45675</v>
      </c>
      <c r="E1099" t="s">
        <v>23</v>
      </c>
      <c r="F1099" t="s">
        <v>41</v>
      </c>
      <c r="G1099" t="s">
        <v>18</v>
      </c>
      <c r="H1099" t="s">
        <v>25</v>
      </c>
      <c r="I1099" t="s">
        <v>26</v>
      </c>
      <c r="J1099" t="s">
        <v>27</v>
      </c>
      <c r="K1099">
        <v>13</v>
      </c>
      <c r="L1099">
        <v>198.36</v>
      </c>
      <c r="M1099">
        <v>110.68</v>
      </c>
      <c r="N1099">
        <v>3.32</v>
      </c>
      <c r="O1099">
        <v>0</v>
      </c>
      <c r="P1099">
        <f t="shared" si="153"/>
        <v>1</v>
      </c>
      <c r="Q1099" t="str">
        <f t="shared" si="154"/>
        <v>After 01-15</v>
      </c>
      <c r="R1099">
        <f t="shared" si="155"/>
        <v>198.36</v>
      </c>
      <c r="S1099">
        <f t="shared" si="156"/>
        <v>2578.6800000000003</v>
      </c>
      <c r="T1099">
        <f t="shared" si="157"/>
        <v>1139.8400000000001</v>
      </c>
      <c r="U1099" s="2">
        <f>Monthly_Fixed_Costs!$I$2</f>
        <v>26.363636363636363</v>
      </c>
      <c r="V1099">
        <f t="shared" si="158"/>
        <v>43.16</v>
      </c>
      <c r="W1099" s="2">
        <f t="shared" si="159"/>
        <v>1070.3163636363638</v>
      </c>
      <c r="X1099">
        <f t="shared" si="160"/>
        <v>2</v>
      </c>
      <c r="Y1099">
        <f t="shared" si="161"/>
        <v>0</v>
      </c>
    </row>
    <row r="1100" spans="1:25" x14ac:dyDescent="0.3">
      <c r="A1100" t="s">
        <v>1136</v>
      </c>
      <c r="B1100" s="1">
        <v>45674</v>
      </c>
      <c r="C1100" s="1">
        <v>45676</v>
      </c>
      <c r="D1100" s="1">
        <v>45675</v>
      </c>
      <c r="E1100" t="s">
        <v>23</v>
      </c>
      <c r="F1100" t="s">
        <v>32</v>
      </c>
      <c r="G1100" t="s">
        <v>18</v>
      </c>
      <c r="H1100" t="s">
        <v>33</v>
      </c>
      <c r="I1100" t="s">
        <v>26</v>
      </c>
      <c r="J1100" t="s">
        <v>27</v>
      </c>
      <c r="K1100">
        <v>1</v>
      </c>
      <c r="L1100">
        <v>117.06</v>
      </c>
      <c r="M1100">
        <v>58.76</v>
      </c>
      <c r="N1100">
        <v>7.17</v>
      </c>
      <c r="O1100">
        <v>10</v>
      </c>
      <c r="P1100">
        <f t="shared" si="153"/>
        <v>1</v>
      </c>
      <c r="Q1100" t="str">
        <f t="shared" si="154"/>
        <v>After 01-15</v>
      </c>
      <c r="R1100">
        <f t="shared" si="155"/>
        <v>105.354</v>
      </c>
      <c r="S1100">
        <f t="shared" si="156"/>
        <v>105.354</v>
      </c>
      <c r="T1100">
        <f t="shared" si="157"/>
        <v>46.594000000000001</v>
      </c>
      <c r="U1100" s="2">
        <f>Monthly_Fixed_Costs!$I$2</f>
        <v>26.363636363636363</v>
      </c>
      <c r="V1100">
        <f t="shared" si="158"/>
        <v>7.17</v>
      </c>
      <c r="W1100" s="2">
        <f t="shared" si="159"/>
        <v>13.06036363636364</v>
      </c>
      <c r="X1100">
        <f t="shared" si="160"/>
        <v>1</v>
      </c>
      <c r="Y1100">
        <f t="shared" si="161"/>
        <v>0</v>
      </c>
    </row>
    <row r="1101" spans="1:25" x14ac:dyDescent="0.3">
      <c r="A1101" t="s">
        <v>1137</v>
      </c>
      <c r="B1101" s="1">
        <v>45671</v>
      </c>
      <c r="C1101" s="1">
        <v>45674</v>
      </c>
      <c r="D1101" s="1">
        <v>45674</v>
      </c>
      <c r="E1101" t="s">
        <v>23</v>
      </c>
      <c r="F1101" t="s">
        <v>32</v>
      </c>
      <c r="G1101" t="s">
        <v>18</v>
      </c>
      <c r="H1101" t="s">
        <v>19</v>
      </c>
      <c r="I1101" t="s">
        <v>56</v>
      </c>
      <c r="J1101" t="s">
        <v>35</v>
      </c>
      <c r="K1101">
        <v>18</v>
      </c>
      <c r="L1101">
        <v>191.33</v>
      </c>
      <c r="M1101">
        <v>98.59</v>
      </c>
      <c r="N1101">
        <v>5.31</v>
      </c>
      <c r="O1101">
        <v>5</v>
      </c>
      <c r="P1101">
        <f t="shared" si="153"/>
        <v>1</v>
      </c>
      <c r="Q1101" t="str">
        <f t="shared" si="154"/>
        <v>Before 01-15</v>
      </c>
      <c r="R1101">
        <f t="shared" si="155"/>
        <v>181.76349999999999</v>
      </c>
      <c r="S1101">
        <f t="shared" si="156"/>
        <v>3271.7429999999999</v>
      </c>
      <c r="T1101">
        <f t="shared" si="157"/>
        <v>1497.1229999999998</v>
      </c>
      <c r="U1101" s="2">
        <f>Monthly_Fixed_Costs!$I$2</f>
        <v>26.363636363636363</v>
      </c>
      <c r="V1101">
        <f t="shared" si="158"/>
        <v>95.58</v>
      </c>
      <c r="W1101" s="2">
        <f t="shared" si="159"/>
        <v>1375.1793636363634</v>
      </c>
      <c r="X1101">
        <f t="shared" si="160"/>
        <v>3</v>
      </c>
      <c r="Y1101">
        <f t="shared" si="161"/>
        <v>0</v>
      </c>
    </row>
    <row r="1102" spans="1:25" x14ac:dyDescent="0.3">
      <c r="A1102" t="s">
        <v>1138</v>
      </c>
      <c r="B1102" s="1">
        <v>45658</v>
      </c>
      <c r="C1102" s="1">
        <v>45661</v>
      </c>
      <c r="D1102" s="1">
        <v>45660</v>
      </c>
      <c r="E1102" t="s">
        <v>16</v>
      </c>
      <c r="F1102" t="s">
        <v>32</v>
      </c>
      <c r="G1102" t="s">
        <v>24</v>
      </c>
      <c r="H1102" t="s">
        <v>25</v>
      </c>
      <c r="I1102" t="s">
        <v>74</v>
      </c>
      <c r="J1102" t="s">
        <v>27</v>
      </c>
      <c r="K1102">
        <v>1</v>
      </c>
      <c r="L1102">
        <v>172.39</v>
      </c>
      <c r="M1102">
        <v>91.32</v>
      </c>
      <c r="N1102">
        <v>4.84</v>
      </c>
      <c r="O1102">
        <v>5</v>
      </c>
      <c r="P1102">
        <f t="shared" si="153"/>
        <v>1</v>
      </c>
      <c r="Q1102" t="str">
        <f t="shared" si="154"/>
        <v>Before 01-15</v>
      </c>
      <c r="R1102">
        <f t="shared" si="155"/>
        <v>163.77049999999997</v>
      </c>
      <c r="S1102">
        <f t="shared" si="156"/>
        <v>163.77049999999997</v>
      </c>
      <c r="T1102">
        <f t="shared" si="157"/>
        <v>72.450499999999977</v>
      </c>
      <c r="U1102" s="2">
        <f>Monthly_Fixed_Costs!$I$2</f>
        <v>26.363636363636363</v>
      </c>
      <c r="V1102">
        <f t="shared" si="158"/>
        <v>4.84</v>
      </c>
      <c r="W1102" s="2">
        <f t="shared" si="159"/>
        <v>41.246863636363614</v>
      </c>
      <c r="X1102">
        <f t="shared" si="160"/>
        <v>2</v>
      </c>
      <c r="Y1102">
        <f t="shared" si="161"/>
        <v>0</v>
      </c>
    </row>
    <row r="1103" spans="1:25" x14ac:dyDescent="0.3">
      <c r="A1103" t="s">
        <v>1139</v>
      </c>
      <c r="B1103" s="1">
        <v>45673</v>
      </c>
      <c r="C1103" s="1">
        <v>45675</v>
      </c>
      <c r="D1103" s="1">
        <v>45674</v>
      </c>
      <c r="E1103" t="s">
        <v>23</v>
      </c>
      <c r="F1103" t="s">
        <v>32</v>
      </c>
      <c r="G1103" t="s">
        <v>24</v>
      </c>
      <c r="H1103" t="s">
        <v>33</v>
      </c>
      <c r="I1103" t="s">
        <v>20</v>
      </c>
      <c r="J1103" t="s">
        <v>21</v>
      </c>
      <c r="K1103">
        <v>5</v>
      </c>
      <c r="L1103">
        <v>48.82</v>
      </c>
      <c r="M1103">
        <v>29.9</v>
      </c>
      <c r="N1103">
        <v>5.28</v>
      </c>
      <c r="O1103">
        <v>15</v>
      </c>
      <c r="P1103">
        <f t="shared" si="153"/>
        <v>1</v>
      </c>
      <c r="Q1103" t="str">
        <f t="shared" si="154"/>
        <v>After 01-15</v>
      </c>
      <c r="R1103">
        <f t="shared" si="155"/>
        <v>41.497</v>
      </c>
      <c r="S1103">
        <f t="shared" si="156"/>
        <v>207.48500000000001</v>
      </c>
      <c r="T1103">
        <f t="shared" si="157"/>
        <v>57.985000000000014</v>
      </c>
      <c r="U1103" s="2">
        <f>Monthly_Fixed_Costs!$I$2</f>
        <v>26.363636363636363</v>
      </c>
      <c r="V1103">
        <f t="shared" si="158"/>
        <v>26.400000000000002</v>
      </c>
      <c r="W1103" s="2">
        <f t="shared" si="159"/>
        <v>5.2213636363636482</v>
      </c>
      <c r="X1103">
        <f t="shared" si="160"/>
        <v>1</v>
      </c>
      <c r="Y1103">
        <f t="shared" si="161"/>
        <v>1</v>
      </c>
    </row>
    <row r="1104" spans="1:25" x14ac:dyDescent="0.3">
      <c r="A1104" t="s">
        <v>1140</v>
      </c>
      <c r="B1104" s="1">
        <v>45674</v>
      </c>
      <c r="C1104" s="1">
        <v>45677</v>
      </c>
      <c r="D1104" s="1">
        <v>45678</v>
      </c>
      <c r="E1104" t="s">
        <v>16</v>
      </c>
      <c r="F1104" t="s">
        <v>32</v>
      </c>
      <c r="G1104" t="s">
        <v>18</v>
      </c>
      <c r="H1104" t="s">
        <v>37</v>
      </c>
      <c r="I1104" t="s">
        <v>38</v>
      </c>
      <c r="J1104" t="s">
        <v>21</v>
      </c>
      <c r="K1104">
        <v>6</v>
      </c>
      <c r="L1104">
        <v>193.32</v>
      </c>
      <c r="M1104">
        <v>85.39</v>
      </c>
      <c r="N1104">
        <v>9.4499999999999993</v>
      </c>
      <c r="O1104">
        <v>0</v>
      </c>
      <c r="P1104">
        <f t="shared" si="153"/>
        <v>0</v>
      </c>
      <c r="Q1104" t="str">
        <f t="shared" si="154"/>
        <v>After 01-15</v>
      </c>
      <c r="R1104">
        <f t="shared" si="155"/>
        <v>193.32</v>
      </c>
      <c r="S1104">
        <f t="shared" si="156"/>
        <v>1159.92</v>
      </c>
      <c r="T1104">
        <f t="shared" si="157"/>
        <v>647.58000000000004</v>
      </c>
      <c r="U1104" s="2">
        <f>Monthly_Fixed_Costs!$I$2</f>
        <v>26.363636363636363</v>
      </c>
      <c r="V1104">
        <f t="shared" si="158"/>
        <v>56.699999999999996</v>
      </c>
      <c r="W1104" s="2">
        <f t="shared" si="159"/>
        <v>564.51636363636362</v>
      </c>
      <c r="X1104">
        <f t="shared" si="160"/>
        <v>4</v>
      </c>
      <c r="Y1104">
        <f t="shared" si="161"/>
        <v>0</v>
      </c>
    </row>
    <row r="1105" spans="1:25" x14ac:dyDescent="0.3">
      <c r="A1105" t="s">
        <v>1141</v>
      </c>
      <c r="B1105" s="1">
        <v>45666</v>
      </c>
      <c r="C1105" s="1">
        <v>45670</v>
      </c>
      <c r="D1105" s="1">
        <v>45670</v>
      </c>
      <c r="E1105" t="s">
        <v>23</v>
      </c>
      <c r="F1105" t="s">
        <v>32</v>
      </c>
      <c r="G1105" t="s">
        <v>24</v>
      </c>
      <c r="H1105" t="s">
        <v>37</v>
      </c>
      <c r="I1105" t="s">
        <v>74</v>
      </c>
      <c r="J1105" t="s">
        <v>27</v>
      </c>
      <c r="K1105">
        <v>12</v>
      </c>
      <c r="L1105">
        <v>23.39</v>
      </c>
      <c r="M1105">
        <v>12.97</v>
      </c>
      <c r="N1105">
        <v>5.66</v>
      </c>
      <c r="O1105">
        <v>5</v>
      </c>
      <c r="P1105">
        <f t="shared" si="153"/>
        <v>1</v>
      </c>
      <c r="Q1105" t="str">
        <f t="shared" si="154"/>
        <v>Before 01-15</v>
      </c>
      <c r="R1105">
        <f t="shared" si="155"/>
        <v>22.220500000000001</v>
      </c>
      <c r="S1105">
        <f t="shared" si="156"/>
        <v>266.64600000000002</v>
      </c>
      <c r="T1105">
        <f t="shared" si="157"/>
        <v>111.006</v>
      </c>
      <c r="U1105" s="2">
        <f>Monthly_Fixed_Costs!$I$2</f>
        <v>26.363636363636363</v>
      </c>
      <c r="V1105">
        <f t="shared" si="158"/>
        <v>67.92</v>
      </c>
      <c r="W1105" s="2">
        <f t="shared" si="159"/>
        <v>16.722363636363639</v>
      </c>
      <c r="X1105">
        <f t="shared" si="160"/>
        <v>4</v>
      </c>
      <c r="Y1105">
        <f t="shared" si="161"/>
        <v>0</v>
      </c>
    </row>
    <row r="1106" spans="1:25" x14ac:dyDescent="0.3">
      <c r="A1106" t="s">
        <v>1142</v>
      </c>
      <c r="B1106" s="1">
        <v>45684</v>
      </c>
      <c r="C1106" s="1">
        <v>45686</v>
      </c>
      <c r="D1106" s="1">
        <v>45686</v>
      </c>
      <c r="E1106" t="s">
        <v>23</v>
      </c>
      <c r="F1106" t="s">
        <v>45</v>
      </c>
      <c r="G1106" t="s">
        <v>24</v>
      </c>
      <c r="H1106" t="s">
        <v>25</v>
      </c>
      <c r="I1106" t="s">
        <v>38</v>
      </c>
      <c r="J1106" t="s">
        <v>21</v>
      </c>
      <c r="K1106">
        <v>11</v>
      </c>
      <c r="L1106">
        <v>117.15</v>
      </c>
      <c r="M1106">
        <v>62.49</v>
      </c>
      <c r="N1106">
        <v>9.49</v>
      </c>
      <c r="O1106">
        <v>0</v>
      </c>
      <c r="P1106">
        <f t="shared" si="153"/>
        <v>1</v>
      </c>
      <c r="Q1106" t="str">
        <f t="shared" si="154"/>
        <v>After 01-15</v>
      </c>
      <c r="R1106">
        <f t="shared" si="155"/>
        <v>117.15</v>
      </c>
      <c r="S1106">
        <f t="shared" si="156"/>
        <v>1288.6500000000001</v>
      </c>
      <c r="T1106">
        <f t="shared" si="157"/>
        <v>601.2600000000001</v>
      </c>
      <c r="U1106" s="2">
        <f>Monthly_Fixed_Costs!$I$2</f>
        <v>26.363636363636363</v>
      </c>
      <c r="V1106">
        <f t="shared" si="158"/>
        <v>104.39</v>
      </c>
      <c r="W1106" s="2">
        <f t="shared" si="159"/>
        <v>470.50636363636374</v>
      </c>
      <c r="X1106">
        <f t="shared" si="160"/>
        <v>2</v>
      </c>
      <c r="Y1106">
        <f t="shared" si="161"/>
        <v>0</v>
      </c>
    </row>
    <row r="1107" spans="1:25" x14ac:dyDescent="0.3">
      <c r="A1107" t="s">
        <v>1143</v>
      </c>
      <c r="B1107" s="1">
        <v>45687</v>
      </c>
      <c r="C1107" s="1">
        <v>45690</v>
      </c>
      <c r="D1107" s="1">
        <v>45690</v>
      </c>
      <c r="E1107" t="s">
        <v>23</v>
      </c>
      <c r="F1107" t="s">
        <v>32</v>
      </c>
      <c r="G1107" t="s">
        <v>24</v>
      </c>
      <c r="H1107" t="s">
        <v>33</v>
      </c>
      <c r="I1107" t="s">
        <v>74</v>
      </c>
      <c r="J1107" t="s">
        <v>27</v>
      </c>
      <c r="K1107">
        <v>6</v>
      </c>
      <c r="L1107">
        <v>99.77</v>
      </c>
      <c r="M1107">
        <v>41.92</v>
      </c>
      <c r="N1107">
        <v>11.26</v>
      </c>
      <c r="O1107">
        <v>5</v>
      </c>
      <c r="P1107">
        <f t="shared" si="153"/>
        <v>1</v>
      </c>
      <c r="Q1107" t="str">
        <f t="shared" si="154"/>
        <v>After 01-15</v>
      </c>
      <c r="R1107">
        <f t="shared" si="155"/>
        <v>94.781499999999994</v>
      </c>
      <c r="S1107">
        <f t="shared" si="156"/>
        <v>568.68899999999996</v>
      </c>
      <c r="T1107">
        <f t="shared" si="157"/>
        <v>317.16899999999998</v>
      </c>
      <c r="U1107" s="2">
        <f>Monthly_Fixed_Costs!$I$2</f>
        <v>26.363636363636363</v>
      </c>
      <c r="V1107">
        <f t="shared" si="158"/>
        <v>67.56</v>
      </c>
      <c r="W1107" s="2">
        <f t="shared" si="159"/>
        <v>223.24536363636361</v>
      </c>
      <c r="X1107">
        <f t="shared" si="160"/>
        <v>3</v>
      </c>
      <c r="Y1107">
        <f t="shared" si="161"/>
        <v>0</v>
      </c>
    </row>
    <row r="1108" spans="1:25" x14ac:dyDescent="0.3">
      <c r="A1108" t="s">
        <v>1144</v>
      </c>
      <c r="B1108" s="1">
        <v>45688</v>
      </c>
      <c r="C1108" s="1">
        <v>45690</v>
      </c>
      <c r="D1108" s="1">
        <v>45693</v>
      </c>
      <c r="E1108" t="s">
        <v>16</v>
      </c>
      <c r="F1108" t="s">
        <v>41</v>
      </c>
      <c r="G1108" t="s">
        <v>18</v>
      </c>
      <c r="H1108" t="s">
        <v>25</v>
      </c>
      <c r="I1108" t="s">
        <v>47</v>
      </c>
      <c r="J1108" t="s">
        <v>35</v>
      </c>
      <c r="K1108">
        <v>2</v>
      </c>
      <c r="L1108">
        <v>151.03</v>
      </c>
      <c r="M1108">
        <v>92.53</v>
      </c>
      <c r="N1108">
        <v>4.28</v>
      </c>
      <c r="O1108">
        <v>10</v>
      </c>
      <c r="P1108">
        <f t="shared" si="153"/>
        <v>0</v>
      </c>
      <c r="Q1108" t="str">
        <f t="shared" si="154"/>
        <v>After 01-15</v>
      </c>
      <c r="R1108">
        <f t="shared" si="155"/>
        <v>135.92699999999999</v>
      </c>
      <c r="S1108">
        <f t="shared" si="156"/>
        <v>271.85399999999998</v>
      </c>
      <c r="T1108">
        <f t="shared" si="157"/>
        <v>86.793999999999983</v>
      </c>
      <c r="U1108" s="2">
        <f>Monthly_Fixed_Costs!$I$2</f>
        <v>26.363636363636363</v>
      </c>
      <c r="V1108">
        <f t="shared" si="158"/>
        <v>8.56</v>
      </c>
      <c r="W1108" s="2">
        <f t="shared" si="159"/>
        <v>51.870363636363621</v>
      </c>
      <c r="X1108">
        <f t="shared" si="160"/>
        <v>5</v>
      </c>
      <c r="Y1108">
        <f t="shared" si="161"/>
        <v>0</v>
      </c>
    </row>
    <row r="1109" spans="1:25" x14ac:dyDescent="0.3">
      <c r="A1109" t="s">
        <v>1145</v>
      </c>
      <c r="B1109" s="1">
        <v>45661</v>
      </c>
      <c r="C1109" s="1">
        <v>45663</v>
      </c>
      <c r="D1109" s="1">
        <v>45663</v>
      </c>
      <c r="E1109" t="s">
        <v>16</v>
      </c>
      <c r="F1109" t="s">
        <v>17</v>
      </c>
      <c r="G1109" t="s">
        <v>18</v>
      </c>
      <c r="H1109" t="s">
        <v>33</v>
      </c>
      <c r="I1109" t="s">
        <v>38</v>
      </c>
      <c r="J1109" t="s">
        <v>21</v>
      </c>
      <c r="K1109">
        <v>19</v>
      </c>
      <c r="L1109">
        <v>48.51</v>
      </c>
      <c r="M1109">
        <v>31.43</v>
      </c>
      <c r="N1109">
        <v>4.3499999999999996</v>
      </c>
      <c r="O1109">
        <v>5</v>
      </c>
      <c r="P1109">
        <f t="shared" si="153"/>
        <v>1</v>
      </c>
      <c r="Q1109" t="str">
        <f t="shared" si="154"/>
        <v>Before 01-15</v>
      </c>
      <c r="R1109">
        <f t="shared" si="155"/>
        <v>46.084499999999998</v>
      </c>
      <c r="S1109">
        <f t="shared" si="156"/>
        <v>875.60550000000001</v>
      </c>
      <c r="T1109">
        <f t="shared" si="157"/>
        <v>278.43550000000005</v>
      </c>
      <c r="U1109" s="2">
        <f>Monthly_Fixed_Costs!$I$2</f>
        <v>26.363636363636363</v>
      </c>
      <c r="V1109">
        <f t="shared" si="158"/>
        <v>82.649999999999991</v>
      </c>
      <c r="W1109" s="2">
        <f t="shared" si="159"/>
        <v>169.4218636363637</v>
      </c>
      <c r="X1109">
        <f t="shared" si="160"/>
        <v>2</v>
      </c>
      <c r="Y1109">
        <f t="shared" si="161"/>
        <v>0</v>
      </c>
    </row>
    <row r="1110" spans="1:25" x14ac:dyDescent="0.3">
      <c r="A1110" t="s">
        <v>1146</v>
      </c>
      <c r="B1110" s="1">
        <v>45683</v>
      </c>
      <c r="C1110" s="1">
        <v>45685</v>
      </c>
      <c r="D1110" s="1">
        <v>45685</v>
      </c>
      <c r="E1110" t="s">
        <v>16</v>
      </c>
      <c r="F1110" t="s">
        <v>41</v>
      </c>
      <c r="G1110" t="s">
        <v>18</v>
      </c>
      <c r="H1110" t="s">
        <v>33</v>
      </c>
      <c r="I1110" t="s">
        <v>74</v>
      </c>
      <c r="J1110" t="s">
        <v>27</v>
      </c>
      <c r="K1110">
        <v>20</v>
      </c>
      <c r="L1110">
        <v>22.28</v>
      </c>
      <c r="M1110">
        <v>13.78</v>
      </c>
      <c r="N1110">
        <v>8.17</v>
      </c>
      <c r="O1110">
        <v>15</v>
      </c>
      <c r="P1110">
        <f t="shared" si="153"/>
        <v>1</v>
      </c>
      <c r="Q1110" t="str">
        <f t="shared" si="154"/>
        <v>After 01-15</v>
      </c>
      <c r="R1110">
        <f t="shared" si="155"/>
        <v>18.937999999999999</v>
      </c>
      <c r="S1110">
        <f t="shared" si="156"/>
        <v>378.76</v>
      </c>
      <c r="T1110">
        <f t="shared" si="157"/>
        <v>103.16000000000003</v>
      </c>
      <c r="U1110" s="2">
        <f>Monthly_Fixed_Costs!$I$2</f>
        <v>26.363636363636363</v>
      </c>
      <c r="V1110">
        <f t="shared" si="158"/>
        <v>163.4</v>
      </c>
      <c r="W1110" s="2">
        <f t="shared" si="159"/>
        <v>-86.603636363636355</v>
      </c>
      <c r="X1110">
        <f t="shared" si="160"/>
        <v>2</v>
      </c>
      <c r="Y1110">
        <f t="shared" si="161"/>
        <v>1</v>
      </c>
    </row>
    <row r="1111" spans="1:25" x14ac:dyDescent="0.3">
      <c r="A1111" t="s">
        <v>1147</v>
      </c>
      <c r="B1111" s="1">
        <v>45678</v>
      </c>
      <c r="C1111" s="1">
        <v>45682</v>
      </c>
      <c r="D1111" s="1">
        <v>45684</v>
      </c>
      <c r="E1111" t="s">
        <v>23</v>
      </c>
      <c r="F1111" t="s">
        <v>32</v>
      </c>
      <c r="G1111" t="s">
        <v>18</v>
      </c>
      <c r="H1111" t="s">
        <v>33</v>
      </c>
      <c r="I1111" t="s">
        <v>74</v>
      </c>
      <c r="J1111" t="s">
        <v>27</v>
      </c>
      <c r="K1111">
        <v>5</v>
      </c>
      <c r="L1111">
        <v>137.16</v>
      </c>
      <c r="M1111">
        <v>70.45</v>
      </c>
      <c r="N1111">
        <v>9.24</v>
      </c>
      <c r="O1111">
        <v>5</v>
      </c>
      <c r="P1111">
        <f t="shared" si="153"/>
        <v>0</v>
      </c>
      <c r="Q1111" t="str">
        <f t="shared" si="154"/>
        <v>After 01-15</v>
      </c>
      <c r="R1111">
        <f t="shared" si="155"/>
        <v>130.30199999999999</v>
      </c>
      <c r="S1111">
        <f t="shared" si="156"/>
        <v>651.51</v>
      </c>
      <c r="T1111">
        <f t="shared" si="157"/>
        <v>299.26</v>
      </c>
      <c r="U1111" s="2">
        <f>Monthly_Fixed_Costs!$I$2</f>
        <v>26.363636363636363</v>
      </c>
      <c r="V1111">
        <f t="shared" si="158"/>
        <v>46.2</v>
      </c>
      <c r="W1111" s="2">
        <f t="shared" si="159"/>
        <v>226.69636363636363</v>
      </c>
      <c r="X1111">
        <f t="shared" si="160"/>
        <v>6</v>
      </c>
      <c r="Y1111">
        <f t="shared" si="161"/>
        <v>0</v>
      </c>
    </row>
    <row r="1112" spans="1:25" x14ac:dyDescent="0.3">
      <c r="A1112" t="s">
        <v>1148</v>
      </c>
      <c r="B1112" s="1">
        <v>45672</v>
      </c>
      <c r="C1112" s="1">
        <v>45676</v>
      </c>
      <c r="D1112" s="1">
        <v>45675</v>
      </c>
      <c r="E1112" t="s">
        <v>16</v>
      </c>
      <c r="F1112" t="s">
        <v>32</v>
      </c>
      <c r="G1112" t="s">
        <v>18</v>
      </c>
      <c r="H1112" t="s">
        <v>37</v>
      </c>
      <c r="I1112" t="s">
        <v>56</v>
      </c>
      <c r="J1112" t="s">
        <v>35</v>
      </c>
      <c r="K1112">
        <v>4</v>
      </c>
      <c r="L1112">
        <v>88.03</v>
      </c>
      <c r="M1112">
        <v>46.4</v>
      </c>
      <c r="N1112">
        <v>4.12</v>
      </c>
      <c r="O1112">
        <v>10</v>
      </c>
      <c r="P1112">
        <f t="shared" si="153"/>
        <v>1</v>
      </c>
      <c r="Q1112" t="str">
        <f t="shared" si="154"/>
        <v>Before 01-15</v>
      </c>
      <c r="R1112">
        <f t="shared" si="155"/>
        <v>79.227000000000004</v>
      </c>
      <c r="S1112">
        <f t="shared" si="156"/>
        <v>316.90800000000002</v>
      </c>
      <c r="T1112">
        <f t="shared" si="157"/>
        <v>131.30800000000002</v>
      </c>
      <c r="U1112" s="2">
        <f>Monthly_Fixed_Costs!$I$2</f>
        <v>26.363636363636363</v>
      </c>
      <c r="V1112">
        <f t="shared" si="158"/>
        <v>16.48</v>
      </c>
      <c r="W1112" s="2">
        <f t="shared" si="159"/>
        <v>88.464363636363657</v>
      </c>
      <c r="X1112">
        <f t="shared" si="160"/>
        <v>3</v>
      </c>
      <c r="Y1112">
        <f t="shared" si="161"/>
        <v>0</v>
      </c>
    </row>
    <row r="1113" spans="1:25" x14ac:dyDescent="0.3">
      <c r="A1113" t="s">
        <v>1149</v>
      </c>
      <c r="B1113" s="1">
        <v>45670</v>
      </c>
      <c r="C1113" s="1">
        <v>45674</v>
      </c>
      <c r="D1113" s="1">
        <v>45674</v>
      </c>
      <c r="E1113" t="s">
        <v>23</v>
      </c>
      <c r="F1113" t="s">
        <v>41</v>
      </c>
      <c r="G1113" t="s">
        <v>18</v>
      </c>
      <c r="H1113" t="s">
        <v>19</v>
      </c>
      <c r="I1113" t="s">
        <v>20</v>
      </c>
      <c r="J1113" t="s">
        <v>21</v>
      </c>
      <c r="K1113">
        <v>13</v>
      </c>
      <c r="L1113">
        <v>162.01</v>
      </c>
      <c r="M1113">
        <v>98.15</v>
      </c>
      <c r="N1113">
        <v>4.32</v>
      </c>
      <c r="O1113">
        <v>10</v>
      </c>
      <c r="P1113">
        <f t="shared" si="153"/>
        <v>1</v>
      </c>
      <c r="Q1113" t="str">
        <f t="shared" si="154"/>
        <v>Before 01-15</v>
      </c>
      <c r="R1113">
        <f t="shared" si="155"/>
        <v>145.809</v>
      </c>
      <c r="S1113">
        <f t="shared" si="156"/>
        <v>1895.5170000000001</v>
      </c>
      <c r="T1113">
        <f t="shared" si="157"/>
        <v>619.56700000000001</v>
      </c>
      <c r="U1113" s="2">
        <f>Monthly_Fixed_Costs!$I$2</f>
        <v>26.363636363636363</v>
      </c>
      <c r="V1113">
        <f t="shared" si="158"/>
        <v>56.160000000000004</v>
      </c>
      <c r="W1113" s="2">
        <f t="shared" si="159"/>
        <v>537.04336363636367</v>
      </c>
      <c r="X1113">
        <f t="shared" si="160"/>
        <v>4</v>
      </c>
      <c r="Y1113">
        <f t="shared" si="161"/>
        <v>0</v>
      </c>
    </row>
    <row r="1114" spans="1:25" x14ac:dyDescent="0.3">
      <c r="A1114" t="s">
        <v>1150</v>
      </c>
      <c r="B1114" s="1">
        <v>45663</v>
      </c>
      <c r="C1114" s="1">
        <v>45665</v>
      </c>
      <c r="D1114" s="1">
        <v>45665</v>
      </c>
      <c r="E1114" t="s">
        <v>16</v>
      </c>
      <c r="F1114" t="s">
        <v>41</v>
      </c>
      <c r="G1114" t="s">
        <v>24</v>
      </c>
      <c r="H1114" t="s">
        <v>25</v>
      </c>
      <c r="I1114" t="s">
        <v>56</v>
      </c>
      <c r="J1114" t="s">
        <v>35</v>
      </c>
      <c r="K1114">
        <v>12</v>
      </c>
      <c r="L1114">
        <v>132.69999999999999</v>
      </c>
      <c r="M1114">
        <v>57.31</v>
      </c>
      <c r="N1114">
        <v>4.8</v>
      </c>
      <c r="O1114">
        <v>5</v>
      </c>
      <c r="P1114">
        <f t="shared" si="153"/>
        <v>1</v>
      </c>
      <c r="Q1114" t="str">
        <f t="shared" si="154"/>
        <v>Before 01-15</v>
      </c>
      <c r="R1114">
        <f t="shared" si="155"/>
        <v>126.06499999999998</v>
      </c>
      <c r="S1114">
        <f t="shared" si="156"/>
        <v>1512.7799999999997</v>
      </c>
      <c r="T1114">
        <f t="shared" si="157"/>
        <v>825.05999999999972</v>
      </c>
      <c r="U1114" s="2">
        <f>Monthly_Fixed_Costs!$I$2</f>
        <v>26.363636363636363</v>
      </c>
      <c r="V1114">
        <f t="shared" si="158"/>
        <v>57.599999999999994</v>
      </c>
      <c r="W1114" s="2">
        <f t="shared" si="159"/>
        <v>741.09636363636332</v>
      </c>
      <c r="X1114">
        <f t="shared" si="160"/>
        <v>2</v>
      </c>
      <c r="Y1114">
        <f t="shared" si="161"/>
        <v>0</v>
      </c>
    </row>
    <row r="1115" spans="1:25" x14ac:dyDescent="0.3">
      <c r="A1115" t="s">
        <v>1151</v>
      </c>
      <c r="B1115" s="1">
        <v>45678</v>
      </c>
      <c r="C1115" s="1">
        <v>45682</v>
      </c>
      <c r="D1115" s="1">
        <v>45684</v>
      </c>
      <c r="E1115" t="s">
        <v>23</v>
      </c>
      <c r="F1115" t="s">
        <v>41</v>
      </c>
      <c r="G1115" t="s">
        <v>24</v>
      </c>
      <c r="H1115" t="s">
        <v>19</v>
      </c>
      <c r="I1115" t="s">
        <v>47</v>
      </c>
      <c r="J1115" t="s">
        <v>35</v>
      </c>
      <c r="K1115">
        <v>15</v>
      </c>
      <c r="L1115">
        <v>39.840000000000003</v>
      </c>
      <c r="M1115">
        <v>17.96</v>
      </c>
      <c r="N1115">
        <v>7.89</v>
      </c>
      <c r="O1115">
        <v>0</v>
      </c>
      <c r="P1115">
        <f t="shared" si="153"/>
        <v>0</v>
      </c>
      <c r="Q1115" t="str">
        <f t="shared" si="154"/>
        <v>After 01-15</v>
      </c>
      <c r="R1115">
        <f t="shared" si="155"/>
        <v>39.840000000000003</v>
      </c>
      <c r="S1115">
        <f t="shared" si="156"/>
        <v>597.6</v>
      </c>
      <c r="T1115">
        <f t="shared" si="157"/>
        <v>328.2</v>
      </c>
      <c r="U1115" s="2">
        <f>Monthly_Fixed_Costs!$I$2</f>
        <v>26.363636363636363</v>
      </c>
      <c r="V1115">
        <f t="shared" si="158"/>
        <v>118.35</v>
      </c>
      <c r="W1115" s="2">
        <f t="shared" si="159"/>
        <v>183.48636363636362</v>
      </c>
      <c r="X1115">
        <f t="shared" si="160"/>
        <v>6</v>
      </c>
      <c r="Y1115">
        <f t="shared" si="161"/>
        <v>0</v>
      </c>
    </row>
    <row r="1116" spans="1:25" x14ac:dyDescent="0.3">
      <c r="A1116" t="s">
        <v>1152</v>
      </c>
      <c r="B1116" s="1">
        <v>45683</v>
      </c>
      <c r="C1116" s="1">
        <v>45685</v>
      </c>
      <c r="D1116" s="1">
        <v>45685</v>
      </c>
      <c r="E1116" t="s">
        <v>23</v>
      </c>
      <c r="F1116" t="s">
        <v>32</v>
      </c>
      <c r="G1116" t="s">
        <v>18</v>
      </c>
      <c r="H1116" t="s">
        <v>33</v>
      </c>
      <c r="I1116" t="s">
        <v>34</v>
      </c>
      <c r="J1116" t="s">
        <v>35</v>
      </c>
      <c r="K1116">
        <v>2</v>
      </c>
      <c r="L1116">
        <v>45.81</v>
      </c>
      <c r="M1116">
        <v>22.04</v>
      </c>
      <c r="N1116">
        <v>4.79</v>
      </c>
      <c r="O1116">
        <v>5</v>
      </c>
      <c r="P1116">
        <f t="shared" si="153"/>
        <v>1</v>
      </c>
      <c r="Q1116" t="str">
        <f t="shared" si="154"/>
        <v>After 01-15</v>
      </c>
      <c r="R1116">
        <f t="shared" si="155"/>
        <v>43.519500000000001</v>
      </c>
      <c r="S1116">
        <f t="shared" si="156"/>
        <v>87.039000000000001</v>
      </c>
      <c r="T1116">
        <f t="shared" si="157"/>
        <v>42.959000000000003</v>
      </c>
      <c r="U1116" s="2">
        <f>Monthly_Fixed_Costs!$I$2</f>
        <v>26.363636363636363</v>
      </c>
      <c r="V1116">
        <f t="shared" si="158"/>
        <v>9.58</v>
      </c>
      <c r="W1116" s="2">
        <f t="shared" si="159"/>
        <v>7.015363636363638</v>
      </c>
      <c r="X1116">
        <f t="shared" si="160"/>
        <v>2</v>
      </c>
      <c r="Y1116">
        <f t="shared" si="161"/>
        <v>1</v>
      </c>
    </row>
    <row r="1117" spans="1:25" x14ac:dyDescent="0.3">
      <c r="A1117" t="s">
        <v>1153</v>
      </c>
      <c r="B1117" s="1">
        <v>45660</v>
      </c>
      <c r="C1117" s="1">
        <v>45663</v>
      </c>
      <c r="D1117" s="1">
        <v>45662</v>
      </c>
      <c r="E1117" t="s">
        <v>23</v>
      </c>
      <c r="F1117" t="s">
        <v>45</v>
      </c>
      <c r="G1117" t="s">
        <v>18</v>
      </c>
      <c r="H1117" t="s">
        <v>33</v>
      </c>
      <c r="I1117" t="s">
        <v>29</v>
      </c>
      <c r="J1117" t="s">
        <v>27</v>
      </c>
      <c r="K1117">
        <v>2</v>
      </c>
      <c r="L1117">
        <v>131.12</v>
      </c>
      <c r="M1117">
        <v>52.65</v>
      </c>
      <c r="N1117">
        <v>3.02</v>
      </c>
      <c r="O1117">
        <v>10</v>
      </c>
      <c r="P1117">
        <f t="shared" si="153"/>
        <v>1</v>
      </c>
      <c r="Q1117" t="str">
        <f t="shared" si="154"/>
        <v>Before 01-15</v>
      </c>
      <c r="R1117">
        <f t="shared" si="155"/>
        <v>118.00800000000001</v>
      </c>
      <c r="S1117">
        <f t="shared" si="156"/>
        <v>236.01600000000002</v>
      </c>
      <c r="T1117">
        <f t="shared" si="157"/>
        <v>130.71600000000001</v>
      </c>
      <c r="U1117" s="2">
        <f>Monthly_Fixed_Costs!$I$2</f>
        <v>26.363636363636363</v>
      </c>
      <c r="V1117">
        <f t="shared" si="158"/>
        <v>6.04</v>
      </c>
      <c r="W1117" s="2">
        <f t="shared" si="159"/>
        <v>98.312363636363642</v>
      </c>
      <c r="X1117">
        <f t="shared" si="160"/>
        <v>2</v>
      </c>
      <c r="Y1117">
        <f t="shared" si="161"/>
        <v>0</v>
      </c>
    </row>
    <row r="1118" spans="1:25" x14ac:dyDescent="0.3">
      <c r="A1118" t="s">
        <v>1154</v>
      </c>
      <c r="B1118" s="1">
        <v>45672</v>
      </c>
      <c r="C1118" s="1">
        <v>45676</v>
      </c>
      <c r="D1118" s="1">
        <v>45675</v>
      </c>
      <c r="E1118" t="s">
        <v>23</v>
      </c>
      <c r="F1118" t="s">
        <v>41</v>
      </c>
      <c r="G1118" t="s">
        <v>18</v>
      </c>
      <c r="H1118" t="s">
        <v>25</v>
      </c>
      <c r="I1118" t="s">
        <v>47</v>
      </c>
      <c r="J1118" t="s">
        <v>35</v>
      </c>
      <c r="K1118">
        <v>4</v>
      </c>
      <c r="L1118">
        <v>124.56</v>
      </c>
      <c r="M1118">
        <v>64.81</v>
      </c>
      <c r="N1118">
        <v>11.67</v>
      </c>
      <c r="O1118">
        <v>5</v>
      </c>
      <c r="P1118">
        <f t="shared" si="153"/>
        <v>1</v>
      </c>
      <c r="Q1118" t="str">
        <f t="shared" si="154"/>
        <v>Before 01-15</v>
      </c>
      <c r="R1118">
        <f t="shared" si="155"/>
        <v>118.33199999999999</v>
      </c>
      <c r="S1118">
        <f t="shared" si="156"/>
        <v>473.32799999999997</v>
      </c>
      <c r="T1118">
        <f t="shared" si="157"/>
        <v>214.08799999999997</v>
      </c>
      <c r="U1118" s="2">
        <f>Monthly_Fixed_Costs!$I$2</f>
        <v>26.363636363636363</v>
      </c>
      <c r="V1118">
        <f t="shared" si="158"/>
        <v>46.68</v>
      </c>
      <c r="W1118" s="2">
        <f t="shared" si="159"/>
        <v>141.04436363636358</v>
      </c>
      <c r="X1118">
        <f t="shared" si="160"/>
        <v>3</v>
      </c>
      <c r="Y1118">
        <f t="shared" si="161"/>
        <v>0</v>
      </c>
    </row>
    <row r="1119" spans="1:25" x14ac:dyDescent="0.3">
      <c r="A1119" t="s">
        <v>1155</v>
      </c>
      <c r="B1119" s="1">
        <v>45675</v>
      </c>
      <c r="C1119" s="1">
        <v>45678</v>
      </c>
      <c r="D1119" s="1">
        <v>45677</v>
      </c>
      <c r="E1119" t="s">
        <v>23</v>
      </c>
      <c r="F1119" t="s">
        <v>45</v>
      </c>
      <c r="G1119" t="s">
        <v>24</v>
      </c>
      <c r="H1119" t="s">
        <v>25</v>
      </c>
      <c r="I1119" t="s">
        <v>34</v>
      </c>
      <c r="J1119" t="s">
        <v>35</v>
      </c>
      <c r="K1119">
        <v>5</v>
      </c>
      <c r="L1119">
        <v>87.63</v>
      </c>
      <c r="M1119">
        <v>39.46</v>
      </c>
      <c r="N1119">
        <v>11.72</v>
      </c>
      <c r="O1119">
        <v>5</v>
      </c>
      <c r="P1119">
        <f t="shared" si="153"/>
        <v>1</v>
      </c>
      <c r="Q1119" t="str">
        <f t="shared" si="154"/>
        <v>After 01-15</v>
      </c>
      <c r="R1119">
        <f t="shared" si="155"/>
        <v>83.248499999999993</v>
      </c>
      <c r="S1119">
        <f t="shared" si="156"/>
        <v>416.24249999999995</v>
      </c>
      <c r="T1119">
        <f t="shared" si="157"/>
        <v>218.94249999999994</v>
      </c>
      <c r="U1119" s="2">
        <f>Monthly_Fixed_Costs!$I$2</f>
        <v>26.363636363636363</v>
      </c>
      <c r="V1119">
        <f t="shared" si="158"/>
        <v>58.6</v>
      </c>
      <c r="W1119" s="2">
        <f t="shared" si="159"/>
        <v>133.97886363636357</v>
      </c>
      <c r="X1119">
        <f t="shared" si="160"/>
        <v>2</v>
      </c>
      <c r="Y1119">
        <f t="shared" si="161"/>
        <v>0</v>
      </c>
    </row>
    <row r="1120" spans="1:25" x14ac:dyDescent="0.3">
      <c r="A1120" t="s">
        <v>1156</v>
      </c>
      <c r="B1120" s="1">
        <v>45683</v>
      </c>
      <c r="C1120" s="1">
        <v>45687</v>
      </c>
      <c r="D1120" s="1">
        <v>45687</v>
      </c>
      <c r="E1120" t="s">
        <v>23</v>
      </c>
      <c r="F1120" t="s">
        <v>45</v>
      </c>
      <c r="G1120" t="s">
        <v>24</v>
      </c>
      <c r="H1120" t="s">
        <v>25</v>
      </c>
      <c r="I1120" t="s">
        <v>74</v>
      </c>
      <c r="J1120" t="s">
        <v>27</v>
      </c>
      <c r="K1120">
        <v>12</v>
      </c>
      <c r="L1120">
        <v>144.84</v>
      </c>
      <c r="M1120">
        <v>73.78</v>
      </c>
      <c r="N1120">
        <v>7.18</v>
      </c>
      <c r="O1120">
        <v>10</v>
      </c>
      <c r="P1120">
        <f t="shared" si="153"/>
        <v>1</v>
      </c>
      <c r="Q1120" t="str">
        <f t="shared" si="154"/>
        <v>After 01-15</v>
      </c>
      <c r="R1120">
        <f t="shared" si="155"/>
        <v>130.35599999999999</v>
      </c>
      <c r="S1120">
        <f t="shared" si="156"/>
        <v>1564.2719999999999</v>
      </c>
      <c r="T1120">
        <f t="shared" si="157"/>
        <v>678.91199999999992</v>
      </c>
      <c r="U1120" s="2">
        <f>Monthly_Fixed_Costs!$I$2</f>
        <v>26.363636363636363</v>
      </c>
      <c r="V1120">
        <f t="shared" si="158"/>
        <v>86.16</v>
      </c>
      <c r="W1120" s="2">
        <f t="shared" si="159"/>
        <v>566.38836363636358</v>
      </c>
      <c r="X1120">
        <f t="shared" si="160"/>
        <v>4</v>
      </c>
      <c r="Y1120">
        <f t="shared" si="161"/>
        <v>0</v>
      </c>
    </row>
    <row r="1121" spans="1:25" x14ac:dyDescent="0.3">
      <c r="A1121" t="s">
        <v>1157</v>
      </c>
      <c r="B1121" s="1">
        <v>45666</v>
      </c>
      <c r="C1121" s="1">
        <v>45669</v>
      </c>
      <c r="D1121" s="1">
        <v>45669</v>
      </c>
      <c r="E1121" t="s">
        <v>23</v>
      </c>
      <c r="F1121" t="s">
        <v>32</v>
      </c>
      <c r="G1121" t="s">
        <v>18</v>
      </c>
      <c r="H1121" t="s">
        <v>33</v>
      </c>
      <c r="I1121" t="s">
        <v>29</v>
      </c>
      <c r="J1121" t="s">
        <v>27</v>
      </c>
      <c r="K1121">
        <v>10</v>
      </c>
      <c r="L1121">
        <v>154.25</v>
      </c>
      <c r="M1121">
        <v>91.5</v>
      </c>
      <c r="N1121">
        <v>4.4000000000000004</v>
      </c>
      <c r="O1121">
        <v>10</v>
      </c>
      <c r="P1121">
        <f t="shared" si="153"/>
        <v>1</v>
      </c>
      <c r="Q1121" t="str">
        <f t="shared" si="154"/>
        <v>Before 01-15</v>
      </c>
      <c r="R1121">
        <f t="shared" si="155"/>
        <v>138.82500000000002</v>
      </c>
      <c r="S1121">
        <f t="shared" si="156"/>
        <v>1388.2500000000002</v>
      </c>
      <c r="T1121">
        <f t="shared" si="157"/>
        <v>473.25000000000023</v>
      </c>
      <c r="U1121" s="2">
        <f>Monthly_Fixed_Costs!$I$2</f>
        <v>26.363636363636363</v>
      </c>
      <c r="V1121">
        <f t="shared" si="158"/>
        <v>44</v>
      </c>
      <c r="W1121" s="2">
        <f t="shared" si="159"/>
        <v>402.88636363636385</v>
      </c>
      <c r="X1121">
        <f t="shared" si="160"/>
        <v>3</v>
      </c>
      <c r="Y1121">
        <f t="shared" si="161"/>
        <v>0</v>
      </c>
    </row>
    <row r="1122" spans="1:25" x14ac:dyDescent="0.3">
      <c r="A1122" t="s">
        <v>1158</v>
      </c>
      <c r="B1122" s="1">
        <v>45671</v>
      </c>
      <c r="C1122" s="1">
        <v>45674</v>
      </c>
      <c r="D1122" s="1">
        <v>45674</v>
      </c>
      <c r="E1122" t="s">
        <v>16</v>
      </c>
      <c r="F1122" t="s">
        <v>32</v>
      </c>
      <c r="G1122" t="s">
        <v>18</v>
      </c>
      <c r="H1122" t="s">
        <v>19</v>
      </c>
      <c r="I1122" t="s">
        <v>29</v>
      </c>
      <c r="J1122" t="s">
        <v>27</v>
      </c>
      <c r="K1122">
        <v>3</v>
      </c>
      <c r="L1122">
        <v>27.3</v>
      </c>
      <c r="M1122">
        <v>13.96</v>
      </c>
      <c r="N1122">
        <v>5.91</v>
      </c>
      <c r="O1122">
        <v>10</v>
      </c>
      <c r="P1122">
        <f t="shared" si="153"/>
        <v>1</v>
      </c>
      <c r="Q1122" t="str">
        <f t="shared" si="154"/>
        <v>Before 01-15</v>
      </c>
      <c r="R1122">
        <f t="shared" si="155"/>
        <v>24.57</v>
      </c>
      <c r="S1122">
        <f t="shared" si="156"/>
        <v>73.710000000000008</v>
      </c>
      <c r="T1122">
        <f t="shared" si="157"/>
        <v>31.830000000000005</v>
      </c>
      <c r="U1122" s="2">
        <f>Monthly_Fixed_Costs!$I$2</f>
        <v>26.363636363636363</v>
      </c>
      <c r="V1122">
        <f t="shared" si="158"/>
        <v>17.73</v>
      </c>
      <c r="W1122" s="2">
        <f t="shared" si="159"/>
        <v>-12.263636363636358</v>
      </c>
      <c r="X1122">
        <f t="shared" si="160"/>
        <v>3</v>
      </c>
      <c r="Y1122">
        <f t="shared" si="161"/>
        <v>1</v>
      </c>
    </row>
    <row r="1123" spans="1:25" x14ac:dyDescent="0.3">
      <c r="A1123" t="s">
        <v>1159</v>
      </c>
      <c r="B1123" s="1">
        <v>45676</v>
      </c>
      <c r="C1123" s="1">
        <v>45679</v>
      </c>
      <c r="D1123" s="1">
        <v>45682</v>
      </c>
      <c r="E1123" t="s">
        <v>16</v>
      </c>
      <c r="F1123" t="s">
        <v>17</v>
      </c>
      <c r="G1123" t="s">
        <v>24</v>
      </c>
      <c r="H1123" t="s">
        <v>25</v>
      </c>
      <c r="I1123" t="s">
        <v>74</v>
      </c>
      <c r="J1123" t="s">
        <v>27</v>
      </c>
      <c r="K1123">
        <v>5</v>
      </c>
      <c r="L1123">
        <v>73.98</v>
      </c>
      <c r="M1123">
        <v>39.08</v>
      </c>
      <c r="N1123">
        <v>3.51</v>
      </c>
      <c r="O1123">
        <v>0</v>
      </c>
      <c r="P1123">
        <f t="shared" si="153"/>
        <v>0</v>
      </c>
      <c r="Q1123" t="str">
        <f t="shared" si="154"/>
        <v>After 01-15</v>
      </c>
      <c r="R1123">
        <f t="shared" si="155"/>
        <v>73.98</v>
      </c>
      <c r="S1123">
        <f t="shared" si="156"/>
        <v>369.90000000000003</v>
      </c>
      <c r="T1123">
        <f t="shared" si="157"/>
        <v>174.50000000000006</v>
      </c>
      <c r="U1123" s="2">
        <f>Monthly_Fixed_Costs!$I$2</f>
        <v>26.363636363636363</v>
      </c>
      <c r="V1123">
        <f t="shared" si="158"/>
        <v>17.549999999999997</v>
      </c>
      <c r="W1123" s="2">
        <f t="shared" si="159"/>
        <v>130.5863636363637</v>
      </c>
      <c r="X1123">
        <f t="shared" si="160"/>
        <v>6</v>
      </c>
      <c r="Y1123">
        <f t="shared" si="161"/>
        <v>0</v>
      </c>
    </row>
    <row r="1124" spans="1:25" x14ac:dyDescent="0.3">
      <c r="A1124" t="s">
        <v>1160</v>
      </c>
      <c r="B1124" s="1">
        <v>45667</v>
      </c>
      <c r="C1124" s="1">
        <v>45669</v>
      </c>
      <c r="D1124" s="1">
        <v>45668</v>
      </c>
      <c r="E1124" t="s">
        <v>16</v>
      </c>
      <c r="F1124" t="s">
        <v>32</v>
      </c>
      <c r="G1124" t="s">
        <v>24</v>
      </c>
      <c r="H1124" t="s">
        <v>19</v>
      </c>
      <c r="I1124" t="s">
        <v>29</v>
      </c>
      <c r="J1124" t="s">
        <v>27</v>
      </c>
      <c r="K1124">
        <v>13</v>
      </c>
      <c r="L1124">
        <v>175.28</v>
      </c>
      <c r="M1124">
        <v>106.11</v>
      </c>
      <c r="N1124">
        <v>10.16</v>
      </c>
      <c r="O1124">
        <v>0</v>
      </c>
      <c r="P1124">
        <f t="shared" si="153"/>
        <v>1</v>
      </c>
      <c r="Q1124" t="str">
        <f t="shared" si="154"/>
        <v>Before 01-15</v>
      </c>
      <c r="R1124">
        <f t="shared" si="155"/>
        <v>175.28</v>
      </c>
      <c r="S1124">
        <f t="shared" si="156"/>
        <v>2278.64</v>
      </c>
      <c r="T1124">
        <f t="shared" si="157"/>
        <v>899.20999999999981</v>
      </c>
      <c r="U1124" s="2">
        <f>Monthly_Fixed_Costs!$I$2</f>
        <v>26.363636363636363</v>
      </c>
      <c r="V1124">
        <f t="shared" si="158"/>
        <v>132.08000000000001</v>
      </c>
      <c r="W1124" s="2">
        <f t="shared" si="159"/>
        <v>740.76636363636339</v>
      </c>
      <c r="X1124">
        <f t="shared" si="160"/>
        <v>1</v>
      </c>
      <c r="Y1124">
        <f t="shared" si="161"/>
        <v>0</v>
      </c>
    </row>
    <row r="1125" spans="1:25" x14ac:dyDescent="0.3">
      <c r="A1125" t="s">
        <v>1161</v>
      </c>
      <c r="B1125" s="1">
        <v>45670</v>
      </c>
      <c r="C1125" s="1">
        <v>45674</v>
      </c>
      <c r="D1125" s="1">
        <v>45673</v>
      </c>
      <c r="E1125" t="s">
        <v>23</v>
      </c>
      <c r="F1125" t="s">
        <v>32</v>
      </c>
      <c r="G1125" t="s">
        <v>18</v>
      </c>
      <c r="H1125" t="s">
        <v>37</v>
      </c>
      <c r="I1125" t="s">
        <v>20</v>
      </c>
      <c r="J1125" t="s">
        <v>21</v>
      </c>
      <c r="K1125">
        <v>14</v>
      </c>
      <c r="L1125">
        <v>54.64</v>
      </c>
      <c r="M1125">
        <v>34.33</v>
      </c>
      <c r="N1125">
        <v>8.74</v>
      </c>
      <c r="O1125">
        <v>5</v>
      </c>
      <c r="P1125">
        <f t="shared" si="153"/>
        <v>1</v>
      </c>
      <c r="Q1125" t="str">
        <f t="shared" si="154"/>
        <v>Before 01-15</v>
      </c>
      <c r="R1125">
        <f t="shared" si="155"/>
        <v>51.908000000000001</v>
      </c>
      <c r="S1125">
        <f t="shared" si="156"/>
        <v>726.71199999999999</v>
      </c>
      <c r="T1125">
        <f t="shared" si="157"/>
        <v>246.09199999999998</v>
      </c>
      <c r="U1125" s="2">
        <f>Monthly_Fixed_Costs!$I$2</f>
        <v>26.363636363636363</v>
      </c>
      <c r="V1125">
        <f t="shared" si="158"/>
        <v>122.36</v>
      </c>
      <c r="W1125" s="2">
        <f t="shared" si="159"/>
        <v>97.368363636363625</v>
      </c>
      <c r="X1125">
        <f t="shared" si="160"/>
        <v>3</v>
      </c>
      <c r="Y1125">
        <f t="shared" si="161"/>
        <v>0</v>
      </c>
    </row>
    <row r="1126" spans="1:25" x14ac:dyDescent="0.3">
      <c r="A1126" t="s">
        <v>1162</v>
      </c>
      <c r="B1126" s="1">
        <v>45685</v>
      </c>
      <c r="C1126" s="1">
        <v>45689</v>
      </c>
      <c r="D1126" s="1">
        <v>45692</v>
      </c>
      <c r="E1126" t="s">
        <v>16</v>
      </c>
      <c r="F1126" t="s">
        <v>32</v>
      </c>
      <c r="G1126" t="s">
        <v>24</v>
      </c>
      <c r="H1126" t="s">
        <v>33</v>
      </c>
      <c r="I1126" t="s">
        <v>34</v>
      </c>
      <c r="J1126" t="s">
        <v>35</v>
      </c>
      <c r="K1126">
        <v>9</v>
      </c>
      <c r="L1126">
        <v>93.07</v>
      </c>
      <c r="M1126">
        <v>48</v>
      </c>
      <c r="N1126">
        <v>4.45</v>
      </c>
      <c r="O1126">
        <v>5</v>
      </c>
      <c r="P1126">
        <f t="shared" si="153"/>
        <v>0</v>
      </c>
      <c r="Q1126" t="str">
        <f t="shared" si="154"/>
        <v>After 01-15</v>
      </c>
      <c r="R1126">
        <f t="shared" si="155"/>
        <v>88.416499999999985</v>
      </c>
      <c r="S1126">
        <f t="shared" si="156"/>
        <v>795.74849999999992</v>
      </c>
      <c r="T1126">
        <f t="shared" si="157"/>
        <v>363.74849999999992</v>
      </c>
      <c r="U1126" s="2">
        <f>Monthly_Fixed_Costs!$I$2</f>
        <v>26.363636363636363</v>
      </c>
      <c r="V1126">
        <f t="shared" si="158"/>
        <v>40.050000000000004</v>
      </c>
      <c r="W1126" s="2">
        <f t="shared" si="159"/>
        <v>297.33486363636354</v>
      </c>
      <c r="X1126">
        <f t="shared" si="160"/>
        <v>7</v>
      </c>
      <c r="Y1126">
        <f t="shared" si="161"/>
        <v>0</v>
      </c>
    </row>
    <row r="1127" spans="1:25" x14ac:dyDescent="0.3">
      <c r="A1127" t="s">
        <v>1163</v>
      </c>
      <c r="B1127" s="1">
        <v>45660</v>
      </c>
      <c r="C1127" s="1">
        <v>45664</v>
      </c>
      <c r="D1127" s="1">
        <v>45664</v>
      </c>
      <c r="E1127" t="s">
        <v>16</v>
      </c>
      <c r="F1127" t="s">
        <v>17</v>
      </c>
      <c r="G1127" t="s">
        <v>18</v>
      </c>
      <c r="H1127" t="s">
        <v>19</v>
      </c>
      <c r="I1127" t="s">
        <v>20</v>
      </c>
      <c r="J1127" t="s">
        <v>21</v>
      </c>
      <c r="K1127">
        <v>13</v>
      </c>
      <c r="L1127">
        <v>111.06</v>
      </c>
      <c r="M1127">
        <v>67.290000000000006</v>
      </c>
      <c r="N1127">
        <v>3.42</v>
      </c>
      <c r="O1127">
        <v>5</v>
      </c>
      <c r="P1127">
        <f t="shared" si="153"/>
        <v>1</v>
      </c>
      <c r="Q1127" t="str">
        <f t="shared" si="154"/>
        <v>Before 01-15</v>
      </c>
      <c r="R1127">
        <f t="shared" si="155"/>
        <v>105.50699999999999</v>
      </c>
      <c r="S1127">
        <f t="shared" si="156"/>
        <v>1371.5909999999999</v>
      </c>
      <c r="T1127">
        <f t="shared" si="157"/>
        <v>496.8209999999998</v>
      </c>
      <c r="U1127" s="2">
        <f>Monthly_Fixed_Costs!$I$2</f>
        <v>26.363636363636363</v>
      </c>
      <c r="V1127">
        <f t="shared" si="158"/>
        <v>44.46</v>
      </c>
      <c r="W1127" s="2">
        <f t="shared" si="159"/>
        <v>425.99736363636345</v>
      </c>
      <c r="X1127">
        <f t="shared" si="160"/>
        <v>4</v>
      </c>
      <c r="Y1127">
        <f t="shared" si="161"/>
        <v>0</v>
      </c>
    </row>
    <row r="1128" spans="1:25" x14ac:dyDescent="0.3">
      <c r="A1128" t="s">
        <v>1164</v>
      </c>
      <c r="B1128" s="1">
        <v>45685</v>
      </c>
      <c r="C1128" s="1">
        <v>45689</v>
      </c>
      <c r="D1128" s="1">
        <v>45691</v>
      </c>
      <c r="E1128" t="s">
        <v>23</v>
      </c>
      <c r="F1128" t="s">
        <v>32</v>
      </c>
      <c r="G1128" t="s">
        <v>24</v>
      </c>
      <c r="H1128" t="s">
        <v>37</v>
      </c>
      <c r="I1128" t="s">
        <v>26</v>
      </c>
      <c r="J1128" t="s">
        <v>27</v>
      </c>
      <c r="K1128">
        <v>7</v>
      </c>
      <c r="L1128">
        <v>125.67</v>
      </c>
      <c r="M1128">
        <v>81.37</v>
      </c>
      <c r="N1128">
        <v>4.8899999999999997</v>
      </c>
      <c r="O1128">
        <v>5</v>
      </c>
      <c r="P1128">
        <f t="shared" si="153"/>
        <v>0</v>
      </c>
      <c r="Q1128" t="str">
        <f t="shared" si="154"/>
        <v>After 01-15</v>
      </c>
      <c r="R1128">
        <f t="shared" si="155"/>
        <v>119.3865</v>
      </c>
      <c r="S1128">
        <f t="shared" si="156"/>
        <v>835.70550000000003</v>
      </c>
      <c r="T1128">
        <f t="shared" si="157"/>
        <v>266.1155</v>
      </c>
      <c r="U1128" s="2">
        <f>Monthly_Fixed_Costs!$I$2</f>
        <v>26.363636363636363</v>
      </c>
      <c r="V1128">
        <f t="shared" si="158"/>
        <v>34.229999999999997</v>
      </c>
      <c r="W1128" s="2">
        <f t="shared" si="159"/>
        <v>205.52186363636363</v>
      </c>
      <c r="X1128">
        <f t="shared" si="160"/>
        <v>6</v>
      </c>
      <c r="Y1128">
        <f t="shared" si="161"/>
        <v>0</v>
      </c>
    </row>
    <row r="1129" spans="1:25" x14ac:dyDescent="0.3">
      <c r="A1129" t="s">
        <v>1165</v>
      </c>
      <c r="B1129" s="1">
        <v>45672</v>
      </c>
      <c r="C1129" s="1">
        <v>45674</v>
      </c>
      <c r="D1129" s="1">
        <v>45673</v>
      </c>
      <c r="E1129" t="s">
        <v>23</v>
      </c>
      <c r="F1129" t="s">
        <v>45</v>
      </c>
      <c r="G1129" t="s">
        <v>18</v>
      </c>
      <c r="H1129" t="s">
        <v>19</v>
      </c>
      <c r="I1129" t="s">
        <v>34</v>
      </c>
      <c r="J1129" t="s">
        <v>35</v>
      </c>
      <c r="K1129">
        <v>13</v>
      </c>
      <c r="L1129">
        <v>133.33000000000001</v>
      </c>
      <c r="M1129">
        <v>81.180000000000007</v>
      </c>
      <c r="N1129">
        <v>10.72</v>
      </c>
      <c r="O1129">
        <v>5</v>
      </c>
      <c r="P1129">
        <f t="shared" si="153"/>
        <v>1</v>
      </c>
      <c r="Q1129" t="str">
        <f t="shared" si="154"/>
        <v>Before 01-15</v>
      </c>
      <c r="R1129">
        <f t="shared" si="155"/>
        <v>126.6635</v>
      </c>
      <c r="S1129">
        <f t="shared" si="156"/>
        <v>1646.6255000000001</v>
      </c>
      <c r="T1129">
        <f t="shared" si="157"/>
        <v>591.28549999999996</v>
      </c>
      <c r="U1129" s="2">
        <f>Monthly_Fixed_Costs!$I$2</f>
        <v>26.363636363636363</v>
      </c>
      <c r="V1129">
        <f t="shared" si="158"/>
        <v>139.36000000000001</v>
      </c>
      <c r="W1129" s="2">
        <f t="shared" si="159"/>
        <v>425.56186363636357</v>
      </c>
      <c r="X1129">
        <f t="shared" si="160"/>
        <v>1</v>
      </c>
      <c r="Y1129">
        <f t="shared" si="161"/>
        <v>0</v>
      </c>
    </row>
    <row r="1130" spans="1:25" x14ac:dyDescent="0.3">
      <c r="A1130" t="s">
        <v>1166</v>
      </c>
      <c r="B1130" s="1">
        <v>45684</v>
      </c>
      <c r="C1130" s="1">
        <v>45686</v>
      </c>
      <c r="D1130" s="1">
        <v>45687</v>
      </c>
      <c r="E1130" t="s">
        <v>23</v>
      </c>
      <c r="F1130" t="s">
        <v>41</v>
      </c>
      <c r="G1130" t="s">
        <v>18</v>
      </c>
      <c r="H1130" t="s">
        <v>37</v>
      </c>
      <c r="I1130" t="s">
        <v>20</v>
      </c>
      <c r="J1130" t="s">
        <v>21</v>
      </c>
      <c r="K1130">
        <v>11</v>
      </c>
      <c r="L1130">
        <v>135.9</v>
      </c>
      <c r="M1130">
        <v>70.569999999999993</v>
      </c>
      <c r="N1130">
        <v>11.32</v>
      </c>
      <c r="O1130">
        <v>0</v>
      </c>
      <c r="P1130">
        <f t="shared" si="153"/>
        <v>0</v>
      </c>
      <c r="Q1130" t="str">
        <f t="shared" si="154"/>
        <v>After 01-15</v>
      </c>
      <c r="R1130">
        <f t="shared" si="155"/>
        <v>135.9</v>
      </c>
      <c r="S1130">
        <f t="shared" si="156"/>
        <v>1494.9</v>
      </c>
      <c r="T1130">
        <f t="shared" si="157"/>
        <v>718.63000000000011</v>
      </c>
      <c r="U1130" s="2">
        <f>Monthly_Fixed_Costs!$I$2</f>
        <v>26.363636363636363</v>
      </c>
      <c r="V1130">
        <f t="shared" si="158"/>
        <v>124.52000000000001</v>
      </c>
      <c r="W1130" s="2">
        <f t="shared" si="159"/>
        <v>567.74636363636375</v>
      </c>
      <c r="X1130">
        <f t="shared" si="160"/>
        <v>3</v>
      </c>
      <c r="Y1130">
        <f t="shared" si="161"/>
        <v>0</v>
      </c>
    </row>
    <row r="1131" spans="1:25" x14ac:dyDescent="0.3">
      <c r="A1131" t="s">
        <v>1167</v>
      </c>
      <c r="B1131" s="1">
        <v>45660</v>
      </c>
      <c r="C1131" s="1">
        <v>45664</v>
      </c>
      <c r="D1131" s="1">
        <v>45663</v>
      </c>
      <c r="E1131" t="s">
        <v>16</v>
      </c>
      <c r="F1131" t="s">
        <v>41</v>
      </c>
      <c r="G1131" t="s">
        <v>24</v>
      </c>
      <c r="H1131" t="s">
        <v>33</v>
      </c>
      <c r="I1131" t="s">
        <v>38</v>
      </c>
      <c r="J1131" t="s">
        <v>21</v>
      </c>
      <c r="K1131">
        <v>5</v>
      </c>
      <c r="L1131">
        <v>53.35</v>
      </c>
      <c r="M1131">
        <v>27.56</v>
      </c>
      <c r="N1131">
        <v>7.98</v>
      </c>
      <c r="O1131">
        <v>10</v>
      </c>
      <c r="P1131">
        <f t="shared" si="153"/>
        <v>1</v>
      </c>
      <c r="Q1131" t="str">
        <f t="shared" si="154"/>
        <v>Before 01-15</v>
      </c>
      <c r="R1131">
        <f t="shared" si="155"/>
        <v>48.015000000000001</v>
      </c>
      <c r="S1131">
        <f t="shared" si="156"/>
        <v>240.07499999999999</v>
      </c>
      <c r="T1131">
        <f t="shared" si="157"/>
        <v>102.27500000000001</v>
      </c>
      <c r="U1131" s="2">
        <f>Monthly_Fixed_Costs!$I$2</f>
        <v>26.363636363636363</v>
      </c>
      <c r="V1131">
        <f t="shared" si="158"/>
        <v>39.900000000000006</v>
      </c>
      <c r="W1131" s="2">
        <f t="shared" si="159"/>
        <v>36.01136363636364</v>
      </c>
      <c r="X1131">
        <f t="shared" si="160"/>
        <v>3</v>
      </c>
      <c r="Y1131">
        <f t="shared" si="161"/>
        <v>0</v>
      </c>
    </row>
    <row r="1132" spans="1:25" x14ac:dyDescent="0.3">
      <c r="A1132" t="s">
        <v>1168</v>
      </c>
      <c r="B1132" s="1">
        <v>45663</v>
      </c>
      <c r="C1132" s="1">
        <v>45667</v>
      </c>
      <c r="D1132" s="1">
        <v>45666</v>
      </c>
      <c r="E1132" t="s">
        <v>23</v>
      </c>
      <c r="F1132" t="s">
        <v>17</v>
      </c>
      <c r="G1132" t="s">
        <v>24</v>
      </c>
      <c r="H1132" t="s">
        <v>19</v>
      </c>
      <c r="I1132" t="s">
        <v>47</v>
      </c>
      <c r="J1132" t="s">
        <v>35</v>
      </c>
      <c r="K1132">
        <v>19</v>
      </c>
      <c r="L1132">
        <v>49.39</v>
      </c>
      <c r="M1132">
        <v>22.49</v>
      </c>
      <c r="N1132">
        <v>6.42</v>
      </c>
      <c r="O1132">
        <v>5</v>
      </c>
      <c r="P1132">
        <f t="shared" si="153"/>
        <v>1</v>
      </c>
      <c r="Q1132" t="str">
        <f t="shared" si="154"/>
        <v>Before 01-15</v>
      </c>
      <c r="R1132">
        <f t="shared" si="155"/>
        <v>46.920499999999997</v>
      </c>
      <c r="S1132">
        <f t="shared" si="156"/>
        <v>891.48949999999991</v>
      </c>
      <c r="T1132">
        <f t="shared" si="157"/>
        <v>464.17949999999996</v>
      </c>
      <c r="U1132" s="2">
        <f>Monthly_Fixed_Costs!$I$2</f>
        <v>26.363636363636363</v>
      </c>
      <c r="V1132">
        <f t="shared" si="158"/>
        <v>121.98</v>
      </c>
      <c r="W1132" s="2">
        <f t="shared" si="159"/>
        <v>315.83586363636357</v>
      </c>
      <c r="X1132">
        <f t="shared" si="160"/>
        <v>3</v>
      </c>
      <c r="Y1132">
        <f t="shared" si="161"/>
        <v>0</v>
      </c>
    </row>
    <row r="1133" spans="1:25" x14ac:dyDescent="0.3">
      <c r="A1133" t="s">
        <v>1169</v>
      </c>
      <c r="B1133" s="1">
        <v>45662</v>
      </c>
      <c r="C1133" s="1">
        <v>45665</v>
      </c>
      <c r="D1133" s="1">
        <v>45664</v>
      </c>
      <c r="E1133" t="s">
        <v>23</v>
      </c>
      <c r="F1133" t="s">
        <v>17</v>
      </c>
      <c r="G1133" t="s">
        <v>18</v>
      </c>
      <c r="H1133" t="s">
        <v>25</v>
      </c>
      <c r="I1133" t="s">
        <v>38</v>
      </c>
      <c r="J1133" t="s">
        <v>21</v>
      </c>
      <c r="K1133">
        <v>3</v>
      </c>
      <c r="L1133">
        <v>130.07</v>
      </c>
      <c r="M1133">
        <v>82.83</v>
      </c>
      <c r="N1133">
        <v>7.91</v>
      </c>
      <c r="O1133">
        <v>15</v>
      </c>
      <c r="P1133">
        <f t="shared" si="153"/>
        <v>1</v>
      </c>
      <c r="Q1133" t="str">
        <f t="shared" si="154"/>
        <v>Before 01-15</v>
      </c>
      <c r="R1133">
        <f t="shared" si="155"/>
        <v>110.55949999999999</v>
      </c>
      <c r="S1133">
        <f t="shared" si="156"/>
        <v>331.67849999999999</v>
      </c>
      <c r="T1133">
        <f t="shared" si="157"/>
        <v>83.188499999999976</v>
      </c>
      <c r="U1133" s="2">
        <f>Monthly_Fixed_Costs!$I$2</f>
        <v>26.363636363636363</v>
      </c>
      <c r="V1133">
        <f t="shared" si="158"/>
        <v>23.73</v>
      </c>
      <c r="W1133" s="2">
        <f t="shared" si="159"/>
        <v>33.094863636363613</v>
      </c>
      <c r="X1133">
        <f t="shared" si="160"/>
        <v>2</v>
      </c>
      <c r="Y1133">
        <f t="shared" si="161"/>
        <v>0</v>
      </c>
    </row>
    <row r="1134" spans="1:25" x14ac:dyDescent="0.3">
      <c r="A1134" t="s">
        <v>1170</v>
      </c>
      <c r="B1134" s="1">
        <v>45677</v>
      </c>
      <c r="C1134" s="1">
        <v>45681</v>
      </c>
      <c r="D1134" s="1">
        <v>45683</v>
      </c>
      <c r="E1134" t="s">
        <v>16</v>
      </c>
      <c r="F1134" t="s">
        <v>41</v>
      </c>
      <c r="G1134" t="s">
        <v>24</v>
      </c>
      <c r="H1134" t="s">
        <v>37</v>
      </c>
      <c r="I1134" t="s">
        <v>34</v>
      </c>
      <c r="J1134" t="s">
        <v>35</v>
      </c>
      <c r="K1134">
        <v>17</v>
      </c>
      <c r="L1134">
        <v>61.63</v>
      </c>
      <c r="M1134">
        <v>28.82</v>
      </c>
      <c r="N1134">
        <v>7.89</v>
      </c>
      <c r="O1134">
        <v>5</v>
      </c>
      <c r="P1134">
        <f t="shared" si="153"/>
        <v>0</v>
      </c>
      <c r="Q1134" t="str">
        <f t="shared" si="154"/>
        <v>After 01-15</v>
      </c>
      <c r="R1134">
        <f t="shared" si="155"/>
        <v>58.548499999999997</v>
      </c>
      <c r="S1134">
        <f t="shared" si="156"/>
        <v>995.32449999999994</v>
      </c>
      <c r="T1134">
        <f t="shared" si="157"/>
        <v>505.38449999999995</v>
      </c>
      <c r="U1134" s="2">
        <f>Monthly_Fixed_Costs!$I$2</f>
        <v>26.363636363636363</v>
      </c>
      <c r="V1134">
        <f t="shared" si="158"/>
        <v>134.13</v>
      </c>
      <c r="W1134" s="2">
        <f t="shared" si="159"/>
        <v>344.89086363636358</v>
      </c>
      <c r="X1134">
        <f t="shared" si="160"/>
        <v>6</v>
      </c>
      <c r="Y1134">
        <f t="shared" si="161"/>
        <v>0</v>
      </c>
    </row>
    <row r="1135" spans="1:25" x14ac:dyDescent="0.3">
      <c r="A1135" t="s">
        <v>1171</v>
      </c>
      <c r="B1135" s="1">
        <v>45660</v>
      </c>
      <c r="C1135" s="1">
        <v>45664</v>
      </c>
      <c r="D1135" s="1">
        <v>45664</v>
      </c>
      <c r="E1135" t="s">
        <v>16</v>
      </c>
      <c r="F1135" t="s">
        <v>32</v>
      </c>
      <c r="G1135" t="s">
        <v>24</v>
      </c>
      <c r="H1135" t="s">
        <v>19</v>
      </c>
      <c r="I1135" t="s">
        <v>26</v>
      </c>
      <c r="J1135" t="s">
        <v>27</v>
      </c>
      <c r="K1135">
        <v>13</v>
      </c>
      <c r="L1135">
        <v>38.32</v>
      </c>
      <c r="M1135">
        <v>20.96</v>
      </c>
      <c r="N1135">
        <v>11.94</v>
      </c>
      <c r="O1135">
        <v>0</v>
      </c>
      <c r="P1135">
        <f t="shared" si="153"/>
        <v>1</v>
      </c>
      <c r="Q1135" t="str">
        <f t="shared" si="154"/>
        <v>Before 01-15</v>
      </c>
      <c r="R1135">
        <f t="shared" si="155"/>
        <v>38.32</v>
      </c>
      <c r="S1135">
        <f t="shared" si="156"/>
        <v>498.16</v>
      </c>
      <c r="T1135">
        <f t="shared" si="157"/>
        <v>225.68</v>
      </c>
      <c r="U1135" s="2">
        <f>Monthly_Fixed_Costs!$I$2</f>
        <v>26.363636363636363</v>
      </c>
      <c r="V1135">
        <f t="shared" si="158"/>
        <v>155.22</v>
      </c>
      <c r="W1135" s="2">
        <f t="shared" si="159"/>
        <v>44.096363636363634</v>
      </c>
      <c r="X1135">
        <f t="shared" si="160"/>
        <v>4</v>
      </c>
      <c r="Y1135">
        <f t="shared" si="161"/>
        <v>0</v>
      </c>
    </row>
    <row r="1136" spans="1:25" x14ac:dyDescent="0.3">
      <c r="A1136" t="s">
        <v>1172</v>
      </c>
      <c r="B1136" s="1">
        <v>45660</v>
      </c>
      <c r="C1136" s="1">
        <v>45662</v>
      </c>
      <c r="D1136" s="1">
        <v>45661</v>
      </c>
      <c r="E1136" t="s">
        <v>23</v>
      </c>
      <c r="F1136" t="s">
        <v>17</v>
      </c>
      <c r="G1136" t="s">
        <v>24</v>
      </c>
      <c r="H1136" t="s">
        <v>37</v>
      </c>
      <c r="I1136" t="s">
        <v>29</v>
      </c>
      <c r="J1136" t="s">
        <v>27</v>
      </c>
      <c r="K1136">
        <v>1</v>
      </c>
      <c r="L1136">
        <v>95.57</v>
      </c>
      <c r="M1136">
        <v>60.43</v>
      </c>
      <c r="N1136">
        <v>6.31</v>
      </c>
      <c r="O1136">
        <v>10</v>
      </c>
      <c r="P1136">
        <f t="shared" si="153"/>
        <v>1</v>
      </c>
      <c r="Q1136" t="str">
        <f t="shared" si="154"/>
        <v>Before 01-15</v>
      </c>
      <c r="R1136">
        <f t="shared" si="155"/>
        <v>86.012999999999991</v>
      </c>
      <c r="S1136">
        <f t="shared" si="156"/>
        <v>86.012999999999991</v>
      </c>
      <c r="T1136">
        <f t="shared" si="157"/>
        <v>25.582999999999991</v>
      </c>
      <c r="U1136" s="2">
        <f>Monthly_Fixed_Costs!$I$2</f>
        <v>26.363636363636363</v>
      </c>
      <c r="V1136">
        <f t="shared" si="158"/>
        <v>6.31</v>
      </c>
      <c r="W1136" s="2">
        <f t="shared" si="159"/>
        <v>-7.0906363636363707</v>
      </c>
      <c r="X1136">
        <f t="shared" si="160"/>
        <v>1</v>
      </c>
      <c r="Y1136">
        <f t="shared" si="161"/>
        <v>1</v>
      </c>
    </row>
    <row r="1137" spans="1:25" x14ac:dyDescent="0.3">
      <c r="A1137" t="s">
        <v>1173</v>
      </c>
      <c r="B1137" s="1">
        <v>45661</v>
      </c>
      <c r="C1137" s="1">
        <v>45663</v>
      </c>
      <c r="D1137" s="1">
        <v>45663</v>
      </c>
      <c r="E1137" t="s">
        <v>23</v>
      </c>
      <c r="F1137" t="s">
        <v>17</v>
      </c>
      <c r="G1137" t="s">
        <v>24</v>
      </c>
      <c r="H1137" t="s">
        <v>25</v>
      </c>
      <c r="I1137" t="s">
        <v>34</v>
      </c>
      <c r="J1137" t="s">
        <v>35</v>
      </c>
      <c r="K1137">
        <v>20</v>
      </c>
      <c r="L1137">
        <v>180.74</v>
      </c>
      <c r="M1137">
        <v>76.17</v>
      </c>
      <c r="N1137">
        <v>10.58</v>
      </c>
      <c r="O1137">
        <v>10</v>
      </c>
      <c r="P1137">
        <f t="shared" si="153"/>
        <v>1</v>
      </c>
      <c r="Q1137" t="str">
        <f t="shared" si="154"/>
        <v>Before 01-15</v>
      </c>
      <c r="R1137">
        <f t="shared" si="155"/>
        <v>162.66600000000003</v>
      </c>
      <c r="S1137">
        <f t="shared" si="156"/>
        <v>3253.3200000000006</v>
      </c>
      <c r="T1137">
        <f t="shared" si="157"/>
        <v>1729.9200000000005</v>
      </c>
      <c r="U1137" s="2">
        <f>Monthly_Fixed_Costs!$I$2</f>
        <v>26.363636363636363</v>
      </c>
      <c r="V1137">
        <f t="shared" si="158"/>
        <v>211.6</v>
      </c>
      <c r="W1137" s="2">
        <f t="shared" si="159"/>
        <v>1491.9563636363641</v>
      </c>
      <c r="X1137">
        <f t="shared" si="160"/>
        <v>2</v>
      </c>
      <c r="Y1137">
        <f t="shared" si="161"/>
        <v>0</v>
      </c>
    </row>
    <row r="1138" spans="1:25" x14ac:dyDescent="0.3">
      <c r="A1138" t="s">
        <v>1174</v>
      </c>
      <c r="B1138" s="1">
        <v>45680</v>
      </c>
      <c r="C1138" s="1">
        <v>45683</v>
      </c>
      <c r="D1138" s="1">
        <v>45682</v>
      </c>
      <c r="E1138" t="s">
        <v>16</v>
      </c>
      <c r="F1138" t="s">
        <v>32</v>
      </c>
      <c r="G1138" t="s">
        <v>24</v>
      </c>
      <c r="H1138" t="s">
        <v>25</v>
      </c>
      <c r="I1138" t="s">
        <v>20</v>
      </c>
      <c r="J1138" t="s">
        <v>21</v>
      </c>
      <c r="K1138">
        <v>9</v>
      </c>
      <c r="L1138">
        <v>192.83</v>
      </c>
      <c r="M1138">
        <v>116.85</v>
      </c>
      <c r="N1138">
        <v>10.19</v>
      </c>
      <c r="O1138">
        <v>10</v>
      </c>
      <c r="P1138">
        <f t="shared" si="153"/>
        <v>1</v>
      </c>
      <c r="Q1138" t="str">
        <f t="shared" si="154"/>
        <v>After 01-15</v>
      </c>
      <c r="R1138">
        <f t="shared" si="155"/>
        <v>173.54700000000003</v>
      </c>
      <c r="S1138">
        <f t="shared" si="156"/>
        <v>1561.9230000000002</v>
      </c>
      <c r="T1138">
        <f t="shared" si="157"/>
        <v>510.27300000000037</v>
      </c>
      <c r="U1138" s="2">
        <f>Monthly_Fixed_Costs!$I$2</f>
        <v>26.363636363636363</v>
      </c>
      <c r="V1138">
        <f t="shared" si="158"/>
        <v>91.71</v>
      </c>
      <c r="W1138" s="2">
        <f t="shared" si="159"/>
        <v>392.19936363636401</v>
      </c>
      <c r="X1138">
        <f t="shared" si="160"/>
        <v>2</v>
      </c>
      <c r="Y1138">
        <f t="shared" si="161"/>
        <v>0</v>
      </c>
    </row>
    <row r="1139" spans="1:25" x14ac:dyDescent="0.3">
      <c r="A1139" t="s">
        <v>1175</v>
      </c>
      <c r="B1139" s="1">
        <v>45664</v>
      </c>
      <c r="C1139" s="1">
        <v>45668</v>
      </c>
      <c r="D1139" s="1">
        <v>45668</v>
      </c>
      <c r="E1139" t="s">
        <v>23</v>
      </c>
      <c r="F1139" t="s">
        <v>32</v>
      </c>
      <c r="G1139" t="s">
        <v>18</v>
      </c>
      <c r="H1139" t="s">
        <v>19</v>
      </c>
      <c r="I1139" t="s">
        <v>34</v>
      </c>
      <c r="J1139" t="s">
        <v>35</v>
      </c>
      <c r="K1139">
        <v>15</v>
      </c>
      <c r="L1139">
        <v>138.27000000000001</v>
      </c>
      <c r="M1139">
        <v>68.61</v>
      </c>
      <c r="N1139">
        <v>4.91</v>
      </c>
      <c r="O1139">
        <v>15</v>
      </c>
      <c r="P1139">
        <f t="shared" si="153"/>
        <v>1</v>
      </c>
      <c r="Q1139" t="str">
        <f t="shared" si="154"/>
        <v>Before 01-15</v>
      </c>
      <c r="R1139">
        <f t="shared" si="155"/>
        <v>117.5295</v>
      </c>
      <c r="S1139">
        <f t="shared" si="156"/>
        <v>1762.9424999999999</v>
      </c>
      <c r="T1139">
        <f t="shared" si="157"/>
        <v>733.79249999999979</v>
      </c>
      <c r="U1139" s="2">
        <f>Monthly_Fixed_Costs!$I$2</f>
        <v>26.363636363636363</v>
      </c>
      <c r="V1139">
        <f t="shared" si="158"/>
        <v>73.650000000000006</v>
      </c>
      <c r="W1139" s="2">
        <f t="shared" si="159"/>
        <v>633.77886363636344</v>
      </c>
      <c r="X1139">
        <f t="shared" si="160"/>
        <v>4</v>
      </c>
      <c r="Y1139">
        <f t="shared" si="161"/>
        <v>0</v>
      </c>
    </row>
    <row r="1140" spans="1:25" x14ac:dyDescent="0.3">
      <c r="A1140" t="s">
        <v>1176</v>
      </c>
      <c r="B1140" s="1">
        <v>45681</v>
      </c>
      <c r="C1140" s="1">
        <v>45683</v>
      </c>
      <c r="D1140" s="1">
        <v>45682</v>
      </c>
      <c r="E1140" t="s">
        <v>16</v>
      </c>
      <c r="F1140" t="s">
        <v>45</v>
      </c>
      <c r="G1140" t="s">
        <v>24</v>
      </c>
      <c r="H1140" t="s">
        <v>19</v>
      </c>
      <c r="I1140" t="s">
        <v>47</v>
      </c>
      <c r="J1140" t="s">
        <v>35</v>
      </c>
      <c r="K1140">
        <v>19</v>
      </c>
      <c r="L1140">
        <v>42.61</v>
      </c>
      <c r="M1140">
        <v>22.42</v>
      </c>
      <c r="N1140">
        <v>3.27</v>
      </c>
      <c r="O1140">
        <v>0</v>
      </c>
      <c r="P1140">
        <f t="shared" si="153"/>
        <v>1</v>
      </c>
      <c r="Q1140" t="str">
        <f t="shared" si="154"/>
        <v>After 01-15</v>
      </c>
      <c r="R1140">
        <f t="shared" si="155"/>
        <v>42.61</v>
      </c>
      <c r="S1140">
        <f t="shared" si="156"/>
        <v>809.59</v>
      </c>
      <c r="T1140">
        <f t="shared" si="157"/>
        <v>383.61</v>
      </c>
      <c r="U1140" s="2">
        <f>Monthly_Fixed_Costs!$I$2</f>
        <v>26.363636363636363</v>
      </c>
      <c r="V1140">
        <f t="shared" si="158"/>
        <v>62.13</v>
      </c>
      <c r="W1140" s="2">
        <f t="shared" si="159"/>
        <v>295.11636363636364</v>
      </c>
      <c r="X1140">
        <f t="shared" si="160"/>
        <v>1</v>
      </c>
      <c r="Y1140">
        <f t="shared" si="161"/>
        <v>0</v>
      </c>
    </row>
    <row r="1141" spans="1:25" x14ac:dyDescent="0.3">
      <c r="A1141" t="s">
        <v>1177</v>
      </c>
      <c r="B1141" s="1">
        <v>45666</v>
      </c>
      <c r="C1141" s="1">
        <v>45669</v>
      </c>
      <c r="D1141" s="1">
        <v>45669</v>
      </c>
      <c r="E1141" t="s">
        <v>16</v>
      </c>
      <c r="F1141" t="s">
        <v>32</v>
      </c>
      <c r="G1141" t="s">
        <v>24</v>
      </c>
      <c r="H1141" t="s">
        <v>37</v>
      </c>
      <c r="I1141" t="s">
        <v>38</v>
      </c>
      <c r="J1141" t="s">
        <v>21</v>
      </c>
      <c r="K1141">
        <v>18</v>
      </c>
      <c r="L1141">
        <v>41.74</v>
      </c>
      <c r="M1141">
        <v>19.850000000000001</v>
      </c>
      <c r="N1141">
        <v>5.24</v>
      </c>
      <c r="O1141">
        <v>10</v>
      </c>
      <c r="P1141">
        <f t="shared" si="153"/>
        <v>1</v>
      </c>
      <c r="Q1141" t="str">
        <f t="shared" si="154"/>
        <v>Before 01-15</v>
      </c>
      <c r="R1141">
        <f t="shared" si="155"/>
        <v>37.566000000000003</v>
      </c>
      <c r="S1141">
        <f t="shared" si="156"/>
        <v>676.1880000000001</v>
      </c>
      <c r="T1141">
        <f t="shared" si="157"/>
        <v>318.88800000000009</v>
      </c>
      <c r="U1141" s="2">
        <f>Monthly_Fixed_Costs!$I$2</f>
        <v>26.363636363636363</v>
      </c>
      <c r="V1141">
        <f t="shared" si="158"/>
        <v>94.320000000000007</v>
      </c>
      <c r="W1141" s="2">
        <f t="shared" si="159"/>
        <v>198.20436363636372</v>
      </c>
      <c r="X1141">
        <f t="shared" si="160"/>
        <v>3</v>
      </c>
      <c r="Y1141">
        <f t="shared" si="161"/>
        <v>0</v>
      </c>
    </row>
    <row r="1142" spans="1:25" x14ac:dyDescent="0.3">
      <c r="A1142" t="s">
        <v>1178</v>
      </c>
      <c r="B1142" s="1">
        <v>45663</v>
      </c>
      <c r="C1142" s="1">
        <v>45666</v>
      </c>
      <c r="D1142" s="1">
        <v>45665</v>
      </c>
      <c r="E1142" t="s">
        <v>23</v>
      </c>
      <c r="F1142" t="s">
        <v>41</v>
      </c>
      <c r="G1142" t="s">
        <v>18</v>
      </c>
      <c r="H1142" t="s">
        <v>33</v>
      </c>
      <c r="I1142" t="s">
        <v>34</v>
      </c>
      <c r="J1142" t="s">
        <v>35</v>
      </c>
      <c r="K1142">
        <v>9</v>
      </c>
      <c r="L1142">
        <v>147.86000000000001</v>
      </c>
      <c r="M1142">
        <v>68.180000000000007</v>
      </c>
      <c r="N1142">
        <v>6.49</v>
      </c>
      <c r="O1142">
        <v>0</v>
      </c>
      <c r="P1142">
        <f t="shared" si="153"/>
        <v>1</v>
      </c>
      <c r="Q1142" t="str">
        <f t="shared" si="154"/>
        <v>Before 01-15</v>
      </c>
      <c r="R1142">
        <f t="shared" si="155"/>
        <v>147.86000000000001</v>
      </c>
      <c r="S1142">
        <f t="shared" si="156"/>
        <v>1330.7400000000002</v>
      </c>
      <c r="T1142">
        <f t="shared" si="157"/>
        <v>717.12000000000012</v>
      </c>
      <c r="U1142" s="2">
        <f>Monthly_Fixed_Costs!$I$2</f>
        <v>26.363636363636363</v>
      </c>
      <c r="V1142">
        <f t="shared" si="158"/>
        <v>58.410000000000004</v>
      </c>
      <c r="W1142" s="2">
        <f t="shared" si="159"/>
        <v>632.34636363636378</v>
      </c>
      <c r="X1142">
        <f t="shared" si="160"/>
        <v>2</v>
      </c>
      <c r="Y1142">
        <f t="shared" si="161"/>
        <v>0</v>
      </c>
    </row>
    <row r="1143" spans="1:25" x14ac:dyDescent="0.3">
      <c r="A1143" t="s">
        <v>1179</v>
      </c>
      <c r="B1143" s="1">
        <v>45671</v>
      </c>
      <c r="C1143" s="1">
        <v>45673</v>
      </c>
      <c r="D1143" s="1">
        <v>45673</v>
      </c>
      <c r="E1143" t="s">
        <v>16</v>
      </c>
      <c r="F1143" t="s">
        <v>41</v>
      </c>
      <c r="G1143" t="s">
        <v>18</v>
      </c>
      <c r="H1143" t="s">
        <v>19</v>
      </c>
      <c r="I1143" t="s">
        <v>56</v>
      </c>
      <c r="J1143" t="s">
        <v>35</v>
      </c>
      <c r="K1143">
        <v>3</v>
      </c>
      <c r="L1143">
        <v>198.33</v>
      </c>
      <c r="M1143">
        <v>90.17</v>
      </c>
      <c r="N1143">
        <v>3.99</v>
      </c>
      <c r="O1143">
        <v>5</v>
      </c>
      <c r="P1143">
        <f t="shared" si="153"/>
        <v>1</v>
      </c>
      <c r="Q1143" t="str">
        <f t="shared" si="154"/>
        <v>Before 01-15</v>
      </c>
      <c r="R1143">
        <f t="shared" si="155"/>
        <v>188.4135</v>
      </c>
      <c r="S1143">
        <f t="shared" si="156"/>
        <v>565.2405</v>
      </c>
      <c r="T1143">
        <f t="shared" si="157"/>
        <v>294.73050000000001</v>
      </c>
      <c r="U1143" s="2">
        <f>Monthly_Fixed_Costs!$I$2</f>
        <v>26.363636363636363</v>
      </c>
      <c r="V1143">
        <f t="shared" si="158"/>
        <v>11.97</v>
      </c>
      <c r="W1143" s="2">
        <f t="shared" si="159"/>
        <v>256.39686363636366</v>
      </c>
      <c r="X1143">
        <f t="shared" si="160"/>
        <v>2</v>
      </c>
      <c r="Y1143">
        <f t="shared" si="161"/>
        <v>0</v>
      </c>
    </row>
    <row r="1144" spans="1:25" x14ac:dyDescent="0.3">
      <c r="A1144" t="s">
        <v>1180</v>
      </c>
      <c r="B1144" s="1">
        <v>45664</v>
      </c>
      <c r="C1144" s="1">
        <v>45667</v>
      </c>
      <c r="D1144" s="1">
        <v>45666</v>
      </c>
      <c r="E1144" t="s">
        <v>16</v>
      </c>
      <c r="F1144" t="s">
        <v>17</v>
      </c>
      <c r="G1144" t="s">
        <v>18</v>
      </c>
      <c r="H1144" t="s">
        <v>19</v>
      </c>
      <c r="I1144" t="s">
        <v>29</v>
      </c>
      <c r="J1144" t="s">
        <v>27</v>
      </c>
      <c r="K1144">
        <v>1</v>
      </c>
      <c r="L1144">
        <v>31.21</v>
      </c>
      <c r="M1144">
        <v>14.13</v>
      </c>
      <c r="N1144">
        <v>8.44</v>
      </c>
      <c r="O1144">
        <v>0</v>
      </c>
      <c r="P1144">
        <f t="shared" si="153"/>
        <v>1</v>
      </c>
      <c r="Q1144" t="str">
        <f t="shared" si="154"/>
        <v>Before 01-15</v>
      </c>
      <c r="R1144">
        <f t="shared" si="155"/>
        <v>31.21</v>
      </c>
      <c r="S1144">
        <f t="shared" si="156"/>
        <v>31.21</v>
      </c>
      <c r="T1144">
        <f t="shared" si="157"/>
        <v>17.079999999999998</v>
      </c>
      <c r="U1144" s="2">
        <f>Monthly_Fixed_Costs!$I$2</f>
        <v>26.363636363636363</v>
      </c>
      <c r="V1144">
        <f t="shared" si="158"/>
        <v>8.44</v>
      </c>
      <c r="W1144" s="2">
        <f t="shared" si="159"/>
        <v>-17.723636363636366</v>
      </c>
      <c r="X1144">
        <f t="shared" si="160"/>
        <v>2</v>
      </c>
      <c r="Y1144">
        <f t="shared" si="161"/>
        <v>1</v>
      </c>
    </row>
    <row r="1145" spans="1:25" x14ac:dyDescent="0.3">
      <c r="A1145" t="s">
        <v>1181</v>
      </c>
      <c r="B1145" s="1">
        <v>45682</v>
      </c>
      <c r="C1145" s="1">
        <v>45686</v>
      </c>
      <c r="D1145" s="1">
        <v>45689</v>
      </c>
      <c r="E1145" t="s">
        <v>16</v>
      </c>
      <c r="F1145" t="s">
        <v>41</v>
      </c>
      <c r="G1145" t="s">
        <v>24</v>
      </c>
      <c r="H1145" t="s">
        <v>33</v>
      </c>
      <c r="I1145" t="s">
        <v>47</v>
      </c>
      <c r="J1145" t="s">
        <v>35</v>
      </c>
      <c r="K1145">
        <v>18</v>
      </c>
      <c r="L1145">
        <v>42.64</v>
      </c>
      <c r="M1145">
        <v>26.12</v>
      </c>
      <c r="N1145">
        <v>10.18</v>
      </c>
      <c r="O1145">
        <v>10</v>
      </c>
      <c r="P1145">
        <f t="shared" si="153"/>
        <v>0</v>
      </c>
      <c r="Q1145" t="str">
        <f t="shared" si="154"/>
        <v>After 01-15</v>
      </c>
      <c r="R1145">
        <f t="shared" si="155"/>
        <v>38.376000000000005</v>
      </c>
      <c r="S1145">
        <f t="shared" si="156"/>
        <v>690.76800000000003</v>
      </c>
      <c r="T1145">
        <f t="shared" si="157"/>
        <v>220.608</v>
      </c>
      <c r="U1145" s="2">
        <f>Monthly_Fixed_Costs!$I$2</f>
        <v>26.363636363636363</v>
      </c>
      <c r="V1145">
        <f t="shared" si="158"/>
        <v>183.24</v>
      </c>
      <c r="W1145" s="2">
        <f t="shared" si="159"/>
        <v>11.004363636363621</v>
      </c>
      <c r="X1145">
        <f t="shared" si="160"/>
        <v>7</v>
      </c>
      <c r="Y1145">
        <f t="shared" si="161"/>
        <v>0</v>
      </c>
    </row>
    <row r="1146" spans="1:25" x14ac:dyDescent="0.3">
      <c r="A1146" t="s">
        <v>1182</v>
      </c>
      <c r="B1146" s="1">
        <v>45680</v>
      </c>
      <c r="C1146" s="1">
        <v>45682</v>
      </c>
      <c r="D1146" s="1">
        <v>45684</v>
      </c>
      <c r="E1146" t="s">
        <v>16</v>
      </c>
      <c r="F1146" t="s">
        <v>45</v>
      </c>
      <c r="G1146" t="s">
        <v>18</v>
      </c>
      <c r="H1146" t="s">
        <v>19</v>
      </c>
      <c r="I1146" t="s">
        <v>47</v>
      </c>
      <c r="J1146" t="s">
        <v>35</v>
      </c>
      <c r="K1146">
        <v>12</v>
      </c>
      <c r="L1146">
        <v>129.69999999999999</v>
      </c>
      <c r="M1146">
        <v>64.33</v>
      </c>
      <c r="N1146">
        <v>10.88</v>
      </c>
      <c r="O1146">
        <v>0</v>
      </c>
      <c r="P1146">
        <f t="shared" si="153"/>
        <v>0</v>
      </c>
      <c r="Q1146" t="str">
        <f t="shared" si="154"/>
        <v>After 01-15</v>
      </c>
      <c r="R1146">
        <f t="shared" si="155"/>
        <v>129.69999999999999</v>
      </c>
      <c r="S1146">
        <f t="shared" si="156"/>
        <v>1556.3999999999999</v>
      </c>
      <c r="T1146">
        <f t="shared" si="157"/>
        <v>784.43999999999983</v>
      </c>
      <c r="U1146" s="2">
        <f>Monthly_Fixed_Costs!$I$2</f>
        <v>26.363636363636363</v>
      </c>
      <c r="V1146">
        <f t="shared" si="158"/>
        <v>130.56</v>
      </c>
      <c r="W1146" s="2">
        <f t="shared" si="159"/>
        <v>627.51636363636339</v>
      </c>
      <c r="X1146">
        <f t="shared" si="160"/>
        <v>4</v>
      </c>
      <c r="Y1146">
        <f t="shared" si="161"/>
        <v>0</v>
      </c>
    </row>
    <row r="1147" spans="1:25" x14ac:dyDescent="0.3">
      <c r="A1147" t="s">
        <v>1183</v>
      </c>
      <c r="B1147" s="1">
        <v>45665</v>
      </c>
      <c r="C1147" s="1">
        <v>45668</v>
      </c>
      <c r="D1147" s="1">
        <v>45667</v>
      </c>
      <c r="E1147" t="s">
        <v>16</v>
      </c>
      <c r="F1147" t="s">
        <v>32</v>
      </c>
      <c r="G1147" t="s">
        <v>24</v>
      </c>
      <c r="H1147" t="s">
        <v>33</v>
      </c>
      <c r="I1147" t="s">
        <v>20</v>
      </c>
      <c r="J1147" t="s">
        <v>21</v>
      </c>
      <c r="K1147">
        <v>3</v>
      </c>
      <c r="L1147">
        <v>43.48</v>
      </c>
      <c r="M1147">
        <v>26.08</v>
      </c>
      <c r="N1147">
        <v>10.74</v>
      </c>
      <c r="O1147">
        <v>0</v>
      </c>
      <c r="P1147">
        <f t="shared" si="153"/>
        <v>1</v>
      </c>
      <c r="Q1147" t="str">
        <f t="shared" si="154"/>
        <v>Before 01-15</v>
      </c>
      <c r="R1147">
        <f t="shared" si="155"/>
        <v>43.48</v>
      </c>
      <c r="S1147">
        <f t="shared" si="156"/>
        <v>130.44</v>
      </c>
      <c r="T1147">
        <f t="shared" si="157"/>
        <v>52.2</v>
      </c>
      <c r="U1147" s="2">
        <f>Monthly_Fixed_Costs!$I$2</f>
        <v>26.363636363636363</v>
      </c>
      <c r="V1147">
        <f t="shared" si="158"/>
        <v>32.22</v>
      </c>
      <c r="W1147" s="2">
        <f t="shared" si="159"/>
        <v>-6.3836363636363558</v>
      </c>
      <c r="X1147">
        <f t="shared" si="160"/>
        <v>2</v>
      </c>
      <c r="Y1147">
        <f t="shared" si="161"/>
        <v>1</v>
      </c>
    </row>
    <row r="1148" spans="1:25" x14ac:dyDescent="0.3">
      <c r="A1148" t="s">
        <v>1184</v>
      </c>
      <c r="B1148" s="1">
        <v>45679</v>
      </c>
      <c r="C1148" s="1">
        <v>45681</v>
      </c>
      <c r="D1148" s="1">
        <v>45680</v>
      </c>
      <c r="E1148" t="s">
        <v>16</v>
      </c>
      <c r="F1148" t="s">
        <v>45</v>
      </c>
      <c r="G1148" t="s">
        <v>18</v>
      </c>
      <c r="H1148" t="s">
        <v>25</v>
      </c>
      <c r="I1148" t="s">
        <v>20</v>
      </c>
      <c r="J1148" t="s">
        <v>21</v>
      </c>
      <c r="K1148">
        <v>4</v>
      </c>
      <c r="L1148">
        <v>139.21</v>
      </c>
      <c r="M1148">
        <v>65.290000000000006</v>
      </c>
      <c r="N1148">
        <v>11.39</v>
      </c>
      <c r="O1148">
        <v>5</v>
      </c>
      <c r="P1148">
        <f t="shared" si="153"/>
        <v>1</v>
      </c>
      <c r="Q1148" t="str">
        <f t="shared" si="154"/>
        <v>After 01-15</v>
      </c>
      <c r="R1148">
        <f t="shared" si="155"/>
        <v>132.24950000000001</v>
      </c>
      <c r="S1148">
        <f t="shared" si="156"/>
        <v>528.99800000000005</v>
      </c>
      <c r="T1148">
        <f t="shared" si="157"/>
        <v>267.83800000000002</v>
      </c>
      <c r="U1148" s="2">
        <f>Monthly_Fixed_Costs!$I$2</f>
        <v>26.363636363636363</v>
      </c>
      <c r="V1148">
        <f t="shared" si="158"/>
        <v>45.56</v>
      </c>
      <c r="W1148" s="2">
        <f t="shared" si="159"/>
        <v>195.91436363636365</v>
      </c>
      <c r="X1148">
        <f t="shared" si="160"/>
        <v>1</v>
      </c>
      <c r="Y1148">
        <f t="shared" si="161"/>
        <v>0</v>
      </c>
    </row>
    <row r="1149" spans="1:25" x14ac:dyDescent="0.3">
      <c r="A1149" t="s">
        <v>1185</v>
      </c>
      <c r="B1149" s="1">
        <v>45681</v>
      </c>
      <c r="C1149" s="1">
        <v>45685</v>
      </c>
      <c r="D1149" s="1">
        <v>45685</v>
      </c>
      <c r="E1149" t="s">
        <v>23</v>
      </c>
      <c r="F1149" t="s">
        <v>45</v>
      </c>
      <c r="G1149" t="s">
        <v>24</v>
      </c>
      <c r="H1149" t="s">
        <v>25</v>
      </c>
      <c r="I1149" t="s">
        <v>38</v>
      </c>
      <c r="J1149" t="s">
        <v>21</v>
      </c>
      <c r="K1149">
        <v>15</v>
      </c>
      <c r="L1149">
        <v>87.66</v>
      </c>
      <c r="M1149">
        <v>53.49</v>
      </c>
      <c r="N1149">
        <v>7.21</v>
      </c>
      <c r="O1149">
        <v>15</v>
      </c>
      <c r="P1149">
        <f t="shared" si="153"/>
        <v>1</v>
      </c>
      <c r="Q1149" t="str">
        <f t="shared" si="154"/>
        <v>After 01-15</v>
      </c>
      <c r="R1149">
        <f t="shared" si="155"/>
        <v>74.510999999999996</v>
      </c>
      <c r="S1149">
        <f t="shared" si="156"/>
        <v>1117.665</v>
      </c>
      <c r="T1149">
        <f t="shared" si="157"/>
        <v>315.31499999999994</v>
      </c>
      <c r="U1149" s="2">
        <f>Monthly_Fixed_Costs!$I$2</f>
        <v>26.363636363636363</v>
      </c>
      <c r="V1149">
        <f t="shared" si="158"/>
        <v>108.15</v>
      </c>
      <c r="W1149" s="2">
        <f t="shared" si="159"/>
        <v>180.80136363636356</v>
      </c>
      <c r="X1149">
        <f t="shared" si="160"/>
        <v>4</v>
      </c>
      <c r="Y1149">
        <f t="shared" si="161"/>
        <v>0</v>
      </c>
    </row>
    <row r="1150" spans="1:25" x14ac:dyDescent="0.3">
      <c r="A1150" t="s">
        <v>1186</v>
      </c>
      <c r="B1150" s="1">
        <v>45684</v>
      </c>
      <c r="C1150" s="1">
        <v>45687</v>
      </c>
      <c r="D1150" s="1">
        <v>45687</v>
      </c>
      <c r="E1150" t="s">
        <v>23</v>
      </c>
      <c r="F1150" t="s">
        <v>17</v>
      </c>
      <c r="G1150" t="s">
        <v>18</v>
      </c>
      <c r="H1150" t="s">
        <v>37</v>
      </c>
      <c r="I1150" t="s">
        <v>47</v>
      </c>
      <c r="J1150" t="s">
        <v>35</v>
      </c>
      <c r="K1150">
        <v>13</v>
      </c>
      <c r="L1150">
        <v>122.34</v>
      </c>
      <c r="M1150">
        <v>70.459999999999994</v>
      </c>
      <c r="N1150">
        <v>11.32</v>
      </c>
      <c r="O1150">
        <v>5</v>
      </c>
      <c r="P1150">
        <f t="shared" si="153"/>
        <v>1</v>
      </c>
      <c r="Q1150" t="str">
        <f t="shared" si="154"/>
        <v>After 01-15</v>
      </c>
      <c r="R1150">
        <f t="shared" si="155"/>
        <v>116.223</v>
      </c>
      <c r="S1150">
        <f t="shared" si="156"/>
        <v>1510.8989999999999</v>
      </c>
      <c r="T1150">
        <f t="shared" si="157"/>
        <v>594.91899999999998</v>
      </c>
      <c r="U1150" s="2">
        <f>Monthly_Fixed_Costs!$I$2</f>
        <v>26.363636363636363</v>
      </c>
      <c r="V1150">
        <f t="shared" si="158"/>
        <v>147.16</v>
      </c>
      <c r="W1150" s="2">
        <f t="shared" si="159"/>
        <v>421.39536363636364</v>
      </c>
      <c r="X1150">
        <f t="shared" si="160"/>
        <v>3</v>
      </c>
      <c r="Y1150">
        <f t="shared" si="161"/>
        <v>0</v>
      </c>
    </row>
    <row r="1151" spans="1:25" x14ac:dyDescent="0.3">
      <c r="A1151" t="s">
        <v>1187</v>
      </c>
      <c r="B1151" s="1">
        <v>45678</v>
      </c>
      <c r="C1151" s="1">
        <v>45681</v>
      </c>
      <c r="D1151" s="1">
        <v>45683</v>
      </c>
      <c r="E1151" t="s">
        <v>23</v>
      </c>
      <c r="F1151" t="s">
        <v>41</v>
      </c>
      <c r="G1151" t="s">
        <v>18</v>
      </c>
      <c r="H1151" t="s">
        <v>33</v>
      </c>
      <c r="I1151" t="s">
        <v>26</v>
      </c>
      <c r="J1151" t="s">
        <v>27</v>
      </c>
      <c r="K1151">
        <v>17</v>
      </c>
      <c r="L1151">
        <v>160.44999999999999</v>
      </c>
      <c r="M1151">
        <v>101.85</v>
      </c>
      <c r="N1151">
        <v>11.25</v>
      </c>
      <c r="O1151">
        <v>5</v>
      </c>
      <c r="P1151">
        <f t="shared" si="153"/>
        <v>0</v>
      </c>
      <c r="Q1151" t="str">
        <f t="shared" si="154"/>
        <v>After 01-15</v>
      </c>
      <c r="R1151">
        <f t="shared" si="155"/>
        <v>152.42749999999998</v>
      </c>
      <c r="S1151">
        <f t="shared" si="156"/>
        <v>2591.2674999999995</v>
      </c>
      <c r="T1151">
        <f t="shared" si="157"/>
        <v>859.81749999999965</v>
      </c>
      <c r="U1151" s="2">
        <f>Monthly_Fixed_Costs!$I$2</f>
        <v>26.363636363636363</v>
      </c>
      <c r="V1151">
        <f t="shared" si="158"/>
        <v>191.25</v>
      </c>
      <c r="W1151" s="2">
        <f t="shared" si="159"/>
        <v>642.20386363636328</v>
      </c>
      <c r="X1151">
        <f t="shared" si="160"/>
        <v>5</v>
      </c>
      <c r="Y1151">
        <f t="shared" si="161"/>
        <v>0</v>
      </c>
    </row>
    <row r="1152" spans="1:25" x14ac:dyDescent="0.3">
      <c r="A1152" t="s">
        <v>1188</v>
      </c>
      <c r="B1152" s="1">
        <v>45679</v>
      </c>
      <c r="C1152" s="1">
        <v>45683</v>
      </c>
      <c r="D1152" s="1">
        <v>45686</v>
      </c>
      <c r="E1152" t="s">
        <v>23</v>
      </c>
      <c r="F1152" t="s">
        <v>45</v>
      </c>
      <c r="G1152" t="s">
        <v>24</v>
      </c>
      <c r="H1152" t="s">
        <v>19</v>
      </c>
      <c r="I1152" t="s">
        <v>47</v>
      </c>
      <c r="J1152" t="s">
        <v>35</v>
      </c>
      <c r="K1152">
        <v>7</v>
      </c>
      <c r="L1152">
        <v>149.12</v>
      </c>
      <c r="M1152">
        <v>65.319999999999993</v>
      </c>
      <c r="N1152">
        <v>3.04</v>
      </c>
      <c r="O1152">
        <v>15</v>
      </c>
      <c r="P1152">
        <f t="shared" si="153"/>
        <v>0</v>
      </c>
      <c r="Q1152" t="str">
        <f t="shared" si="154"/>
        <v>After 01-15</v>
      </c>
      <c r="R1152">
        <f t="shared" si="155"/>
        <v>126.752</v>
      </c>
      <c r="S1152">
        <f t="shared" si="156"/>
        <v>887.26400000000001</v>
      </c>
      <c r="T1152">
        <f t="shared" si="157"/>
        <v>430.02400000000006</v>
      </c>
      <c r="U1152" s="2">
        <f>Monthly_Fixed_Costs!$I$2</f>
        <v>26.363636363636363</v>
      </c>
      <c r="V1152">
        <f t="shared" si="158"/>
        <v>21.28</v>
      </c>
      <c r="W1152" s="2">
        <f t="shared" si="159"/>
        <v>382.38036363636371</v>
      </c>
      <c r="X1152">
        <f t="shared" si="160"/>
        <v>7</v>
      </c>
      <c r="Y1152">
        <f t="shared" si="161"/>
        <v>0</v>
      </c>
    </row>
    <row r="1153" spans="1:25" x14ac:dyDescent="0.3">
      <c r="A1153" t="s">
        <v>1189</v>
      </c>
      <c r="B1153" s="1">
        <v>45668</v>
      </c>
      <c r="C1153" s="1">
        <v>45670</v>
      </c>
      <c r="D1153" s="1">
        <v>45670</v>
      </c>
      <c r="E1153" t="s">
        <v>23</v>
      </c>
      <c r="F1153" t="s">
        <v>41</v>
      </c>
      <c r="G1153" t="s">
        <v>18</v>
      </c>
      <c r="H1153" t="s">
        <v>37</v>
      </c>
      <c r="I1153" t="s">
        <v>74</v>
      </c>
      <c r="J1153" t="s">
        <v>27</v>
      </c>
      <c r="K1153">
        <v>8</v>
      </c>
      <c r="L1153">
        <v>65.760000000000005</v>
      </c>
      <c r="M1153">
        <v>31.91</v>
      </c>
      <c r="N1153">
        <v>9.86</v>
      </c>
      <c r="O1153">
        <v>15</v>
      </c>
      <c r="P1153">
        <f t="shared" si="153"/>
        <v>1</v>
      </c>
      <c r="Q1153" t="str">
        <f t="shared" si="154"/>
        <v>Before 01-15</v>
      </c>
      <c r="R1153">
        <f t="shared" si="155"/>
        <v>55.896000000000001</v>
      </c>
      <c r="S1153">
        <f t="shared" si="156"/>
        <v>447.16800000000001</v>
      </c>
      <c r="T1153">
        <f t="shared" si="157"/>
        <v>191.88800000000001</v>
      </c>
      <c r="U1153" s="2">
        <f>Monthly_Fixed_Costs!$I$2</f>
        <v>26.363636363636363</v>
      </c>
      <c r="V1153">
        <f t="shared" si="158"/>
        <v>78.88</v>
      </c>
      <c r="W1153" s="2">
        <f t="shared" si="159"/>
        <v>86.64436363636365</v>
      </c>
      <c r="X1153">
        <f t="shared" si="160"/>
        <v>2</v>
      </c>
      <c r="Y1153">
        <f t="shared" si="161"/>
        <v>0</v>
      </c>
    </row>
    <row r="1154" spans="1:25" x14ac:dyDescent="0.3">
      <c r="A1154" t="s">
        <v>1190</v>
      </c>
      <c r="B1154" s="1">
        <v>45680</v>
      </c>
      <c r="C1154" s="1">
        <v>45683</v>
      </c>
      <c r="D1154" s="1">
        <v>45682</v>
      </c>
      <c r="E1154" t="s">
        <v>23</v>
      </c>
      <c r="F1154" t="s">
        <v>32</v>
      </c>
      <c r="G1154" t="s">
        <v>24</v>
      </c>
      <c r="H1154" t="s">
        <v>37</v>
      </c>
      <c r="I1154" t="s">
        <v>38</v>
      </c>
      <c r="J1154" t="s">
        <v>21</v>
      </c>
      <c r="K1154">
        <v>6</v>
      </c>
      <c r="L1154">
        <v>76.66</v>
      </c>
      <c r="M1154">
        <v>34.979999999999997</v>
      </c>
      <c r="N1154">
        <v>5.18</v>
      </c>
      <c r="O1154">
        <v>5</v>
      </c>
      <c r="P1154">
        <f t="shared" si="153"/>
        <v>1</v>
      </c>
      <c r="Q1154" t="str">
        <f t="shared" si="154"/>
        <v>After 01-15</v>
      </c>
      <c r="R1154">
        <f t="shared" si="155"/>
        <v>72.826999999999998</v>
      </c>
      <c r="S1154">
        <f t="shared" si="156"/>
        <v>436.96199999999999</v>
      </c>
      <c r="T1154">
        <f t="shared" si="157"/>
        <v>227.08199999999999</v>
      </c>
      <c r="U1154" s="2">
        <f>Monthly_Fixed_Costs!$I$2</f>
        <v>26.363636363636363</v>
      </c>
      <c r="V1154">
        <f t="shared" si="158"/>
        <v>31.08</v>
      </c>
      <c r="W1154" s="2">
        <f t="shared" si="159"/>
        <v>169.63836363636364</v>
      </c>
      <c r="X1154">
        <f t="shared" si="160"/>
        <v>2</v>
      </c>
      <c r="Y1154">
        <f t="shared" si="161"/>
        <v>0</v>
      </c>
    </row>
    <row r="1155" spans="1:25" x14ac:dyDescent="0.3">
      <c r="A1155" t="s">
        <v>1191</v>
      </c>
      <c r="B1155" s="1">
        <v>45684</v>
      </c>
      <c r="C1155" s="1">
        <v>45686</v>
      </c>
      <c r="D1155" s="1">
        <v>45686</v>
      </c>
      <c r="E1155" t="s">
        <v>16</v>
      </c>
      <c r="F1155" t="s">
        <v>41</v>
      </c>
      <c r="G1155" t="s">
        <v>18</v>
      </c>
      <c r="H1155" t="s">
        <v>19</v>
      </c>
      <c r="I1155" t="s">
        <v>29</v>
      </c>
      <c r="J1155" t="s">
        <v>27</v>
      </c>
      <c r="K1155">
        <v>16</v>
      </c>
      <c r="L1155">
        <v>111.32</v>
      </c>
      <c r="M1155">
        <v>56.69</v>
      </c>
      <c r="N1155">
        <v>11.47</v>
      </c>
      <c r="O1155">
        <v>5</v>
      </c>
      <c r="P1155">
        <f t="shared" ref="P1155:P1218" si="162">IF(D1155-C1155 &lt;= 0,1,0)</f>
        <v>1</v>
      </c>
      <c r="Q1155" t="str">
        <f t="shared" ref="Q1155:Q1218" si="163">IF(B1155&lt;=DATE(2025,1,15),"Before 01-15","After 01-15")</f>
        <v>After 01-15</v>
      </c>
      <c r="R1155">
        <f t="shared" ref="R1155:R1218" si="164">L1155*(1-(0.01*O1155))</f>
        <v>105.75399999999999</v>
      </c>
      <c r="S1155">
        <f t="shared" ref="S1155:S1218" si="165">R1155*K1155</f>
        <v>1692.0639999999999</v>
      </c>
      <c r="T1155">
        <f t="shared" ref="T1155:T1218" si="166">S1155-(M1155*K1155)</f>
        <v>785.02399999999989</v>
      </c>
      <c r="U1155" s="2">
        <f>Monthly_Fixed_Costs!$I$2</f>
        <v>26.363636363636363</v>
      </c>
      <c r="V1155">
        <f t="shared" ref="V1155:V1218" si="167">N1155*K1155</f>
        <v>183.52</v>
      </c>
      <c r="W1155" s="2">
        <f t="shared" ref="W1155:W1218" si="168">T1155-(U1155+V1155)</f>
        <v>575.14036363636353</v>
      </c>
      <c r="X1155">
        <f t="shared" ref="X1155:X1218" si="169">D1155-B1155</f>
        <v>2</v>
      </c>
      <c r="Y1155">
        <f t="shared" ref="Y1155:Y1218" si="170">IF(W1155&lt;10,1,0)</f>
        <v>0</v>
      </c>
    </row>
    <row r="1156" spans="1:25" x14ac:dyDescent="0.3">
      <c r="A1156" t="s">
        <v>1192</v>
      </c>
      <c r="B1156" s="1">
        <v>45664</v>
      </c>
      <c r="C1156" s="1">
        <v>45668</v>
      </c>
      <c r="D1156" s="1">
        <v>45668</v>
      </c>
      <c r="E1156" t="s">
        <v>16</v>
      </c>
      <c r="F1156" t="s">
        <v>45</v>
      </c>
      <c r="G1156" t="s">
        <v>18</v>
      </c>
      <c r="H1156" t="s">
        <v>19</v>
      </c>
      <c r="I1156" t="s">
        <v>47</v>
      </c>
      <c r="J1156" t="s">
        <v>35</v>
      </c>
      <c r="K1156">
        <v>20</v>
      </c>
      <c r="L1156">
        <v>178.49</v>
      </c>
      <c r="M1156">
        <v>111.23</v>
      </c>
      <c r="N1156">
        <v>9.2100000000000009</v>
      </c>
      <c r="O1156">
        <v>0</v>
      </c>
      <c r="P1156">
        <f t="shared" si="162"/>
        <v>1</v>
      </c>
      <c r="Q1156" t="str">
        <f t="shared" si="163"/>
        <v>Before 01-15</v>
      </c>
      <c r="R1156">
        <f t="shared" si="164"/>
        <v>178.49</v>
      </c>
      <c r="S1156">
        <f t="shared" si="165"/>
        <v>3569.8</v>
      </c>
      <c r="T1156">
        <f t="shared" si="166"/>
        <v>1345.2000000000003</v>
      </c>
      <c r="U1156" s="2">
        <f>Monthly_Fixed_Costs!$I$2</f>
        <v>26.363636363636363</v>
      </c>
      <c r="V1156">
        <f t="shared" si="167"/>
        <v>184.20000000000002</v>
      </c>
      <c r="W1156" s="2">
        <f t="shared" si="168"/>
        <v>1134.636363636364</v>
      </c>
      <c r="X1156">
        <f t="shared" si="169"/>
        <v>4</v>
      </c>
      <c r="Y1156">
        <f t="shared" si="170"/>
        <v>0</v>
      </c>
    </row>
    <row r="1157" spans="1:25" x14ac:dyDescent="0.3">
      <c r="A1157" t="s">
        <v>1193</v>
      </c>
      <c r="B1157" s="1">
        <v>45677</v>
      </c>
      <c r="C1157" s="1">
        <v>45680</v>
      </c>
      <c r="D1157" s="1">
        <v>45681</v>
      </c>
      <c r="E1157" t="s">
        <v>23</v>
      </c>
      <c r="F1157" t="s">
        <v>41</v>
      </c>
      <c r="G1157" t="s">
        <v>18</v>
      </c>
      <c r="H1157" t="s">
        <v>33</v>
      </c>
      <c r="I1157" t="s">
        <v>34</v>
      </c>
      <c r="J1157" t="s">
        <v>35</v>
      </c>
      <c r="K1157">
        <v>12</v>
      </c>
      <c r="L1157">
        <v>154.69999999999999</v>
      </c>
      <c r="M1157">
        <v>91.93</v>
      </c>
      <c r="N1157">
        <v>10.52</v>
      </c>
      <c r="O1157">
        <v>5</v>
      </c>
      <c r="P1157">
        <f t="shared" si="162"/>
        <v>0</v>
      </c>
      <c r="Q1157" t="str">
        <f t="shared" si="163"/>
        <v>After 01-15</v>
      </c>
      <c r="R1157">
        <f t="shared" si="164"/>
        <v>146.96499999999997</v>
      </c>
      <c r="S1157">
        <f t="shared" si="165"/>
        <v>1763.5799999999997</v>
      </c>
      <c r="T1157">
        <f t="shared" si="166"/>
        <v>660.41999999999962</v>
      </c>
      <c r="U1157" s="2">
        <f>Monthly_Fixed_Costs!$I$2</f>
        <v>26.363636363636363</v>
      </c>
      <c r="V1157">
        <f t="shared" si="167"/>
        <v>126.24</v>
      </c>
      <c r="W1157" s="2">
        <f t="shared" si="168"/>
        <v>507.81636363636323</v>
      </c>
      <c r="X1157">
        <f t="shared" si="169"/>
        <v>4</v>
      </c>
      <c r="Y1157">
        <f t="shared" si="170"/>
        <v>0</v>
      </c>
    </row>
    <row r="1158" spans="1:25" x14ac:dyDescent="0.3">
      <c r="A1158" t="s">
        <v>1194</v>
      </c>
      <c r="B1158" s="1">
        <v>45688</v>
      </c>
      <c r="C1158" s="1">
        <v>45692</v>
      </c>
      <c r="D1158" s="1">
        <v>45692</v>
      </c>
      <c r="E1158" t="s">
        <v>23</v>
      </c>
      <c r="F1158" t="s">
        <v>41</v>
      </c>
      <c r="G1158" t="s">
        <v>18</v>
      </c>
      <c r="H1158" t="s">
        <v>19</v>
      </c>
      <c r="I1158" t="s">
        <v>20</v>
      </c>
      <c r="J1158" t="s">
        <v>21</v>
      </c>
      <c r="K1158">
        <v>12</v>
      </c>
      <c r="L1158">
        <v>44.62</v>
      </c>
      <c r="M1158">
        <v>18.88</v>
      </c>
      <c r="N1158">
        <v>9.77</v>
      </c>
      <c r="O1158">
        <v>0</v>
      </c>
      <c r="P1158">
        <f t="shared" si="162"/>
        <v>1</v>
      </c>
      <c r="Q1158" t="str">
        <f t="shared" si="163"/>
        <v>After 01-15</v>
      </c>
      <c r="R1158">
        <f t="shared" si="164"/>
        <v>44.62</v>
      </c>
      <c r="S1158">
        <f t="shared" si="165"/>
        <v>535.43999999999994</v>
      </c>
      <c r="T1158">
        <f t="shared" si="166"/>
        <v>308.87999999999994</v>
      </c>
      <c r="U1158" s="2">
        <f>Monthly_Fixed_Costs!$I$2</f>
        <v>26.363636363636363</v>
      </c>
      <c r="V1158">
        <f t="shared" si="167"/>
        <v>117.24</v>
      </c>
      <c r="W1158" s="2">
        <f t="shared" si="168"/>
        <v>165.27636363636358</v>
      </c>
      <c r="X1158">
        <f t="shared" si="169"/>
        <v>4</v>
      </c>
      <c r="Y1158">
        <f t="shared" si="170"/>
        <v>0</v>
      </c>
    </row>
    <row r="1159" spans="1:25" x14ac:dyDescent="0.3">
      <c r="A1159" t="s">
        <v>1195</v>
      </c>
      <c r="B1159" s="1">
        <v>45683</v>
      </c>
      <c r="C1159" s="1">
        <v>45686</v>
      </c>
      <c r="D1159" s="1">
        <v>45687</v>
      </c>
      <c r="E1159" t="s">
        <v>23</v>
      </c>
      <c r="F1159" t="s">
        <v>17</v>
      </c>
      <c r="G1159" t="s">
        <v>18</v>
      </c>
      <c r="H1159" t="s">
        <v>37</v>
      </c>
      <c r="I1159" t="s">
        <v>26</v>
      </c>
      <c r="J1159" t="s">
        <v>27</v>
      </c>
      <c r="K1159">
        <v>8</v>
      </c>
      <c r="L1159">
        <v>114.49</v>
      </c>
      <c r="M1159">
        <v>51.59</v>
      </c>
      <c r="N1159">
        <v>4.09</v>
      </c>
      <c r="O1159">
        <v>10</v>
      </c>
      <c r="P1159">
        <f t="shared" si="162"/>
        <v>0</v>
      </c>
      <c r="Q1159" t="str">
        <f t="shared" si="163"/>
        <v>After 01-15</v>
      </c>
      <c r="R1159">
        <f t="shared" si="164"/>
        <v>103.041</v>
      </c>
      <c r="S1159">
        <f t="shared" si="165"/>
        <v>824.32799999999997</v>
      </c>
      <c r="T1159">
        <f t="shared" si="166"/>
        <v>411.60799999999995</v>
      </c>
      <c r="U1159" s="2">
        <f>Monthly_Fixed_Costs!$I$2</f>
        <v>26.363636363636363</v>
      </c>
      <c r="V1159">
        <f t="shared" si="167"/>
        <v>32.72</v>
      </c>
      <c r="W1159" s="2">
        <f t="shared" si="168"/>
        <v>352.5243636363636</v>
      </c>
      <c r="X1159">
        <f t="shared" si="169"/>
        <v>4</v>
      </c>
      <c r="Y1159">
        <f t="shared" si="170"/>
        <v>0</v>
      </c>
    </row>
    <row r="1160" spans="1:25" x14ac:dyDescent="0.3">
      <c r="A1160" t="s">
        <v>1196</v>
      </c>
      <c r="B1160" s="1">
        <v>45661</v>
      </c>
      <c r="C1160" s="1">
        <v>45664</v>
      </c>
      <c r="D1160" s="1">
        <v>45663</v>
      </c>
      <c r="E1160" t="s">
        <v>16</v>
      </c>
      <c r="F1160" t="s">
        <v>41</v>
      </c>
      <c r="G1160" t="s">
        <v>24</v>
      </c>
      <c r="H1160" t="s">
        <v>25</v>
      </c>
      <c r="I1160" t="s">
        <v>34</v>
      </c>
      <c r="J1160" t="s">
        <v>35</v>
      </c>
      <c r="K1160">
        <v>7</v>
      </c>
      <c r="L1160">
        <v>111.15</v>
      </c>
      <c r="M1160">
        <v>50.37</v>
      </c>
      <c r="N1160">
        <v>4.6399999999999997</v>
      </c>
      <c r="O1160">
        <v>5</v>
      </c>
      <c r="P1160">
        <f t="shared" si="162"/>
        <v>1</v>
      </c>
      <c r="Q1160" t="str">
        <f t="shared" si="163"/>
        <v>Before 01-15</v>
      </c>
      <c r="R1160">
        <f t="shared" si="164"/>
        <v>105.5925</v>
      </c>
      <c r="S1160">
        <f t="shared" si="165"/>
        <v>739.14750000000004</v>
      </c>
      <c r="T1160">
        <f t="shared" si="166"/>
        <v>386.55750000000006</v>
      </c>
      <c r="U1160" s="2">
        <f>Monthly_Fixed_Costs!$I$2</f>
        <v>26.363636363636363</v>
      </c>
      <c r="V1160">
        <f t="shared" si="167"/>
        <v>32.479999999999997</v>
      </c>
      <c r="W1160" s="2">
        <f t="shared" si="168"/>
        <v>327.71386363636373</v>
      </c>
      <c r="X1160">
        <f t="shared" si="169"/>
        <v>2</v>
      </c>
      <c r="Y1160">
        <f t="shared" si="170"/>
        <v>0</v>
      </c>
    </row>
    <row r="1161" spans="1:25" x14ac:dyDescent="0.3">
      <c r="A1161" t="s">
        <v>1197</v>
      </c>
      <c r="B1161" s="1">
        <v>45667</v>
      </c>
      <c r="C1161" s="1">
        <v>45671</v>
      </c>
      <c r="D1161" s="1">
        <v>45670</v>
      </c>
      <c r="E1161" t="s">
        <v>23</v>
      </c>
      <c r="F1161" t="s">
        <v>32</v>
      </c>
      <c r="G1161" t="s">
        <v>18</v>
      </c>
      <c r="H1161" t="s">
        <v>33</v>
      </c>
      <c r="I1161" t="s">
        <v>47</v>
      </c>
      <c r="J1161" t="s">
        <v>35</v>
      </c>
      <c r="K1161">
        <v>4</v>
      </c>
      <c r="L1161">
        <v>156.47</v>
      </c>
      <c r="M1161">
        <v>69.150000000000006</v>
      </c>
      <c r="N1161">
        <v>6.63</v>
      </c>
      <c r="O1161">
        <v>10</v>
      </c>
      <c r="P1161">
        <f t="shared" si="162"/>
        <v>1</v>
      </c>
      <c r="Q1161" t="str">
        <f t="shared" si="163"/>
        <v>Before 01-15</v>
      </c>
      <c r="R1161">
        <f t="shared" si="164"/>
        <v>140.82300000000001</v>
      </c>
      <c r="S1161">
        <f t="shared" si="165"/>
        <v>563.29200000000003</v>
      </c>
      <c r="T1161">
        <f t="shared" si="166"/>
        <v>286.69200000000001</v>
      </c>
      <c r="U1161" s="2">
        <f>Monthly_Fixed_Costs!$I$2</f>
        <v>26.363636363636363</v>
      </c>
      <c r="V1161">
        <f t="shared" si="167"/>
        <v>26.52</v>
      </c>
      <c r="W1161" s="2">
        <f t="shared" si="168"/>
        <v>233.80836363636365</v>
      </c>
      <c r="X1161">
        <f t="shared" si="169"/>
        <v>3</v>
      </c>
      <c r="Y1161">
        <f t="shared" si="170"/>
        <v>0</v>
      </c>
    </row>
    <row r="1162" spans="1:25" x14ac:dyDescent="0.3">
      <c r="A1162" t="s">
        <v>1198</v>
      </c>
      <c r="B1162" s="1">
        <v>45673</v>
      </c>
      <c r="C1162" s="1">
        <v>45675</v>
      </c>
      <c r="D1162" s="1">
        <v>45676</v>
      </c>
      <c r="E1162" t="s">
        <v>16</v>
      </c>
      <c r="F1162" t="s">
        <v>32</v>
      </c>
      <c r="G1162" t="s">
        <v>24</v>
      </c>
      <c r="H1162" t="s">
        <v>25</v>
      </c>
      <c r="I1162" t="s">
        <v>56</v>
      </c>
      <c r="J1162" t="s">
        <v>35</v>
      </c>
      <c r="K1162">
        <v>2</v>
      </c>
      <c r="L1162">
        <v>48.35</v>
      </c>
      <c r="M1162">
        <v>22.46</v>
      </c>
      <c r="N1162">
        <v>10.52</v>
      </c>
      <c r="O1162">
        <v>0</v>
      </c>
      <c r="P1162">
        <f t="shared" si="162"/>
        <v>0</v>
      </c>
      <c r="Q1162" t="str">
        <f t="shared" si="163"/>
        <v>After 01-15</v>
      </c>
      <c r="R1162">
        <f t="shared" si="164"/>
        <v>48.35</v>
      </c>
      <c r="S1162">
        <f t="shared" si="165"/>
        <v>96.7</v>
      </c>
      <c r="T1162">
        <f t="shared" si="166"/>
        <v>51.78</v>
      </c>
      <c r="U1162" s="2">
        <f>Monthly_Fixed_Costs!$I$2</f>
        <v>26.363636363636363</v>
      </c>
      <c r="V1162">
        <f t="shared" si="167"/>
        <v>21.04</v>
      </c>
      <c r="W1162" s="2">
        <f t="shared" si="168"/>
        <v>4.3763636363636351</v>
      </c>
      <c r="X1162">
        <f t="shared" si="169"/>
        <v>3</v>
      </c>
      <c r="Y1162">
        <f t="shared" si="170"/>
        <v>1</v>
      </c>
    </row>
    <row r="1163" spans="1:25" x14ac:dyDescent="0.3">
      <c r="A1163" t="s">
        <v>1199</v>
      </c>
      <c r="B1163" s="1">
        <v>45684</v>
      </c>
      <c r="C1163" s="1">
        <v>45688</v>
      </c>
      <c r="D1163" s="1">
        <v>45690</v>
      </c>
      <c r="E1163" t="s">
        <v>16</v>
      </c>
      <c r="F1163" t="s">
        <v>32</v>
      </c>
      <c r="G1163" t="s">
        <v>24</v>
      </c>
      <c r="H1163" t="s">
        <v>19</v>
      </c>
      <c r="I1163" t="s">
        <v>38</v>
      </c>
      <c r="J1163" t="s">
        <v>21</v>
      </c>
      <c r="K1163">
        <v>15</v>
      </c>
      <c r="L1163">
        <v>173.97</v>
      </c>
      <c r="M1163">
        <v>111.57</v>
      </c>
      <c r="N1163">
        <v>9.61</v>
      </c>
      <c r="O1163">
        <v>5</v>
      </c>
      <c r="P1163">
        <f t="shared" si="162"/>
        <v>0</v>
      </c>
      <c r="Q1163" t="str">
        <f t="shared" si="163"/>
        <v>After 01-15</v>
      </c>
      <c r="R1163">
        <f t="shared" si="164"/>
        <v>165.2715</v>
      </c>
      <c r="S1163">
        <f t="shared" si="165"/>
        <v>2479.0725000000002</v>
      </c>
      <c r="T1163">
        <f t="shared" si="166"/>
        <v>805.52250000000026</v>
      </c>
      <c r="U1163" s="2">
        <f>Monthly_Fixed_Costs!$I$2</f>
        <v>26.363636363636363</v>
      </c>
      <c r="V1163">
        <f t="shared" si="167"/>
        <v>144.14999999999998</v>
      </c>
      <c r="W1163" s="2">
        <f t="shared" si="168"/>
        <v>635.00886363636391</v>
      </c>
      <c r="X1163">
        <f t="shared" si="169"/>
        <v>6</v>
      </c>
      <c r="Y1163">
        <f t="shared" si="170"/>
        <v>0</v>
      </c>
    </row>
    <row r="1164" spans="1:25" x14ac:dyDescent="0.3">
      <c r="A1164" t="s">
        <v>1200</v>
      </c>
      <c r="B1164" s="1">
        <v>45661</v>
      </c>
      <c r="C1164" s="1">
        <v>45664</v>
      </c>
      <c r="D1164" s="1">
        <v>45663</v>
      </c>
      <c r="E1164" t="s">
        <v>23</v>
      </c>
      <c r="F1164" t="s">
        <v>32</v>
      </c>
      <c r="G1164" t="s">
        <v>24</v>
      </c>
      <c r="H1164" t="s">
        <v>37</v>
      </c>
      <c r="I1164" t="s">
        <v>47</v>
      </c>
      <c r="J1164" t="s">
        <v>35</v>
      </c>
      <c r="K1164">
        <v>3</v>
      </c>
      <c r="L1164">
        <v>84.17</v>
      </c>
      <c r="M1164">
        <v>40.4</v>
      </c>
      <c r="N1164">
        <v>11.72</v>
      </c>
      <c r="O1164">
        <v>15</v>
      </c>
      <c r="P1164">
        <f t="shared" si="162"/>
        <v>1</v>
      </c>
      <c r="Q1164" t="str">
        <f t="shared" si="163"/>
        <v>Before 01-15</v>
      </c>
      <c r="R1164">
        <f t="shared" si="164"/>
        <v>71.544499999999999</v>
      </c>
      <c r="S1164">
        <f t="shared" si="165"/>
        <v>214.6335</v>
      </c>
      <c r="T1164">
        <f t="shared" si="166"/>
        <v>93.433500000000009</v>
      </c>
      <c r="U1164" s="2">
        <f>Monthly_Fixed_Costs!$I$2</f>
        <v>26.363636363636363</v>
      </c>
      <c r="V1164">
        <f t="shared" si="167"/>
        <v>35.160000000000004</v>
      </c>
      <c r="W1164" s="2">
        <f t="shared" si="168"/>
        <v>31.909863636363639</v>
      </c>
      <c r="X1164">
        <f t="shared" si="169"/>
        <v>2</v>
      </c>
      <c r="Y1164">
        <f t="shared" si="170"/>
        <v>0</v>
      </c>
    </row>
    <row r="1165" spans="1:25" x14ac:dyDescent="0.3">
      <c r="A1165" t="s">
        <v>1201</v>
      </c>
      <c r="B1165" s="1">
        <v>45666</v>
      </c>
      <c r="C1165" s="1">
        <v>45670</v>
      </c>
      <c r="D1165" s="1">
        <v>45669</v>
      </c>
      <c r="E1165" t="s">
        <v>16</v>
      </c>
      <c r="F1165" t="s">
        <v>45</v>
      </c>
      <c r="G1165" t="s">
        <v>24</v>
      </c>
      <c r="H1165" t="s">
        <v>33</v>
      </c>
      <c r="I1165" t="s">
        <v>38</v>
      </c>
      <c r="J1165" t="s">
        <v>21</v>
      </c>
      <c r="K1165">
        <v>5</v>
      </c>
      <c r="L1165">
        <v>192.08</v>
      </c>
      <c r="M1165">
        <v>113.65</v>
      </c>
      <c r="N1165">
        <v>9.31</v>
      </c>
      <c r="O1165">
        <v>0</v>
      </c>
      <c r="P1165">
        <f t="shared" si="162"/>
        <v>1</v>
      </c>
      <c r="Q1165" t="str">
        <f t="shared" si="163"/>
        <v>Before 01-15</v>
      </c>
      <c r="R1165">
        <f t="shared" si="164"/>
        <v>192.08</v>
      </c>
      <c r="S1165">
        <f t="shared" si="165"/>
        <v>960.40000000000009</v>
      </c>
      <c r="T1165">
        <f t="shared" si="166"/>
        <v>392.15000000000009</v>
      </c>
      <c r="U1165" s="2">
        <f>Monthly_Fixed_Costs!$I$2</f>
        <v>26.363636363636363</v>
      </c>
      <c r="V1165">
        <f t="shared" si="167"/>
        <v>46.550000000000004</v>
      </c>
      <c r="W1165" s="2">
        <f t="shared" si="168"/>
        <v>319.23636363636371</v>
      </c>
      <c r="X1165">
        <f t="shared" si="169"/>
        <v>3</v>
      </c>
      <c r="Y1165">
        <f t="shared" si="170"/>
        <v>0</v>
      </c>
    </row>
    <row r="1166" spans="1:25" x14ac:dyDescent="0.3">
      <c r="A1166" t="s">
        <v>1202</v>
      </c>
      <c r="B1166" s="1">
        <v>45679</v>
      </c>
      <c r="C1166" s="1">
        <v>45682</v>
      </c>
      <c r="D1166" s="1">
        <v>45685</v>
      </c>
      <c r="E1166" t="s">
        <v>23</v>
      </c>
      <c r="F1166" t="s">
        <v>32</v>
      </c>
      <c r="G1166" t="s">
        <v>24</v>
      </c>
      <c r="H1166" t="s">
        <v>25</v>
      </c>
      <c r="I1166" t="s">
        <v>26</v>
      </c>
      <c r="J1166" t="s">
        <v>27</v>
      </c>
      <c r="K1166">
        <v>8</v>
      </c>
      <c r="L1166">
        <v>102.5</v>
      </c>
      <c r="M1166">
        <v>44.73</v>
      </c>
      <c r="N1166">
        <v>8.81</v>
      </c>
      <c r="O1166">
        <v>5</v>
      </c>
      <c r="P1166">
        <f t="shared" si="162"/>
        <v>0</v>
      </c>
      <c r="Q1166" t="str">
        <f t="shared" si="163"/>
        <v>After 01-15</v>
      </c>
      <c r="R1166">
        <f t="shared" si="164"/>
        <v>97.375</v>
      </c>
      <c r="S1166">
        <f t="shared" si="165"/>
        <v>779</v>
      </c>
      <c r="T1166">
        <f t="shared" si="166"/>
        <v>421.16</v>
      </c>
      <c r="U1166" s="2">
        <f>Monthly_Fixed_Costs!$I$2</f>
        <v>26.363636363636363</v>
      </c>
      <c r="V1166">
        <f t="shared" si="167"/>
        <v>70.48</v>
      </c>
      <c r="W1166" s="2">
        <f t="shared" si="168"/>
        <v>324.31636363636369</v>
      </c>
      <c r="X1166">
        <f t="shared" si="169"/>
        <v>6</v>
      </c>
      <c r="Y1166">
        <f t="shared" si="170"/>
        <v>0</v>
      </c>
    </row>
    <row r="1167" spans="1:25" x14ac:dyDescent="0.3">
      <c r="A1167" t="s">
        <v>1203</v>
      </c>
      <c r="B1167" s="1">
        <v>45664</v>
      </c>
      <c r="C1167" s="1">
        <v>45668</v>
      </c>
      <c r="D1167" s="1">
        <v>45667</v>
      </c>
      <c r="E1167" t="s">
        <v>23</v>
      </c>
      <c r="F1167" t="s">
        <v>17</v>
      </c>
      <c r="G1167" t="s">
        <v>24</v>
      </c>
      <c r="H1167" t="s">
        <v>33</v>
      </c>
      <c r="I1167" t="s">
        <v>56</v>
      </c>
      <c r="J1167" t="s">
        <v>35</v>
      </c>
      <c r="K1167">
        <v>18</v>
      </c>
      <c r="L1167">
        <v>22.45</v>
      </c>
      <c r="M1167">
        <v>11.61</v>
      </c>
      <c r="N1167">
        <v>8.2100000000000009</v>
      </c>
      <c r="O1167">
        <v>5</v>
      </c>
      <c r="P1167">
        <f t="shared" si="162"/>
        <v>1</v>
      </c>
      <c r="Q1167" t="str">
        <f t="shared" si="163"/>
        <v>Before 01-15</v>
      </c>
      <c r="R1167">
        <f t="shared" si="164"/>
        <v>21.327499999999997</v>
      </c>
      <c r="S1167">
        <f t="shared" si="165"/>
        <v>383.89499999999992</v>
      </c>
      <c r="T1167">
        <f t="shared" si="166"/>
        <v>174.91499999999994</v>
      </c>
      <c r="U1167" s="2">
        <f>Monthly_Fixed_Costs!$I$2</f>
        <v>26.363636363636363</v>
      </c>
      <c r="V1167">
        <f t="shared" si="167"/>
        <v>147.78000000000003</v>
      </c>
      <c r="W1167" s="2">
        <f t="shared" si="168"/>
        <v>0.77136363636353167</v>
      </c>
      <c r="X1167">
        <f t="shared" si="169"/>
        <v>3</v>
      </c>
      <c r="Y1167">
        <f t="shared" si="170"/>
        <v>1</v>
      </c>
    </row>
    <row r="1168" spans="1:25" x14ac:dyDescent="0.3">
      <c r="A1168" t="s">
        <v>1204</v>
      </c>
      <c r="B1168" s="1">
        <v>45660</v>
      </c>
      <c r="C1168" s="1">
        <v>45662</v>
      </c>
      <c r="D1168" s="1">
        <v>45662</v>
      </c>
      <c r="E1168" t="s">
        <v>16</v>
      </c>
      <c r="F1168" t="s">
        <v>45</v>
      </c>
      <c r="G1168" t="s">
        <v>24</v>
      </c>
      <c r="H1168" t="s">
        <v>37</v>
      </c>
      <c r="I1168" t="s">
        <v>26</v>
      </c>
      <c r="J1168" t="s">
        <v>27</v>
      </c>
      <c r="K1168">
        <v>10</v>
      </c>
      <c r="L1168">
        <v>74.69</v>
      </c>
      <c r="M1168">
        <v>35.46</v>
      </c>
      <c r="N1168">
        <v>5.64</v>
      </c>
      <c r="O1168">
        <v>5</v>
      </c>
      <c r="P1168">
        <f t="shared" si="162"/>
        <v>1</v>
      </c>
      <c r="Q1168" t="str">
        <f t="shared" si="163"/>
        <v>Before 01-15</v>
      </c>
      <c r="R1168">
        <f t="shared" si="164"/>
        <v>70.955500000000001</v>
      </c>
      <c r="S1168">
        <f t="shared" si="165"/>
        <v>709.55500000000006</v>
      </c>
      <c r="T1168">
        <f t="shared" si="166"/>
        <v>354.95500000000004</v>
      </c>
      <c r="U1168" s="2">
        <f>Monthly_Fixed_Costs!$I$2</f>
        <v>26.363636363636363</v>
      </c>
      <c r="V1168">
        <f t="shared" si="167"/>
        <v>56.4</v>
      </c>
      <c r="W1168" s="2">
        <f t="shared" si="168"/>
        <v>272.19136363636369</v>
      </c>
      <c r="X1168">
        <f t="shared" si="169"/>
        <v>2</v>
      </c>
      <c r="Y1168">
        <f t="shared" si="170"/>
        <v>0</v>
      </c>
    </row>
    <row r="1169" spans="1:25" x14ac:dyDescent="0.3">
      <c r="A1169" t="s">
        <v>1205</v>
      </c>
      <c r="B1169" s="1">
        <v>45661</v>
      </c>
      <c r="C1169" s="1">
        <v>45665</v>
      </c>
      <c r="D1169" s="1">
        <v>45664</v>
      </c>
      <c r="E1169" t="s">
        <v>23</v>
      </c>
      <c r="F1169" t="s">
        <v>45</v>
      </c>
      <c r="G1169" t="s">
        <v>18</v>
      </c>
      <c r="H1169" t="s">
        <v>19</v>
      </c>
      <c r="I1169" t="s">
        <v>56</v>
      </c>
      <c r="J1169" t="s">
        <v>35</v>
      </c>
      <c r="K1169">
        <v>16</v>
      </c>
      <c r="L1169">
        <v>46.95</v>
      </c>
      <c r="M1169">
        <v>19.170000000000002</v>
      </c>
      <c r="N1169">
        <v>6.78</v>
      </c>
      <c r="O1169">
        <v>0</v>
      </c>
      <c r="P1169">
        <f t="shared" si="162"/>
        <v>1</v>
      </c>
      <c r="Q1169" t="str">
        <f t="shared" si="163"/>
        <v>Before 01-15</v>
      </c>
      <c r="R1169">
        <f t="shared" si="164"/>
        <v>46.95</v>
      </c>
      <c r="S1169">
        <f t="shared" si="165"/>
        <v>751.2</v>
      </c>
      <c r="T1169">
        <f t="shared" si="166"/>
        <v>444.48</v>
      </c>
      <c r="U1169" s="2">
        <f>Monthly_Fixed_Costs!$I$2</f>
        <v>26.363636363636363</v>
      </c>
      <c r="V1169">
        <f t="shared" si="167"/>
        <v>108.48</v>
      </c>
      <c r="W1169" s="2">
        <f t="shared" si="168"/>
        <v>309.63636363636363</v>
      </c>
      <c r="X1169">
        <f t="shared" si="169"/>
        <v>3</v>
      </c>
      <c r="Y1169">
        <f t="shared" si="170"/>
        <v>0</v>
      </c>
    </row>
    <row r="1170" spans="1:25" x14ac:dyDescent="0.3">
      <c r="A1170" t="s">
        <v>1206</v>
      </c>
      <c r="B1170" s="1">
        <v>45683</v>
      </c>
      <c r="C1170" s="1">
        <v>45687</v>
      </c>
      <c r="D1170" s="1">
        <v>45686</v>
      </c>
      <c r="E1170" t="s">
        <v>16</v>
      </c>
      <c r="F1170" t="s">
        <v>41</v>
      </c>
      <c r="G1170" t="s">
        <v>24</v>
      </c>
      <c r="H1170" t="s">
        <v>25</v>
      </c>
      <c r="I1170" t="s">
        <v>74</v>
      </c>
      <c r="J1170" t="s">
        <v>27</v>
      </c>
      <c r="K1170">
        <v>12</v>
      </c>
      <c r="L1170">
        <v>86.81</v>
      </c>
      <c r="M1170">
        <v>49.75</v>
      </c>
      <c r="N1170">
        <v>8.32</v>
      </c>
      <c r="O1170">
        <v>0</v>
      </c>
      <c r="P1170">
        <f t="shared" si="162"/>
        <v>1</v>
      </c>
      <c r="Q1170" t="str">
        <f t="shared" si="163"/>
        <v>After 01-15</v>
      </c>
      <c r="R1170">
        <f t="shared" si="164"/>
        <v>86.81</v>
      </c>
      <c r="S1170">
        <f t="shared" si="165"/>
        <v>1041.72</v>
      </c>
      <c r="T1170">
        <f t="shared" si="166"/>
        <v>444.72</v>
      </c>
      <c r="U1170" s="2">
        <f>Monthly_Fixed_Costs!$I$2</f>
        <v>26.363636363636363</v>
      </c>
      <c r="V1170">
        <f t="shared" si="167"/>
        <v>99.84</v>
      </c>
      <c r="W1170" s="2">
        <f t="shared" si="168"/>
        <v>318.51636363636368</v>
      </c>
      <c r="X1170">
        <f t="shared" si="169"/>
        <v>3</v>
      </c>
      <c r="Y1170">
        <f t="shared" si="170"/>
        <v>0</v>
      </c>
    </row>
    <row r="1171" spans="1:25" x14ac:dyDescent="0.3">
      <c r="A1171" t="s">
        <v>1207</v>
      </c>
      <c r="B1171" s="1">
        <v>45661</v>
      </c>
      <c r="C1171" s="1">
        <v>45664</v>
      </c>
      <c r="D1171" s="1">
        <v>45664</v>
      </c>
      <c r="E1171" t="s">
        <v>23</v>
      </c>
      <c r="F1171" t="s">
        <v>32</v>
      </c>
      <c r="G1171" t="s">
        <v>24</v>
      </c>
      <c r="H1171" t="s">
        <v>33</v>
      </c>
      <c r="I1171" t="s">
        <v>47</v>
      </c>
      <c r="J1171" t="s">
        <v>35</v>
      </c>
      <c r="K1171">
        <v>8</v>
      </c>
      <c r="L1171">
        <v>82.34</v>
      </c>
      <c r="M1171">
        <v>51.7</v>
      </c>
      <c r="N1171">
        <v>7.82</v>
      </c>
      <c r="O1171">
        <v>0</v>
      </c>
      <c r="P1171">
        <f t="shared" si="162"/>
        <v>1</v>
      </c>
      <c r="Q1171" t="str">
        <f t="shared" si="163"/>
        <v>Before 01-15</v>
      </c>
      <c r="R1171">
        <f t="shared" si="164"/>
        <v>82.34</v>
      </c>
      <c r="S1171">
        <f t="shared" si="165"/>
        <v>658.72</v>
      </c>
      <c r="T1171">
        <f t="shared" si="166"/>
        <v>245.12</v>
      </c>
      <c r="U1171" s="2">
        <f>Monthly_Fixed_Costs!$I$2</f>
        <v>26.363636363636363</v>
      </c>
      <c r="V1171">
        <f t="shared" si="167"/>
        <v>62.56</v>
      </c>
      <c r="W1171" s="2">
        <f t="shared" si="168"/>
        <v>156.19636363636363</v>
      </c>
      <c r="X1171">
        <f t="shared" si="169"/>
        <v>3</v>
      </c>
      <c r="Y1171">
        <f t="shared" si="170"/>
        <v>0</v>
      </c>
    </row>
    <row r="1172" spans="1:25" x14ac:dyDescent="0.3">
      <c r="A1172" t="s">
        <v>1208</v>
      </c>
      <c r="B1172" s="1">
        <v>45682</v>
      </c>
      <c r="C1172" s="1">
        <v>45684</v>
      </c>
      <c r="D1172" s="1">
        <v>45683</v>
      </c>
      <c r="E1172" t="s">
        <v>16</v>
      </c>
      <c r="F1172" t="s">
        <v>17</v>
      </c>
      <c r="G1172" t="s">
        <v>18</v>
      </c>
      <c r="H1172" t="s">
        <v>19</v>
      </c>
      <c r="I1172" t="s">
        <v>38</v>
      </c>
      <c r="J1172" t="s">
        <v>21</v>
      </c>
      <c r="K1172">
        <v>7</v>
      </c>
      <c r="L1172">
        <v>189.16</v>
      </c>
      <c r="M1172">
        <v>78.3</v>
      </c>
      <c r="N1172">
        <v>11.6</v>
      </c>
      <c r="O1172">
        <v>10</v>
      </c>
      <c r="P1172">
        <f t="shared" si="162"/>
        <v>1</v>
      </c>
      <c r="Q1172" t="str">
        <f t="shared" si="163"/>
        <v>After 01-15</v>
      </c>
      <c r="R1172">
        <f t="shared" si="164"/>
        <v>170.244</v>
      </c>
      <c r="S1172">
        <f t="shared" si="165"/>
        <v>1191.7080000000001</v>
      </c>
      <c r="T1172">
        <f t="shared" si="166"/>
        <v>643.60800000000006</v>
      </c>
      <c r="U1172" s="2">
        <f>Monthly_Fixed_Costs!$I$2</f>
        <v>26.363636363636363</v>
      </c>
      <c r="V1172">
        <f t="shared" si="167"/>
        <v>81.2</v>
      </c>
      <c r="W1172" s="2">
        <f t="shared" si="168"/>
        <v>536.04436363636364</v>
      </c>
      <c r="X1172">
        <f t="shared" si="169"/>
        <v>1</v>
      </c>
      <c r="Y1172">
        <f t="shared" si="170"/>
        <v>0</v>
      </c>
    </row>
    <row r="1173" spans="1:25" x14ac:dyDescent="0.3">
      <c r="A1173" t="s">
        <v>1209</v>
      </c>
      <c r="B1173" s="1">
        <v>45665</v>
      </c>
      <c r="C1173" s="1">
        <v>45668</v>
      </c>
      <c r="D1173" s="1">
        <v>45668</v>
      </c>
      <c r="E1173" t="s">
        <v>23</v>
      </c>
      <c r="F1173" t="s">
        <v>32</v>
      </c>
      <c r="G1173" t="s">
        <v>18</v>
      </c>
      <c r="H1173" t="s">
        <v>25</v>
      </c>
      <c r="I1173" t="s">
        <v>47</v>
      </c>
      <c r="J1173" t="s">
        <v>35</v>
      </c>
      <c r="K1173">
        <v>7</v>
      </c>
      <c r="L1173">
        <v>66.010000000000005</v>
      </c>
      <c r="M1173">
        <v>36.64</v>
      </c>
      <c r="N1173">
        <v>9.27</v>
      </c>
      <c r="O1173">
        <v>5</v>
      </c>
      <c r="P1173">
        <f t="shared" si="162"/>
        <v>1</v>
      </c>
      <c r="Q1173" t="str">
        <f t="shared" si="163"/>
        <v>Before 01-15</v>
      </c>
      <c r="R1173">
        <f t="shared" si="164"/>
        <v>62.709499999999998</v>
      </c>
      <c r="S1173">
        <f t="shared" si="165"/>
        <v>438.9665</v>
      </c>
      <c r="T1173">
        <f t="shared" si="166"/>
        <v>182.48649999999998</v>
      </c>
      <c r="U1173" s="2">
        <f>Monthly_Fixed_Costs!$I$2</f>
        <v>26.363636363636363</v>
      </c>
      <c r="V1173">
        <f t="shared" si="167"/>
        <v>64.89</v>
      </c>
      <c r="W1173" s="2">
        <f t="shared" si="168"/>
        <v>91.232863636363618</v>
      </c>
      <c r="X1173">
        <f t="shared" si="169"/>
        <v>3</v>
      </c>
      <c r="Y1173">
        <f t="shared" si="170"/>
        <v>0</v>
      </c>
    </row>
    <row r="1174" spans="1:25" x14ac:dyDescent="0.3">
      <c r="A1174" t="s">
        <v>1210</v>
      </c>
      <c r="B1174" s="1">
        <v>45687</v>
      </c>
      <c r="C1174" s="1">
        <v>45690</v>
      </c>
      <c r="D1174" s="1">
        <v>45690</v>
      </c>
      <c r="E1174" t="s">
        <v>16</v>
      </c>
      <c r="F1174" t="s">
        <v>45</v>
      </c>
      <c r="G1174" t="s">
        <v>24</v>
      </c>
      <c r="H1174" t="s">
        <v>19</v>
      </c>
      <c r="I1174" t="s">
        <v>47</v>
      </c>
      <c r="J1174" t="s">
        <v>35</v>
      </c>
      <c r="K1174">
        <v>13</v>
      </c>
      <c r="L1174">
        <v>183.06</v>
      </c>
      <c r="M1174">
        <v>100.39</v>
      </c>
      <c r="N1174">
        <v>9.3699999999999992</v>
      </c>
      <c r="O1174">
        <v>15</v>
      </c>
      <c r="P1174">
        <f t="shared" si="162"/>
        <v>1</v>
      </c>
      <c r="Q1174" t="str">
        <f t="shared" si="163"/>
        <v>After 01-15</v>
      </c>
      <c r="R1174">
        <f t="shared" si="164"/>
        <v>155.601</v>
      </c>
      <c r="S1174">
        <f t="shared" si="165"/>
        <v>2022.8130000000001</v>
      </c>
      <c r="T1174">
        <f t="shared" si="166"/>
        <v>717.74300000000017</v>
      </c>
      <c r="U1174" s="2">
        <f>Monthly_Fixed_Costs!$I$2</f>
        <v>26.363636363636363</v>
      </c>
      <c r="V1174">
        <f t="shared" si="167"/>
        <v>121.80999999999999</v>
      </c>
      <c r="W1174" s="2">
        <f t="shared" si="168"/>
        <v>569.56936363636385</v>
      </c>
      <c r="X1174">
        <f t="shared" si="169"/>
        <v>3</v>
      </c>
      <c r="Y1174">
        <f t="shared" si="170"/>
        <v>0</v>
      </c>
    </row>
    <row r="1175" spans="1:25" x14ac:dyDescent="0.3">
      <c r="A1175" t="s">
        <v>1211</v>
      </c>
      <c r="B1175" s="1">
        <v>45665</v>
      </c>
      <c r="C1175" s="1">
        <v>45669</v>
      </c>
      <c r="D1175" s="1">
        <v>45668</v>
      </c>
      <c r="E1175" t="s">
        <v>16</v>
      </c>
      <c r="F1175" t="s">
        <v>41</v>
      </c>
      <c r="G1175" t="s">
        <v>24</v>
      </c>
      <c r="H1175" t="s">
        <v>37</v>
      </c>
      <c r="I1175" t="s">
        <v>38</v>
      </c>
      <c r="J1175" t="s">
        <v>21</v>
      </c>
      <c r="K1175">
        <v>12</v>
      </c>
      <c r="L1175">
        <v>31.09</v>
      </c>
      <c r="M1175">
        <v>14.83</v>
      </c>
      <c r="N1175">
        <v>9.61</v>
      </c>
      <c r="O1175">
        <v>15</v>
      </c>
      <c r="P1175">
        <f t="shared" si="162"/>
        <v>1</v>
      </c>
      <c r="Q1175" t="str">
        <f t="shared" si="163"/>
        <v>Before 01-15</v>
      </c>
      <c r="R1175">
        <f t="shared" si="164"/>
        <v>26.426500000000001</v>
      </c>
      <c r="S1175">
        <f t="shared" si="165"/>
        <v>317.11799999999999</v>
      </c>
      <c r="T1175">
        <f t="shared" si="166"/>
        <v>139.15799999999999</v>
      </c>
      <c r="U1175" s="2">
        <f>Monthly_Fixed_Costs!$I$2</f>
        <v>26.363636363636363</v>
      </c>
      <c r="V1175">
        <f t="shared" si="167"/>
        <v>115.32</v>
      </c>
      <c r="W1175" s="2">
        <f t="shared" si="168"/>
        <v>-2.5256363636363801</v>
      </c>
      <c r="X1175">
        <f t="shared" si="169"/>
        <v>3</v>
      </c>
      <c r="Y1175">
        <f t="shared" si="170"/>
        <v>1</v>
      </c>
    </row>
    <row r="1176" spans="1:25" x14ac:dyDescent="0.3">
      <c r="A1176" t="s">
        <v>1212</v>
      </c>
      <c r="B1176" s="1">
        <v>45679</v>
      </c>
      <c r="C1176" s="1">
        <v>45681</v>
      </c>
      <c r="D1176" s="1">
        <v>45684</v>
      </c>
      <c r="E1176" t="s">
        <v>23</v>
      </c>
      <c r="F1176" t="s">
        <v>32</v>
      </c>
      <c r="G1176" t="s">
        <v>18</v>
      </c>
      <c r="H1176" t="s">
        <v>25</v>
      </c>
      <c r="I1176" t="s">
        <v>74</v>
      </c>
      <c r="J1176" t="s">
        <v>27</v>
      </c>
      <c r="K1176">
        <v>12</v>
      </c>
      <c r="L1176">
        <v>73.7</v>
      </c>
      <c r="M1176">
        <v>40.549999999999997</v>
      </c>
      <c r="N1176">
        <v>5.75</v>
      </c>
      <c r="O1176">
        <v>5</v>
      </c>
      <c r="P1176">
        <f t="shared" si="162"/>
        <v>0</v>
      </c>
      <c r="Q1176" t="str">
        <f t="shared" si="163"/>
        <v>After 01-15</v>
      </c>
      <c r="R1176">
        <f t="shared" si="164"/>
        <v>70.015000000000001</v>
      </c>
      <c r="S1176">
        <f t="shared" si="165"/>
        <v>840.18000000000006</v>
      </c>
      <c r="T1176">
        <f t="shared" si="166"/>
        <v>353.5800000000001</v>
      </c>
      <c r="U1176" s="2">
        <f>Monthly_Fixed_Costs!$I$2</f>
        <v>26.363636363636363</v>
      </c>
      <c r="V1176">
        <f t="shared" si="167"/>
        <v>69</v>
      </c>
      <c r="W1176" s="2">
        <f t="shared" si="168"/>
        <v>258.21636363636372</v>
      </c>
      <c r="X1176">
        <f t="shared" si="169"/>
        <v>5</v>
      </c>
      <c r="Y1176">
        <f t="shared" si="170"/>
        <v>0</v>
      </c>
    </row>
    <row r="1177" spans="1:25" x14ac:dyDescent="0.3">
      <c r="A1177" t="s">
        <v>1213</v>
      </c>
      <c r="B1177" s="1">
        <v>45677</v>
      </c>
      <c r="C1177" s="1">
        <v>45679</v>
      </c>
      <c r="D1177" s="1">
        <v>45679</v>
      </c>
      <c r="E1177" t="s">
        <v>16</v>
      </c>
      <c r="F1177" t="s">
        <v>17</v>
      </c>
      <c r="G1177" t="s">
        <v>18</v>
      </c>
      <c r="H1177" t="s">
        <v>25</v>
      </c>
      <c r="I1177" t="s">
        <v>47</v>
      </c>
      <c r="J1177" t="s">
        <v>35</v>
      </c>
      <c r="K1177">
        <v>17</v>
      </c>
      <c r="L1177">
        <v>175.7</v>
      </c>
      <c r="M1177">
        <v>85.75</v>
      </c>
      <c r="N1177">
        <v>8.32</v>
      </c>
      <c r="O1177">
        <v>15</v>
      </c>
      <c r="P1177">
        <f t="shared" si="162"/>
        <v>1</v>
      </c>
      <c r="Q1177" t="str">
        <f t="shared" si="163"/>
        <v>After 01-15</v>
      </c>
      <c r="R1177">
        <f t="shared" si="164"/>
        <v>149.345</v>
      </c>
      <c r="S1177">
        <f t="shared" si="165"/>
        <v>2538.8649999999998</v>
      </c>
      <c r="T1177">
        <f t="shared" si="166"/>
        <v>1081.1149999999998</v>
      </c>
      <c r="U1177" s="2">
        <f>Monthly_Fixed_Costs!$I$2</f>
        <v>26.363636363636363</v>
      </c>
      <c r="V1177">
        <f t="shared" si="167"/>
        <v>141.44</v>
      </c>
      <c r="W1177" s="2">
        <f t="shared" si="168"/>
        <v>913.31136363636347</v>
      </c>
      <c r="X1177">
        <f t="shared" si="169"/>
        <v>2</v>
      </c>
      <c r="Y1177">
        <f t="shared" si="170"/>
        <v>0</v>
      </c>
    </row>
    <row r="1178" spans="1:25" x14ac:dyDescent="0.3">
      <c r="A1178" t="s">
        <v>1214</v>
      </c>
      <c r="B1178" s="1">
        <v>45687</v>
      </c>
      <c r="C1178" s="1">
        <v>45689</v>
      </c>
      <c r="D1178" s="1">
        <v>45688</v>
      </c>
      <c r="E1178" t="s">
        <v>23</v>
      </c>
      <c r="F1178" t="s">
        <v>45</v>
      </c>
      <c r="G1178" t="s">
        <v>24</v>
      </c>
      <c r="H1178" t="s">
        <v>25</v>
      </c>
      <c r="I1178" t="s">
        <v>26</v>
      </c>
      <c r="J1178" t="s">
        <v>27</v>
      </c>
      <c r="K1178">
        <v>10</v>
      </c>
      <c r="L1178">
        <v>189.22</v>
      </c>
      <c r="M1178">
        <v>85.05</v>
      </c>
      <c r="N1178">
        <v>9.59</v>
      </c>
      <c r="O1178">
        <v>15</v>
      </c>
      <c r="P1178">
        <f t="shared" si="162"/>
        <v>1</v>
      </c>
      <c r="Q1178" t="str">
        <f t="shared" si="163"/>
        <v>After 01-15</v>
      </c>
      <c r="R1178">
        <f t="shared" si="164"/>
        <v>160.83699999999999</v>
      </c>
      <c r="S1178">
        <f t="shared" si="165"/>
        <v>1608.37</v>
      </c>
      <c r="T1178">
        <f t="shared" si="166"/>
        <v>757.86999999999989</v>
      </c>
      <c r="U1178" s="2">
        <f>Monthly_Fixed_Costs!$I$2</f>
        <v>26.363636363636363</v>
      </c>
      <c r="V1178">
        <f t="shared" si="167"/>
        <v>95.9</v>
      </c>
      <c r="W1178" s="2">
        <f t="shared" si="168"/>
        <v>635.60636363636354</v>
      </c>
      <c r="X1178">
        <f t="shared" si="169"/>
        <v>1</v>
      </c>
      <c r="Y1178">
        <f t="shared" si="170"/>
        <v>0</v>
      </c>
    </row>
    <row r="1179" spans="1:25" x14ac:dyDescent="0.3">
      <c r="A1179" t="s">
        <v>1215</v>
      </c>
      <c r="B1179" s="1">
        <v>45662</v>
      </c>
      <c r="C1179" s="1">
        <v>45665</v>
      </c>
      <c r="D1179" s="1">
        <v>45664</v>
      </c>
      <c r="E1179" t="s">
        <v>16</v>
      </c>
      <c r="F1179" t="s">
        <v>17</v>
      </c>
      <c r="G1179" t="s">
        <v>18</v>
      </c>
      <c r="H1179" t="s">
        <v>19</v>
      </c>
      <c r="I1179" t="s">
        <v>74</v>
      </c>
      <c r="J1179" t="s">
        <v>27</v>
      </c>
      <c r="K1179">
        <v>9</v>
      </c>
      <c r="L1179">
        <v>132.93</v>
      </c>
      <c r="M1179">
        <v>54.35</v>
      </c>
      <c r="N1179">
        <v>11.69</v>
      </c>
      <c r="O1179">
        <v>15</v>
      </c>
      <c r="P1179">
        <f t="shared" si="162"/>
        <v>1</v>
      </c>
      <c r="Q1179" t="str">
        <f t="shared" si="163"/>
        <v>Before 01-15</v>
      </c>
      <c r="R1179">
        <f t="shared" si="164"/>
        <v>112.9905</v>
      </c>
      <c r="S1179">
        <f t="shared" si="165"/>
        <v>1016.9145</v>
      </c>
      <c r="T1179">
        <f t="shared" si="166"/>
        <v>527.7645</v>
      </c>
      <c r="U1179" s="2">
        <f>Monthly_Fixed_Costs!$I$2</f>
        <v>26.363636363636363</v>
      </c>
      <c r="V1179">
        <f t="shared" si="167"/>
        <v>105.21</v>
      </c>
      <c r="W1179" s="2">
        <f t="shared" si="168"/>
        <v>396.19086363636364</v>
      </c>
      <c r="X1179">
        <f t="shared" si="169"/>
        <v>2</v>
      </c>
      <c r="Y1179">
        <f t="shared" si="170"/>
        <v>0</v>
      </c>
    </row>
    <row r="1180" spans="1:25" x14ac:dyDescent="0.3">
      <c r="A1180" t="s">
        <v>1216</v>
      </c>
      <c r="B1180" s="1">
        <v>45680</v>
      </c>
      <c r="C1180" s="1">
        <v>45682</v>
      </c>
      <c r="D1180" s="1">
        <v>45682</v>
      </c>
      <c r="E1180" t="s">
        <v>23</v>
      </c>
      <c r="F1180" t="s">
        <v>41</v>
      </c>
      <c r="G1180" t="s">
        <v>18</v>
      </c>
      <c r="H1180" t="s">
        <v>19</v>
      </c>
      <c r="I1180" t="s">
        <v>38</v>
      </c>
      <c r="J1180" t="s">
        <v>21</v>
      </c>
      <c r="K1180">
        <v>14</v>
      </c>
      <c r="L1180">
        <v>111.5</v>
      </c>
      <c r="M1180">
        <v>69.010000000000005</v>
      </c>
      <c r="N1180">
        <v>9.84</v>
      </c>
      <c r="O1180">
        <v>10</v>
      </c>
      <c r="P1180">
        <f t="shared" si="162"/>
        <v>1</v>
      </c>
      <c r="Q1180" t="str">
        <f t="shared" si="163"/>
        <v>After 01-15</v>
      </c>
      <c r="R1180">
        <f t="shared" si="164"/>
        <v>100.35000000000001</v>
      </c>
      <c r="S1180">
        <f t="shared" si="165"/>
        <v>1404.9</v>
      </c>
      <c r="T1180">
        <f t="shared" si="166"/>
        <v>438.76</v>
      </c>
      <c r="U1180" s="2">
        <f>Monthly_Fixed_Costs!$I$2</f>
        <v>26.363636363636363</v>
      </c>
      <c r="V1180">
        <f t="shared" si="167"/>
        <v>137.76</v>
      </c>
      <c r="W1180" s="2">
        <f t="shared" si="168"/>
        <v>274.63636363636363</v>
      </c>
      <c r="X1180">
        <f t="shared" si="169"/>
        <v>2</v>
      </c>
      <c r="Y1180">
        <f t="shared" si="170"/>
        <v>0</v>
      </c>
    </row>
    <row r="1181" spans="1:25" x14ac:dyDescent="0.3">
      <c r="A1181" t="s">
        <v>1217</v>
      </c>
      <c r="B1181" s="1">
        <v>45666</v>
      </c>
      <c r="C1181" s="1">
        <v>45669</v>
      </c>
      <c r="D1181" s="1">
        <v>45668</v>
      </c>
      <c r="E1181" t="s">
        <v>23</v>
      </c>
      <c r="F1181" t="s">
        <v>17</v>
      </c>
      <c r="G1181" t="s">
        <v>18</v>
      </c>
      <c r="H1181" t="s">
        <v>25</v>
      </c>
      <c r="I1181" t="s">
        <v>38</v>
      </c>
      <c r="J1181" t="s">
        <v>21</v>
      </c>
      <c r="K1181">
        <v>10</v>
      </c>
      <c r="L1181">
        <v>154.44999999999999</v>
      </c>
      <c r="M1181">
        <v>65.86</v>
      </c>
      <c r="N1181">
        <v>11.96</v>
      </c>
      <c r="O1181">
        <v>5</v>
      </c>
      <c r="P1181">
        <f t="shared" si="162"/>
        <v>1</v>
      </c>
      <c r="Q1181" t="str">
        <f t="shared" si="163"/>
        <v>Before 01-15</v>
      </c>
      <c r="R1181">
        <f t="shared" si="164"/>
        <v>146.72749999999999</v>
      </c>
      <c r="S1181">
        <f t="shared" si="165"/>
        <v>1467.2749999999999</v>
      </c>
      <c r="T1181">
        <f t="shared" si="166"/>
        <v>808.67499999999984</v>
      </c>
      <c r="U1181" s="2">
        <f>Monthly_Fixed_Costs!$I$2</f>
        <v>26.363636363636363</v>
      </c>
      <c r="V1181">
        <f t="shared" si="167"/>
        <v>119.60000000000001</v>
      </c>
      <c r="W1181" s="2">
        <f t="shared" si="168"/>
        <v>662.71136363636344</v>
      </c>
      <c r="X1181">
        <f t="shared" si="169"/>
        <v>2</v>
      </c>
      <c r="Y1181">
        <f t="shared" si="170"/>
        <v>0</v>
      </c>
    </row>
    <row r="1182" spans="1:25" x14ac:dyDescent="0.3">
      <c r="A1182" t="s">
        <v>1218</v>
      </c>
      <c r="B1182" s="1">
        <v>45660</v>
      </c>
      <c r="C1182" s="1">
        <v>45664</v>
      </c>
      <c r="D1182" s="1">
        <v>45663</v>
      </c>
      <c r="E1182" t="s">
        <v>23</v>
      </c>
      <c r="F1182" t="s">
        <v>17</v>
      </c>
      <c r="G1182" t="s">
        <v>24</v>
      </c>
      <c r="H1182" t="s">
        <v>37</v>
      </c>
      <c r="I1182" t="s">
        <v>38</v>
      </c>
      <c r="J1182" t="s">
        <v>21</v>
      </c>
      <c r="K1182">
        <v>18</v>
      </c>
      <c r="L1182">
        <v>170.11</v>
      </c>
      <c r="M1182">
        <v>99.16</v>
      </c>
      <c r="N1182">
        <v>7.85</v>
      </c>
      <c r="O1182">
        <v>15</v>
      </c>
      <c r="P1182">
        <f t="shared" si="162"/>
        <v>1</v>
      </c>
      <c r="Q1182" t="str">
        <f t="shared" si="163"/>
        <v>Before 01-15</v>
      </c>
      <c r="R1182">
        <f t="shared" si="164"/>
        <v>144.59350000000001</v>
      </c>
      <c r="S1182">
        <f t="shared" si="165"/>
        <v>2602.683</v>
      </c>
      <c r="T1182">
        <f t="shared" si="166"/>
        <v>817.80300000000011</v>
      </c>
      <c r="U1182" s="2">
        <f>Monthly_Fixed_Costs!$I$2</f>
        <v>26.363636363636363</v>
      </c>
      <c r="V1182">
        <f t="shared" si="167"/>
        <v>141.29999999999998</v>
      </c>
      <c r="W1182" s="2">
        <f t="shared" si="168"/>
        <v>650.13936363636378</v>
      </c>
      <c r="X1182">
        <f t="shared" si="169"/>
        <v>3</v>
      </c>
      <c r="Y1182">
        <f t="shared" si="170"/>
        <v>0</v>
      </c>
    </row>
    <row r="1183" spans="1:25" x14ac:dyDescent="0.3">
      <c r="A1183" t="s">
        <v>1219</v>
      </c>
      <c r="B1183" s="1">
        <v>45685</v>
      </c>
      <c r="C1183" s="1">
        <v>45689</v>
      </c>
      <c r="D1183" s="1">
        <v>45692</v>
      </c>
      <c r="E1183" t="s">
        <v>16</v>
      </c>
      <c r="F1183" t="s">
        <v>32</v>
      </c>
      <c r="G1183" t="s">
        <v>18</v>
      </c>
      <c r="H1183" t="s">
        <v>19</v>
      </c>
      <c r="I1183" t="s">
        <v>29</v>
      </c>
      <c r="J1183" t="s">
        <v>27</v>
      </c>
      <c r="K1183">
        <v>8</v>
      </c>
      <c r="L1183">
        <v>144.30000000000001</v>
      </c>
      <c r="M1183">
        <v>93.29</v>
      </c>
      <c r="N1183">
        <v>11.32</v>
      </c>
      <c r="O1183">
        <v>0</v>
      </c>
      <c r="P1183">
        <f t="shared" si="162"/>
        <v>0</v>
      </c>
      <c r="Q1183" t="str">
        <f t="shared" si="163"/>
        <v>After 01-15</v>
      </c>
      <c r="R1183">
        <f t="shared" si="164"/>
        <v>144.30000000000001</v>
      </c>
      <c r="S1183">
        <f t="shared" si="165"/>
        <v>1154.4000000000001</v>
      </c>
      <c r="T1183">
        <f t="shared" si="166"/>
        <v>408.08000000000004</v>
      </c>
      <c r="U1183" s="2">
        <f>Monthly_Fixed_Costs!$I$2</f>
        <v>26.363636363636363</v>
      </c>
      <c r="V1183">
        <f t="shared" si="167"/>
        <v>90.56</v>
      </c>
      <c r="W1183" s="2">
        <f t="shared" si="168"/>
        <v>291.15636363636366</v>
      </c>
      <c r="X1183">
        <f t="shared" si="169"/>
        <v>7</v>
      </c>
      <c r="Y1183">
        <f t="shared" si="170"/>
        <v>0</v>
      </c>
    </row>
    <row r="1184" spans="1:25" x14ac:dyDescent="0.3">
      <c r="A1184" t="s">
        <v>1220</v>
      </c>
      <c r="B1184" s="1">
        <v>45674</v>
      </c>
      <c r="C1184" s="1">
        <v>45678</v>
      </c>
      <c r="D1184" s="1">
        <v>45678</v>
      </c>
      <c r="E1184" t="s">
        <v>23</v>
      </c>
      <c r="F1184" t="s">
        <v>45</v>
      </c>
      <c r="G1184" t="s">
        <v>24</v>
      </c>
      <c r="H1184" t="s">
        <v>19</v>
      </c>
      <c r="I1184" t="s">
        <v>74</v>
      </c>
      <c r="J1184" t="s">
        <v>27</v>
      </c>
      <c r="K1184">
        <v>1</v>
      </c>
      <c r="L1184">
        <v>189.41</v>
      </c>
      <c r="M1184">
        <v>83.12</v>
      </c>
      <c r="N1184">
        <v>9.66</v>
      </c>
      <c r="O1184">
        <v>5</v>
      </c>
      <c r="P1184">
        <f t="shared" si="162"/>
        <v>1</v>
      </c>
      <c r="Q1184" t="str">
        <f t="shared" si="163"/>
        <v>After 01-15</v>
      </c>
      <c r="R1184">
        <f t="shared" si="164"/>
        <v>179.93949999999998</v>
      </c>
      <c r="S1184">
        <f t="shared" si="165"/>
        <v>179.93949999999998</v>
      </c>
      <c r="T1184">
        <f t="shared" si="166"/>
        <v>96.819499999999977</v>
      </c>
      <c r="U1184" s="2">
        <f>Monthly_Fixed_Costs!$I$2</f>
        <v>26.363636363636363</v>
      </c>
      <c r="V1184">
        <f t="shared" si="167"/>
        <v>9.66</v>
      </c>
      <c r="W1184" s="2">
        <f t="shared" si="168"/>
        <v>60.795863636363613</v>
      </c>
      <c r="X1184">
        <f t="shared" si="169"/>
        <v>4</v>
      </c>
      <c r="Y1184">
        <f t="shared" si="170"/>
        <v>0</v>
      </c>
    </row>
    <row r="1185" spans="1:25" x14ac:dyDescent="0.3">
      <c r="A1185" t="s">
        <v>1221</v>
      </c>
      <c r="B1185" s="1">
        <v>45674</v>
      </c>
      <c r="C1185" s="1">
        <v>45677</v>
      </c>
      <c r="D1185" s="1">
        <v>45676</v>
      </c>
      <c r="E1185" t="s">
        <v>23</v>
      </c>
      <c r="F1185" t="s">
        <v>41</v>
      </c>
      <c r="G1185" t="s">
        <v>18</v>
      </c>
      <c r="H1185" t="s">
        <v>33</v>
      </c>
      <c r="I1185" t="s">
        <v>47</v>
      </c>
      <c r="J1185" t="s">
        <v>35</v>
      </c>
      <c r="K1185">
        <v>20</v>
      </c>
      <c r="L1185">
        <v>136.13999999999999</v>
      </c>
      <c r="M1185">
        <v>72.67</v>
      </c>
      <c r="N1185">
        <v>11.66</v>
      </c>
      <c r="O1185">
        <v>0</v>
      </c>
      <c r="P1185">
        <f t="shared" si="162"/>
        <v>1</v>
      </c>
      <c r="Q1185" t="str">
        <f t="shared" si="163"/>
        <v>After 01-15</v>
      </c>
      <c r="R1185">
        <f t="shared" si="164"/>
        <v>136.13999999999999</v>
      </c>
      <c r="S1185">
        <f t="shared" si="165"/>
        <v>2722.7999999999997</v>
      </c>
      <c r="T1185">
        <f t="shared" si="166"/>
        <v>1269.3999999999996</v>
      </c>
      <c r="U1185" s="2">
        <f>Monthly_Fixed_Costs!$I$2</f>
        <v>26.363636363636363</v>
      </c>
      <c r="V1185">
        <f t="shared" si="167"/>
        <v>233.2</v>
      </c>
      <c r="W1185" s="2">
        <f t="shared" si="168"/>
        <v>1009.8363636363633</v>
      </c>
      <c r="X1185">
        <f t="shared" si="169"/>
        <v>2</v>
      </c>
      <c r="Y1185">
        <f t="shared" si="170"/>
        <v>0</v>
      </c>
    </row>
    <row r="1186" spans="1:25" x14ac:dyDescent="0.3">
      <c r="A1186" t="s">
        <v>1222</v>
      </c>
      <c r="B1186" s="1">
        <v>45688</v>
      </c>
      <c r="C1186" s="1">
        <v>45690</v>
      </c>
      <c r="D1186" s="1">
        <v>45689</v>
      </c>
      <c r="E1186" t="s">
        <v>16</v>
      </c>
      <c r="F1186" t="s">
        <v>41</v>
      </c>
      <c r="G1186" t="s">
        <v>24</v>
      </c>
      <c r="H1186" t="s">
        <v>33</v>
      </c>
      <c r="I1186" t="s">
        <v>47</v>
      </c>
      <c r="J1186" t="s">
        <v>35</v>
      </c>
      <c r="K1186">
        <v>9</v>
      </c>
      <c r="L1186">
        <v>181.77</v>
      </c>
      <c r="M1186">
        <v>115.45</v>
      </c>
      <c r="N1186">
        <v>9.3800000000000008</v>
      </c>
      <c r="O1186">
        <v>10</v>
      </c>
      <c r="P1186">
        <f t="shared" si="162"/>
        <v>1</v>
      </c>
      <c r="Q1186" t="str">
        <f t="shared" si="163"/>
        <v>After 01-15</v>
      </c>
      <c r="R1186">
        <f t="shared" si="164"/>
        <v>163.59300000000002</v>
      </c>
      <c r="S1186">
        <f t="shared" si="165"/>
        <v>1472.3370000000002</v>
      </c>
      <c r="T1186">
        <f t="shared" si="166"/>
        <v>433.28700000000026</v>
      </c>
      <c r="U1186" s="2">
        <f>Monthly_Fixed_Costs!$I$2</f>
        <v>26.363636363636363</v>
      </c>
      <c r="V1186">
        <f t="shared" si="167"/>
        <v>84.42</v>
      </c>
      <c r="W1186" s="2">
        <f t="shared" si="168"/>
        <v>322.50336363636393</v>
      </c>
      <c r="X1186">
        <f t="shared" si="169"/>
        <v>1</v>
      </c>
      <c r="Y1186">
        <f t="shared" si="170"/>
        <v>0</v>
      </c>
    </row>
    <row r="1187" spans="1:25" x14ac:dyDescent="0.3">
      <c r="A1187" t="s">
        <v>1223</v>
      </c>
      <c r="B1187" s="1">
        <v>45679</v>
      </c>
      <c r="C1187" s="1">
        <v>45683</v>
      </c>
      <c r="D1187" s="1">
        <v>45683</v>
      </c>
      <c r="E1187" t="s">
        <v>23</v>
      </c>
      <c r="F1187" t="s">
        <v>45</v>
      </c>
      <c r="G1187" t="s">
        <v>18</v>
      </c>
      <c r="H1187" t="s">
        <v>37</v>
      </c>
      <c r="I1187" t="s">
        <v>20</v>
      </c>
      <c r="J1187" t="s">
        <v>21</v>
      </c>
      <c r="K1187">
        <v>17</v>
      </c>
      <c r="L1187">
        <v>127.71</v>
      </c>
      <c r="M1187">
        <v>64.94</v>
      </c>
      <c r="N1187">
        <v>6.61</v>
      </c>
      <c r="O1187">
        <v>10</v>
      </c>
      <c r="P1187">
        <f t="shared" si="162"/>
        <v>1</v>
      </c>
      <c r="Q1187" t="str">
        <f t="shared" si="163"/>
        <v>After 01-15</v>
      </c>
      <c r="R1187">
        <f t="shared" si="164"/>
        <v>114.93899999999999</v>
      </c>
      <c r="S1187">
        <f t="shared" si="165"/>
        <v>1953.963</v>
      </c>
      <c r="T1187">
        <f t="shared" si="166"/>
        <v>849.98299999999995</v>
      </c>
      <c r="U1187" s="2">
        <f>Monthly_Fixed_Costs!$I$2</f>
        <v>26.363636363636363</v>
      </c>
      <c r="V1187">
        <f t="shared" si="167"/>
        <v>112.37</v>
      </c>
      <c r="W1187" s="2">
        <f t="shared" si="168"/>
        <v>711.24936363636357</v>
      </c>
      <c r="X1187">
        <f t="shared" si="169"/>
        <v>4</v>
      </c>
      <c r="Y1187">
        <f t="shared" si="170"/>
        <v>0</v>
      </c>
    </row>
    <row r="1188" spans="1:25" x14ac:dyDescent="0.3">
      <c r="A1188" t="s">
        <v>1224</v>
      </c>
      <c r="B1188" s="1">
        <v>45661</v>
      </c>
      <c r="C1188" s="1">
        <v>45665</v>
      </c>
      <c r="D1188" s="1">
        <v>45664</v>
      </c>
      <c r="E1188" t="s">
        <v>16</v>
      </c>
      <c r="F1188" t="s">
        <v>45</v>
      </c>
      <c r="G1188" t="s">
        <v>18</v>
      </c>
      <c r="H1188" t="s">
        <v>37</v>
      </c>
      <c r="I1188" t="s">
        <v>20</v>
      </c>
      <c r="J1188" t="s">
        <v>21</v>
      </c>
      <c r="K1188">
        <v>6</v>
      </c>
      <c r="L1188">
        <v>138.63</v>
      </c>
      <c r="M1188">
        <v>80.05</v>
      </c>
      <c r="N1188">
        <v>7.24</v>
      </c>
      <c r="O1188">
        <v>5</v>
      </c>
      <c r="P1188">
        <f t="shared" si="162"/>
        <v>1</v>
      </c>
      <c r="Q1188" t="str">
        <f t="shared" si="163"/>
        <v>Before 01-15</v>
      </c>
      <c r="R1188">
        <f t="shared" si="164"/>
        <v>131.6985</v>
      </c>
      <c r="S1188">
        <f t="shared" si="165"/>
        <v>790.19100000000003</v>
      </c>
      <c r="T1188">
        <f t="shared" si="166"/>
        <v>309.89100000000008</v>
      </c>
      <c r="U1188" s="2">
        <f>Monthly_Fixed_Costs!$I$2</f>
        <v>26.363636363636363</v>
      </c>
      <c r="V1188">
        <f t="shared" si="167"/>
        <v>43.44</v>
      </c>
      <c r="W1188" s="2">
        <f t="shared" si="168"/>
        <v>240.0873636363637</v>
      </c>
      <c r="X1188">
        <f t="shared" si="169"/>
        <v>3</v>
      </c>
      <c r="Y1188">
        <f t="shared" si="170"/>
        <v>0</v>
      </c>
    </row>
    <row r="1189" spans="1:25" x14ac:dyDescent="0.3">
      <c r="A1189" t="s">
        <v>1225</v>
      </c>
      <c r="B1189" s="1">
        <v>45658</v>
      </c>
      <c r="C1189" s="1">
        <v>45660</v>
      </c>
      <c r="D1189" s="1">
        <v>45659</v>
      </c>
      <c r="E1189" t="s">
        <v>16</v>
      </c>
      <c r="F1189" t="s">
        <v>41</v>
      </c>
      <c r="G1189" t="s">
        <v>18</v>
      </c>
      <c r="H1189" t="s">
        <v>25</v>
      </c>
      <c r="I1189" t="s">
        <v>38</v>
      </c>
      <c r="J1189" t="s">
        <v>21</v>
      </c>
      <c r="K1189">
        <v>15</v>
      </c>
      <c r="L1189">
        <v>198.87</v>
      </c>
      <c r="M1189">
        <v>126.31</v>
      </c>
      <c r="N1189">
        <v>10.11</v>
      </c>
      <c r="O1189">
        <v>0</v>
      </c>
      <c r="P1189">
        <f t="shared" si="162"/>
        <v>1</v>
      </c>
      <c r="Q1189" t="str">
        <f t="shared" si="163"/>
        <v>Before 01-15</v>
      </c>
      <c r="R1189">
        <f t="shared" si="164"/>
        <v>198.87</v>
      </c>
      <c r="S1189">
        <f t="shared" si="165"/>
        <v>2983.05</v>
      </c>
      <c r="T1189">
        <f t="shared" si="166"/>
        <v>1088.4000000000001</v>
      </c>
      <c r="U1189" s="2">
        <f>Monthly_Fixed_Costs!$I$2</f>
        <v>26.363636363636363</v>
      </c>
      <c r="V1189">
        <f t="shared" si="167"/>
        <v>151.64999999999998</v>
      </c>
      <c r="W1189" s="2">
        <f t="shared" si="168"/>
        <v>910.38636363636374</v>
      </c>
      <c r="X1189">
        <f t="shared" si="169"/>
        <v>1</v>
      </c>
      <c r="Y1189">
        <f t="shared" si="170"/>
        <v>0</v>
      </c>
    </row>
    <row r="1190" spans="1:25" x14ac:dyDescent="0.3">
      <c r="A1190" t="s">
        <v>1226</v>
      </c>
      <c r="B1190" s="1">
        <v>45672</v>
      </c>
      <c r="C1190" s="1">
        <v>45675</v>
      </c>
      <c r="D1190" s="1">
        <v>45674</v>
      </c>
      <c r="E1190" t="s">
        <v>23</v>
      </c>
      <c r="F1190" t="s">
        <v>45</v>
      </c>
      <c r="G1190" t="s">
        <v>24</v>
      </c>
      <c r="H1190" t="s">
        <v>25</v>
      </c>
      <c r="I1190" t="s">
        <v>26</v>
      </c>
      <c r="J1190" t="s">
        <v>27</v>
      </c>
      <c r="K1190">
        <v>13</v>
      </c>
      <c r="L1190">
        <v>43.77</v>
      </c>
      <c r="M1190">
        <v>20.149999999999999</v>
      </c>
      <c r="N1190">
        <v>3.07</v>
      </c>
      <c r="O1190">
        <v>5</v>
      </c>
      <c r="P1190">
        <f t="shared" si="162"/>
        <v>1</v>
      </c>
      <c r="Q1190" t="str">
        <f t="shared" si="163"/>
        <v>Before 01-15</v>
      </c>
      <c r="R1190">
        <f t="shared" si="164"/>
        <v>41.581499999999998</v>
      </c>
      <c r="S1190">
        <f t="shared" si="165"/>
        <v>540.55949999999996</v>
      </c>
      <c r="T1190">
        <f t="shared" si="166"/>
        <v>278.60949999999997</v>
      </c>
      <c r="U1190" s="2">
        <f>Monthly_Fixed_Costs!$I$2</f>
        <v>26.363636363636363</v>
      </c>
      <c r="V1190">
        <f t="shared" si="167"/>
        <v>39.909999999999997</v>
      </c>
      <c r="W1190" s="2">
        <f t="shared" si="168"/>
        <v>212.33586363636363</v>
      </c>
      <c r="X1190">
        <f t="shared" si="169"/>
        <v>2</v>
      </c>
      <c r="Y1190">
        <f t="shared" si="170"/>
        <v>0</v>
      </c>
    </row>
    <row r="1191" spans="1:25" x14ac:dyDescent="0.3">
      <c r="A1191" t="s">
        <v>1227</v>
      </c>
      <c r="B1191" s="1">
        <v>45674</v>
      </c>
      <c r="C1191" s="1">
        <v>45677</v>
      </c>
      <c r="D1191" s="1">
        <v>45680</v>
      </c>
      <c r="E1191" t="s">
        <v>16</v>
      </c>
      <c r="F1191" t="s">
        <v>17</v>
      </c>
      <c r="G1191" t="s">
        <v>18</v>
      </c>
      <c r="H1191" t="s">
        <v>37</v>
      </c>
      <c r="I1191" t="s">
        <v>56</v>
      </c>
      <c r="J1191" t="s">
        <v>35</v>
      </c>
      <c r="K1191">
        <v>18</v>
      </c>
      <c r="L1191">
        <v>119.14</v>
      </c>
      <c r="M1191">
        <v>55.05</v>
      </c>
      <c r="N1191">
        <v>8.7100000000000009</v>
      </c>
      <c r="O1191">
        <v>0</v>
      </c>
      <c r="P1191">
        <f t="shared" si="162"/>
        <v>0</v>
      </c>
      <c r="Q1191" t="str">
        <f t="shared" si="163"/>
        <v>After 01-15</v>
      </c>
      <c r="R1191">
        <f t="shared" si="164"/>
        <v>119.14</v>
      </c>
      <c r="S1191">
        <f t="shared" si="165"/>
        <v>2144.52</v>
      </c>
      <c r="T1191">
        <f t="shared" si="166"/>
        <v>1153.6199999999999</v>
      </c>
      <c r="U1191" s="2">
        <f>Monthly_Fixed_Costs!$I$2</f>
        <v>26.363636363636363</v>
      </c>
      <c r="V1191">
        <f t="shared" si="167"/>
        <v>156.78000000000003</v>
      </c>
      <c r="W1191" s="2">
        <f t="shared" si="168"/>
        <v>970.47636363636343</v>
      </c>
      <c r="X1191">
        <f t="shared" si="169"/>
        <v>6</v>
      </c>
      <c r="Y1191">
        <f t="shared" si="170"/>
        <v>0</v>
      </c>
    </row>
    <row r="1192" spans="1:25" x14ac:dyDescent="0.3">
      <c r="A1192" t="s">
        <v>1228</v>
      </c>
      <c r="B1192" s="1">
        <v>45663</v>
      </c>
      <c r="C1192" s="1">
        <v>45667</v>
      </c>
      <c r="D1192" s="1">
        <v>45667</v>
      </c>
      <c r="E1192" t="s">
        <v>16</v>
      </c>
      <c r="F1192" t="s">
        <v>41</v>
      </c>
      <c r="G1192" t="s">
        <v>18</v>
      </c>
      <c r="H1192" t="s">
        <v>25</v>
      </c>
      <c r="I1192" t="s">
        <v>38</v>
      </c>
      <c r="J1192" t="s">
        <v>21</v>
      </c>
      <c r="K1192">
        <v>17</v>
      </c>
      <c r="L1192">
        <v>148.58000000000001</v>
      </c>
      <c r="M1192">
        <v>93.02</v>
      </c>
      <c r="N1192">
        <v>9.8800000000000008</v>
      </c>
      <c r="O1192">
        <v>10</v>
      </c>
      <c r="P1192">
        <f t="shared" si="162"/>
        <v>1</v>
      </c>
      <c r="Q1192" t="str">
        <f t="shared" si="163"/>
        <v>Before 01-15</v>
      </c>
      <c r="R1192">
        <f t="shared" si="164"/>
        <v>133.72200000000001</v>
      </c>
      <c r="S1192">
        <f t="shared" si="165"/>
        <v>2273.2740000000003</v>
      </c>
      <c r="T1192">
        <f t="shared" si="166"/>
        <v>691.93400000000042</v>
      </c>
      <c r="U1192" s="2">
        <f>Monthly_Fixed_Costs!$I$2</f>
        <v>26.363636363636363</v>
      </c>
      <c r="V1192">
        <f t="shared" si="167"/>
        <v>167.96</v>
      </c>
      <c r="W1192" s="2">
        <f t="shared" si="168"/>
        <v>497.61036363636401</v>
      </c>
      <c r="X1192">
        <f t="shared" si="169"/>
        <v>4</v>
      </c>
      <c r="Y1192">
        <f t="shared" si="170"/>
        <v>0</v>
      </c>
    </row>
    <row r="1193" spans="1:25" x14ac:dyDescent="0.3">
      <c r="A1193" t="s">
        <v>1229</v>
      </c>
      <c r="B1193" s="1">
        <v>45679</v>
      </c>
      <c r="C1193" s="1">
        <v>45682</v>
      </c>
      <c r="D1193" s="1">
        <v>45681</v>
      </c>
      <c r="E1193" t="s">
        <v>23</v>
      </c>
      <c r="F1193" t="s">
        <v>45</v>
      </c>
      <c r="G1193" t="s">
        <v>24</v>
      </c>
      <c r="H1193" t="s">
        <v>33</v>
      </c>
      <c r="I1193" t="s">
        <v>47</v>
      </c>
      <c r="J1193" t="s">
        <v>35</v>
      </c>
      <c r="K1193">
        <v>5</v>
      </c>
      <c r="L1193">
        <v>162.79</v>
      </c>
      <c r="M1193">
        <v>73.06</v>
      </c>
      <c r="N1193">
        <v>10.37</v>
      </c>
      <c r="O1193">
        <v>5</v>
      </c>
      <c r="P1193">
        <f t="shared" si="162"/>
        <v>1</v>
      </c>
      <c r="Q1193" t="str">
        <f t="shared" si="163"/>
        <v>After 01-15</v>
      </c>
      <c r="R1193">
        <f t="shared" si="164"/>
        <v>154.65049999999999</v>
      </c>
      <c r="S1193">
        <f t="shared" si="165"/>
        <v>773.25249999999994</v>
      </c>
      <c r="T1193">
        <f t="shared" si="166"/>
        <v>407.95249999999993</v>
      </c>
      <c r="U1193" s="2">
        <f>Monthly_Fixed_Costs!$I$2</f>
        <v>26.363636363636363</v>
      </c>
      <c r="V1193">
        <f t="shared" si="167"/>
        <v>51.849999999999994</v>
      </c>
      <c r="W1193" s="2">
        <f t="shared" si="168"/>
        <v>329.73886363636359</v>
      </c>
      <c r="X1193">
        <f t="shared" si="169"/>
        <v>2</v>
      </c>
      <c r="Y1193">
        <f t="shared" si="170"/>
        <v>0</v>
      </c>
    </row>
    <row r="1194" spans="1:25" x14ac:dyDescent="0.3">
      <c r="A1194" t="s">
        <v>1230</v>
      </c>
      <c r="B1194" s="1">
        <v>45671</v>
      </c>
      <c r="C1194" s="1">
        <v>45675</v>
      </c>
      <c r="D1194" s="1">
        <v>45675</v>
      </c>
      <c r="E1194" t="s">
        <v>23</v>
      </c>
      <c r="F1194" t="s">
        <v>41</v>
      </c>
      <c r="G1194" t="s">
        <v>18</v>
      </c>
      <c r="H1194" t="s">
        <v>37</v>
      </c>
      <c r="I1194" t="s">
        <v>20</v>
      </c>
      <c r="J1194" t="s">
        <v>21</v>
      </c>
      <c r="K1194">
        <v>17</v>
      </c>
      <c r="L1194">
        <v>183.05</v>
      </c>
      <c r="M1194">
        <v>108.91</v>
      </c>
      <c r="N1194">
        <v>7.66</v>
      </c>
      <c r="O1194">
        <v>5</v>
      </c>
      <c r="P1194">
        <f t="shared" si="162"/>
        <v>1</v>
      </c>
      <c r="Q1194" t="str">
        <f t="shared" si="163"/>
        <v>Before 01-15</v>
      </c>
      <c r="R1194">
        <f t="shared" si="164"/>
        <v>173.89750000000001</v>
      </c>
      <c r="S1194">
        <f t="shared" si="165"/>
        <v>2956.2575000000002</v>
      </c>
      <c r="T1194">
        <f t="shared" si="166"/>
        <v>1104.7875000000001</v>
      </c>
      <c r="U1194" s="2">
        <f>Monthly_Fixed_Costs!$I$2</f>
        <v>26.363636363636363</v>
      </c>
      <c r="V1194">
        <f t="shared" si="167"/>
        <v>130.22</v>
      </c>
      <c r="W1194" s="2">
        <f t="shared" si="168"/>
        <v>948.20386363636374</v>
      </c>
      <c r="X1194">
        <f t="shared" si="169"/>
        <v>4</v>
      </c>
      <c r="Y1194">
        <f t="shared" si="170"/>
        <v>0</v>
      </c>
    </row>
    <row r="1195" spans="1:25" x14ac:dyDescent="0.3">
      <c r="A1195" t="s">
        <v>1231</v>
      </c>
      <c r="B1195" s="1">
        <v>45676</v>
      </c>
      <c r="C1195" s="1">
        <v>45678</v>
      </c>
      <c r="D1195" s="1">
        <v>45678</v>
      </c>
      <c r="E1195" t="s">
        <v>23</v>
      </c>
      <c r="F1195" t="s">
        <v>17</v>
      </c>
      <c r="G1195" t="s">
        <v>18</v>
      </c>
      <c r="H1195" t="s">
        <v>19</v>
      </c>
      <c r="I1195" t="s">
        <v>34</v>
      </c>
      <c r="J1195" t="s">
        <v>35</v>
      </c>
      <c r="K1195">
        <v>16</v>
      </c>
      <c r="L1195">
        <v>142.41</v>
      </c>
      <c r="M1195">
        <v>59.79</v>
      </c>
      <c r="N1195">
        <v>8.5399999999999991</v>
      </c>
      <c r="O1195">
        <v>0</v>
      </c>
      <c r="P1195">
        <f t="shared" si="162"/>
        <v>1</v>
      </c>
      <c r="Q1195" t="str">
        <f t="shared" si="163"/>
        <v>After 01-15</v>
      </c>
      <c r="R1195">
        <f t="shared" si="164"/>
        <v>142.41</v>
      </c>
      <c r="S1195">
        <f t="shared" si="165"/>
        <v>2278.56</v>
      </c>
      <c r="T1195">
        <f t="shared" si="166"/>
        <v>1321.92</v>
      </c>
      <c r="U1195" s="2">
        <f>Monthly_Fixed_Costs!$I$2</f>
        <v>26.363636363636363</v>
      </c>
      <c r="V1195">
        <f t="shared" si="167"/>
        <v>136.63999999999999</v>
      </c>
      <c r="W1195" s="2">
        <f t="shared" si="168"/>
        <v>1158.9163636363637</v>
      </c>
      <c r="X1195">
        <f t="shared" si="169"/>
        <v>2</v>
      </c>
      <c r="Y1195">
        <f t="shared" si="170"/>
        <v>0</v>
      </c>
    </row>
    <row r="1196" spans="1:25" x14ac:dyDescent="0.3">
      <c r="A1196" t="s">
        <v>1232</v>
      </c>
      <c r="B1196" s="1">
        <v>45663</v>
      </c>
      <c r="C1196" s="1">
        <v>45667</v>
      </c>
      <c r="D1196" s="1">
        <v>45666</v>
      </c>
      <c r="E1196" t="s">
        <v>16</v>
      </c>
      <c r="F1196" t="s">
        <v>41</v>
      </c>
      <c r="G1196" t="s">
        <v>18</v>
      </c>
      <c r="H1196" t="s">
        <v>37</v>
      </c>
      <c r="I1196" t="s">
        <v>29</v>
      </c>
      <c r="J1196" t="s">
        <v>27</v>
      </c>
      <c r="K1196">
        <v>6</v>
      </c>
      <c r="L1196">
        <v>182.08</v>
      </c>
      <c r="M1196">
        <v>93.22</v>
      </c>
      <c r="N1196">
        <v>8.9499999999999993</v>
      </c>
      <c r="O1196">
        <v>15</v>
      </c>
      <c r="P1196">
        <f t="shared" si="162"/>
        <v>1</v>
      </c>
      <c r="Q1196" t="str">
        <f t="shared" si="163"/>
        <v>Before 01-15</v>
      </c>
      <c r="R1196">
        <f t="shared" si="164"/>
        <v>154.768</v>
      </c>
      <c r="S1196">
        <f t="shared" si="165"/>
        <v>928.60799999999995</v>
      </c>
      <c r="T1196">
        <f t="shared" si="166"/>
        <v>369.28800000000001</v>
      </c>
      <c r="U1196" s="2">
        <f>Monthly_Fixed_Costs!$I$2</f>
        <v>26.363636363636363</v>
      </c>
      <c r="V1196">
        <f t="shared" si="167"/>
        <v>53.699999999999996</v>
      </c>
      <c r="W1196" s="2">
        <f t="shared" si="168"/>
        <v>289.22436363636365</v>
      </c>
      <c r="X1196">
        <f t="shared" si="169"/>
        <v>3</v>
      </c>
      <c r="Y1196">
        <f t="shared" si="170"/>
        <v>0</v>
      </c>
    </row>
    <row r="1197" spans="1:25" x14ac:dyDescent="0.3">
      <c r="A1197" t="s">
        <v>1233</v>
      </c>
      <c r="B1197" s="1">
        <v>45685</v>
      </c>
      <c r="C1197" s="1">
        <v>45689</v>
      </c>
      <c r="D1197" s="1">
        <v>45692</v>
      </c>
      <c r="E1197" t="s">
        <v>23</v>
      </c>
      <c r="F1197" t="s">
        <v>17</v>
      </c>
      <c r="G1197" t="s">
        <v>24</v>
      </c>
      <c r="H1197" t="s">
        <v>33</v>
      </c>
      <c r="I1197" t="s">
        <v>29</v>
      </c>
      <c r="J1197" t="s">
        <v>27</v>
      </c>
      <c r="K1197">
        <v>20</v>
      </c>
      <c r="L1197">
        <v>66.52</v>
      </c>
      <c r="M1197">
        <v>29.02</v>
      </c>
      <c r="N1197">
        <v>6.13</v>
      </c>
      <c r="O1197">
        <v>15</v>
      </c>
      <c r="P1197">
        <f t="shared" si="162"/>
        <v>0</v>
      </c>
      <c r="Q1197" t="str">
        <f t="shared" si="163"/>
        <v>After 01-15</v>
      </c>
      <c r="R1197">
        <f t="shared" si="164"/>
        <v>56.541999999999994</v>
      </c>
      <c r="S1197">
        <f t="shared" si="165"/>
        <v>1130.8399999999999</v>
      </c>
      <c r="T1197">
        <f t="shared" si="166"/>
        <v>550.43999999999994</v>
      </c>
      <c r="U1197" s="2">
        <f>Monthly_Fixed_Costs!$I$2</f>
        <v>26.363636363636363</v>
      </c>
      <c r="V1197">
        <f t="shared" si="167"/>
        <v>122.6</v>
      </c>
      <c r="W1197" s="2">
        <f t="shared" si="168"/>
        <v>401.47636363636354</v>
      </c>
      <c r="X1197">
        <f t="shared" si="169"/>
        <v>7</v>
      </c>
      <c r="Y1197">
        <f t="shared" si="170"/>
        <v>0</v>
      </c>
    </row>
    <row r="1198" spans="1:25" x14ac:dyDescent="0.3">
      <c r="A1198" t="s">
        <v>1234</v>
      </c>
      <c r="B1198" s="1">
        <v>45682</v>
      </c>
      <c r="C1198" s="1">
        <v>45685</v>
      </c>
      <c r="D1198" s="1">
        <v>45685</v>
      </c>
      <c r="E1198" t="s">
        <v>16</v>
      </c>
      <c r="F1198" t="s">
        <v>17</v>
      </c>
      <c r="G1198" t="s">
        <v>24</v>
      </c>
      <c r="H1198" t="s">
        <v>33</v>
      </c>
      <c r="I1198" t="s">
        <v>34</v>
      </c>
      <c r="J1198" t="s">
        <v>35</v>
      </c>
      <c r="K1198">
        <v>13</v>
      </c>
      <c r="L1198">
        <v>147.68</v>
      </c>
      <c r="M1198">
        <v>77.13</v>
      </c>
      <c r="N1198">
        <v>7.44</v>
      </c>
      <c r="O1198">
        <v>0</v>
      </c>
      <c r="P1198">
        <f t="shared" si="162"/>
        <v>1</v>
      </c>
      <c r="Q1198" t="str">
        <f t="shared" si="163"/>
        <v>After 01-15</v>
      </c>
      <c r="R1198">
        <f t="shared" si="164"/>
        <v>147.68</v>
      </c>
      <c r="S1198">
        <f t="shared" si="165"/>
        <v>1919.8400000000001</v>
      </c>
      <c r="T1198">
        <f t="shared" si="166"/>
        <v>917.1500000000002</v>
      </c>
      <c r="U1198" s="2">
        <f>Monthly_Fixed_Costs!$I$2</f>
        <v>26.363636363636363</v>
      </c>
      <c r="V1198">
        <f t="shared" si="167"/>
        <v>96.72</v>
      </c>
      <c r="W1198" s="2">
        <f t="shared" si="168"/>
        <v>794.0663636363638</v>
      </c>
      <c r="X1198">
        <f t="shared" si="169"/>
        <v>3</v>
      </c>
      <c r="Y1198">
        <f t="shared" si="170"/>
        <v>0</v>
      </c>
    </row>
    <row r="1199" spans="1:25" x14ac:dyDescent="0.3">
      <c r="A1199" t="s">
        <v>1235</v>
      </c>
      <c r="B1199" s="1">
        <v>45685</v>
      </c>
      <c r="C1199" s="1">
        <v>45689</v>
      </c>
      <c r="D1199" s="1">
        <v>45689</v>
      </c>
      <c r="E1199" t="s">
        <v>23</v>
      </c>
      <c r="F1199" t="s">
        <v>41</v>
      </c>
      <c r="G1199" t="s">
        <v>18</v>
      </c>
      <c r="H1199" t="s">
        <v>37</v>
      </c>
      <c r="I1199" t="s">
        <v>74</v>
      </c>
      <c r="J1199" t="s">
        <v>27</v>
      </c>
      <c r="K1199">
        <v>13</v>
      </c>
      <c r="L1199">
        <v>66.819999999999993</v>
      </c>
      <c r="M1199">
        <v>35.1</v>
      </c>
      <c r="N1199">
        <v>3.79</v>
      </c>
      <c r="O1199">
        <v>10</v>
      </c>
      <c r="P1199">
        <f t="shared" si="162"/>
        <v>1</v>
      </c>
      <c r="Q1199" t="str">
        <f t="shared" si="163"/>
        <v>After 01-15</v>
      </c>
      <c r="R1199">
        <f t="shared" si="164"/>
        <v>60.137999999999998</v>
      </c>
      <c r="S1199">
        <f t="shared" si="165"/>
        <v>781.79399999999998</v>
      </c>
      <c r="T1199">
        <f t="shared" si="166"/>
        <v>325.49399999999997</v>
      </c>
      <c r="U1199" s="2">
        <f>Monthly_Fixed_Costs!$I$2</f>
        <v>26.363636363636363</v>
      </c>
      <c r="V1199">
        <f t="shared" si="167"/>
        <v>49.27</v>
      </c>
      <c r="W1199" s="2">
        <f t="shared" si="168"/>
        <v>249.86036363636362</v>
      </c>
      <c r="X1199">
        <f t="shared" si="169"/>
        <v>4</v>
      </c>
      <c r="Y1199">
        <f t="shared" si="170"/>
        <v>0</v>
      </c>
    </row>
    <row r="1200" spans="1:25" x14ac:dyDescent="0.3">
      <c r="A1200" t="s">
        <v>1236</v>
      </c>
      <c r="B1200" s="1">
        <v>45665</v>
      </c>
      <c r="C1200" s="1">
        <v>45668</v>
      </c>
      <c r="D1200" s="1">
        <v>45668</v>
      </c>
      <c r="E1200" t="s">
        <v>23</v>
      </c>
      <c r="F1200" t="s">
        <v>32</v>
      </c>
      <c r="G1200" t="s">
        <v>18</v>
      </c>
      <c r="H1200" t="s">
        <v>19</v>
      </c>
      <c r="I1200" t="s">
        <v>47</v>
      </c>
      <c r="J1200" t="s">
        <v>35</v>
      </c>
      <c r="K1200">
        <v>3</v>
      </c>
      <c r="L1200">
        <v>113.52</v>
      </c>
      <c r="M1200">
        <v>50.78</v>
      </c>
      <c r="N1200">
        <v>5.97</v>
      </c>
      <c r="O1200">
        <v>10</v>
      </c>
      <c r="P1200">
        <f t="shared" si="162"/>
        <v>1</v>
      </c>
      <c r="Q1200" t="str">
        <f t="shared" si="163"/>
        <v>Before 01-15</v>
      </c>
      <c r="R1200">
        <f t="shared" si="164"/>
        <v>102.16799999999999</v>
      </c>
      <c r="S1200">
        <f t="shared" si="165"/>
        <v>306.50399999999996</v>
      </c>
      <c r="T1200">
        <f t="shared" si="166"/>
        <v>154.16399999999996</v>
      </c>
      <c r="U1200" s="2">
        <f>Monthly_Fixed_Costs!$I$2</f>
        <v>26.363636363636363</v>
      </c>
      <c r="V1200">
        <f t="shared" si="167"/>
        <v>17.91</v>
      </c>
      <c r="W1200" s="2">
        <f t="shared" si="168"/>
        <v>109.89036363636359</v>
      </c>
      <c r="X1200">
        <f t="shared" si="169"/>
        <v>3</v>
      </c>
      <c r="Y1200">
        <f t="shared" si="170"/>
        <v>0</v>
      </c>
    </row>
    <row r="1201" spans="1:25" x14ac:dyDescent="0.3">
      <c r="A1201" t="s">
        <v>1237</v>
      </c>
      <c r="B1201" s="1">
        <v>45668</v>
      </c>
      <c r="C1201" s="1">
        <v>45670</v>
      </c>
      <c r="D1201" s="1">
        <v>45669</v>
      </c>
      <c r="E1201" t="s">
        <v>16</v>
      </c>
      <c r="F1201" t="s">
        <v>41</v>
      </c>
      <c r="G1201" t="s">
        <v>18</v>
      </c>
      <c r="H1201" t="s">
        <v>33</v>
      </c>
      <c r="I1201" t="s">
        <v>38</v>
      </c>
      <c r="J1201" t="s">
        <v>21</v>
      </c>
      <c r="K1201">
        <v>20</v>
      </c>
      <c r="L1201">
        <v>176.3</v>
      </c>
      <c r="M1201">
        <v>110.59</v>
      </c>
      <c r="N1201">
        <v>11.59</v>
      </c>
      <c r="O1201">
        <v>5</v>
      </c>
      <c r="P1201">
        <f t="shared" si="162"/>
        <v>1</v>
      </c>
      <c r="Q1201" t="str">
        <f t="shared" si="163"/>
        <v>Before 01-15</v>
      </c>
      <c r="R1201">
        <f t="shared" si="164"/>
        <v>167.48500000000001</v>
      </c>
      <c r="S1201">
        <f t="shared" si="165"/>
        <v>3349.7000000000003</v>
      </c>
      <c r="T1201">
        <f t="shared" si="166"/>
        <v>1137.9000000000001</v>
      </c>
      <c r="U1201" s="2">
        <f>Monthly_Fixed_Costs!$I$2</f>
        <v>26.363636363636363</v>
      </c>
      <c r="V1201">
        <f t="shared" si="167"/>
        <v>231.8</v>
      </c>
      <c r="W1201" s="2">
        <f t="shared" si="168"/>
        <v>879.73636363636365</v>
      </c>
      <c r="X1201">
        <f t="shared" si="169"/>
        <v>1</v>
      </c>
      <c r="Y1201">
        <f t="shared" si="170"/>
        <v>0</v>
      </c>
    </row>
    <row r="1202" spans="1:25" x14ac:dyDescent="0.3">
      <c r="A1202" t="s">
        <v>1238</v>
      </c>
      <c r="B1202" s="1">
        <v>45665</v>
      </c>
      <c r="C1202" s="1">
        <v>45667</v>
      </c>
      <c r="D1202" s="1">
        <v>45666</v>
      </c>
      <c r="E1202" t="s">
        <v>23</v>
      </c>
      <c r="F1202" t="s">
        <v>32</v>
      </c>
      <c r="G1202" t="s">
        <v>18</v>
      </c>
      <c r="H1202" t="s">
        <v>19</v>
      </c>
      <c r="I1202" t="s">
        <v>20</v>
      </c>
      <c r="J1202" t="s">
        <v>21</v>
      </c>
      <c r="K1202">
        <v>11</v>
      </c>
      <c r="L1202">
        <v>129.09</v>
      </c>
      <c r="M1202">
        <v>83.31</v>
      </c>
      <c r="N1202">
        <v>11.35</v>
      </c>
      <c r="O1202">
        <v>15</v>
      </c>
      <c r="P1202">
        <f t="shared" si="162"/>
        <v>1</v>
      </c>
      <c r="Q1202" t="str">
        <f t="shared" si="163"/>
        <v>Before 01-15</v>
      </c>
      <c r="R1202">
        <f t="shared" si="164"/>
        <v>109.7265</v>
      </c>
      <c r="S1202">
        <f t="shared" si="165"/>
        <v>1206.9915000000001</v>
      </c>
      <c r="T1202">
        <f t="shared" si="166"/>
        <v>290.58150000000001</v>
      </c>
      <c r="U1202" s="2">
        <f>Monthly_Fixed_Costs!$I$2</f>
        <v>26.363636363636363</v>
      </c>
      <c r="V1202">
        <f t="shared" si="167"/>
        <v>124.85</v>
      </c>
      <c r="W1202" s="2">
        <f t="shared" si="168"/>
        <v>139.36786363636364</v>
      </c>
      <c r="X1202">
        <f t="shared" si="169"/>
        <v>1</v>
      </c>
      <c r="Y1202">
        <f t="shared" si="170"/>
        <v>0</v>
      </c>
    </row>
    <row r="1203" spans="1:25" x14ac:dyDescent="0.3">
      <c r="A1203" t="s">
        <v>1239</v>
      </c>
      <c r="B1203" s="1">
        <v>45667</v>
      </c>
      <c r="C1203" s="1">
        <v>45669</v>
      </c>
      <c r="D1203" s="1">
        <v>45669</v>
      </c>
      <c r="E1203" t="s">
        <v>23</v>
      </c>
      <c r="F1203" t="s">
        <v>41</v>
      </c>
      <c r="G1203" t="s">
        <v>24</v>
      </c>
      <c r="H1203" t="s">
        <v>25</v>
      </c>
      <c r="I1203" t="s">
        <v>29</v>
      </c>
      <c r="J1203" t="s">
        <v>27</v>
      </c>
      <c r="K1203">
        <v>20</v>
      </c>
      <c r="L1203">
        <v>44</v>
      </c>
      <c r="M1203">
        <v>25</v>
      </c>
      <c r="N1203">
        <v>9.09</v>
      </c>
      <c r="O1203">
        <v>0</v>
      </c>
      <c r="P1203">
        <f t="shared" si="162"/>
        <v>1</v>
      </c>
      <c r="Q1203" t="str">
        <f t="shared" si="163"/>
        <v>Before 01-15</v>
      </c>
      <c r="R1203">
        <f t="shared" si="164"/>
        <v>44</v>
      </c>
      <c r="S1203">
        <f t="shared" si="165"/>
        <v>880</v>
      </c>
      <c r="T1203">
        <f t="shared" si="166"/>
        <v>380</v>
      </c>
      <c r="U1203" s="2">
        <f>Monthly_Fixed_Costs!$I$2</f>
        <v>26.363636363636363</v>
      </c>
      <c r="V1203">
        <f t="shared" si="167"/>
        <v>181.8</v>
      </c>
      <c r="W1203" s="2">
        <f t="shared" si="168"/>
        <v>171.83636363636361</v>
      </c>
      <c r="X1203">
        <f t="shared" si="169"/>
        <v>2</v>
      </c>
      <c r="Y1203">
        <f t="shared" si="170"/>
        <v>0</v>
      </c>
    </row>
    <row r="1204" spans="1:25" x14ac:dyDescent="0.3">
      <c r="A1204" t="s">
        <v>1240</v>
      </c>
      <c r="B1204" s="1">
        <v>45675</v>
      </c>
      <c r="C1204" s="1">
        <v>45679</v>
      </c>
      <c r="D1204" s="1">
        <v>45681</v>
      </c>
      <c r="E1204" t="s">
        <v>16</v>
      </c>
      <c r="F1204" t="s">
        <v>41</v>
      </c>
      <c r="G1204" t="s">
        <v>18</v>
      </c>
      <c r="H1204" t="s">
        <v>33</v>
      </c>
      <c r="I1204" t="s">
        <v>34</v>
      </c>
      <c r="J1204" t="s">
        <v>35</v>
      </c>
      <c r="K1204">
        <v>3</v>
      </c>
      <c r="L1204">
        <v>58.23</v>
      </c>
      <c r="M1204">
        <v>27.42</v>
      </c>
      <c r="N1204">
        <v>5.71</v>
      </c>
      <c r="O1204">
        <v>10</v>
      </c>
      <c r="P1204">
        <f t="shared" si="162"/>
        <v>0</v>
      </c>
      <c r="Q1204" t="str">
        <f t="shared" si="163"/>
        <v>After 01-15</v>
      </c>
      <c r="R1204">
        <f t="shared" si="164"/>
        <v>52.406999999999996</v>
      </c>
      <c r="S1204">
        <f t="shared" si="165"/>
        <v>157.221</v>
      </c>
      <c r="T1204">
        <f t="shared" si="166"/>
        <v>74.960999999999999</v>
      </c>
      <c r="U1204" s="2">
        <f>Monthly_Fixed_Costs!$I$2</f>
        <v>26.363636363636363</v>
      </c>
      <c r="V1204">
        <f t="shared" si="167"/>
        <v>17.13</v>
      </c>
      <c r="W1204" s="2">
        <f t="shared" si="168"/>
        <v>31.467363636363636</v>
      </c>
      <c r="X1204">
        <f t="shared" si="169"/>
        <v>6</v>
      </c>
      <c r="Y1204">
        <f t="shared" si="170"/>
        <v>0</v>
      </c>
    </row>
    <row r="1205" spans="1:25" x14ac:dyDescent="0.3">
      <c r="A1205" t="s">
        <v>1241</v>
      </c>
      <c r="B1205" s="1">
        <v>45665</v>
      </c>
      <c r="C1205" s="1">
        <v>45668</v>
      </c>
      <c r="D1205" s="1">
        <v>45667</v>
      </c>
      <c r="E1205" t="s">
        <v>16</v>
      </c>
      <c r="F1205" t="s">
        <v>45</v>
      </c>
      <c r="G1205" t="s">
        <v>18</v>
      </c>
      <c r="H1205" t="s">
        <v>33</v>
      </c>
      <c r="I1205" t="s">
        <v>38</v>
      </c>
      <c r="J1205" t="s">
        <v>21</v>
      </c>
      <c r="K1205">
        <v>2</v>
      </c>
      <c r="L1205">
        <v>177.99</v>
      </c>
      <c r="M1205">
        <v>74.349999999999994</v>
      </c>
      <c r="N1205">
        <v>9.9700000000000006</v>
      </c>
      <c r="O1205">
        <v>15</v>
      </c>
      <c r="P1205">
        <f t="shared" si="162"/>
        <v>1</v>
      </c>
      <c r="Q1205" t="str">
        <f t="shared" si="163"/>
        <v>Before 01-15</v>
      </c>
      <c r="R1205">
        <f t="shared" si="164"/>
        <v>151.29150000000001</v>
      </c>
      <c r="S1205">
        <f t="shared" si="165"/>
        <v>302.58300000000003</v>
      </c>
      <c r="T1205">
        <f t="shared" si="166"/>
        <v>153.88300000000004</v>
      </c>
      <c r="U1205" s="2">
        <f>Monthly_Fixed_Costs!$I$2</f>
        <v>26.363636363636363</v>
      </c>
      <c r="V1205">
        <f t="shared" si="167"/>
        <v>19.940000000000001</v>
      </c>
      <c r="W1205" s="2">
        <f t="shared" si="168"/>
        <v>107.57936363636367</v>
      </c>
      <c r="X1205">
        <f t="shared" si="169"/>
        <v>2</v>
      </c>
      <c r="Y1205">
        <f t="shared" si="170"/>
        <v>0</v>
      </c>
    </row>
    <row r="1206" spans="1:25" x14ac:dyDescent="0.3">
      <c r="A1206" t="s">
        <v>1242</v>
      </c>
      <c r="B1206" s="1">
        <v>45664</v>
      </c>
      <c r="C1206" s="1">
        <v>45668</v>
      </c>
      <c r="D1206" s="1">
        <v>45668</v>
      </c>
      <c r="E1206" t="s">
        <v>16</v>
      </c>
      <c r="F1206" t="s">
        <v>17</v>
      </c>
      <c r="G1206" t="s">
        <v>24</v>
      </c>
      <c r="H1206" t="s">
        <v>33</v>
      </c>
      <c r="I1206" t="s">
        <v>47</v>
      </c>
      <c r="J1206" t="s">
        <v>35</v>
      </c>
      <c r="K1206">
        <v>20</v>
      </c>
      <c r="L1206">
        <v>97.76</v>
      </c>
      <c r="M1206">
        <v>61</v>
      </c>
      <c r="N1206">
        <v>6.78</v>
      </c>
      <c r="O1206">
        <v>15</v>
      </c>
      <c r="P1206">
        <f t="shared" si="162"/>
        <v>1</v>
      </c>
      <c r="Q1206" t="str">
        <f t="shared" si="163"/>
        <v>Before 01-15</v>
      </c>
      <c r="R1206">
        <f t="shared" si="164"/>
        <v>83.096000000000004</v>
      </c>
      <c r="S1206">
        <f t="shared" si="165"/>
        <v>1661.92</v>
      </c>
      <c r="T1206">
        <f t="shared" si="166"/>
        <v>441.92000000000007</v>
      </c>
      <c r="U1206" s="2">
        <f>Monthly_Fixed_Costs!$I$2</f>
        <v>26.363636363636363</v>
      </c>
      <c r="V1206">
        <f t="shared" si="167"/>
        <v>135.6</v>
      </c>
      <c r="W1206" s="2">
        <f t="shared" si="168"/>
        <v>279.95636363636368</v>
      </c>
      <c r="X1206">
        <f t="shared" si="169"/>
        <v>4</v>
      </c>
      <c r="Y1206">
        <f t="shared" si="170"/>
        <v>0</v>
      </c>
    </row>
    <row r="1207" spans="1:25" x14ac:dyDescent="0.3">
      <c r="A1207" t="s">
        <v>1243</v>
      </c>
      <c r="B1207" s="1">
        <v>45687</v>
      </c>
      <c r="C1207" s="1">
        <v>45690</v>
      </c>
      <c r="D1207" s="1">
        <v>45689</v>
      </c>
      <c r="E1207" t="s">
        <v>16</v>
      </c>
      <c r="F1207" t="s">
        <v>41</v>
      </c>
      <c r="G1207" t="s">
        <v>18</v>
      </c>
      <c r="H1207" t="s">
        <v>19</v>
      </c>
      <c r="I1207" t="s">
        <v>38</v>
      </c>
      <c r="J1207" t="s">
        <v>21</v>
      </c>
      <c r="K1207">
        <v>18</v>
      </c>
      <c r="L1207">
        <v>81.319999999999993</v>
      </c>
      <c r="M1207">
        <v>47.42</v>
      </c>
      <c r="N1207">
        <v>5.45</v>
      </c>
      <c r="O1207">
        <v>15</v>
      </c>
      <c r="P1207">
        <f t="shared" si="162"/>
        <v>1</v>
      </c>
      <c r="Q1207" t="str">
        <f t="shared" si="163"/>
        <v>After 01-15</v>
      </c>
      <c r="R1207">
        <f t="shared" si="164"/>
        <v>69.121999999999986</v>
      </c>
      <c r="S1207">
        <f t="shared" si="165"/>
        <v>1244.1959999999997</v>
      </c>
      <c r="T1207">
        <f t="shared" si="166"/>
        <v>390.63599999999963</v>
      </c>
      <c r="U1207" s="2">
        <f>Monthly_Fixed_Costs!$I$2</f>
        <v>26.363636363636363</v>
      </c>
      <c r="V1207">
        <f t="shared" si="167"/>
        <v>98.100000000000009</v>
      </c>
      <c r="W1207" s="2">
        <f t="shared" si="168"/>
        <v>266.17236363636323</v>
      </c>
      <c r="X1207">
        <f t="shared" si="169"/>
        <v>2</v>
      </c>
      <c r="Y1207">
        <f t="shared" si="170"/>
        <v>0</v>
      </c>
    </row>
    <row r="1208" spans="1:25" x14ac:dyDescent="0.3">
      <c r="A1208" t="s">
        <v>1244</v>
      </c>
      <c r="B1208" s="1">
        <v>45662</v>
      </c>
      <c r="C1208" s="1">
        <v>45664</v>
      </c>
      <c r="D1208" s="1">
        <v>45663</v>
      </c>
      <c r="E1208" t="s">
        <v>16</v>
      </c>
      <c r="F1208" t="s">
        <v>45</v>
      </c>
      <c r="G1208" t="s">
        <v>18</v>
      </c>
      <c r="H1208" t="s">
        <v>33</v>
      </c>
      <c r="I1208" t="s">
        <v>26</v>
      </c>
      <c r="J1208" t="s">
        <v>27</v>
      </c>
      <c r="K1208">
        <v>1</v>
      </c>
      <c r="L1208">
        <v>145.27000000000001</v>
      </c>
      <c r="M1208">
        <v>70.709999999999994</v>
      </c>
      <c r="N1208">
        <v>5.47</v>
      </c>
      <c r="O1208">
        <v>15</v>
      </c>
      <c r="P1208">
        <f t="shared" si="162"/>
        <v>1</v>
      </c>
      <c r="Q1208" t="str">
        <f t="shared" si="163"/>
        <v>Before 01-15</v>
      </c>
      <c r="R1208">
        <f t="shared" si="164"/>
        <v>123.4795</v>
      </c>
      <c r="S1208">
        <f t="shared" si="165"/>
        <v>123.4795</v>
      </c>
      <c r="T1208">
        <f t="shared" si="166"/>
        <v>52.769500000000008</v>
      </c>
      <c r="U1208" s="2">
        <f>Monthly_Fixed_Costs!$I$2</f>
        <v>26.363636363636363</v>
      </c>
      <c r="V1208">
        <f t="shared" si="167"/>
        <v>5.47</v>
      </c>
      <c r="W1208" s="2">
        <f t="shared" si="168"/>
        <v>20.935863636363646</v>
      </c>
      <c r="X1208">
        <f t="shared" si="169"/>
        <v>1</v>
      </c>
      <c r="Y1208">
        <f t="shared" si="170"/>
        <v>0</v>
      </c>
    </row>
    <row r="1209" spans="1:25" x14ac:dyDescent="0.3">
      <c r="A1209" t="s">
        <v>1245</v>
      </c>
      <c r="B1209" s="1">
        <v>45673</v>
      </c>
      <c r="C1209" s="1">
        <v>45676</v>
      </c>
      <c r="D1209" s="1">
        <v>45676</v>
      </c>
      <c r="E1209" t="s">
        <v>16</v>
      </c>
      <c r="F1209" t="s">
        <v>45</v>
      </c>
      <c r="G1209" t="s">
        <v>18</v>
      </c>
      <c r="H1209" t="s">
        <v>37</v>
      </c>
      <c r="I1209" t="s">
        <v>38</v>
      </c>
      <c r="J1209" t="s">
        <v>21</v>
      </c>
      <c r="K1209">
        <v>10</v>
      </c>
      <c r="L1209">
        <v>82.42</v>
      </c>
      <c r="M1209">
        <v>52.03</v>
      </c>
      <c r="N1209">
        <v>6.92</v>
      </c>
      <c r="O1209">
        <v>10</v>
      </c>
      <c r="P1209">
        <f t="shared" si="162"/>
        <v>1</v>
      </c>
      <c r="Q1209" t="str">
        <f t="shared" si="163"/>
        <v>After 01-15</v>
      </c>
      <c r="R1209">
        <f t="shared" si="164"/>
        <v>74.177999999999997</v>
      </c>
      <c r="S1209">
        <f t="shared" si="165"/>
        <v>741.78</v>
      </c>
      <c r="T1209">
        <f t="shared" si="166"/>
        <v>221.48000000000002</v>
      </c>
      <c r="U1209" s="2">
        <f>Monthly_Fixed_Costs!$I$2</f>
        <v>26.363636363636363</v>
      </c>
      <c r="V1209">
        <f t="shared" si="167"/>
        <v>69.2</v>
      </c>
      <c r="W1209" s="2">
        <f t="shared" si="168"/>
        <v>125.91636363636366</v>
      </c>
      <c r="X1209">
        <f t="shared" si="169"/>
        <v>3</v>
      </c>
      <c r="Y1209">
        <f t="shared" si="170"/>
        <v>0</v>
      </c>
    </row>
    <row r="1210" spans="1:25" x14ac:dyDescent="0.3">
      <c r="A1210" t="s">
        <v>1246</v>
      </c>
      <c r="B1210" s="1">
        <v>45684</v>
      </c>
      <c r="C1210" s="1">
        <v>45687</v>
      </c>
      <c r="D1210" s="1">
        <v>45687</v>
      </c>
      <c r="E1210" t="s">
        <v>23</v>
      </c>
      <c r="F1210" t="s">
        <v>45</v>
      </c>
      <c r="G1210" t="s">
        <v>24</v>
      </c>
      <c r="H1210" t="s">
        <v>33</v>
      </c>
      <c r="I1210" t="s">
        <v>34</v>
      </c>
      <c r="J1210" t="s">
        <v>35</v>
      </c>
      <c r="K1210">
        <v>14</v>
      </c>
      <c r="L1210">
        <v>97.97</v>
      </c>
      <c r="M1210">
        <v>61.73</v>
      </c>
      <c r="N1210">
        <v>4.54</v>
      </c>
      <c r="O1210">
        <v>10</v>
      </c>
      <c r="P1210">
        <f t="shared" si="162"/>
        <v>1</v>
      </c>
      <c r="Q1210" t="str">
        <f t="shared" si="163"/>
        <v>After 01-15</v>
      </c>
      <c r="R1210">
        <f t="shared" si="164"/>
        <v>88.173000000000002</v>
      </c>
      <c r="S1210">
        <f t="shared" si="165"/>
        <v>1234.422</v>
      </c>
      <c r="T1210">
        <f t="shared" si="166"/>
        <v>370.20200000000011</v>
      </c>
      <c r="U1210" s="2">
        <f>Monthly_Fixed_Costs!$I$2</f>
        <v>26.363636363636363</v>
      </c>
      <c r="V1210">
        <f t="shared" si="167"/>
        <v>63.56</v>
      </c>
      <c r="W1210" s="2">
        <f t="shared" si="168"/>
        <v>280.27836363636374</v>
      </c>
      <c r="X1210">
        <f t="shared" si="169"/>
        <v>3</v>
      </c>
      <c r="Y1210">
        <f t="shared" si="170"/>
        <v>0</v>
      </c>
    </row>
    <row r="1211" spans="1:25" x14ac:dyDescent="0.3">
      <c r="A1211" t="s">
        <v>1247</v>
      </c>
      <c r="B1211" s="1">
        <v>45672</v>
      </c>
      <c r="C1211" s="1">
        <v>45676</v>
      </c>
      <c r="D1211" s="1">
        <v>45676</v>
      </c>
      <c r="E1211" t="s">
        <v>16</v>
      </c>
      <c r="F1211" t="s">
        <v>41</v>
      </c>
      <c r="G1211" t="s">
        <v>18</v>
      </c>
      <c r="H1211" t="s">
        <v>25</v>
      </c>
      <c r="I1211" t="s">
        <v>56</v>
      </c>
      <c r="J1211" t="s">
        <v>35</v>
      </c>
      <c r="K1211">
        <v>20</v>
      </c>
      <c r="L1211">
        <v>124.02</v>
      </c>
      <c r="M1211">
        <v>79.650000000000006</v>
      </c>
      <c r="N1211">
        <v>6.48</v>
      </c>
      <c r="O1211">
        <v>10</v>
      </c>
      <c r="P1211">
        <f t="shared" si="162"/>
        <v>1</v>
      </c>
      <c r="Q1211" t="str">
        <f t="shared" si="163"/>
        <v>Before 01-15</v>
      </c>
      <c r="R1211">
        <f t="shared" si="164"/>
        <v>111.61799999999999</v>
      </c>
      <c r="S1211">
        <f t="shared" si="165"/>
        <v>2232.3599999999997</v>
      </c>
      <c r="T1211">
        <f t="shared" si="166"/>
        <v>639.35999999999967</v>
      </c>
      <c r="U1211" s="2">
        <f>Monthly_Fixed_Costs!$I$2</f>
        <v>26.363636363636363</v>
      </c>
      <c r="V1211">
        <f t="shared" si="167"/>
        <v>129.60000000000002</v>
      </c>
      <c r="W1211" s="2">
        <f t="shared" si="168"/>
        <v>483.39636363636328</v>
      </c>
      <c r="X1211">
        <f t="shared" si="169"/>
        <v>4</v>
      </c>
      <c r="Y1211">
        <f t="shared" si="170"/>
        <v>0</v>
      </c>
    </row>
    <row r="1212" spans="1:25" x14ac:dyDescent="0.3">
      <c r="A1212" t="s">
        <v>1248</v>
      </c>
      <c r="B1212" s="1">
        <v>45676</v>
      </c>
      <c r="C1212" s="1">
        <v>45679</v>
      </c>
      <c r="D1212" s="1">
        <v>45678</v>
      </c>
      <c r="E1212" t="s">
        <v>23</v>
      </c>
      <c r="F1212" t="s">
        <v>32</v>
      </c>
      <c r="G1212" t="s">
        <v>18</v>
      </c>
      <c r="H1212" t="s">
        <v>19</v>
      </c>
      <c r="I1212" t="s">
        <v>38</v>
      </c>
      <c r="J1212" t="s">
        <v>21</v>
      </c>
      <c r="K1212">
        <v>13</v>
      </c>
      <c r="L1212">
        <v>160.82</v>
      </c>
      <c r="M1212">
        <v>101.85</v>
      </c>
      <c r="N1212">
        <v>7.07</v>
      </c>
      <c r="O1212">
        <v>10</v>
      </c>
      <c r="P1212">
        <f t="shared" si="162"/>
        <v>1</v>
      </c>
      <c r="Q1212" t="str">
        <f t="shared" si="163"/>
        <v>After 01-15</v>
      </c>
      <c r="R1212">
        <f t="shared" si="164"/>
        <v>144.738</v>
      </c>
      <c r="S1212">
        <f t="shared" si="165"/>
        <v>1881.5940000000001</v>
      </c>
      <c r="T1212">
        <f t="shared" si="166"/>
        <v>557.5440000000001</v>
      </c>
      <c r="U1212" s="2">
        <f>Monthly_Fixed_Costs!$I$2</f>
        <v>26.363636363636363</v>
      </c>
      <c r="V1212">
        <f t="shared" si="167"/>
        <v>91.91</v>
      </c>
      <c r="W1212" s="2">
        <f t="shared" si="168"/>
        <v>439.27036363636375</v>
      </c>
      <c r="X1212">
        <f t="shared" si="169"/>
        <v>2</v>
      </c>
      <c r="Y1212">
        <f t="shared" si="170"/>
        <v>0</v>
      </c>
    </row>
    <row r="1213" spans="1:25" x14ac:dyDescent="0.3">
      <c r="A1213" t="s">
        <v>1249</v>
      </c>
      <c r="B1213" s="1">
        <v>45686</v>
      </c>
      <c r="C1213" s="1">
        <v>45690</v>
      </c>
      <c r="D1213" s="1">
        <v>45689</v>
      </c>
      <c r="E1213" t="s">
        <v>23</v>
      </c>
      <c r="F1213" t="s">
        <v>45</v>
      </c>
      <c r="G1213" t="s">
        <v>18</v>
      </c>
      <c r="H1213" t="s">
        <v>37</v>
      </c>
      <c r="I1213" t="s">
        <v>34</v>
      </c>
      <c r="J1213" t="s">
        <v>35</v>
      </c>
      <c r="K1213">
        <v>5</v>
      </c>
      <c r="L1213">
        <v>119.53</v>
      </c>
      <c r="M1213">
        <v>58.76</v>
      </c>
      <c r="N1213">
        <v>6.94</v>
      </c>
      <c r="O1213">
        <v>0</v>
      </c>
      <c r="P1213">
        <f t="shared" si="162"/>
        <v>1</v>
      </c>
      <c r="Q1213" t="str">
        <f t="shared" si="163"/>
        <v>After 01-15</v>
      </c>
      <c r="R1213">
        <f t="shared" si="164"/>
        <v>119.53</v>
      </c>
      <c r="S1213">
        <f t="shared" si="165"/>
        <v>597.65</v>
      </c>
      <c r="T1213">
        <f t="shared" si="166"/>
        <v>303.84999999999997</v>
      </c>
      <c r="U1213" s="2">
        <f>Monthly_Fixed_Costs!$I$2</f>
        <v>26.363636363636363</v>
      </c>
      <c r="V1213">
        <f t="shared" si="167"/>
        <v>34.700000000000003</v>
      </c>
      <c r="W1213" s="2">
        <f t="shared" si="168"/>
        <v>242.7863636363636</v>
      </c>
      <c r="X1213">
        <f t="shared" si="169"/>
        <v>3</v>
      </c>
      <c r="Y1213">
        <f t="shared" si="170"/>
        <v>0</v>
      </c>
    </row>
    <row r="1214" spans="1:25" x14ac:dyDescent="0.3">
      <c r="A1214" t="s">
        <v>1250</v>
      </c>
      <c r="B1214" s="1">
        <v>45665</v>
      </c>
      <c r="C1214" s="1">
        <v>45667</v>
      </c>
      <c r="D1214" s="1">
        <v>45667</v>
      </c>
      <c r="E1214" t="s">
        <v>16</v>
      </c>
      <c r="F1214" t="s">
        <v>17</v>
      </c>
      <c r="G1214" t="s">
        <v>18</v>
      </c>
      <c r="H1214" t="s">
        <v>33</v>
      </c>
      <c r="I1214" t="s">
        <v>34</v>
      </c>
      <c r="J1214" t="s">
        <v>35</v>
      </c>
      <c r="K1214">
        <v>5</v>
      </c>
      <c r="L1214">
        <v>50.56</v>
      </c>
      <c r="M1214">
        <v>30.26</v>
      </c>
      <c r="N1214">
        <v>5.9</v>
      </c>
      <c r="O1214">
        <v>0</v>
      </c>
      <c r="P1214">
        <f t="shared" si="162"/>
        <v>1</v>
      </c>
      <c r="Q1214" t="str">
        <f t="shared" si="163"/>
        <v>Before 01-15</v>
      </c>
      <c r="R1214">
        <f t="shared" si="164"/>
        <v>50.56</v>
      </c>
      <c r="S1214">
        <f t="shared" si="165"/>
        <v>252.8</v>
      </c>
      <c r="T1214">
        <f t="shared" si="166"/>
        <v>101.5</v>
      </c>
      <c r="U1214" s="2">
        <f>Monthly_Fixed_Costs!$I$2</f>
        <v>26.363636363636363</v>
      </c>
      <c r="V1214">
        <f t="shared" si="167"/>
        <v>29.5</v>
      </c>
      <c r="W1214" s="2">
        <f t="shared" si="168"/>
        <v>45.63636363636364</v>
      </c>
      <c r="X1214">
        <f t="shared" si="169"/>
        <v>2</v>
      </c>
      <c r="Y1214">
        <f t="shared" si="170"/>
        <v>0</v>
      </c>
    </row>
    <row r="1215" spans="1:25" x14ac:dyDescent="0.3">
      <c r="A1215" t="s">
        <v>1251</v>
      </c>
      <c r="B1215" s="1">
        <v>45665</v>
      </c>
      <c r="C1215" s="1">
        <v>45669</v>
      </c>
      <c r="D1215" s="1">
        <v>45668</v>
      </c>
      <c r="E1215" t="s">
        <v>16</v>
      </c>
      <c r="F1215" t="s">
        <v>17</v>
      </c>
      <c r="G1215" t="s">
        <v>18</v>
      </c>
      <c r="H1215" t="s">
        <v>25</v>
      </c>
      <c r="I1215" t="s">
        <v>29</v>
      </c>
      <c r="J1215" t="s">
        <v>27</v>
      </c>
      <c r="K1215">
        <v>3</v>
      </c>
      <c r="L1215">
        <v>57.96</v>
      </c>
      <c r="M1215">
        <v>33.909999999999997</v>
      </c>
      <c r="N1215">
        <v>4.4800000000000004</v>
      </c>
      <c r="O1215">
        <v>15</v>
      </c>
      <c r="P1215">
        <f t="shared" si="162"/>
        <v>1</v>
      </c>
      <c r="Q1215" t="str">
        <f t="shared" si="163"/>
        <v>Before 01-15</v>
      </c>
      <c r="R1215">
        <f t="shared" si="164"/>
        <v>49.265999999999998</v>
      </c>
      <c r="S1215">
        <f t="shared" si="165"/>
        <v>147.798</v>
      </c>
      <c r="T1215">
        <f t="shared" si="166"/>
        <v>46.068000000000012</v>
      </c>
      <c r="U1215" s="2">
        <f>Monthly_Fixed_Costs!$I$2</f>
        <v>26.363636363636363</v>
      </c>
      <c r="V1215">
        <f t="shared" si="167"/>
        <v>13.440000000000001</v>
      </c>
      <c r="W1215" s="2">
        <f t="shared" si="168"/>
        <v>6.2643636363636475</v>
      </c>
      <c r="X1215">
        <f t="shared" si="169"/>
        <v>3</v>
      </c>
      <c r="Y1215">
        <f t="shared" si="170"/>
        <v>1</v>
      </c>
    </row>
    <row r="1216" spans="1:25" x14ac:dyDescent="0.3">
      <c r="A1216" t="s">
        <v>1252</v>
      </c>
      <c r="B1216" s="1">
        <v>45662</v>
      </c>
      <c r="C1216" s="1">
        <v>45666</v>
      </c>
      <c r="D1216" s="1">
        <v>45665</v>
      </c>
      <c r="E1216" t="s">
        <v>16</v>
      </c>
      <c r="F1216" t="s">
        <v>45</v>
      </c>
      <c r="G1216" t="s">
        <v>18</v>
      </c>
      <c r="H1216" t="s">
        <v>25</v>
      </c>
      <c r="I1216" t="s">
        <v>56</v>
      </c>
      <c r="J1216" t="s">
        <v>35</v>
      </c>
      <c r="K1216">
        <v>1</v>
      </c>
      <c r="L1216">
        <v>75.08</v>
      </c>
      <c r="M1216">
        <v>45.17</v>
      </c>
      <c r="N1216">
        <v>10.130000000000001</v>
      </c>
      <c r="O1216">
        <v>10</v>
      </c>
      <c r="P1216">
        <f t="shared" si="162"/>
        <v>1</v>
      </c>
      <c r="Q1216" t="str">
        <f t="shared" si="163"/>
        <v>Before 01-15</v>
      </c>
      <c r="R1216">
        <f t="shared" si="164"/>
        <v>67.572000000000003</v>
      </c>
      <c r="S1216">
        <f t="shared" si="165"/>
        <v>67.572000000000003</v>
      </c>
      <c r="T1216">
        <f t="shared" si="166"/>
        <v>22.402000000000001</v>
      </c>
      <c r="U1216" s="2">
        <f>Monthly_Fixed_Costs!$I$2</f>
        <v>26.363636363636363</v>
      </c>
      <c r="V1216">
        <f t="shared" si="167"/>
        <v>10.130000000000001</v>
      </c>
      <c r="W1216" s="2">
        <f t="shared" si="168"/>
        <v>-14.091636363636361</v>
      </c>
      <c r="X1216">
        <f t="shared" si="169"/>
        <v>3</v>
      </c>
      <c r="Y1216">
        <f t="shared" si="170"/>
        <v>1</v>
      </c>
    </row>
    <row r="1217" spans="1:25" x14ac:dyDescent="0.3">
      <c r="A1217" t="s">
        <v>1253</v>
      </c>
      <c r="B1217" s="1">
        <v>45661</v>
      </c>
      <c r="C1217" s="1">
        <v>45663</v>
      </c>
      <c r="D1217" s="1">
        <v>45663</v>
      </c>
      <c r="E1217" t="s">
        <v>16</v>
      </c>
      <c r="F1217" t="s">
        <v>45</v>
      </c>
      <c r="G1217" t="s">
        <v>24</v>
      </c>
      <c r="H1217" t="s">
        <v>25</v>
      </c>
      <c r="I1217" t="s">
        <v>29</v>
      </c>
      <c r="J1217" t="s">
        <v>27</v>
      </c>
      <c r="K1217">
        <v>9</v>
      </c>
      <c r="L1217">
        <v>47.46</v>
      </c>
      <c r="M1217">
        <v>19.07</v>
      </c>
      <c r="N1217">
        <v>4.41</v>
      </c>
      <c r="O1217">
        <v>5</v>
      </c>
      <c r="P1217">
        <f t="shared" si="162"/>
        <v>1</v>
      </c>
      <c r="Q1217" t="str">
        <f t="shared" si="163"/>
        <v>Before 01-15</v>
      </c>
      <c r="R1217">
        <f t="shared" si="164"/>
        <v>45.086999999999996</v>
      </c>
      <c r="S1217">
        <f t="shared" si="165"/>
        <v>405.78299999999996</v>
      </c>
      <c r="T1217">
        <f t="shared" si="166"/>
        <v>234.15299999999996</v>
      </c>
      <c r="U1217" s="2">
        <f>Monthly_Fixed_Costs!$I$2</f>
        <v>26.363636363636363</v>
      </c>
      <c r="V1217">
        <f t="shared" si="167"/>
        <v>39.69</v>
      </c>
      <c r="W1217" s="2">
        <f t="shared" si="168"/>
        <v>168.09936363636359</v>
      </c>
      <c r="X1217">
        <f t="shared" si="169"/>
        <v>2</v>
      </c>
      <c r="Y1217">
        <f t="shared" si="170"/>
        <v>0</v>
      </c>
    </row>
    <row r="1218" spans="1:25" x14ac:dyDescent="0.3">
      <c r="A1218" t="s">
        <v>1254</v>
      </c>
      <c r="B1218" s="1">
        <v>45659</v>
      </c>
      <c r="C1218" s="1">
        <v>45661</v>
      </c>
      <c r="D1218" s="1">
        <v>45660</v>
      </c>
      <c r="E1218" t="s">
        <v>16</v>
      </c>
      <c r="F1218" t="s">
        <v>17</v>
      </c>
      <c r="G1218" t="s">
        <v>24</v>
      </c>
      <c r="H1218" t="s">
        <v>25</v>
      </c>
      <c r="I1218" t="s">
        <v>47</v>
      </c>
      <c r="J1218" t="s">
        <v>35</v>
      </c>
      <c r="K1218">
        <v>6</v>
      </c>
      <c r="L1218">
        <v>193.38</v>
      </c>
      <c r="M1218">
        <v>105.28</v>
      </c>
      <c r="N1218">
        <v>11.33</v>
      </c>
      <c r="O1218">
        <v>5</v>
      </c>
      <c r="P1218">
        <f t="shared" si="162"/>
        <v>1</v>
      </c>
      <c r="Q1218" t="str">
        <f t="shared" si="163"/>
        <v>Before 01-15</v>
      </c>
      <c r="R1218">
        <f t="shared" si="164"/>
        <v>183.71099999999998</v>
      </c>
      <c r="S1218">
        <f t="shared" si="165"/>
        <v>1102.2659999999998</v>
      </c>
      <c r="T1218">
        <f t="shared" si="166"/>
        <v>470.58599999999979</v>
      </c>
      <c r="U1218" s="2">
        <f>Monthly_Fixed_Costs!$I$2</f>
        <v>26.363636363636363</v>
      </c>
      <c r="V1218">
        <f t="shared" si="167"/>
        <v>67.98</v>
      </c>
      <c r="W1218" s="2">
        <f t="shared" si="168"/>
        <v>376.24236363636339</v>
      </c>
      <c r="X1218">
        <f t="shared" si="169"/>
        <v>1</v>
      </c>
      <c r="Y1218">
        <f t="shared" si="170"/>
        <v>0</v>
      </c>
    </row>
    <row r="1219" spans="1:25" x14ac:dyDescent="0.3">
      <c r="A1219" t="s">
        <v>1255</v>
      </c>
      <c r="B1219" s="1">
        <v>45660</v>
      </c>
      <c r="C1219" s="1">
        <v>45663</v>
      </c>
      <c r="D1219" s="1">
        <v>45662</v>
      </c>
      <c r="E1219" t="s">
        <v>23</v>
      </c>
      <c r="F1219" t="s">
        <v>17</v>
      </c>
      <c r="G1219" t="s">
        <v>18</v>
      </c>
      <c r="H1219" t="s">
        <v>37</v>
      </c>
      <c r="I1219" t="s">
        <v>20</v>
      </c>
      <c r="J1219" t="s">
        <v>21</v>
      </c>
      <c r="K1219">
        <v>13</v>
      </c>
      <c r="L1219">
        <v>61.56</v>
      </c>
      <c r="M1219">
        <v>25.85</v>
      </c>
      <c r="N1219">
        <v>8.08</v>
      </c>
      <c r="O1219">
        <v>0</v>
      </c>
      <c r="P1219">
        <f t="shared" ref="P1219:P1282" si="171">IF(D1219-C1219 &lt;= 0,1,0)</f>
        <v>1</v>
      </c>
      <c r="Q1219" t="str">
        <f t="shared" ref="Q1219:Q1282" si="172">IF(B1219&lt;=DATE(2025,1,15),"Before 01-15","After 01-15")</f>
        <v>Before 01-15</v>
      </c>
      <c r="R1219">
        <f t="shared" ref="R1219:R1282" si="173">L1219*(1-(0.01*O1219))</f>
        <v>61.56</v>
      </c>
      <c r="S1219">
        <f t="shared" ref="S1219:S1282" si="174">R1219*K1219</f>
        <v>800.28</v>
      </c>
      <c r="T1219">
        <f t="shared" ref="T1219:T1282" si="175">S1219-(M1219*K1219)</f>
        <v>464.22999999999996</v>
      </c>
      <c r="U1219" s="2">
        <f>Monthly_Fixed_Costs!$I$2</f>
        <v>26.363636363636363</v>
      </c>
      <c r="V1219">
        <f t="shared" ref="V1219:V1282" si="176">N1219*K1219</f>
        <v>105.04</v>
      </c>
      <c r="W1219" s="2">
        <f t="shared" ref="W1219:W1282" si="177">T1219-(U1219+V1219)</f>
        <v>332.82636363636357</v>
      </c>
      <c r="X1219">
        <f t="shared" ref="X1219:X1282" si="178">D1219-B1219</f>
        <v>2</v>
      </c>
      <c r="Y1219">
        <f t="shared" ref="Y1219:Y1282" si="179">IF(W1219&lt;10,1,0)</f>
        <v>0</v>
      </c>
    </row>
    <row r="1220" spans="1:25" x14ac:dyDescent="0.3">
      <c r="A1220" t="s">
        <v>1256</v>
      </c>
      <c r="B1220" s="1">
        <v>45672</v>
      </c>
      <c r="C1220" s="1">
        <v>45674</v>
      </c>
      <c r="D1220" s="1">
        <v>45673</v>
      </c>
      <c r="E1220" t="s">
        <v>16</v>
      </c>
      <c r="F1220" t="s">
        <v>41</v>
      </c>
      <c r="G1220" t="s">
        <v>18</v>
      </c>
      <c r="H1220" t="s">
        <v>19</v>
      </c>
      <c r="I1220" t="s">
        <v>34</v>
      </c>
      <c r="J1220" t="s">
        <v>35</v>
      </c>
      <c r="K1220">
        <v>13</v>
      </c>
      <c r="L1220">
        <v>67.14</v>
      </c>
      <c r="M1220">
        <v>33.06</v>
      </c>
      <c r="N1220">
        <v>5.63</v>
      </c>
      <c r="O1220">
        <v>15</v>
      </c>
      <c r="P1220">
        <f t="shared" si="171"/>
        <v>1</v>
      </c>
      <c r="Q1220" t="str">
        <f t="shared" si="172"/>
        <v>Before 01-15</v>
      </c>
      <c r="R1220">
        <f t="shared" si="173"/>
        <v>57.068999999999996</v>
      </c>
      <c r="S1220">
        <f t="shared" si="174"/>
        <v>741.89699999999993</v>
      </c>
      <c r="T1220">
        <f t="shared" si="175"/>
        <v>312.1169999999999</v>
      </c>
      <c r="U1220" s="2">
        <f>Monthly_Fixed_Costs!$I$2</f>
        <v>26.363636363636363</v>
      </c>
      <c r="V1220">
        <f t="shared" si="176"/>
        <v>73.19</v>
      </c>
      <c r="W1220" s="2">
        <f t="shared" si="177"/>
        <v>212.56336363636353</v>
      </c>
      <c r="X1220">
        <f t="shared" si="178"/>
        <v>1</v>
      </c>
      <c r="Y1220">
        <f t="shared" si="179"/>
        <v>0</v>
      </c>
    </row>
    <row r="1221" spans="1:25" x14ac:dyDescent="0.3">
      <c r="A1221" t="s">
        <v>1257</v>
      </c>
      <c r="B1221" s="1">
        <v>45672</v>
      </c>
      <c r="C1221" s="1">
        <v>45674</v>
      </c>
      <c r="D1221" s="1">
        <v>45673</v>
      </c>
      <c r="E1221" t="s">
        <v>16</v>
      </c>
      <c r="F1221" t="s">
        <v>32</v>
      </c>
      <c r="G1221" t="s">
        <v>18</v>
      </c>
      <c r="H1221" t="s">
        <v>19</v>
      </c>
      <c r="I1221" t="s">
        <v>29</v>
      </c>
      <c r="J1221" t="s">
        <v>27</v>
      </c>
      <c r="K1221">
        <v>3</v>
      </c>
      <c r="L1221">
        <v>160.93</v>
      </c>
      <c r="M1221">
        <v>82.15</v>
      </c>
      <c r="N1221">
        <v>4.47</v>
      </c>
      <c r="O1221">
        <v>0</v>
      </c>
      <c r="P1221">
        <f t="shared" si="171"/>
        <v>1</v>
      </c>
      <c r="Q1221" t="str">
        <f t="shared" si="172"/>
        <v>Before 01-15</v>
      </c>
      <c r="R1221">
        <f t="shared" si="173"/>
        <v>160.93</v>
      </c>
      <c r="S1221">
        <f t="shared" si="174"/>
        <v>482.79</v>
      </c>
      <c r="T1221">
        <f t="shared" si="175"/>
        <v>236.34</v>
      </c>
      <c r="U1221" s="2">
        <f>Monthly_Fixed_Costs!$I$2</f>
        <v>26.363636363636363</v>
      </c>
      <c r="V1221">
        <f t="shared" si="176"/>
        <v>13.41</v>
      </c>
      <c r="W1221" s="2">
        <f t="shared" si="177"/>
        <v>196.56636363636363</v>
      </c>
      <c r="X1221">
        <f t="shared" si="178"/>
        <v>1</v>
      </c>
      <c r="Y1221">
        <f t="shared" si="179"/>
        <v>0</v>
      </c>
    </row>
    <row r="1222" spans="1:25" x14ac:dyDescent="0.3">
      <c r="A1222" t="s">
        <v>1258</v>
      </c>
      <c r="B1222" s="1">
        <v>45678</v>
      </c>
      <c r="C1222" s="1">
        <v>45681</v>
      </c>
      <c r="D1222" s="1">
        <v>45680</v>
      </c>
      <c r="E1222" t="s">
        <v>16</v>
      </c>
      <c r="F1222" t="s">
        <v>45</v>
      </c>
      <c r="G1222" t="s">
        <v>18</v>
      </c>
      <c r="H1222" t="s">
        <v>25</v>
      </c>
      <c r="I1222" t="s">
        <v>74</v>
      </c>
      <c r="J1222" t="s">
        <v>27</v>
      </c>
      <c r="K1222">
        <v>12</v>
      </c>
      <c r="L1222">
        <v>60.57</v>
      </c>
      <c r="M1222">
        <v>27.5</v>
      </c>
      <c r="N1222">
        <v>5.58</v>
      </c>
      <c r="O1222">
        <v>5</v>
      </c>
      <c r="P1222">
        <f t="shared" si="171"/>
        <v>1</v>
      </c>
      <c r="Q1222" t="str">
        <f t="shared" si="172"/>
        <v>After 01-15</v>
      </c>
      <c r="R1222">
        <f t="shared" si="173"/>
        <v>57.541499999999999</v>
      </c>
      <c r="S1222">
        <f t="shared" si="174"/>
        <v>690.49800000000005</v>
      </c>
      <c r="T1222">
        <f t="shared" si="175"/>
        <v>360.49800000000005</v>
      </c>
      <c r="U1222" s="2">
        <f>Monthly_Fixed_Costs!$I$2</f>
        <v>26.363636363636363</v>
      </c>
      <c r="V1222">
        <f t="shared" si="176"/>
        <v>66.960000000000008</v>
      </c>
      <c r="W1222" s="2">
        <f t="shared" si="177"/>
        <v>267.17436363636369</v>
      </c>
      <c r="X1222">
        <f t="shared" si="178"/>
        <v>2</v>
      </c>
      <c r="Y1222">
        <f t="shared" si="179"/>
        <v>0</v>
      </c>
    </row>
    <row r="1223" spans="1:25" x14ac:dyDescent="0.3">
      <c r="A1223" t="s">
        <v>1259</v>
      </c>
      <c r="B1223" s="1">
        <v>45679</v>
      </c>
      <c r="C1223" s="1">
        <v>45682</v>
      </c>
      <c r="D1223" s="1">
        <v>45681</v>
      </c>
      <c r="E1223" t="s">
        <v>16</v>
      </c>
      <c r="F1223" t="s">
        <v>17</v>
      </c>
      <c r="G1223" t="s">
        <v>24</v>
      </c>
      <c r="H1223" t="s">
        <v>33</v>
      </c>
      <c r="I1223" t="s">
        <v>34</v>
      </c>
      <c r="J1223" t="s">
        <v>35</v>
      </c>
      <c r="K1223">
        <v>10</v>
      </c>
      <c r="L1223">
        <v>76.08</v>
      </c>
      <c r="M1223">
        <v>36.72</v>
      </c>
      <c r="N1223">
        <v>11.04</v>
      </c>
      <c r="O1223">
        <v>15</v>
      </c>
      <c r="P1223">
        <f t="shared" si="171"/>
        <v>1</v>
      </c>
      <c r="Q1223" t="str">
        <f t="shared" si="172"/>
        <v>After 01-15</v>
      </c>
      <c r="R1223">
        <f t="shared" si="173"/>
        <v>64.667999999999992</v>
      </c>
      <c r="S1223">
        <f t="shared" si="174"/>
        <v>646.67999999999995</v>
      </c>
      <c r="T1223">
        <f t="shared" si="175"/>
        <v>279.47999999999996</v>
      </c>
      <c r="U1223" s="2">
        <f>Monthly_Fixed_Costs!$I$2</f>
        <v>26.363636363636363</v>
      </c>
      <c r="V1223">
        <f t="shared" si="176"/>
        <v>110.39999999999999</v>
      </c>
      <c r="W1223" s="2">
        <f t="shared" si="177"/>
        <v>142.71636363636361</v>
      </c>
      <c r="X1223">
        <f t="shared" si="178"/>
        <v>2</v>
      </c>
      <c r="Y1223">
        <f t="shared" si="179"/>
        <v>0</v>
      </c>
    </row>
    <row r="1224" spans="1:25" x14ac:dyDescent="0.3">
      <c r="A1224" t="s">
        <v>1260</v>
      </c>
      <c r="B1224" s="1">
        <v>45673</v>
      </c>
      <c r="C1224" s="1">
        <v>45675</v>
      </c>
      <c r="D1224" s="1">
        <v>45674</v>
      </c>
      <c r="E1224" t="s">
        <v>23</v>
      </c>
      <c r="F1224" t="s">
        <v>45</v>
      </c>
      <c r="G1224" t="s">
        <v>24</v>
      </c>
      <c r="H1224" t="s">
        <v>25</v>
      </c>
      <c r="I1224" t="s">
        <v>34</v>
      </c>
      <c r="J1224" t="s">
        <v>35</v>
      </c>
      <c r="K1224">
        <v>13</v>
      </c>
      <c r="L1224">
        <v>148.41</v>
      </c>
      <c r="M1224">
        <v>78.95</v>
      </c>
      <c r="N1224">
        <v>4.54</v>
      </c>
      <c r="O1224">
        <v>5</v>
      </c>
      <c r="P1224">
        <f t="shared" si="171"/>
        <v>1</v>
      </c>
      <c r="Q1224" t="str">
        <f t="shared" si="172"/>
        <v>After 01-15</v>
      </c>
      <c r="R1224">
        <f t="shared" si="173"/>
        <v>140.98949999999999</v>
      </c>
      <c r="S1224">
        <f t="shared" si="174"/>
        <v>1832.8634999999999</v>
      </c>
      <c r="T1224">
        <f t="shared" si="175"/>
        <v>806.51349999999979</v>
      </c>
      <c r="U1224" s="2">
        <f>Monthly_Fixed_Costs!$I$2</f>
        <v>26.363636363636363</v>
      </c>
      <c r="V1224">
        <f t="shared" si="176"/>
        <v>59.02</v>
      </c>
      <c r="W1224" s="2">
        <f t="shared" si="177"/>
        <v>721.12986363636344</v>
      </c>
      <c r="X1224">
        <f t="shared" si="178"/>
        <v>1</v>
      </c>
      <c r="Y1224">
        <f t="shared" si="179"/>
        <v>0</v>
      </c>
    </row>
    <row r="1225" spans="1:25" x14ac:dyDescent="0.3">
      <c r="A1225" t="s">
        <v>1261</v>
      </c>
      <c r="B1225" s="1">
        <v>45659</v>
      </c>
      <c r="C1225" s="1">
        <v>45661</v>
      </c>
      <c r="D1225" s="1">
        <v>45660</v>
      </c>
      <c r="E1225" t="s">
        <v>16</v>
      </c>
      <c r="F1225" t="s">
        <v>45</v>
      </c>
      <c r="G1225" t="s">
        <v>24</v>
      </c>
      <c r="H1225" t="s">
        <v>33</v>
      </c>
      <c r="I1225" t="s">
        <v>29</v>
      </c>
      <c r="J1225" t="s">
        <v>27</v>
      </c>
      <c r="K1225">
        <v>13</v>
      </c>
      <c r="L1225">
        <v>85.96</v>
      </c>
      <c r="M1225">
        <v>49.8</v>
      </c>
      <c r="N1225">
        <v>11.58</v>
      </c>
      <c r="O1225">
        <v>10</v>
      </c>
      <c r="P1225">
        <f t="shared" si="171"/>
        <v>1</v>
      </c>
      <c r="Q1225" t="str">
        <f t="shared" si="172"/>
        <v>Before 01-15</v>
      </c>
      <c r="R1225">
        <f t="shared" si="173"/>
        <v>77.36399999999999</v>
      </c>
      <c r="S1225">
        <f t="shared" si="174"/>
        <v>1005.7319999999999</v>
      </c>
      <c r="T1225">
        <f t="shared" si="175"/>
        <v>358.33199999999988</v>
      </c>
      <c r="U1225" s="2">
        <f>Monthly_Fixed_Costs!$I$2</f>
        <v>26.363636363636363</v>
      </c>
      <c r="V1225">
        <f t="shared" si="176"/>
        <v>150.54</v>
      </c>
      <c r="W1225" s="2">
        <f t="shared" si="177"/>
        <v>181.42836363636351</v>
      </c>
      <c r="X1225">
        <f t="shared" si="178"/>
        <v>1</v>
      </c>
      <c r="Y1225">
        <f t="shared" si="179"/>
        <v>0</v>
      </c>
    </row>
    <row r="1226" spans="1:25" x14ac:dyDescent="0.3">
      <c r="A1226" t="s">
        <v>1262</v>
      </c>
      <c r="B1226" s="1">
        <v>45677</v>
      </c>
      <c r="C1226" s="1">
        <v>45681</v>
      </c>
      <c r="D1226" s="1">
        <v>45684</v>
      </c>
      <c r="E1226" t="s">
        <v>16</v>
      </c>
      <c r="F1226" t="s">
        <v>45</v>
      </c>
      <c r="G1226" t="s">
        <v>18</v>
      </c>
      <c r="H1226" t="s">
        <v>19</v>
      </c>
      <c r="I1226" t="s">
        <v>26</v>
      </c>
      <c r="J1226" t="s">
        <v>27</v>
      </c>
      <c r="K1226">
        <v>7</v>
      </c>
      <c r="L1226">
        <v>172.22</v>
      </c>
      <c r="M1226">
        <v>85.08</v>
      </c>
      <c r="N1226">
        <v>8.14</v>
      </c>
      <c r="O1226">
        <v>15</v>
      </c>
      <c r="P1226">
        <f t="shared" si="171"/>
        <v>0</v>
      </c>
      <c r="Q1226" t="str">
        <f t="shared" si="172"/>
        <v>After 01-15</v>
      </c>
      <c r="R1226">
        <f t="shared" si="173"/>
        <v>146.387</v>
      </c>
      <c r="S1226">
        <f t="shared" si="174"/>
        <v>1024.7090000000001</v>
      </c>
      <c r="T1226">
        <f t="shared" si="175"/>
        <v>429.14900000000011</v>
      </c>
      <c r="U1226" s="2">
        <f>Monthly_Fixed_Costs!$I$2</f>
        <v>26.363636363636363</v>
      </c>
      <c r="V1226">
        <f t="shared" si="176"/>
        <v>56.980000000000004</v>
      </c>
      <c r="W1226" s="2">
        <f t="shared" si="177"/>
        <v>345.80536363636372</v>
      </c>
      <c r="X1226">
        <f t="shared" si="178"/>
        <v>7</v>
      </c>
      <c r="Y1226">
        <f t="shared" si="179"/>
        <v>0</v>
      </c>
    </row>
    <row r="1227" spans="1:25" x14ac:dyDescent="0.3">
      <c r="A1227" t="s">
        <v>1263</v>
      </c>
      <c r="B1227" s="1">
        <v>45679</v>
      </c>
      <c r="C1227" s="1">
        <v>45681</v>
      </c>
      <c r="D1227" s="1">
        <v>45680</v>
      </c>
      <c r="E1227" t="s">
        <v>16</v>
      </c>
      <c r="F1227" t="s">
        <v>45</v>
      </c>
      <c r="G1227" t="s">
        <v>18</v>
      </c>
      <c r="H1227" t="s">
        <v>19</v>
      </c>
      <c r="I1227" t="s">
        <v>34</v>
      </c>
      <c r="J1227" t="s">
        <v>35</v>
      </c>
      <c r="K1227">
        <v>4</v>
      </c>
      <c r="L1227">
        <v>197.14</v>
      </c>
      <c r="M1227">
        <v>125.92</v>
      </c>
      <c r="N1227">
        <v>11.73</v>
      </c>
      <c r="O1227">
        <v>10</v>
      </c>
      <c r="P1227">
        <f t="shared" si="171"/>
        <v>1</v>
      </c>
      <c r="Q1227" t="str">
        <f t="shared" si="172"/>
        <v>After 01-15</v>
      </c>
      <c r="R1227">
        <f t="shared" si="173"/>
        <v>177.42599999999999</v>
      </c>
      <c r="S1227">
        <f t="shared" si="174"/>
        <v>709.70399999999995</v>
      </c>
      <c r="T1227">
        <f t="shared" si="175"/>
        <v>206.02399999999994</v>
      </c>
      <c r="U1227" s="2">
        <f>Monthly_Fixed_Costs!$I$2</f>
        <v>26.363636363636363</v>
      </c>
      <c r="V1227">
        <f t="shared" si="176"/>
        <v>46.92</v>
      </c>
      <c r="W1227" s="2">
        <f t="shared" si="177"/>
        <v>132.74036363636358</v>
      </c>
      <c r="X1227">
        <f t="shared" si="178"/>
        <v>1</v>
      </c>
      <c r="Y1227">
        <f t="shared" si="179"/>
        <v>0</v>
      </c>
    </row>
    <row r="1228" spans="1:25" x14ac:dyDescent="0.3">
      <c r="A1228" t="s">
        <v>1264</v>
      </c>
      <c r="B1228" s="1">
        <v>45677</v>
      </c>
      <c r="C1228" s="1">
        <v>45679</v>
      </c>
      <c r="D1228" s="1">
        <v>45682</v>
      </c>
      <c r="E1228" t="s">
        <v>16</v>
      </c>
      <c r="F1228" t="s">
        <v>17</v>
      </c>
      <c r="G1228" t="s">
        <v>24</v>
      </c>
      <c r="H1228" t="s">
        <v>37</v>
      </c>
      <c r="I1228" t="s">
        <v>38</v>
      </c>
      <c r="J1228" t="s">
        <v>21</v>
      </c>
      <c r="K1228">
        <v>4</v>
      </c>
      <c r="L1228">
        <v>144.46</v>
      </c>
      <c r="M1228">
        <v>63.92</v>
      </c>
      <c r="N1228">
        <v>3.63</v>
      </c>
      <c r="O1228">
        <v>5</v>
      </c>
      <c r="P1228">
        <f t="shared" si="171"/>
        <v>0</v>
      </c>
      <c r="Q1228" t="str">
        <f t="shared" si="172"/>
        <v>After 01-15</v>
      </c>
      <c r="R1228">
        <f t="shared" si="173"/>
        <v>137.23699999999999</v>
      </c>
      <c r="S1228">
        <f t="shared" si="174"/>
        <v>548.94799999999998</v>
      </c>
      <c r="T1228">
        <f t="shared" si="175"/>
        <v>293.26799999999997</v>
      </c>
      <c r="U1228" s="2">
        <f>Monthly_Fixed_Costs!$I$2</f>
        <v>26.363636363636363</v>
      </c>
      <c r="V1228">
        <f t="shared" si="176"/>
        <v>14.52</v>
      </c>
      <c r="W1228" s="2">
        <f t="shared" si="177"/>
        <v>252.38436363636362</v>
      </c>
      <c r="X1228">
        <f t="shared" si="178"/>
        <v>5</v>
      </c>
      <c r="Y1228">
        <f t="shared" si="179"/>
        <v>0</v>
      </c>
    </row>
    <row r="1229" spans="1:25" x14ac:dyDescent="0.3">
      <c r="A1229" t="s">
        <v>1265</v>
      </c>
      <c r="B1229" s="1">
        <v>45662</v>
      </c>
      <c r="C1229" s="1">
        <v>45665</v>
      </c>
      <c r="D1229" s="1">
        <v>45664</v>
      </c>
      <c r="E1229" t="s">
        <v>16</v>
      </c>
      <c r="F1229" t="s">
        <v>32</v>
      </c>
      <c r="G1229" t="s">
        <v>24</v>
      </c>
      <c r="H1229" t="s">
        <v>25</v>
      </c>
      <c r="I1229" t="s">
        <v>38</v>
      </c>
      <c r="J1229" t="s">
        <v>21</v>
      </c>
      <c r="K1229">
        <v>20</v>
      </c>
      <c r="L1229">
        <v>168.88</v>
      </c>
      <c r="M1229">
        <v>79.45</v>
      </c>
      <c r="N1229">
        <v>7.59</v>
      </c>
      <c r="O1229">
        <v>0</v>
      </c>
      <c r="P1229">
        <f t="shared" si="171"/>
        <v>1</v>
      </c>
      <c r="Q1229" t="str">
        <f t="shared" si="172"/>
        <v>Before 01-15</v>
      </c>
      <c r="R1229">
        <f t="shared" si="173"/>
        <v>168.88</v>
      </c>
      <c r="S1229">
        <f t="shared" si="174"/>
        <v>3377.6</v>
      </c>
      <c r="T1229">
        <f t="shared" si="175"/>
        <v>1788.6</v>
      </c>
      <c r="U1229" s="2">
        <f>Monthly_Fixed_Costs!$I$2</f>
        <v>26.363636363636363</v>
      </c>
      <c r="V1229">
        <f t="shared" si="176"/>
        <v>151.80000000000001</v>
      </c>
      <c r="W1229" s="2">
        <f t="shared" si="177"/>
        <v>1610.4363636363635</v>
      </c>
      <c r="X1229">
        <f t="shared" si="178"/>
        <v>2</v>
      </c>
      <c r="Y1229">
        <f t="shared" si="179"/>
        <v>0</v>
      </c>
    </row>
    <row r="1230" spans="1:25" x14ac:dyDescent="0.3">
      <c r="A1230" t="s">
        <v>1266</v>
      </c>
      <c r="B1230" s="1">
        <v>45660</v>
      </c>
      <c r="C1230" s="1">
        <v>45662</v>
      </c>
      <c r="D1230" s="1">
        <v>45661</v>
      </c>
      <c r="E1230" t="s">
        <v>16</v>
      </c>
      <c r="F1230" t="s">
        <v>17</v>
      </c>
      <c r="G1230" t="s">
        <v>24</v>
      </c>
      <c r="H1230" t="s">
        <v>33</v>
      </c>
      <c r="I1230" t="s">
        <v>34</v>
      </c>
      <c r="J1230" t="s">
        <v>35</v>
      </c>
      <c r="K1230">
        <v>11</v>
      </c>
      <c r="L1230">
        <v>60.44</v>
      </c>
      <c r="M1230">
        <v>35.03</v>
      </c>
      <c r="N1230">
        <v>8.7799999999999994</v>
      </c>
      <c r="O1230">
        <v>15</v>
      </c>
      <c r="P1230">
        <f t="shared" si="171"/>
        <v>1</v>
      </c>
      <c r="Q1230" t="str">
        <f t="shared" si="172"/>
        <v>Before 01-15</v>
      </c>
      <c r="R1230">
        <f t="shared" si="173"/>
        <v>51.373999999999995</v>
      </c>
      <c r="S1230">
        <f t="shared" si="174"/>
        <v>565.11399999999992</v>
      </c>
      <c r="T1230">
        <f t="shared" si="175"/>
        <v>179.78399999999988</v>
      </c>
      <c r="U1230" s="2">
        <f>Monthly_Fixed_Costs!$I$2</f>
        <v>26.363636363636363</v>
      </c>
      <c r="V1230">
        <f t="shared" si="176"/>
        <v>96.58</v>
      </c>
      <c r="W1230" s="2">
        <f t="shared" si="177"/>
        <v>56.84036363636352</v>
      </c>
      <c r="X1230">
        <f t="shared" si="178"/>
        <v>1</v>
      </c>
      <c r="Y1230">
        <f t="shared" si="179"/>
        <v>0</v>
      </c>
    </row>
    <row r="1231" spans="1:25" x14ac:dyDescent="0.3">
      <c r="A1231" t="s">
        <v>1267</v>
      </c>
      <c r="B1231" s="1">
        <v>45674</v>
      </c>
      <c r="C1231" s="1">
        <v>45677</v>
      </c>
      <c r="D1231" s="1">
        <v>45679</v>
      </c>
      <c r="E1231" t="s">
        <v>16</v>
      </c>
      <c r="F1231" t="s">
        <v>41</v>
      </c>
      <c r="G1231" t="s">
        <v>24</v>
      </c>
      <c r="H1231" t="s">
        <v>25</v>
      </c>
      <c r="I1231" t="s">
        <v>26</v>
      </c>
      <c r="J1231" t="s">
        <v>27</v>
      </c>
      <c r="K1231">
        <v>18</v>
      </c>
      <c r="L1231">
        <v>33.840000000000003</v>
      </c>
      <c r="M1231">
        <v>13.77</v>
      </c>
      <c r="N1231">
        <v>9.26</v>
      </c>
      <c r="O1231">
        <v>15</v>
      </c>
      <c r="P1231">
        <f t="shared" si="171"/>
        <v>0</v>
      </c>
      <c r="Q1231" t="str">
        <f t="shared" si="172"/>
        <v>After 01-15</v>
      </c>
      <c r="R1231">
        <f t="shared" si="173"/>
        <v>28.764000000000003</v>
      </c>
      <c r="S1231">
        <f t="shared" si="174"/>
        <v>517.75200000000007</v>
      </c>
      <c r="T1231">
        <f t="shared" si="175"/>
        <v>269.89200000000005</v>
      </c>
      <c r="U1231" s="2">
        <f>Monthly_Fixed_Costs!$I$2</f>
        <v>26.363636363636363</v>
      </c>
      <c r="V1231">
        <f t="shared" si="176"/>
        <v>166.68</v>
      </c>
      <c r="W1231" s="2">
        <f t="shared" si="177"/>
        <v>76.848363636363672</v>
      </c>
      <c r="X1231">
        <f t="shared" si="178"/>
        <v>5</v>
      </c>
      <c r="Y1231">
        <f t="shared" si="179"/>
        <v>0</v>
      </c>
    </row>
    <row r="1232" spans="1:25" x14ac:dyDescent="0.3">
      <c r="A1232" t="s">
        <v>1268</v>
      </c>
      <c r="B1232" s="1">
        <v>45675</v>
      </c>
      <c r="C1232" s="1">
        <v>45677</v>
      </c>
      <c r="D1232" s="1">
        <v>45678</v>
      </c>
      <c r="E1232" t="s">
        <v>16</v>
      </c>
      <c r="F1232" t="s">
        <v>41</v>
      </c>
      <c r="G1232" t="s">
        <v>24</v>
      </c>
      <c r="H1232" t="s">
        <v>25</v>
      </c>
      <c r="I1232" t="s">
        <v>34</v>
      </c>
      <c r="J1232" t="s">
        <v>35</v>
      </c>
      <c r="K1232">
        <v>16</v>
      </c>
      <c r="L1232">
        <v>183.97</v>
      </c>
      <c r="M1232">
        <v>79.459999999999994</v>
      </c>
      <c r="N1232">
        <v>9.8699999999999992</v>
      </c>
      <c r="O1232">
        <v>10</v>
      </c>
      <c r="P1232">
        <f t="shared" si="171"/>
        <v>0</v>
      </c>
      <c r="Q1232" t="str">
        <f t="shared" si="172"/>
        <v>After 01-15</v>
      </c>
      <c r="R1232">
        <f t="shared" si="173"/>
        <v>165.57300000000001</v>
      </c>
      <c r="S1232">
        <f t="shared" si="174"/>
        <v>2649.1680000000001</v>
      </c>
      <c r="T1232">
        <f t="shared" si="175"/>
        <v>1377.8080000000002</v>
      </c>
      <c r="U1232" s="2">
        <f>Monthly_Fixed_Costs!$I$2</f>
        <v>26.363636363636363</v>
      </c>
      <c r="V1232">
        <f t="shared" si="176"/>
        <v>157.91999999999999</v>
      </c>
      <c r="W1232" s="2">
        <f t="shared" si="177"/>
        <v>1193.5243636363639</v>
      </c>
      <c r="X1232">
        <f t="shared" si="178"/>
        <v>3</v>
      </c>
      <c r="Y1232">
        <f t="shared" si="179"/>
        <v>0</v>
      </c>
    </row>
    <row r="1233" spans="1:25" x14ac:dyDescent="0.3">
      <c r="A1233" t="s">
        <v>1269</v>
      </c>
      <c r="B1233" s="1">
        <v>45670</v>
      </c>
      <c r="C1233" s="1">
        <v>45672</v>
      </c>
      <c r="D1233" s="1">
        <v>45672</v>
      </c>
      <c r="E1233" t="s">
        <v>23</v>
      </c>
      <c r="F1233" t="s">
        <v>17</v>
      </c>
      <c r="G1233" t="s">
        <v>18</v>
      </c>
      <c r="H1233" t="s">
        <v>25</v>
      </c>
      <c r="I1233" t="s">
        <v>29</v>
      </c>
      <c r="J1233" t="s">
        <v>27</v>
      </c>
      <c r="K1233">
        <v>3</v>
      </c>
      <c r="L1233">
        <v>155.47</v>
      </c>
      <c r="M1233">
        <v>72.819999999999993</v>
      </c>
      <c r="N1233">
        <v>8.48</v>
      </c>
      <c r="O1233">
        <v>5</v>
      </c>
      <c r="P1233">
        <f t="shared" si="171"/>
        <v>1</v>
      </c>
      <c r="Q1233" t="str">
        <f t="shared" si="172"/>
        <v>Before 01-15</v>
      </c>
      <c r="R1233">
        <f t="shared" si="173"/>
        <v>147.69649999999999</v>
      </c>
      <c r="S1233">
        <f t="shared" si="174"/>
        <v>443.08949999999993</v>
      </c>
      <c r="T1233">
        <f t="shared" si="175"/>
        <v>224.62949999999995</v>
      </c>
      <c r="U1233" s="2">
        <f>Monthly_Fixed_Costs!$I$2</f>
        <v>26.363636363636363</v>
      </c>
      <c r="V1233">
        <f t="shared" si="176"/>
        <v>25.44</v>
      </c>
      <c r="W1233" s="2">
        <f t="shared" si="177"/>
        <v>172.82586363636358</v>
      </c>
      <c r="X1233">
        <f t="shared" si="178"/>
        <v>2</v>
      </c>
      <c r="Y1233">
        <f t="shared" si="179"/>
        <v>0</v>
      </c>
    </row>
    <row r="1234" spans="1:25" x14ac:dyDescent="0.3">
      <c r="A1234" t="s">
        <v>1270</v>
      </c>
      <c r="B1234" s="1">
        <v>45660</v>
      </c>
      <c r="C1234" s="1">
        <v>45663</v>
      </c>
      <c r="D1234" s="1">
        <v>45662</v>
      </c>
      <c r="E1234" t="s">
        <v>23</v>
      </c>
      <c r="F1234" t="s">
        <v>17</v>
      </c>
      <c r="G1234" t="s">
        <v>18</v>
      </c>
      <c r="H1234" t="s">
        <v>19</v>
      </c>
      <c r="I1234" t="s">
        <v>47</v>
      </c>
      <c r="J1234" t="s">
        <v>35</v>
      </c>
      <c r="K1234">
        <v>5</v>
      </c>
      <c r="L1234">
        <v>124.61</v>
      </c>
      <c r="M1234">
        <v>58.14</v>
      </c>
      <c r="N1234">
        <v>7.92</v>
      </c>
      <c r="O1234">
        <v>15</v>
      </c>
      <c r="P1234">
        <f t="shared" si="171"/>
        <v>1</v>
      </c>
      <c r="Q1234" t="str">
        <f t="shared" si="172"/>
        <v>Before 01-15</v>
      </c>
      <c r="R1234">
        <f t="shared" si="173"/>
        <v>105.91849999999999</v>
      </c>
      <c r="S1234">
        <f t="shared" si="174"/>
        <v>529.59249999999997</v>
      </c>
      <c r="T1234">
        <f t="shared" si="175"/>
        <v>238.89249999999998</v>
      </c>
      <c r="U1234" s="2">
        <f>Monthly_Fixed_Costs!$I$2</f>
        <v>26.363636363636363</v>
      </c>
      <c r="V1234">
        <f t="shared" si="176"/>
        <v>39.6</v>
      </c>
      <c r="W1234" s="2">
        <f t="shared" si="177"/>
        <v>172.92886363636362</v>
      </c>
      <c r="X1234">
        <f t="shared" si="178"/>
        <v>2</v>
      </c>
      <c r="Y1234">
        <f t="shared" si="179"/>
        <v>0</v>
      </c>
    </row>
    <row r="1235" spans="1:25" x14ac:dyDescent="0.3">
      <c r="A1235" t="s">
        <v>1271</v>
      </c>
      <c r="B1235" s="1">
        <v>45687</v>
      </c>
      <c r="C1235" s="1">
        <v>45691</v>
      </c>
      <c r="D1235" s="1">
        <v>45692</v>
      </c>
      <c r="E1235" t="s">
        <v>23</v>
      </c>
      <c r="F1235" t="s">
        <v>41</v>
      </c>
      <c r="G1235" t="s">
        <v>24</v>
      </c>
      <c r="H1235" t="s">
        <v>19</v>
      </c>
      <c r="I1235" t="s">
        <v>20</v>
      </c>
      <c r="J1235" t="s">
        <v>21</v>
      </c>
      <c r="K1235">
        <v>17</v>
      </c>
      <c r="L1235">
        <v>175.06</v>
      </c>
      <c r="M1235">
        <v>70.52</v>
      </c>
      <c r="N1235">
        <v>4.0599999999999996</v>
      </c>
      <c r="O1235">
        <v>10</v>
      </c>
      <c r="P1235">
        <f t="shared" si="171"/>
        <v>0</v>
      </c>
      <c r="Q1235" t="str">
        <f t="shared" si="172"/>
        <v>After 01-15</v>
      </c>
      <c r="R1235">
        <f t="shared" si="173"/>
        <v>157.554</v>
      </c>
      <c r="S1235">
        <f t="shared" si="174"/>
        <v>2678.4180000000001</v>
      </c>
      <c r="T1235">
        <f t="shared" si="175"/>
        <v>1479.5780000000002</v>
      </c>
      <c r="U1235" s="2">
        <f>Monthly_Fixed_Costs!$I$2</f>
        <v>26.363636363636363</v>
      </c>
      <c r="V1235">
        <f t="shared" si="176"/>
        <v>69.02</v>
      </c>
      <c r="W1235" s="2">
        <f t="shared" si="177"/>
        <v>1384.194363636364</v>
      </c>
      <c r="X1235">
        <f t="shared" si="178"/>
        <v>5</v>
      </c>
      <c r="Y1235">
        <f t="shared" si="179"/>
        <v>0</v>
      </c>
    </row>
    <row r="1236" spans="1:25" x14ac:dyDescent="0.3">
      <c r="A1236" t="s">
        <v>1272</v>
      </c>
      <c r="B1236" s="1">
        <v>45669</v>
      </c>
      <c r="C1236" s="1">
        <v>45671</v>
      </c>
      <c r="D1236" s="1">
        <v>45670</v>
      </c>
      <c r="E1236" t="s">
        <v>23</v>
      </c>
      <c r="F1236" t="s">
        <v>17</v>
      </c>
      <c r="G1236" t="s">
        <v>18</v>
      </c>
      <c r="H1236" t="s">
        <v>37</v>
      </c>
      <c r="I1236" t="s">
        <v>38</v>
      </c>
      <c r="J1236" t="s">
        <v>21</v>
      </c>
      <c r="K1236">
        <v>13</v>
      </c>
      <c r="L1236">
        <v>114.09</v>
      </c>
      <c r="M1236">
        <v>60.01</v>
      </c>
      <c r="N1236">
        <v>8.51</v>
      </c>
      <c r="O1236">
        <v>10</v>
      </c>
      <c r="P1236">
        <f t="shared" si="171"/>
        <v>1</v>
      </c>
      <c r="Q1236" t="str">
        <f t="shared" si="172"/>
        <v>Before 01-15</v>
      </c>
      <c r="R1236">
        <f t="shared" si="173"/>
        <v>102.68100000000001</v>
      </c>
      <c r="S1236">
        <f t="shared" si="174"/>
        <v>1334.8530000000001</v>
      </c>
      <c r="T1236">
        <f t="shared" si="175"/>
        <v>554.72300000000007</v>
      </c>
      <c r="U1236" s="2">
        <f>Monthly_Fixed_Costs!$I$2</f>
        <v>26.363636363636363</v>
      </c>
      <c r="V1236">
        <f t="shared" si="176"/>
        <v>110.63</v>
      </c>
      <c r="W1236" s="2">
        <f t="shared" si="177"/>
        <v>417.7293636363637</v>
      </c>
      <c r="X1236">
        <f t="shared" si="178"/>
        <v>1</v>
      </c>
      <c r="Y1236">
        <f t="shared" si="179"/>
        <v>0</v>
      </c>
    </row>
    <row r="1237" spans="1:25" x14ac:dyDescent="0.3">
      <c r="A1237" t="s">
        <v>1273</v>
      </c>
      <c r="B1237" s="1">
        <v>45662</v>
      </c>
      <c r="C1237" s="1">
        <v>45664</v>
      </c>
      <c r="D1237" s="1">
        <v>45663</v>
      </c>
      <c r="E1237" t="s">
        <v>23</v>
      </c>
      <c r="F1237" t="s">
        <v>17</v>
      </c>
      <c r="G1237" t="s">
        <v>18</v>
      </c>
      <c r="H1237" t="s">
        <v>33</v>
      </c>
      <c r="I1237" t="s">
        <v>34</v>
      </c>
      <c r="J1237" t="s">
        <v>35</v>
      </c>
      <c r="K1237">
        <v>17</v>
      </c>
      <c r="L1237">
        <v>172.04</v>
      </c>
      <c r="M1237">
        <v>71.400000000000006</v>
      </c>
      <c r="N1237">
        <v>4.62</v>
      </c>
      <c r="O1237">
        <v>0</v>
      </c>
      <c r="P1237">
        <f t="shared" si="171"/>
        <v>1</v>
      </c>
      <c r="Q1237" t="str">
        <f t="shared" si="172"/>
        <v>Before 01-15</v>
      </c>
      <c r="R1237">
        <f t="shared" si="173"/>
        <v>172.04</v>
      </c>
      <c r="S1237">
        <f t="shared" si="174"/>
        <v>2924.68</v>
      </c>
      <c r="T1237">
        <f t="shared" si="175"/>
        <v>1710.8799999999997</v>
      </c>
      <c r="U1237" s="2">
        <f>Monthly_Fixed_Costs!$I$2</f>
        <v>26.363636363636363</v>
      </c>
      <c r="V1237">
        <f t="shared" si="176"/>
        <v>78.540000000000006</v>
      </c>
      <c r="W1237" s="2">
        <f t="shared" si="177"/>
        <v>1605.9763636363632</v>
      </c>
      <c r="X1237">
        <f t="shared" si="178"/>
        <v>1</v>
      </c>
      <c r="Y1237">
        <f t="shared" si="179"/>
        <v>0</v>
      </c>
    </row>
    <row r="1238" spans="1:25" x14ac:dyDescent="0.3">
      <c r="A1238" t="s">
        <v>1274</v>
      </c>
      <c r="B1238" s="1">
        <v>45679</v>
      </c>
      <c r="C1238" s="1">
        <v>45683</v>
      </c>
      <c r="D1238" s="1">
        <v>45686</v>
      </c>
      <c r="E1238" t="s">
        <v>23</v>
      </c>
      <c r="F1238" t="s">
        <v>41</v>
      </c>
      <c r="G1238" t="s">
        <v>18</v>
      </c>
      <c r="H1238" t="s">
        <v>37</v>
      </c>
      <c r="I1238" t="s">
        <v>74</v>
      </c>
      <c r="J1238" t="s">
        <v>27</v>
      </c>
      <c r="K1238">
        <v>12</v>
      </c>
      <c r="L1238">
        <v>72.31</v>
      </c>
      <c r="M1238">
        <v>36.700000000000003</v>
      </c>
      <c r="N1238">
        <v>9.0500000000000007</v>
      </c>
      <c r="O1238">
        <v>10</v>
      </c>
      <c r="P1238">
        <f t="shared" si="171"/>
        <v>0</v>
      </c>
      <c r="Q1238" t="str">
        <f t="shared" si="172"/>
        <v>After 01-15</v>
      </c>
      <c r="R1238">
        <f t="shared" si="173"/>
        <v>65.079000000000008</v>
      </c>
      <c r="S1238">
        <f t="shared" si="174"/>
        <v>780.94800000000009</v>
      </c>
      <c r="T1238">
        <f t="shared" si="175"/>
        <v>340.54800000000006</v>
      </c>
      <c r="U1238" s="2">
        <f>Monthly_Fixed_Costs!$I$2</f>
        <v>26.363636363636363</v>
      </c>
      <c r="V1238">
        <f t="shared" si="176"/>
        <v>108.60000000000001</v>
      </c>
      <c r="W1238" s="2">
        <f t="shared" si="177"/>
        <v>205.58436363636369</v>
      </c>
      <c r="X1238">
        <f t="shared" si="178"/>
        <v>7</v>
      </c>
      <c r="Y1238">
        <f t="shared" si="179"/>
        <v>0</v>
      </c>
    </row>
    <row r="1239" spans="1:25" x14ac:dyDescent="0.3">
      <c r="A1239" t="s">
        <v>1275</v>
      </c>
      <c r="B1239" s="1">
        <v>45684</v>
      </c>
      <c r="C1239" s="1">
        <v>45687</v>
      </c>
      <c r="D1239" s="1">
        <v>45686</v>
      </c>
      <c r="E1239" t="s">
        <v>16</v>
      </c>
      <c r="F1239" t="s">
        <v>45</v>
      </c>
      <c r="G1239" t="s">
        <v>18</v>
      </c>
      <c r="H1239" t="s">
        <v>19</v>
      </c>
      <c r="I1239" t="s">
        <v>29</v>
      </c>
      <c r="J1239" t="s">
        <v>27</v>
      </c>
      <c r="K1239">
        <v>8</v>
      </c>
      <c r="L1239">
        <v>90.32</v>
      </c>
      <c r="M1239">
        <v>56.54</v>
      </c>
      <c r="N1239">
        <v>10.38</v>
      </c>
      <c r="O1239">
        <v>15</v>
      </c>
      <c r="P1239">
        <f t="shared" si="171"/>
        <v>1</v>
      </c>
      <c r="Q1239" t="str">
        <f t="shared" si="172"/>
        <v>After 01-15</v>
      </c>
      <c r="R1239">
        <f t="shared" si="173"/>
        <v>76.771999999999991</v>
      </c>
      <c r="S1239">
        <f t="shared" si="174"/>
        <v>614.17599999999993</v>
      </c>
      <c r="T1239">
        <f t="shared" si="175"/>
        <v>161.85599999999994</v>
      </c>
      <c r="U1239" s="2">
        <f>Monthly_Fixed_Costs!$I$2</f>
        <v>26.363636363636363</v>
      </c>
      <c r="V1239">
        <f t="shared" si="176"/>
        <v>83.04</v>
      </c>
      <c r="W1239" s="2">
        <f t="shared" si="177"/>
        <v>52.452363636363572</v>
      </c>
      <c r="X1239">
        <f t="shared" si="178"/>
        <v>2</v>
      </c>
      <c r="Y1239">
        <f t="shared" si="179"/>
        <v>0</v>
      </c>
    </row>
    <row r="1240" spans="1:25" x14ac:dyDescent="0.3">
      <c r="A1240" t="s">
        <v>1276</v>
      </c>
      <c r="B1240" s="1">
        <v>45672</v>
      </c>
      <c r="C1240" s="1">
        <v>45676</v>
      </c>
      <c r="D1240" s="1">
        <v>45675</v>
      </c>
      <c r="E1240" t="s">
        <v>23</v>
      </c>
      <c r="F1240" t="s">
        <v>17</v>
      </c>
      <c r="G1240" t="s">
        <v>24</v>
      </c>
      <c r="H1240" t="s">
        <v>19</v>
      </c>
      <c r="I1240" t="s">
        <v>34</v>
      </c>
      <c r="J1240" t="s">
        <v>35</v>
      </c>
      <c r="K1240">
        <v>1</v>
      </c>
      <c r="L1240">
        <v>183.12</v>
      </c>
      <c r="M1240">
        <v>106.21</v>
      </c>
      <c r="N1240">
        <v>4.1399999999999997</v>
      </c>
      <c r="O1240">
        <v>15</v>
      </c>
      <c r="P1240">
        <f t="shared" si="171"/>
        <v>1</v>
      </c>
      <c r="Q1240" t="str">
        <f t="shared" si="172"/>
        <v>Before 01-15</v>
      </c>
      <c r="R1240">
        <f t="shared" si="173"/>
        <v>155.65199999999999</v>
      </c>
      <c r="S1240">
        <f t="shared" si="174"/>
        <v>155.65199999999999</v>
      </c>
      <c r="T1240">
        <f t="shared" si="175"/>
        <v>49.441999999999993</v>
      </c>
      <c r="U1240" s="2">
        <f>Monthly_Fixed_Costs!$I$2</f>
        <v>26.363636363636363</v>
      </c>
      <c r="V1240">
        <f t="shared" si="176"/>
        <v>4.1399999999999997</v>
      </c>
      <c r="W1240" s="2">
        <f t="shared" si="177"/>
        <v>18.938363636363629</v>
      </c>
      <c r="X1240">
        <f t="shared" si="178"/>
        <v>3</v>
      </c>
      <c r="Y1240">
        <f t="shared" si="179"/>
        <v>0</v>
      </c>
    </row>
    <row r="1241" spans="1:25" x14ac:dyDescent="0.3">
      <c r="A1241" t="s">
        <v>1277</v>
      </c>
      <c r="B1241" s="1">
        <v>45681</v>
      </c>
      <c r="C1241" s="1">
        <v>45685</v>
      </c>
      <c r="D1241" s="1">
        <v>45688</v>
      </c>
      <c r="E1241" t="s">
        <v>23</v>
      </c>
      <c r="F1241" t="s">
        <v>17</v>
      </c>
      <c r="G1241" t="s">
        <v>24</v>
      </c>
      <c r="H1241" t="s">
        <v>33</v>
      </c>
      <c r="I1241" t="s">
        <v>38</v>
      </c>
      <c r="J1241" t="s">
        <v>21</v>
      </c>
      <c r="K1241">
        <v>20</v>
      </c>
      <c r="L1241">
        <v>127.64</v>
      </c>
      <c r="M1241">
        <v>77.39</v>
      </c>
      <c r="N1241">
        <v>4.2</v>
      </c>
      <c r="O1241">
        <v>5</v>
      </c>
      <c r="P1241">
        <f t="shared" si="171"/>
        <v>0</v>
      </c>
      <c r="Q1241" t="str">
        <f t="shared" si="172"/>
        <v>After 01-15</v>
      </c>
      <c r="R1241">
        <f t="shared" si="173"/>
        <v>121.258</v>
      </c>
      <c r="S1241">
        <f t="shared" si="174"/>
        <v>2425.16</v>
      </c>
      <c r="T1241">
        <f t="shared" si="175"/>
        <v>877.3599999999999</v>
      </c>
      <c r="U1241" s="2">
        <f>Monthly_Fixed_Costs!$I$2</f>
        <v>26.363636363636363</v>
      </c>
      <c r="V1241">
        <f t="shared" si="176"/>
        <v>84</v>
      </c>
      <c r="W1241" s="2">
        <f t="shared" si="177"/>
        <v>766.99636363636353</v>
      </c>
      <c r="X1241">
        <f t="shared" si="178"/>
        <v>7</v>
      </c>
      <c r="Y1241">
        <f t="shared" si="179"/>
        <v>0</v>
      </c>
    </row>
    <row r="1242" spans="1:25" x14ac:dyDescent="0.3">
      <c r="A1242" t="s">
        <v>1278</v>
      </c>
      <c r="B1242" s="1">
        <v>45671</v>
      </c>
      <c r="C1242" s="1">
        <v>45673</v>
      </c>
      <c r="D1242" s="1">
        <v>45673</v>
      </c>
      <c r="E1242" t="s">
        <v>16</v>
      </c>
      <c r="F1242" t="s">
        <v>41</v>
      </c>
      <c r="G1242" t="s">
        <v>24</v>
      </c>
      <c r="H1242" t="s">
        <v>33</v>
      </c>
      <c r="I1242" t="s">
        <v>26</v>
      </c>
      <c r="J1242" t="s">
        <v>27</v>
      </c>
      <c r="K1242">
        <v>13</v>
      </c>
      <c r="L1242">
        <v>188.27</v>
      </c>
      <c r="M1242">
        <v>79.59</v>
      </c>
      <c r="N1242">
        <v>4.99</v>
      </c>
      <c r="O1242">
        <v>5</v>
      </c>
      <c r="P1242">
        <f t="shared" si="171"/>
        <v>1</v>
      </c>
      <c r="Q1242" t="str">
        <f t="shared" si="172"/>
        <v>Before 01-15</v>
      </c>
      <c r="R1242">
        <f t="shared" si="173"/>
        <v>178.85650000000001</v>
      </c>
      <c r="S1242">
        <f t="shared" si="174"/>
        <v>2325.1345000000001</v>
      </c>
      <c r="T1242">
        <f t="shared" si="175"/>
        <v>1290.4645</v>
      </c>
      <c r="U1242" s="2">
        <f>Monthly_Fixed_Costs!$I$2</f>
        <v>26.363636363636363</v>
      </c>
      <c r="V1242">
        <f t="shared" si="176"/>
        <v>64.87</v>
      </c>
      <c r="W1242" s="2">
        <f t="shared" si="177"/>
        <v>1199.2308636363637</v>
      </c>
      <c r="X1242">
        <f t="shared" si="178"/>
        <v>2</v>
      </c>
      <c r="Y1242">
        <f t="shared" si="179"/>
        <v>0</v>
      </c>
    </row>
    <row r="1243" spans="1:25" x14ac:dyDescent="0.3">
      <c r="A1243" t="s">
        <v>1279</v>
      </c>
      <c r="B1243" s="1">
        <v>45686</v>
      </c>
      <c r="C1243" s="1">
        <v>45690</v>
      </c>
      <c r="D1243" s="1">
        <v>45692</v>
      </c>
      <c r="E1243" t="s">
        <v>23</v>
      </c>
      <c r="F1243" t="s">
        <v>32</v>
      </c>
      <c r="G1243" t="s">
        <v>18</v>
      </c>
      <c r="H1243" t="s">
        <v>37</v>
      </c>
      <c r="I1243" t="s">
        <v>29</v>
      </c>
      <c r="J1243" t="s">
        <v>27</v>
      </c>
      <c r="K1243">
        <v>20</v>
      </c>
      <c r="L1243">
        <v>58.82</v>
      </c>
      <c r="M1243">
        <v>25.06</v>
      </c>
      <c r="N1243">
        <v>8.36</v>
      </c>
      <c r="O1243">
        <v>0</v>
      </c>
      <c r="P1243">
        <f t="shared" si="171"/>
        <v>0</v>
      </c>
      <c r="Q1243" t="str">
        <f t="shared" si="172"/>
        <v>After 01-15</v>
      </c>
      <c r="R1243">
        <f t="shared" si="173"/>
        <v>58.82</v>
      </c>
      <c r="S1243">
        <f t="shared" si="174"/>
        <v>1176.4000000000001</v>
      </c>
      <c r="T1243">
        <f t="shared" si="175"/>
        <v>675.2</v>
      </c>
      <c r="U1243" s="2">
        <f>Monthly_Fixed_Costs!$I$2</f>
        <v>26.363636363636363</v>
      </c>
      <c r="V1243">
        <f t="shared" si="176"/>
        <v>167.2</v>
      </c>
      <c r="W1243" s="2">
        <f t="shared" si="177"/>
        <v>481.63636363636368</v>
      </c>
      <c r="X1243">
        <f t="shared" si="178"/>
        <v>6</v>
      </c>
      <c r="Y1243">
        <f t="shared" si="179"/>
        <v>0</v>
      </c>
    </row>
    <row r="1244" spans="1:25" x14ac:dyDescent="0.3">
      <c r="A1244" t="s">
        <v>1280</v>
      </c>
      <c r="B1244" s="1">
        <v>45670</v>
      </c>
      <c r="C1244" s="1">
        <v>45674</v>
      </c>
      <c r="D1244" s="1">
        <v>45673</v>
      </c>
      <c r="E1244" t="s">
        <v>23</v>
      </c>
      <c r="F1244" t="s">
        <v>32</v>
      </c>
      <c r="G1244" t="s">
        <v>18</v>
      </c>
      <c r="H1244" t="s">
        <v>33</v>
      </c>
      <c r="I1244" t="s">
        <v>20</v>
      </c>
      <c r="J1244" t="s">
        <v>21</v>
      </c>
      <c r="K1244">
        <v>11</v>
      </c>
      <c r="L1244">
        <v>144.81</v>
      </c>
      <c r="M1244">
        <v>77.680000000000007</v>
      </c>
      <c r="N1244">
        <v>3.03</v>
      </c>
      <c r="O1244">
        <v>15</v>
      </c>
      <c r="P1244">
        <f t="shared" si="171"/>
        <v>1</v>
      </c>
      <c r="Q1244" t="str">
        <f t="shared" si="172"/>
        <v>Before 01-15</v>
      </c>
      <c r="R1244">
        <f t="shared" si="173"/>
        <v>123.0885</v>
      </c>
      <c r="S1244">
        <f t="shared" si="174"/>
        <v>1353.9735000000001</v>
      </c>
      <c r="T1244">
        <f t="shared" si="175"/>
        <v>499.49350000000004</v>
      </c>
      <c r="U1244" s="2">
        <f>Monthly_Fixed_Costs!$I$2</f>
        <v>26.363636363636363</v>
      </c>
      <c r="V1244">
        <f t="shared" si="176"/>
        <v>33.33</v>
      </c>
      <c r="W1244" s="2">
        <f t="shared" si="177"/>
        <v>439.79986363636368</v>
      </c>
      <c r="X1244">
        <f t="shared" si="178"/>
        <v>3</v>
      </c>
      <c r="Y1244">
        <f t="shared" si="179"/>
        <v>0</v>
      </c>
    </row>
    <row r="1245" spans="1:25" x14ac:dyDescent="0.3">
      <c r="A1245" t="s">
        <v>1281</v>
      </c>
      <c r="B1245" s="1">
        <v>45660</v>
      </c>
      <c r="C1245" s="1">
        <v>45663</v>
      </c>
      <c r="D1245" s="1">
        <v>45662</v>
      </c>
      <c r="E1245" t="s">
        <v>23</v>
      </c>
      <c r="F1245" t="s">
        <v>45</v>
      </c>
      <c r="G1245" t="s">
        <v>18</v>
      </c>
      <c r="H1245" t="s">
        <v>37</v>
      </c>
      <c r="I1245" t="s">
        <v>38</v>
      </c>
      <c r="J1245" t="s">
        <v>21</v>
      </c>
      <c r="K1245">
        <v>1</v>
      </c>
      <c r="L1245">
        <v>59.1</v>
      </c>
      <c r="M1245">
        <v>36.68</v>
      </c>
      <c r="N1245">
        <v>8.02</v>
      </c>
      <c r="O1245">
        <v>0</v>
      </c>
      <c r="P1245">
        <f t="shared" si="171"/>
        <v>1</v>
      </c>
      <c r="Q1245" t="str">
        <f t="shared" si="172"/>
        <v>Before 01-15</v>
      </c>
      <c r="R1245">
        <f t="shared" si="173"/>
        <v>59.1</v>
      </c>
      <c r="S1245">
        <f t="shared" si="174"/>
        <v>59.1</v>
      </c>
      <c r="T1245">
        <f t="shared" si="175"/>
        <v>22.42</v>
      </c>
      <c r="U1245" s="2">
        <f>Monthly_Fixed_Costs!$I$2</f>
        <v>26.363636363636363</v>
      </c>
      <c r="V1245">
        <f t="shared" si="176"/>
        <v>8.02</v>
      </c>
      <c r="W1245" s="2">
        <f t="shared" si="177"/>
        <v>-11.963636363636361</v>
      </c>
      <c r="X1245">
        <f t="shared" si="178"/>
        <v>2</v>
      </c>
      <c r="Y1245">
        <f t="shared" si="179"/>
        <v>1</v>
      </c>
    </row>
    <row r="1246" spans="1:25" x14ac:dyDescent="0.3">
      <c r="A1246" t="s">
        <v>1282</v>
      </c>
      <c r="B1246" s="1">
        <v>45665</v>
      </c>
      <c r="C1246" s="1">
        <v>45667</v>
      </c>
      <c r="D1246" s="1">
        <v>45667</v>
      </c>
      <c r="E1246" t="s">
        <v>23</v>
      </c>
      <c r="F1246" t="s">
        <v>45</v>
      </c>
      <c r="G1246" t="s">
        <v>18</v>
      </c>
      <c r="H1246" t="s">
        <v>37</v>
      </c>
      <c r="I1246" t="s">
        <v>56</v>
      </c>
      <c r="J1246" t="s">
        <v>35</v>
      </c>
      <c r="K1246">
        <v>3</v>
      </c>
      <c r="L1246">
        <v>177.14</v>
      </c>
      <c r="M1246">
        <v>71.62</v>
      </c>
      <c r="N1246">
        <v>8.67</v>
      </c>
      <c r="O1246">
        <v>5</v>
      </c>
      <c r="P1246">
        <f t="shared" si="171"/>
        <v>1</v>
      </c>
      <c r="Q1246" t="str">
        <f t="shared" si="172"/>
        <v>Before 01-15</v>
      </c>
      <c r="R1246">
        <f t="shared" si="173"/>
        <v>168.28299999999999</v>
      </c>
      <c r="S1246">
        <f t="shared" si="174"/>
        <v>504.84899999999993</v>
      </c>
      <c r="T1246">
        <f t="shared" si="175"/>
        <v>289.98899999999992</v>
      </c>
      <c r="U1246" s="2">
        <f>Monthly_Fixed_Costs!$I$2</f>
        <v>26.363636363636363</v>
      </c>
      <c r="V1246">
        <f t="shared" si="176"/>
        <v>26.009999999999998</v>
      </c>
      <c r="W1246" s="2">
        <f t="shared" si="177"/>
        <v>237.61536363636355</v>
      </c>
      <c r="X1246">
        <f t="shared" si="178"/>
        <v>2</v>
      </c>
      <c r="Y1246">
        <f t="shared" si="179"/>
        <v>0</v>
      </c>
    </row>
    <row r="1247" spans="1:25" x14ac:dyDescent="0.3">
      <c r="A1247" t="s">
        <v>1283</v>
      </c>
      <c r="B1247" s="1">
        <v>45662</v>
      </c>
      <c r="C1247" s="1">
        <v>45666</v>
      </c>
      <c r="D1247" s="1">
        <v>45666</v>
      </c>
      <c r="E1247" t="s">
        <v>16</v>
      </c>
      <c r="F1247" t="s">
        <v>41</v>
      </c>
      <c r="G1247" t="s">
        <v>24</v>
      </c>
      <c r="H1247" t="s">
        <v>19</v>
      </c>
      <c r="I1247" t="s">
        <v>74</v>
      </c>
      <c r="J1247" t="s">
        <v>27</v>
      </c>
      <c r="K1247">
        <v>7</v>
      </c>
      <c r="L1247">
        <v>193.35</v>
      </c>
      <c r="M1247">
        <v>109.27</v>
      </c>
      <c r="N1247">
        <v>10.73</v>
      </c>
      <c r="O1247">
        <v>0</v>
      </c>
      <c r="P1247">
        <f t="shared" si="171"/>
        <v>1</v>
      </c>
      <c r="Q1247" t="str">
        <f t="shared" si="172"/>
        <v>Before 01-15</v>
      </c>
      <c r="R1247">
        <f t="shared" si="173"/>
        <v>193.35</v>
      </c>
      <c r="S1247">
        <f t="shared" si="174"/>
        <v>1353.45</v>
      </c>
      <c r="T1247">
        <f t="shared" si="175"/>
        <v>588.56000000000006</v>
      </c>
      <c r="U1247" s="2">
        <f>Monthly_Fixed_Costs!$I$2</f>
        <v>26.363636363636363</v>
      </c>
      <c r="V1247">
        <f t="shared" si="176"/>
        <v>75.11</v>
      </c>
      <c r="W1247" s="2">
        <f t="shared" si="177"/>
        <v>487.08636363636367</v>
      </c>
      <c r="X1247">
        <f t="shared" si="178"/>
        <v>4</v>
      </c>
      <c r="Y1247">
        <f t="shared" si="179"/>
        <v>0</v>
      </c>
    </row>
    <row r="1248" spans="1:25" x14ac:dyDescent="0.3">
      <c r="A1248" t="s">
        <v>1284</v>
      </c>
      <c r="B1248" s="1">
        <v>45673</v>
      </c>
      <c r="C1248" s="1">
        <v>45677</v>
      </c>
      <c r="D1248" s="1">
        <v>45677</v>
      </c>
      <c r="E1248" t="s">
        <v>23</v>
      </c>
      <c r="F1248" t="s">
        <v>32</v>
      </c>
      <c r="G1248" t="s">
        <v>24</v>
      </c>
      <c r="H1248" t="s">
        <v>25</v>
      </c>
      <c r="I1248" t="s">
        <v>74</v>
      </c>
      <c r="J1248" t="s">
        <v>27</v>
      </c>
      <c r="K1248">
        <v>7</v>
      </c>
      <c r="L1248">
        <v>101.64</v>
      </c>
      <c r="M1248">
        <v>44.08</v>
      </c>
      <c r="N1248">
        <v>4.4400000000000004</v>
      </c>
      <c r="O1248">
        <v>0</v>
      </c>
      <c r="P1248">
        <f t="shared" si="171"/>
        <v>1</v>
      </c>
      <c r="Q1248" t="str">
        <f t="shared" si="172"/>
        <v>After 01-15</v>
      </c>
      <c r="R1248">
        <f t="shared" si="173"/>
        <v>101.64</v>
      </c>
      <c r="S1248">
        <f t="shared" si="174"/>
        <v>711.48</v>
      </c>
      <c r="T1248">
        <f t="shared" si="175"/>
        <v>402.92</v>
      </c>
      <c r="U1248" s="2">
        <f>Monthly_Fixed_Costs!$I$2</f>
        <v>26.363636363636363</v>
      </c>
      <c r="V1248">
        <f t="shared" si="176"/>
        <v>31.080000000000002</v>
      </c>
      <c r="W1248" s="2">
        <f t="shared" si="177"/>
        <v>345.47636363636366</v>
      </c>
      <c r="X1248">
        <f t="shared" si="178"/>
        <v>4</v>
      </c>
      <c r="Y1248">
        <f t="shared" si="179"/>
        <v>0</v>
      </c>
    </row>
    <row r="1249" spans="1:25" x14ac:dyDescent="0.3">
      <c r="A1249" t="s">
        <v>1285</v>
      </c>
      <c r="B1249" s="1">
        <v>45666</v>
      </c>
      <c r="C1249" s="1">
        <v>45668</v>
      </c>
      <c r="D1249" s="1">
        <v>45668</v>
      </c>
      <c r="E1249" t="s">
        <v>23</v>
      </c>
      <c r="F1249" t="s">
        <v>32</v>
      </c>
      <c r="G1249" t="s">
        <v>18</v>
      </c>
      <c r="H1249" t="s">
        <v>33</v>
      </c>
      <c r="I1249" t="s">
        <v>20</v>
      </c>
      <c r="J1249" t="s">
        <v>21</v>
      </c>
      <c r="K1249">
        <v>12</v>
      </c>
      <c r="L1249">
        <v>35.39</v>
      </c>
      <c r="M1249">
        <v>19.11</v>
      </c>
      <c r="N1249">
        <v>9.2799999999999994</v>
      </c>
      <c r="O1249">
        <v>5</v>
      </c>
      <c r="P1249">
        <f t="shared" si="171"/>
        <v>1</v>
      </c>
      <c r="Q1249" t="str">
        <f t="shared" si="172"/>
        <v>Before 01-15</v>
      </c>
      <c r="R1249">
        <f t="shared" si="173"/>
        <v>33.6205</v>
      </c>
      <c r="S1249">
        <f t="shared" si="174"/>
        <v>403.44600000000003</v>
      </c>
      <c r="T1249">
        <f t="shared" si="175"/>
        <v>174.12600000000003</v>
      </c>
      <c r="U1249" s="2">
        <f>Monthly_Fixed_Costs!$I$2</f>
        <v>26.363636363636363</v>
      </c>
      <c r="V1249">
        <f t="shared" si="176"/>
        <v>111.35999999999999</v>
      </c>
      <c r="W1249" s="2">
        <f t="shared" si="177"/>
        <v>36.402363636363674</v>
      </c>
      <c r="X1249">
        <f t="shared" si="178"/>
        <v>2</v>
      </c>
      <c r="Y1249">
        <f t="shared" si="179"/>
        <v>0</v>
      </c>
    </row>
    <row r="1250" spans="1:25" x14ac:dyDescent="0.3">
      <c r="A1250" t="s">
        <v>1286</v>
      </c>
      <c r="B1250" s="1">
        <v>45673</v>
      </c>
      <c r="C1250" s="1">
        <v>45676</v>
      </c>
      <c r="D1250" s="1">
        <v>45675</v>
      </c>
      <c r="E1250" t="s">
        <v>23</v>
      </c>
      <c r="F1250" t="s">
        <v>17</v>
      </c>
      <c r="G1250" t="s">
        <v>18</v>
      </c>
      <c r="H1250" t="s">
        <v>25</v>
      </c>
      <c r="I1250" t="s">
        <v>47</v>
      </c>
      <c r="J1250" t="s">
        <v>35</v>
      </c>
      <c r="K1250">
        <v>12</v>
      </c>
      <c r="L1250">
        <v>152.75</v>
      </c>
      <c r="M1250">
        <v>79.08</v>
      </c>
      <c r="N1250">
        <v>10.25</v>
      </c>
      <c r="O1250">
        <v>0</v>
      </c>
      <c r="P1250">
        <f t="shared" si="171"/>
        <v>1</v>
      </c>
      <c r="Q1250" t="str">
        <f t="shared" si="172"/>
        <v>After 01-15</v>
      </c>
      <c r="R1250">
        <f t="shared" si="173"/>
        <v>152.75</v>
      </c>
      <c r="S1250">
        <f t="shared" si="174"/>
        <v>1833</v>
      </c>
      <c r="T1250">
        <f t="shared" si="175"/>
        <v>884.04</v>
      </c>
      <c r="U1250" s="2">
        <f>Monthly_Fixed_Costs!$I$2</f>
        <v>26.363636363636363</v>
      </c>
      <c r="V1250">
        <f t="shared" si="176"/>
        <v>123</v>
      </c>
      <c r="W1250" s="2">
        <f t="shared" si="177"/>
        <v>734.67636363636359</v>
      </c>
      <c r="X1250">
        <f t="shared" si="178"/>
        <v>2</v>
      </c>
      <c r="Y1250">
        <f t="shared" si="179"/>
        <v>0</v>
      </c>
    </row>
    <row r="1251" spans="1:25" x14ac:dyDescent="0.3">
      <c r="A1251" t="s">
        <v>1287</v>
      </c>
      <c r="B1251" s="1">
        <v>45687</v>
      </c>
      <c r="C1251" s="1">
        <v>45691</v>
      </c>
      <c r="D1251" s="1">
        <v>45690</v>
      </c>
      <c r="E1251" t="s">
        <v>16</v>
      </c>
      <c r="F1251" t="s">
        <v>45</v>
      </c>
      <c r="G1251" t="s">
        <v>24</v>
      </c>
      <c r="H1251" t="s">
        <v>33</v>
      </c>
      <c r="I1251" t="s">
        <v>38</v>
      </c>
      <c r="J1251" t="s">
        <v>21</v>
      </c>
      <c r="K1251">
        <v>16</v>
      </c>
      <c r="L1251">
        <v>60.45</v>
      </c>
      <c r="M1251">
        <v>36.93</v>
      </c>
      <c r="N1251">
        <v>11.51</v>
      </c>
      <c r="O1251">
        <v>10</v>
      </c>
      <c r="P1251">
        <f t="shared" si="171"/>
        <v>1</v>
      </c>
      <c r="Q1251" t="str">
        <f t="shared" si="172"/>
        <v>After 01-15</v>
      </c>
      <c r="R1251">
        <f t="shared" si="173"/>
        <v>54.405000000000001</v>
      </c>
      <c r="S1251">
        <f t="shared" si="174"/>
        <v>870.48</v>
      </c>
      <c r="T1251">
        <f t="shared" si="175"/>
        <v>279.60000000000002</v>
      </c>
      <c r="U1251" s="2">
        <f>Monthly_Fixed_Costs!$I$2</f>
        <v>26.363636363636363</v>
      </c>
      <c r="V1251">
        <f t="shared" si="176"/>
        <v>184.16</v>
      </c>
      <c r="W1251" s="2">
        <f t="shared" si="177"/>
        <v>69.076363636363652</v>
      </c>
      <c r="X1251">
        <f t="shared" si="178"/>
        <v>3</v>
      </c>
      <c r="Y1251">
        <f t="shared" si="179"/>
        <v>0</v>
      </c>
    </row>
    <row r="1252" spans="1:25" x14ac:dyDescent="0.3">
      <c r="A1252" t="s">
        <v>1288</v>
      </c>
      <c r="B1252" s="1">
        <v>45680</v>
      </c>
      <c r="C1252" s="1">
        <v>45683</v>
      </c>
      <c r="D1252" s="1">
        <v>45682</v>
      </c>
      <c r="E1252" t="s">
        <v>16</v>
      </c>
      <c r="F1252" t="s">
        <v>32</v>
      </c>
      <c r="G1252" t="s">
        <v>24</v>
      </c>
      <c r="H1252" t="s">
        <v>33</v>
      </c>
      <c r="I1252" t="s">
        <v>20</v>
      </c>
      <c r="J1252" t="s">
        <v>21</v>
      </c>
      <c r="K1252">
        <v>4</v>
      </c>
      <c r="L1252">
        <v>112.11</v>
      </c>
      <c r="M1252">
        <v>52.25</v>
      </c>
      <c r="N1252">
        <v>3.68</v>
      </c>
      <c r="O1252">
        <v>0</v>
      </c>
      <c r="P1252">
        <f t="shared" si="171"/>
        <v>1</v>
      </c>
      <c r="Q1252" t="str">
        <f t="shared" si="172"/>
        <v>After 01-15</v>
      </c>
      <c r="R1252">
        <f t="shared" si="173"/>
        <v>112.11</v>
      </c>
      <c r="S1252">
        <f t="shared" si="174"/>
        <v>448.44</v>
      </c>
      <c r="T1252">
        <f t="shared" si="175"/>
        <v>239.44</v>
      </c>
      <c r="U1252" s="2">
        <f>Monthly_Fixed_Costs!$I$2</f>
        <v>26.363636363636363</v>
      </c>
      <c r="V1252">
        <f t="shared" si="176"/>
        <v>14.72</v>
      </c>
      <c r="W1252" s="2">
        <f t="shared" si="177"/>
        <v>198.35636363636362</v>
      </c>
      <c r="X1252">
        <f t="shared" si="178"/>
        <v>2</v>
      </c>
      <c r="Y1252">
        <f t="shared" si="179"/>
        <v>0</v>
      </c>
    </row>
    <row r="1253" spans="1:25" x14ac:dyDescent="0.3">
      <c r="A1253" t="s">
        <v>1289</v>
      </c>
      <c r="B1253" s="1">
        <v>45685</v>
      </c>
      <c r="C1253" s="1">
        <v>45688</v>
      </c>
      <c r="D1253" s="1">
        <v>45687</v>
      </c>
      <c r="E1253" t="s">
        <v>23</v>
      </c>
      <c r="F1253" t="s">
        <v>41</v>
      </c>
      <c r="G1253" t="s">
        <v>24</v>
      </c>
      <c r="H1253" t="s">
        <v>33</v>
      </c>
      <c r="I1253" t="s">
        <v>56</v>
      </c>
      <c r="J1253" t="s">
        <v>35</v>
      </c>
      <c r="K1253">
        <v>5</v>
      </c>
      <c r="L1253">
        <v>157.19</v>
      </c>
      <c r="M1253">
        <v>86.53</v>
      </c>
      <c r="N1253">
        <v>8.01</v>
      </c>
      <c r="O1253">
        <v>5</v>
      </c>
      <c r="P1253">
        <f t="shared" si="171"/>
        <v>1</v>
      </c>
      <c r="Q1253" t="str">
        <f t="shared" si="172"/>
        <v>After 01-15</v>
      </c>
      <c r="R1253">
        <f t="shared" si="173"/>
        <v>149.3305</v>
      </c>
      <c r="S1253">
        <f t="shared" si="174"/>
        <v>746.65250000000003</v>
      </c>
      <c r="T1253">
        <f t="shared" si="175"/>
        <v>314.00250000000005</v>
      </c>
      <c r="U1253" s="2">
        <f>Monthly_Fixed_Costs!$I$2</f>
        <v>26.363636363636363</v>
      </c>
      <c r="V1253">
        <f t="shared" si="176"/>
        <v>40.049999999999997</v>
      </c>
      <c r="W1253" s="2">
        <f t="shared" si="177"/>
        <v>247.5888636363637</v>
      </c>
      <c r="X1253">
        <f t="shared" si="178"/>
        <v>2</v>
      </c>
      <c r="Y1253">
        <f t="shared" si="179"/>
        <v>0</v>
      </c>
    </row>
    <row r="1254" spans="1:25" x14ac:dyDescent="0.3">
      <c r="A1254" t="s">
        <v>1290</v>
      </c>
      <c r="B1254" s="1">
        <v>45668</v>
      </c>
      <c r="C1254" s="1">
        <v>45671</v>
      </c>
      <c r="D1254" s="1">
        <v>45670</v>
      </c>
      <c r="E1254" t="s">
        <v>16</v>
      </c>
      <c r="F1254" t="s">
        <v>17</v>
      </c>
      <c r="G1254" t="s">
        <v>24</v>
      </c>
      <c r="H1254" t="s">
        <v>19</v>
      </c>
      <c r="I1254" t="s">
        <v>29</v>
      </c>
      <c r="J1254" t="s">
        <v>27</v>
      </c>
      <c r="K1254">
        <v>3</v>
      </c>
      <c r="L1254">
        <v>50.8</v>
      </c>
      <c r="M1254">
        <v>23.67</v>
      </c>
      <c r="N1254">
        <v>3.91</v>
      </c>
      <c r="O1254">
        <v>0</v>
      </c>
      <c r="P1254">
        <f t="shared" si="171"/>
        <v>1</v>
      </c>
      <c r="Q1254" t="str">
        <f t="shared" si="172"/>
        <v>Before 01-15</v>
      </c>
      <c r="R1254">
        <f t="shared" si="173"/>
        <v>50.8</v>
      </c>
      <c r="S1254">
        <f t="shared" si="174"/>
        <v>152.39999999999998</v>
      </c>
      <c r="T1254">
        <f t="shared" si="175"/>
        <v>81.389999999999972</v>
      </c>
      <c r="U1254" s="2">
        <f>Monthly_Fixed_Costs!$I$2</f>
        <v>26.363636363636363</v>
      </c>
      <c r="V1254">
        <f t="shared" si="176"/>
        <v>11.73</v>
      </c>
      <c r="W1254" s="2">
        <f t="shared" si="177"/>
        <v>43.296363636363608</v>
      </c>
      <c r="X1254">
        <f t="shared" si="178"/>
        <v>2</v>
      </c>
      <c r="Y1254">
        <f t="shared" si="179"/>
        <v>0</v>
      </c>
    </row>
    <row r="1255" spans="1:25" x14ac:dyDescent="0.3">
      <c r="A1255" t="s">
        <v>1291</v>
      </c>
      <c r="B1255" s="1">
        <v>45661</v>
      </c>
      <c r="C1255" s="1">
        <v>45663</v>
      </c>
      <c r="D1255" s="1">
        <v>45662</v>
      </c>
      <c r="E1255" t="s">
        <v>16</v>
      </c>
      <c r="F1255" t="s">
        <v>45</v>
      </c>
      <c r="G1255" t="s">
        <v>18</v>
      </c>
      <c r="H1255" t="s">
        <v>33</v>
      </c>
      <c r="I1255" t="s">
        <v>38</v>
      </c>
      <c r="J1255" t="s">
        <v>21</v>
      </c>
      <c r="K1255">
        <v>12</v>
      </c>
      <c r="L1255">
        <v>74.77</v>
      </c>
      <c r="M1255">
        <v>37.82</v>
      </c>
      <c r="N1255">
        <v>8.23</v>
      </c>
      <c r="O1255">
        <v>0</v>
      </c>
      <c r="P1255">
        <f t="shared" si="171"/>
        <v>1</v>
      </c>
      <c r="Q1255" t="str">
        <f t="shared" si="172"/>
        <v>Before 01-15</v>
      </c>
      <c r="R1255">
        <f t="shared" si="173"/>
        <v>74.77</v>
      </c>
      <c r="S1255">
        <f t="shared" si="174"/>
        <v>897.24</v>
      </c>
      <c r="T1255">
        <f t="shared" si="175"/>
        <v>443.4</v>
      </c>
      <c r="U1255" s="2">
        <f>Monthly_Fixed_Costs!$I$2</f>
        <v>26.363636363636363</v>
      </c>
      <c r="V1255">
        <f t="shared" si="176"/>
        <v>98.76</v>
      </c>
      <c r="W1255" s="2">
        <f t="shared" si="177"/>
        <v>318.27636363636361</v>
      </c>
      <c r="X1255">
        <f t="shared" si="178"/>
        <v>1</v>
      </c>
      <c r="Y1255">
        <f t="shared" si="179"/>
        <v>0</v>
      </c>
    </row>
    <row r="1256" spans="1:25" x14ac:dyDescent="0.3">
      <c r="A1256" t="s">
        <v>1292</v>
      </c>
      <c r="B1256" s="1">
        <v>45674</v>
      </c>
      <c r="C1256" s="1">
        <v>45677</v>
      </c>
      <c r="D1256" s="1">
        <v>45680</v>
      </c>
      <c r="E1256" t="s">
        <v>16</v>
      </c>
      <c r="F1256" t="s">
        <v>45</v>
      </c>
      <c r="G1256" t="s">
        <v>18</v>
      </c>
      <c r="H1256" t="s">
        <v>19</v>
      </c>
      <c r="I1256" t="s">
        <v>56</v>
      </c>
      <c r="J1256" t="s">
        <v>35</v>
      </c>
      <c r="K1256">
        <v>2</v>
      </c>
      <c r="L1256">
        <v>28.63</v>
      </c>
      <c r="M1256">
        <v>18.059999999999999</v>
      </c>
      <c r="N1256">
        <v>7.1</v>
      </c>
      <c r="O1256">
        <v>0</v>
      </c>
      <c r="P1256">
        <f t="shared" si="171"/>
        <v>0</v>
      </c>
      <c r="Q1256" t="str">
        <f t="shared" si="172"/>
        <v>After 01-15</v>
      </c>
      <c r="R1256">
        <f t="shared" si="173"/>
        <v>28.63</v>
      </c>
      <c r="S1256">
        <f t="shared" si="174"/>
        <v>57.26</v>
      </c>
      <c r="T1256">
        <f t="shared" si="175"/>
        <v>21.14</v>
      </c>
      <c r="U1256" s="2">
        <f>Monthly_Fixed_Costs!$I$2</f>
        <v>26.363636363636363</v>
      </c>
      <c r="V1256">
        <f t="shared" si="176"/>
        <v>14.2</v>
      </c>
      <c r="W1256" s="2">
        <f t="shared" si="177"/>
        <v>-19.423636363636362</v>
      </c>
      <c r="X1256">
        <f t="shared" si="178"/>
        <v>6</v>
      </c>
      <c r="Y1256">
        <f t="shared" si="179"/>
        <v>1</v>
      </c>
    </row>
    <row r="1257" spans="1:25" x14ac:dyDescent="0.3">
      <c r="A1257" t="s">
        <v>1293</v>
      </c>
      <c r="B1257" s="1">
        <v>45676</v>
      </c>
      <c r="C1257" s="1">
        <v>45678</v>
      </c>
      <c r="D1257" s="1">
        <v>45679</v>
      </c>
      <c r="E1257" t="s">
        <v>23</v>
      </c>
      <c r="F1257" t="s">
        <v>41</v>
      </c>
      <c r="G1257" t="s">
        <v>24</v>
      </c>
      <c r="H1257" t="s">
        <v>33</v>
      </c>
      <c r="I1257" t="s">
        <v>20</v>
      </c>
      <c r="J1257" t="s">
        <v>21</v>
      </c>
      <c r="K1257">
        <v>20</v>
      </c>
      <c r="L1257">
        <v>192.13</v>
      </c>
      <c r="M1257">
        <v>85.26</v>
      </c>
      <c r="N1257">
        <v>9.66</v>
      </c>
      <c r="O1257">
        <v>0</v>
      </c>
      <c r="P1257">
        <f t="shared" si="171"/>
        <v>0</v>
      </c>
      <c r="Q1257" t="str">
        <f t="shared" si="172"/>
        <v>After 01-15</v>
      </c>
      <c r="R1257">
        <f t="shared" si="173"/>
        <v>192.13</v>
      </c>
      <c r="S1257">
        <f t="shared" si="174"/>
        <v>3842.6</v>
      </c>
      <c r="T1257">
        <f t="shared" si="175"/>
        <v>2137.3999999999996</v>
      </c>
      <c r="U1257" s="2">
        <f>Monthly_Fixed_Costs!$I$2</f>
        <v>26.363636363636363</v>
      </c>
      <c r="V1257">
        <f t="shared" si="176"/>
        <v>193.2</v>
      </c>
      <c r="W1257" s="2">
        <f t="shared" si="177"/>
        <v>1917.8363636363633</v>
      </c>
      <c r="X1257">
        <f t="shared" si="178"/>
        <v>3</v>
      </c>
      <c r="Y1257">
        <f t="shared" si="179"/>
        <v>0</v>
      </c>
    </row>
    <row r="1258" spans="1:25" x14ac:dyDescent="0.3">
      <c r="A1258" t="s">
        <v>1294</v>
      </c>
      <c r="B1258" s="1">
        <v>45684</v>
      </c>
      <c r="C1258" s="1">
        <v>45686</v>
      </c>
      <c r="D1258" s="1">
        <v>45686</v>
      </c>
      <c r="E1258" t="s">
        <v>16</v>
      </c>
      <c r="F1258" t="s">
        <v>32</v>
      </c>
      <c r="G1258" t="s">
        <v>18</v>
      </c>
      <c r="H1258" t="s">
        <v>25</v>
      </c>
      <c r="I1258" t="s">
        <v>20</v>
      </c>
      <c r="J1258" t="s">
        <v>21</v>
      </c>
      <c r="K1258">
        <v>13</v>
      </c>
      <c r="L1258">
        <v>181.19</v>
      </c>
      <c r="M1258">
        <v>111.56</v>
      </c>
      <c r="N1258">
        <v>3.31</v>
      </c>
      <c r="O1258">
        <v>10</v>
      </c>
      <c r="P1258">
        <f t="shared" si="171"/>
        <v>1</v>
      </c>
      <c r="Q1258" t="str">
        <f t="shared" si="172"/>
        <v>After 01-15</v>
      </c>
      <c r="R1258">
        <f t="shared" si="173"/>
        <v>163.071</v>
      </c>
      <c r="S1258">
        <f t="shared" si="174"/>
        <v>2119.9229999999998</v>
      </c>
      <c r="T1258">
        <f t="shared" si="175"/>
        <v>669.6429999999998</v>
      </c>
      <c r="U1258" s="2">
        <f>Monthly_Fixed_Costs!$I$2</f>
        <v>26.363636363636363</v>
      </c>
      <c r="V1258">
        <f t="shared" si="176"/>
        <v>43.03</v>
      </c>
      <c r="W1258" s="2">
        <f t="shared" si="177"/>
        <v>600.24936363636346</v>
      </c>
      <c r="X1258">
        <f t="shared" si="178"/>
        <v>2</v>
      </c>
      <c r="Y1258">
        <f t="shared" si="179"/>
        <v>0</v>
      </c>
    </row>
    <row r="1259" spans="1:25" x14ac:dyDescent="0.3">
      <c r="A1259" t="s">
        <v>1295</v>
      </c>
      <c r="B1259" s="1">
        <v>45679</v>
      </c>
      <c r="C1259" s="1">
        <v>45681</v>
      </c>
      <c r="D1259" s="1">
        <v>45682</v>
      </c>
      <c r="E1259" t="s">
        <v>16</v>
      </c>
      <c r="F1259" t="s">
        <v>32</v>
      </c>
      <c r="G1259" t="s">
        <v>24</v>
      </c>
      <c r="H1259" t="s">
        <v>33</v>
      </c>
      <c r="I1259" t="s">
        <v>20</v>
      </c>
      <c r="J1259" t="s">
        <v>21</v>
      </c>
      <c r="K1259">
        <v>13</v>
      </c>
      <c r="L1259">
        <v>121.52</v>
      </c>
      <c r="M1259">
        <v>78.28</v>
      </c>
      <c r="N1259">
        <v>3.99</v>
      </c>
      <c r="O1259">
        <v>15</v>
      </c>
      <c r="P1259">
        <f t="shared" si="171"/>
        <v>0</v>
      </c>
      <c r="Q1259" t="str">
        <f t="shared" si="172"/>
        <v>After 01-15</v>
      </c>
      <c r="R1259">
        <f t="shared" si="173"/>
        <v>103.29199999999999</v>
      </c>
      <c r="S1259">
        <f t="shared" si="174"/>
        <v>1342.7959999999998</v>
      </c>
      <c r="T1259">
        <f t="shared" si="175"/>
        <v>325.15599999999984</v>
      </c>
      <c r="U1259" s="2">
        <f>Monthly_Fixed_Costs!$I$2</f>
        <v>26.363636363636363</v>
      </c>
      <c r="V1259">
        <f t="shared" si="176"/>
        <v>51.870000000000005</v>
      </c>
      <c r="W1259" s="2">
        <f t="shared" si="177"/>
        <v>246.92236363636346</v>
      </c>
      <c r="X1259">
        <f t="shared" si="178"/>
        <v>3</v>
      </c>
      <c r="Y1259">
        <f t="shared" si="179"/>
        <v>0</v>
      </c>
    </row>
    <row r="1260" spans="1:25" x14ac:dyDescent="0.3">
      <c r="A1260" t="s">
        <v>1296</v>
      </c>
      <c r="B1260" s="1">
        <v>45685</v>
      </c>
      <c r="C1260" s="1">
        <v>45689</v>
      </c>
      <c r="D1260" s="1">
        <v>45688</v>
      </c>
      <c r="E1260" t="s">
        <v>16</v>
      </c>
      <c r="F1260" t="s">
        <v>32</v>
      </c>
      <c r="G1260" t="s">
        <v>18</v>
      </c>
      <c r="H1260" t="s">
        <v>37</v>
      </c>
      <c r="I1260" t="s">
        <v>56</v>
      </c>
      <c r="J1260" t="s">
        <v>35</v>
      </c>
      <c r="K1260">
        <v>3</v>
      </c>
      <c r="L1260">
        <v>105.27</v>
      </c>
      <c r="M1260">
        <v>47.53</v>
      </c>
      <c r="N1260">
        <v>10.47</v>
      </c>
      <c r="O1260">
        <v>5</v>
      </c>
      <c r="P1260">
        <f t="shared" si="171"/>
        <v>1</v>
      </c>
      <c r="Q1260" t="str">
        <f t="shared" si="172"/>
        <v>After 01-15</v>
      </c>
      <c r="R1260">
        <f t="shared" si="173"/>
        <v>100.00649999999999</v>
      </c>
      <c r="S1260">
        <f t="shared" si="174"/>
        <v>300.01949999999999</v>
      </c>
      <c r="T1260">
        <f t="shared" si="175"/>
        <v>157.42949999999999</v>
      </c>
      <c r="U1260" s="2">
        <f>Monthly_Fixed_Costs!$I$2</f>
        <v>26.363636363636363</v>
      </c>
      <c r="V1260">
        <f t="shared" si="176"/>
        <v>31.410000000000004</v>
      </c>
      <c r="W1260" s="2">
        <f t="shared" si="177"/>
        <v>99.65586363636362</v>
      </c>
      <c r="X1260">
        <f t="shared" si="178"/>
        <v>3</v>
      </c>
      <c r="Y1260">
        <f t="shared" si="179"/>
        <v>0</v>
      </c>
    </row>
    <row r="1261" spans="1:25" x14ac:dyDescent="0.3">
      <c r="A1261" t="s">
        <v>1297</v>
      </c>
      <c r="B1261" s="1">
        <v>45665</v>
      </c>
      <c r="C1261" s="1">
        <v>45669</v>
      </c>
      <c r="D1261" s="1">
        <v>45669</v>
      </c>
      <c r="E1261" t="s">
        <v>23</v>
      </c>
      <c r="F1261" t="s">
        <v>17</v>
      </c>
      <c r="G1261" t="s">
        <v>18</v>
      </c>
      <c r="H1261" t="s">
        <v>37</v>
      </c>
      <c r="I1261" t="s">
        <v>34</v>
      </c>
      <c r="J1261" t="s">
        <v>35</v>
      </c>
      <c r="K1261">
        <v>16</v>
      </c>
      <c r="L1261">
        <v>68.25</v>
      </c>
      <c r="M1261">
        <v>31.74</v>
      </c>
      <c r="N1261">
        <v>8.99</v>
      </c>
      <c r="O1261">
        <v>5</v>
      </c>
      <c r="P1261">
        <f t="shared" si="171"/>
        <v>1</v>
      </c>
      <c r="Q1261" t="str">
        <f t="shared" si="172"/>
        <v>Before 01-15</v>
      </c>
      <c r="R1261">
        <f t="shared" si="173"/>
        <v>64.837499999999991</v>
      </c>
      <c r="S1261">
        <f t="shared" si="174"/>
        <v>1037.3999999999999</v>
      </c>
      <c r="T1261">
        <f t="shared" si="175"/>
        <v>529.55999999999995</v>
      </c>
      <c r="U1261" s="2">
        <f>Monthly_Fixed_Costs!$I$2</f>
        <v>26.363636363636363</v>
      </c>
      <c r="V1261">
        <f t="shared" si="176"/>
        <v>143.84</v>
      </c>
      <c r="W1261" s="2">
        <f t="shared" si="177"/>
        <v>359.35636363636354</v>
      </c>
      <c r="X1261">
        <f t="shared" si="178"/>
        <v>4</v>
      </c>
      <c r="Y1261">
        <f t="shared" si="179"/>
        <v>0</v>
      </c>
    </row>
    <row r="1262" spans="1:25" x14ac:dyDescent="0.3">
      <c r="A1262" t="s">
        <v>1298</v>
      </c>
      <c r="B1262" s="1">
        <v>45679</v>
      </c>
      <c r="C1262" s="1">
        <v>45682</v>
      </c>
      <c r="D1262" s="1">
        <v>45682</v>
      </c>
      <c r="E1262" t="s">
        <v>16</v>
      </c>
      <c r="F1262" t="s">
        <v>17</v>
      </c>
      <c r="G1262" t="s">
        <v>24</v>
      </c>
      <c r="H1262" t="s">
        <v>25</v>
      </c>
      <c r="I1262" t="s">
        <v>20</v>
      </c>
      <c r="J1262" t="s">
        <v>21</v>
      </c>
      <c r="K1262">
        <v>18</v>
      </c>
      <c r="L1262">
        <v>68.73</v>
      </c>
      <c r="M1262">
        <v>40.549999999999997</v>
      </c>
      <c r="N1262">
        <v>4.29</v>
      </c>
      <c r="O1262">
        <v>15</v>
      </c>
      <c r="P1262">
        <f t="shared" si="171"/>
        <v>1</v>
      </c>
      <c r="Q1262" t="str">
        <f t="shared" si="172"/>
        <v>After 01-15</v>
      </c>
      <c r="R1262">
        <f t="shared" si="173"/>
        <v>58.420500000000004</v>
      </c>
      <c r="S1262">
        <f t="shared" si="174"/>
        <v>1051.569</v>
      </c>
      <c r="T1262">
        <f t="shared" si="175"/>
        <v>321.66899999999998</v>
      </c>
      <c r="U1262" s="2">
        <f>Monthly_Fixed_Costs!$I$2</f>
        <v>26.363636363636363</v>
      </c>
      <c r="V1262">
        <f t="shared" si="176"/>
        <v>77.22</v>
      </c>
      <c r="W1262" s="2">
        <f t="shared" si="177"/>
        <v>218.08536363636364</v>
      </c>
      <c r="X1262">
        <f t="shared" si="178"/>
        <v>3</v>
      </c>
      <c r="Y1262">
        <f t="shared" si="179"/>
        <v>0</v>
      </c>
    </row>
    <row r="1263" spans="1:25" x14ac:dyDescent="0.3">
      <c r="A1263" t="s">
        <v>1299</v>
      </c>
      <c r="B1263" s="1">
        <v>45674</v>
      </c>
      <c r="C1263" s="1">
        <v>45676</v>
      </c>
      <c r="D1263" s="1">
        <v>45676</v>
      </c>
      <c r="E1263" t="s">
        <v>23</v>
      </c>
      <c r="F1263" t="s">
        <v>32</v>
      </c>
      <c r="G1263" t="s">
        <v>24</v>
      </c>
      <c r="H1263" t="s">
        <v>19</v>
      </c>
      <c r="I1263" t="s">
        <v>56</v>
      </c>
      <c r="J1263" t="s">
        <v>35</v>
      </c>
      <c r="K1263">
        <v>19</v>
      </c>
      <c r="L1263">
        <v>155.80000000000001</v>
      </c>
      <c r="M1263">
        <v>66.39</v>
      </c>
      <c r="N1263">
        <v>6.12</v>
      </c>
      <c r="O1263">
        <v>0</v>
      </c>
      <c r="P1263">
        <f t="shared" si="171"/>
        <v>1</v>
      </c>
      <c r="Q1263" t="str">
        <f t="shared" si="172"/>
        <v>After 01-15</v>
      </c>
      <c r="R1263">
        <f t="shared" si="173"/>
        <v>155.80000000000001</v>
      </c>
      <c r="S1263">
        <f t="shared" si="174"/>
        <v>2960.2000000000003</v>
      </c>
      <c r="T1263">
        <f t="shared" si="175"/>
        <v>1698.7900000000002</v>
      </c>
      <c r="U1263" s="2">
        <f>Monthly_Fixed_Costs!$I$2</f>
        <v>26.363636363636363</v>
      </c>
      <c r="V1263">
        <f t="shared" si="176"/>
        <v>116.28</v>
      </c>
      <c r="W1263" s="2">
        <f t="shared" si="177"/>
        <v>1556.1463636363637</v>
      </c>
      <c r="X1263">
        <f t="shared" si="178"/>
        <v>2</v>
      </c>
      <c r="Y1263">
        <f t="shared" si="179"/>
        <v>0</v>
      </c>
    </row>
    <row r="1264" spans="1:25" x14ac:dyDescent="0.3">
      <c r="A1264" t="s">
        <v>1300</v>
      </c>
      <c r="B1264" s="1">
        <v>45671</v>
      </c>
      <c r="C1264" s="1">
        <v>45675</v>
      </c>
      <c r="D1264" s="1">
        <v>45675</v>
      </c>
      <c r="E1264" t="s">
        <v>23</v>
      </c>
      <c r="F1264" t="s">
        <v>32</v>
      </c>
      <c r="G1264" t="s">
        <v>24</v>
      </c>
      <c r="H1264" t="s">
        <v>25</v>
      </c>
      <c r="I1264" t="s">
        <v>34</v>
      </c>
      <c r="J1264" t="s">
        <v>35</v>
      </c>
      <c r="K1264">
        <v>11</v>
      </c>
      <c r="L1264">
        <v>80.040000000000006</v>
      </c>
      <c r="M1264">
        <v>49.02</v>
      </c>
      <c r="N1264">
        <v>3.41</v>
      </c>
      <c r="O1264">
        <v>10</v>
      </c>
      <c r="P1264">
        <f t="shared" si="171"/>
        <v>1</v>
      </c>
      <c r="Q1264" t="str">
        <f t="shared" si="172"/>
        <v>Before 01-15</v>
      </c>
      <c r="R1264">
        <f t="shared" si="173"/>
        <v>72.036000000000001</v>
      </c>
      <c r="S1264">
        <f t="shared" si="174"/>
        <v>792.39599999999996</v>
      </c>
      <c r="T1264">
        <f t="shared" si="175"/>
        <v>253.17599999999993</v>
      </c>
      <c r="U1264" s="2">
        <f>Monthly_Fixed_Costs!$I$2</f>
        <v>26.363636363636363</v>
      </c>
      <c r="V1264">
        <f t="shared" si="176"/>
        <v>37.510000000000005</v>
      </c>
      <c r="W1264" s="2">
        <f t="shared" si="177"/>
        <v>189.30236363636357</v>
      </c>
      <c r="X1264">
        <f t="shared" si="178"/>
        <v>4</v>
      </c>
      <c r="Y1264">
        <f t="shared" si="179"/>
        <v>0</v>
      </c>
    </row>
    <row r="1265" spans="1:25" x14ac:dyDescent="0.3">
      <c r="A1265" t="s">
        <v>1301</v>
      </c>
      <c r="B1265" s="1">
        <v>45661</v>
      </c>
      <c r="C1265" s="1">
        <v>45663</v>
      </c>
      <c r="D1265" s="1">
        <v>45662</v>
      </c>
      <c r="E1265" t="s">
        <v>16</v>
      </c>
      <c r="F1265" t="s">
        <v>17</v>
      </c>
      <c r="G1265" t="s">
        <v>24</v>
      </c>
      <c r="H1265" t="s">
        <v>33</v>
      </c>
      <c r="I1265" t="s">
        <v>20</v>
      </c>
      <c r="J1265" t="s">
        <v>21</v>
      </c>
      <c r="K1265">
        <v>1</v>
      </c>
      <c r="L1265">
        <v>171.89</v>
      </c>
      <c r="M1265">
        <v>97.25</v>
      </c>
      <c r="N1265">
        <v>6.23</v>
      </c>
      <c r="O1265">
        <v>0</v>
      </c>
      <c r="P1265">
        <f t="shared" si="171"/>
        <v>1</v>
      </c>
      <c r="Q1265" t="str">
        <f t="shared" si="172"/>
        <v>Before 01-15</v>
      </c>
      <c r="R1265">
        <f t="shared" si="173"/>
        <v>171.89</v>
      </c>
      <c r="S1265">
        <f t="shared" si="174"/>
        <v>171.89</v>
      </c>
      <c r="T1265">
        <f t="shared" si="175"/>
        <v>74.639999999999986</v>
      </c>
      <c r="U1265" s="2">
        <f>Monthly_Fixed_Costs!$I$2</f>
        <v>26.363636363636363</v>
      </c>
      <c r="V1265">
        <f t="shared" si="176"/>
        <v>6.23</v>
      </c>
      <c r="W1265" s="2">
        <f t="shared" si="177"/>
        <v>42.046363636363623</v>
      </c>
      <c r="X1265">
        <f t="shared" si="178"/>
        <v>1</v>
      </c>
      <c r="Y1265">
        <f t="shared" si="179"/>
        <v>0</v>
      </c>
    </row>
    <row r="1266" spans="1:25" x14ac:dyDescent="0.3">
      <c r="A1266" t="s">
        <v>1302</v>
      </c>
      <c r="B1266" s="1">
        <v>45681</v>
      </c>
      <c r="C1266" s="1">
        <v>45685</v>
      </c>
      <c r="D1266" s="1">
        <v>45684</v>
      </c>
      <c r="E1266" t="s">
        <v>16</v>
      </c>
      <c r="F1266" t="s">
        <v>41</v>
      </c>
      <c r="G1266" t="s">
        <v>18</v>
      </c>
      <c r="H1266" t="s">
        <v>33</v>
      </c>
      <c r="I1266" t="s">
        <v>56</v>
      </c>
      <c r="J1266" t="s">
        <v>35</v>
      </c>
      <c r="K1266">
        <v>8</v>
      </c>
      <c r="L1266">
        <v>57.26</v>
      </c>
      <c r="M1266">
        <v>30.53</v>
      </c>
      <c r="N1266">
        <v>8.9499999999999993</v>
      </c>
      <c r="O1266">
        <v>10</v>
      </c>
      <c r="P1266">
        <f t="shared" si="171"/>
        <v>1</v>
      </c>
      <c r="Q1266" t="str">
        <f t="shared" si="172"/>
        <v>After 01-15</v>
      </c>
      <c r="R1266">
        <f t="shared" si="173"/>
        <v>51.533999999999999</v>
      </c>
      <c r="S1266">
        <f t="shared" si="174"/>
        <v>412.27199999999999</v>
      </c>
      <c r="T1266">
        <f t="shared" si="175"/>
        <v>168.03199999999998</v>
      </c>
      <c r="U1266" s="2">
        <f>Monthly_Fixed_Costs!$I$2</f>
        <v>26.363636363636363</v>
      </c>
      <c r="V1266">
        <f t="shared" si="176"/>
        <v>71.599999999999994</v>
      </c>
      <c r="W1266" s="2">
        <f t="shared" si="177"/>
        <v>70.068363636363628</v>
      </c>
      <c r="X1266">
        <f t="shared" si="178"/>
        <v>3</v>
      </c>
      <c r="Y1266">
        <f t="shared" si="179"/>
        <v>0</v>
      </c>
    </row>
    <row r="1267" spans="1:25" x14ac:dyDescent="0.3">
      <c r="A1267" t="s">
        <v>1303</v>
      </c>
      <c r="B1267" s="1">
        <v>45672</v>
      </c>
      <c r="C1267" s="1">
        <v>45675</v>
      </c>
      <c r="D1267" s="1">
        <v>45675</v>
      </c>
      <c r="E1267" t="s">
        <v>23</v>
      </c>
      <c r="F1267" t="s">
        <v>45</v>
      </c>
      <c r="G1267" t="s">
        <v>18</v>
      </c>
      <c r="H1267" t="s">
        <v>25</v>
      </c>
      <c r="I1267" t="s">
        <v>20</v>
      </c>
      <c r="J1267" t="s">
        <v>21</v>
      </c>
      <c r="K1267">
        <v>15</v>
      </c>
      <c r="L1267">
        <v>33.79</v>
      </c>
      <c r="M1267">
        <v>18.63</v>
      </c>
      <c r="N1267">
        <v>8.82</v>
      </c>
      <c r="O1267">
        <v>0</v>
      </c>
      <c r="P1267">
        <f t="shared" si="171"/>
        <v>1</v>
      </c>
      <c r="Q1267" t="str">
        <f t="shared" si="172"/>
        <v>Before 01-15</v>
      </c>
      <c r="R1267">
        <f t="shared" si="173"/>
        <v>33.79</v>
      </c>
      <c r="S1267">
        <f t="shared" si="174"/>
        <v>506.84999999999997</v>
      </c>
      <c r="T1267">
        <f t="shared" si="175"/>
        <v>227.39999999999998</v>
      </c>
      <c r="U1267" s="2">
        <f>Monthly_Fixed_Costs!$I$2</f>
        <v>26.363636363636363</v>
      </c>
      <c r="V1267">
        <f t="shared" si="176"/>
        <v>132.30000000000001</v>
      </c>
      <c r="W1267" s="2">
        <f t="shared" si="177"/>
        <v>68.736363636363592</v>
      </c>
      <c r="X1267">
        <f t="shared" si="178"/>
        <v>3</v>
      </c>
      <c r="Y1267">
        <f t="shared" si="179"/>
        <v>0</v>
      </c>
    </row>
    <row r="1268" spans="1:25" x14ac:dyDescent="0.3">
      <c r="A1268" t="s">
        <v>1304</v>
      </c>
      <c r="B1268" s="1">
        <v>45661</v>
      </c>
      <c r="C1268" s="1">
        <v>45665</v>
      </c>
      <c r="D1268" s="1">
        <v>45664</v>
      </c>
      <c r="E1268" t="s">
        <v>16</v>
      </c>
      <c r="F1268" t="s">
        <v>17</v>
      </c>
      <c r="G1268" t="s">
        <v>18</v>
      </c>
      <c r="H1268" t="s">
        <v>33</v>
      </c>
      <c r="I1268" t="s">
        <v>47</v>
      </c>
      <c r="J1268" t="s">
        <v>35</v>
      </c>
      <c r="K1268">
        <v>19</v>
      </c>
      <c r="L1268">
        <v>109.75</v>
      </c>
      <c r="M1268">
        <v>60.54</v>
      </c>
      <c r="N1268">
        <v>6.48</v>
      </c>
      <c r="O1268">
        <v>10</v>
      </c>
      <c r="P1268">
        <f t="shared" si="171"/>
        <v>1</v>
      </c>
      <c r="Q1268" t="str">
        <f t="shared" si="172"/>
        <v>Before 01-15</v>
      </c>
      <c r="R1268">
        <f t="shared" si="173"/>
        <v>98.775000000000006</v>
      </c>
      <c r="S1268">
        <f t="shared" si="174"/>
        <v>1876.7250000000001</v>
      </c>
      <c r="T1268">
        <f t="shared" si="175"/>
        <v>726.46500000000015</v>
      </c>
      <c r="U1268" s="2">
        <f>Monthly_Fixed_Costs!$I$2</f>
        <v>26.363636363636363</v>
      </c>
      <c r="V1268">
        <f t="shared" si="176"/>
        <v>123.12</v>
      </c>
      <c r="W1268" s="2">
        <f t="shared" si="177"/>
        <v>576.98136363636377</v>
      </c>
      <c r="X1268">
        <f t="shared" si="178"/>
        <v>3</v>
      </c>
      <c r="Y1268">
        <f t="shared" si="179"/>
        <v>0</v>
      </c>
    </row>
    <row r="1269" spans="1:25" x14ac:dyDescent="0.3">
      <c r="A1269" t="s">
        <v>1305</v>
      </c>
      <c r="B1269" s="1">
        <v>45662</v>
      </c>
      <c r="C1269" s="1">
        <v>45664</v>
      </c>
      <c r="D1269" s="1">
        <v>45664</v>
      </c>
      <c r="E1269" t="s">
        <v>23</v>
      </c>
      <c r="F1269" t="s">
        <v>41</v>
      </c>
      <c r="G1269" t="s">
        <v>18</v>
      </c>
      <c r="H1269" t="s">
        <v>33</v>
      </c>
      <c r="I1269" t="s">
        <v>56</v>
      </c>
      <c r="J1269" t="s">
        <v>35</v>
      </c>
      <c r="K1269">
        <v>16</v>
      </c>
      <c r="L1269">
        <v>75.81</v>
      </c>
      <c r="M1269">
        <v>39.5</v>
      </c>
      <c r="N1269">
        <v>11.61</v>
      </c>
      <c r="O1269">
        <v>10</v>
      </c>
      <c r="P1269">
        <f t="shared" si="171"/>
        <v>1</v>
      </c>
      <c r="Q1269" t="str">
        <f t="shared" si="172"/>
        <v>Before 01-15</v>
      </c>
      <c r="R1269">
        <f t="shared" si="173"/>
        <v>68.228999999999999</v>
      </c>
      <c r="S1269">
        <f t="shared" si="174"/>
        <v>1091.664</v>
      </c>
      <c r="T1269">
        <f t="shared" si="175"/>
        <v>459.66399999999999</v>
      </c>
      <c r="U1269" s="2">
        <f>Monthly_Fixed_Costs!$I$2</f>
        <v>26.363636363636363</v>
      </c>
      <c r="V1269">
        <f t="shared" si="176"/>
        <v>185.76</v>
      </c>
      <c r="W1269" s="2">
        <f t="shared" si="177"/>
        <v>247.54036363636362</v>
      </c>
      <c r="X1269">
        <f t="shared" si="178"/>
        <v>2</v>
      </c>
      <c r="Y1269">
        <f t="shared" si="179"/>
        <v>0</v>
      </c>
    </row>
    <row r="1270" spans="1:25" x14ac:dyDescent="0.3">
      <c r="A1270" t="s">
        <v>1306</v>
      </c>
      <c r="B1270" s="1">
        <v>45667</v>
      </c>
      <c r="C1270" s="1">
        <v>45671</v>
      </c>
      <c r="D1270" s="1">
        <v>45670</v>
      </c>
      <c r="E1270" t="s">
        <v>23</v>
      </c>
      <c r="F1270" t="s">
        <v>45</v>
      </c>
      <c r="G1270" t="s">
        <v>18</v>
      </c>
      <c r="H1270" t="s">
        <v>33</v>
      </c>
      <c r="I1270" t="s">
        <v>26</v>
      </c>
      <c r="J1270" t="s">
        <v>27</v>
      </c>
      <c r="K1270">
        <v>15</v>
      </c>
      <c r="L1270">
        <v>79.28</v>
      </c>
      <c r="M1270">
        <v>31.86</v>
      </c>
      <c r="N1270">
        <v>5</v>
      </c>
      <c r="O1270">
        <v>10</v>
      </c>
      <c r="P1270">
        <f t="shared" si="171"/>
        <v>1</v>
      </c>
      <c r="Q1270" t="str">
        <f t="shared" si="172"/>
        <v>Before 01-15</v>
      </c>
      <c r="R1270">
        <f t="shared" si="173"/>
        <v>71.352000000000004</v>
      </c>
      <c r="S1270">
        <f t="shared" si="174"/>
        <v>1070.28</v>
      </c>
      <c r="T1270">
        <f t="shared" si="175"/>
        <v>592.38</v>
      </c>
      <c r="U1270" s="2">
        <f>Monthly_Fixed_Costs!$I$2</f>
        <v>26.363636363636363</v>
      </c>
      <c r="V1270">
        <f t="shared" si="176"/>
        <v>75</v>
      </c>
      <c r="W1270" s="2">
        <f t="shared" si="177"/>
        <v>491.01636363636362</v>
      </c>
      <c r="X1270">
        <f t="shared" si="178"/>
        <v>3</v>
      </c>
      <c r="Y1270">
        <f t="shared" si="179"/>
        <v>0</v>
      </c>
    </row>
    <row r="1271" spans="1:25" x14ac:dyDescent="0.3">
      <c r="A1271" t="s">
        <v>1307</v>
      </c>
      <c r="B1271" s="1">
        <v>45675</v>
      </c>
      <c r="C1271" s="1">
        <v>45679</v>
      </c>
      <c r="D1271" s="1">
        <v>45679</v>
      </c>
      <c r="E1271" t="s">
        <v>23</v>
      </c>
      <c r="F1271" t="s">
        <v>41</v>
      </c>
      <c r="G1271" t="s">
        <v>18</v>
      </c>
      <c r="H1271" t="s">
        <v>25</v>
      </c>
      <c r="I1271" t="s">
        <v>74</v>
      </c>
      <c r="J1271" t="s">
        <v>27</v>
      </c>
      <c r="K1271">
        <v>15</v>
      </c>
      <c r="L1271">
        <v>172.13</v>
      </c>
      <c r="M1271">
        <v>75.64</v>
      </c>
      <c r="N1271">
        <v>9.91</v>
      </c>
      <c r="O1271">
        <v>5</v>
      </c>
      <c r="P1271">
        <f t="shared" si="171"/>
        <v>1</v>
      </c>
      <c r="Q1271" t="str">
        <f t="shared" si="172"/>
        <v>After 01-15</v>
      </c>
      <c r="R1271">
        <f t="shared" si="173"/>
        <v>163.52349999999998</v>
      </c>
      <c r="S1271">
        <f t="shared" si="174"/>
        <v>2452.8525</v>
      </c>
      <c r="T1271">
        <f t="shared" si="175"/>
        <v>1318.2525000000001</v>
      </c>
      <c r="U1271" s="2">
        <f>Monthly_Fixed_Costs!$I$2</f>
        <v>26.363636363636363</v>
      </c>
      <c r="V1271">
        <f t="shared" si="176"/>
        <v>148.65</v>
      </c>
      <c r="W1271" s="2">
        <f t="shared" si="177"/>
        <v>1143.2388636363637</v>
      </c>
      <c r="X1271">
        <f t="shared" si="178"/>
        <v>4</v>
      </c>
      <c r="Y1271">
        <f t="shared" si="179"/>
        <v>0</v>
      </c>
    </row>
    <row r="1272" spans="1:25" x14ac:dyDescent="0.3">
      <c r="A1272" t="s">
        <v>1308</v>
      </c>
      <c r="B1272" s="1">
        <v>45674</v>
      </c>
      <c r="C1272" s="1">
        <v>45676</v>
      </c>
      <c r="D1272" s="1">
        <v>45675</v>
      </c>
      <c r="E1272" t="s">
        <v>16</v>
      </c>
      <c r="F1272" t="s">
        <v>41</v>
      </c>
      <c r="G1272" t="s">
        <v>18</v>
      </c>
      <c r="H1272" t="s">
        <v>25</v>
      </c>
      <c r="I1272" t="s">
        <v>47</v>
      </c>
      <c r="J1272" t="s">
        <v>35</v>
      </c>
      <c r="K1272">
        <v>6</v>
      </c>
      <c r="L1272">
        <v>162.94</v>
      </c>
      <c r="M1272">
        <v>70.930000000000007</v>
      </c>
      <c r="N1272">
        <v>11.8</v>
      </c>
      <c r="O1272">
        <v>5</v>
      </c>
      <c r="P1272">
        <f t="shared" si="171"/>
        <v>1</v>
      </c>
      <c r="Q1272" t="str">
        <f t="shared" si="172"/>
        <v>After 01-15</v>
      </c>
      <c r="R1272">
        <f t="shared" si="173"/>
        <v>154.79299999999998</v>
      </c>
      <c r="S1272">
        <f t="shared" si="174"/>
        <v>928.75799999999981</v>
      </c>
      <c r="T1272">
        <f t="shared" si="175"/>
        <v>503.17799999999977</v>
      </c>
      <c r="U1272" s="2">
        <f>Monthly_Fixed_Costs!$I$2</f>
        <v>26.363636363636363</v>
      </c>
      <c r="V1272">
        <f t="shared" si="176"/>
        <v>70.800000000000011</v>
      </c>
      <c r="W1272" s="2">
        <f t="shared" si="177"/>
        <v>406.01436363636338</v>
      </c>
      <c r="X1272">
        <f t="shared" si="178"/>
        <v>1</v>
      </c>
      <c r="Y1272">
        <f t="shared" si="179"/>
        <v>0</v>
      </c>
    </row>
    <row r="1273" spans="1:25" x14ac:dyDescent="0.3">
      <c r="A1273" t="s">
        <v>1309</v>
      </c>
      <c r="B1273" s="1">
        <v>45682</v>
      </c>
      <c r="C1273" s="1">
        <v>45686</v>
      </c>
      <c r="D1273" s="1">
        <v>45685</v>
      </c>
      <c r="E1273" t="s">
        <v>23</v>
      </c>
      <c r="F1273" t="s">
        <v>41</v>
      </c>
      <c r="G1273" t="s">
        <v>24</v>
      </c>
      <c r="H1273" t="s">
        <v>33</v>
      </c>
      <c r="I1273" t="s">
        <v>38</v>
      </c>
      <c r="J1273" t="s">
        <v>21</v>
      </c>
      <c r="K1273">
        <v>1</v>
      </c>
      <c r="L1273">
        <v>175.7</v>
      </c>
      <c r="M1273">
        <v>74.239999999999995</v>
      </c>
      <c r="N1273">
        <v>6.89</v>
      </c>
      <c r="O1273">
        <v>0</v>
      </c>
      <c r="P1273">
        <f t="shared" si="171"/>
        <v>1</v>
      </c>
      <c r="Q1273" t="str">
        <f t="shared" si="172"/>
        <v>After 01-15</v>
      </c>
      <c r="R1273">
        <f t="shared" si="173"/>
        <v>175.7</v>
      </c>
      <c r="S1273">
        <f t="shared" si="174"/>
        <v>175.7</v>
      </c>
      <c r="T1273">
        <f t="shared" si="175"/>
        <v>101.46</v>
      </c>
      <c r="U1273" s="2">
        <f>Monthly_Fixed_Costs!$I$2</f>
        <v>26.363636363636363</v>
      </c>
      <c r="V1273">
        <f t="shared" si="176"/>
        <v>6.89</v>
      </c>
      <c r="W1273" s="2">
        <f t="shared" si="177"/>
        <v>68.206363636363633</v>
      </c>
      <c r="X1273">
        <f t="shared" si="178"/>
        <v>3</v>
      </c>
      <c r="Y1273">
        <f t="shared" si="179"/>
        <v>0</v>
      </c>
    </row>
    <row r="1274" spans="1:25" x14ac:dyDescent="0.3">
      <c r="A1274" t="s">
        <v>1310</v>
      </c>
      <c r="B1274" s="1">
        <v>45681</v>
      </c>
      <c r="C1274" s="1">
        <v>45685</v>
      </c>
      <c r="D1274" s="1">
        <v>45685</v>
      </c>
      <c r="E1274" t="s">
        <v>23</v>
      </c>
      <c r="F1274" t="s">
        <v>45</v>
      </c>
      <c r="G1274" t="s">
        <v>18</v>
      </c>
      <c r="H1274" t="s">
        <v>37</v>
      </c>
      <c r="I1274" t="s">
        <v>20</v>
      </c>
      <c r="J1274" t="s">
        <v>21</v>
      </c>
      <c r="K1274">
        <v>14</v>
      </c>
      <c r="L1274">
        <v>92.61</v>
      </c>
      <c r="M1274">
        <v>41.03</v>
      </c>
      <c r="N1274">
        <v>10.61</v>
      </c>
      <c r="O1274">
        <v>10</v>
      </c>
      <c r="P1274">
        <f t="shared" si="171"/>
        <v>1</v>
      </c>
      <c r="Q1274" t="str">
        <f t="shared" si="172"/>
        <v>After 01-15</v>
      </c>
      <c r="R1274">
        <f t="shared" si="173"/>
        <v>83.349000000000004</v>
      </c>
      <c r="S1274">
        <f t="shared" si="174"/>
        <v>1166.886</v>
      </c>
      <c r="T1274">
        <f t="shared" si="175"/>
        <v>592.46599999999989</v>
      </c>
      <c r="U1274" s="2">
        <f>Monthly_Fixed_Costs!$I$2</f>
        <v>26.363636363636363</v>
      </c>
      <c r="V1274">
        <f t="shared" si="176"/>
        <v>148.54</v>
      </c>
      <c r="W1274" s="2">
        <f t="shared" si="177"/>
        <v>417.56236363636356</v>
      </c>
      <c r="X1274">
        <f t="shared" si="178"/>
        <v>4</v>
      </c>
      <c r="Y1274">
        <f t="shared" si="179"/>
        <v>0</v>
      </c>
    </row>
    <row r="1275" spans="1:25" x14ac:dyDescent="0.3">
      <c r="A1275" t="s">
        <v>1311</v>
      </c>
      <c r="B1275" s="1">
        <v>45672</v>
      </c>
      <c r="C1275" s="1">
        <v>45674</v>
      </c>
      <c r="D1275" s="1">
        <v>45673</v>
      </c>
      <c r="E1275" t="s">
        <v>16</v>
      </c>
      <c r="F1275" t="s">
        <v>41</v>
      </c>
      <c r="G1275" t="s">
        <v>24</v>
      </c>
      <c r="H1275" t="s">
        <v>19</v>
      </c>
      <c r="I1275" t="s">
        <v>56</v>
      </c>
      <c r="J1275" t="s">
        <v>35</v>
      </c>
      <c r="K1275">
        <v>1</v>
      </c>
      <c r="L1275">
        <v>129.24</v>
      </c>
      <c r="M1275">
        <v>72.62</v>
      </c>
      <c r="N1275">
        <v>11.16</v>
      </c>
      <c r="O1275">
        <v>5</v>
      </c>
      <c r="P1275">
        <f t="shared" si="171"/>
        <v>1</v>
      </c>
      <c r="Q1275" t="str">
        <f t="shared" si="172"/>
        <v>Before 01-15</v>
      </c>
      <c r="R1275">
        <f t="shared" si="173"/>
        <v>122.77800000000001</v>
      </c>
      <c r="S1275">
        <f t="shared" si="174"/>
        <v>122.77800000000001</v>
      </c>
      <c r="T1275">
        <f t="shared" si="175"/>
        <v>50.158000000000001</v>
      </c>
      <c r="U1275" s="2">
        <f>Monthly_Fixed_Costs!$I$2</f>
        <v>26.363636363636363</v>
      </c>
      <c r="V1275">
        <f t="shared" si="176"/>
        <v>11.16</v>
      </c>
      <c r="W1275" s="2">
        <f t="shared" si="177"/>
        <v>12.634363636363638</v>
      </c>
      <c r="X1275">
        <f t="shared" si="178"/>
        <v>1</v>
      </c>
      <c r="Y1275">
        <f t="shared" si="179"/>
        <v>0</v>
      </c>
    </row>
    <row r="1276" spans="1:25" x14ac:dyDescent="0.3">
      <c r="A1276" t="s">
        <v>1312</v>
      </c>
      <c r="B1276" s="1">
        <v>45675</v>
      </c>
      <c r="C1276" s="1">
        <v>45677</v>
      </c>
      <c r="D1276" s="1">
        <v>45676</v>
      </c>
      <c r="E1276" t="s">
        <v>16</v>
      </c>
      <c r="F1276" t="s">
        <v>41</v>
      </c>
      <c r="G1276" t="s">
        <v>18</v>
      </c>
      <c r="H1276" t="s">
        <v>25</v>
      </c>
      <c r="I1276" t="s">
        <v>56</v>
      </c>
      <c r="J1276" t="s">
        <v>35</v>
      </c>
      <c r="K1276">
        <v>15</v>
      </c>
      <c r="L1276">
        <v>189.23</v>
      </c>
      <c r="M1276">
        <v>90.18</v>
      </c>
      <c r="N1276">
        <v>3.52</v>
      </c>
      <c r="O1276">
        <v>0</v>
      </c>
      <c r="P1276">
        <f t="shared" si="171"/>
        <v>1</v>
      </c>
      <c r="Q1276" t="str">
        <f t="shared" si="172"/>
        <v>After 01-15</v>
      </c>
      <c r="R1276">
        <f t="shared" si="173"/>
        <v>189.23</v>
      </c>
      <c r="S1276">
        <f t="shared" si="174"/>
        <v>2838.45</v>
      </c>
      <c r="T1276">
        <f t="shared" si="175"/>
        <v>1485.7499999999998</v>
      </c>
      <c r="U1276" s="2">
        <f>Monthly_Fixed_Costs!$I$2</f>
        <v>26.363636363636363</v>
      </c>
      <c r="V1276">
        <f t="shared" si="176"/>
        <v>52.8</v>
      </c>
      <c r="W1276" s="2">
        <f t="shared" si="177"/>
        <v>1406.5863636363633</v>
      </c>
      <c r="X1276">
        <f t="shared" si="178"/>
        <v>1</v>
      </c>
      <c r="Y1276">
        <f t="shared" si="179"/>
        <v>0</v>
      </c>
    </row>
    <row r="1277" spans="1:25" x14ac:dyDescent="0.3">
      <c r="A1277" t="s">
        <v>1313</v>
      </c>
      <c r="B1277" s="1">
        <v>45680</v>
      </c>
      <c r="C1277" s="1">
        <v>45682</v>
      </c>
      <c r="D1277" s="1">
        <v>45684</v>
      </c>
      <c r="E1277" t="s">
        <v>23</v>
      </c>
      <c r="F1277" t="s">
        <v>17</v>
      </c>
      <c r="G1277" t="s">
        <v>24</v>
      </c>
      <c r="H1277" t="s">
        <v>19</v>
      </c>
      <c r="I1277" t="s">
        <v>20</v>
      </c>
      <c r="J1277" t="s">
        <v>21</v>
      </c>
      <c r="K1277">
        <v>12</v>
      </c>
      <c r="L1277">
        <v>176.32</v>
      </c>
      <c r="M1277">
        <v>79.42</v>
      </c>
      <c r="N1277">
        <v>10.79</v>
      </c>
      <c r="O1277">
        <v>15</v>
      </c>
      <c r="P1277">
        <f t="shared" si="171"/>
        <v>0</v>
      </c>
      <c r="Q1277" t="str">
        <f t="shared" si="172"/>
        <v>After 01-15</v>
      </c>
      <c r="R1277">
        <f t="shared" si="173"/>
        <v>149.87199999999999</v>
      </c>
      <c r="S1277">
        <f t="shared" si="174"/>
        <v>1798.4639999999999</v>
      </c>
      <c r="T1277">
        <f t="shared" si="175"/>
        <v>845.42399999999998</v>
      </c>
      <c r="U1277" s="2">
        <f>Monthly_Fixed_Costs!$I$2</f>
        <v>26.363636363636363</v>
      </c>
      <c r="V1277">
        <f t="shared" si="176"/>
        <v>129.47999999999999</v>
      </c>
      <c r="W1277" s="2">
        <f t="shared" si="177"/>
        <v>689.58036363636359</v>
      </c>
      <c r="X1277">
        <f t="shared" si="178"/>
        <v>4</v>
      </c>
      <c r="Y1277">
        <f t="shared" si="179"/>
        <v>0</v>
      </c>
    </row>
    <row r="1278" spans="1:25" x14ac:dyDescent="0.3">
      <c r="A1278" t="s">
        <v>1314</v>
      </c>
      <c r="B1278" s="1">
        <v>45666</v>
      </c>
      <c r="C1278" s="1">
        <v>45669</v>
      </c>
      <c r="D1278" s="1">
        <v>45668</v>
      </c>
      <c r="E1278" t="s">
        <v>23</v>
      </c>
      <c r="F1278" t="s">
        <v>41</v>
      </c>
      <c r="G1278" t="s">
        <v>18</v>
      </c>
      <c r="H1278" t="s">
        <v>37</v>
      </c>
      <c r="I1278" t="s">
        <v>29</v>
      </c>
      <c r="J1278" t="s">
        <v>27</v>
      </c>
      <c r="K1278">
        <v>15</v>
      </c>
      <c r="L1278">
        <v>70.63</v>
      </c>
      <c r="M1278">
        <v>30.48</v>
      </c>
      <c r="N1278">
        <v>7.05</v>
      </c>
      <c r="O1278">
        <v>5</v>
      </c>
      <c r="P1278">
        <f t="shared" si="171"/>
        <v>1</v>
      </c>
      <c r="Q1278" t="str">
        <f t="shared" si="172"/>
        <v>Before 01-15</v>
      </c>
      <c r="R1278">
        <f t="shared" si="173"/>
        <v>67.098499999999987</v>
      </c>
      <c r="S1278">
        <f t="shared" si="174"/>
        <v>1006.4774999999998</v>
      </c>
      <c r="T1278">
        <f t="shared" si="175"/>
        <v>549.27749999999992</v>
      </c>
      <c r="U1278" s="2">
        <f>Monthly_Fixed_Costs!$I$2</f>
        <v>26.363636363636363</v>
      </c>
      <c r="V1278">
        <f t="shared" si="176"/>
        <v>105.75</v>
      </c>
      <c r="W1278" s="2">
        <f t="shared" si="177"/>
        <v>417.16386363636354</v>
      </c>
      <c r="X1278">
        <f t="shared" si="178"/>
        <v>2</v>
      </c>
      <c r="Y1278">
        <f t="shared" si="179"/>
        <v>0</v>
      </c>
    </row>
    <row r="1279" spans="1:25" x14ac:dyDescent="0.3">
      <c r="A1279" t="s">
        <v>1315</v>
      </c>
      <c r="B1279" s="1">
        <v>45665</v>
      </c>
      <c r="C1279" s="1">
        <v>45667</v>
      </c>
      <c r="D1279" s="1">
        <v>45667</v>
      </c>
      <c r="E1279" t="s">
        <v>23</v>
      </c>
      <c r="F1279" t="s">
        <v>41</v>
      </c>
      <c r="G1279" t="s">
        <v>18</v>
      </c>
      <c r="H1279" t="s">
        <v>19</v>
      </c>
      <c r="I1279" t="s">
        <v>26</v>
      </c>
      <c r="J1279" t="s">
        <v>27</v>
      </c>
      <c r="K1279">
        <v>4</v>
      </c>
      <c r="L1279">
        <v>163.91</v>
      </c>
      <c r="M1279">
        <v>75.53</v>
      </c>
      <c r="N1279">
        <v>10.29</v>
      </c>
      <c r="O1279">
        <v>0</v>
      </c>
      <c r="P1279">
        <f t="shared" si="171"/>
        <v>1</v>
      </c>
      <c r="Q1279" t="str">
        <f t="shared" si="172"/>
        <v>Before 01-15</v>
      </c>
      <c r="R1279">
        <f t="shared" si="173"/>
        <v>163.91</v>
      </c>
      <c r="S1279">
        <f t="shared" si="174"/>
        <v>655.64</v>
      </c>
      <c r="T1279">
        <f t="shared" si="175"/>
        <v>353.52</v>
      </c>
      <c r="U1279" s="2">
        <f>Monthly_Fixed_Costs!$I$2</f>
        <v>26.363636363636363</v>
      </c>
      <c r="V1279">
        <f t="shared" si="176"/>
        <v>41.16</v>
      </c>
      <c r="W1279" s="2">
        <f t="shared" si="177"/>
        <v>285.99636363636364</v>
      </c>
      <c r="X1279">
        <f t="shared" si="178"/>
        <v>2</v>
      </c>
      <c r="Y1279">
        <f t="shared" si="179"/>
        <v>0</v>
      </c>
    </row>
    <row r="1280" spans="1:25" x14ac:dyDescent="0.3">
      <c r="A1280" t="s">
        <v>1316</v>
      </c>
      <c r="B1280" s="1">
        <v>45665</v>
      </c>
      <c r="C1280" s="1">
        <v>45669</v>
      </c>
      <c r="D1280" s="1">
        <v>45668</v>
      </c>
      <c r="E1280" t="s">
        <v>16</v>
      </c>
      <c r="F1280" t="s">
        <v>45</v>
      </c>
      <c r="G1280" t="s">
        <v>24</v>
      </c>
      <c r="H1280" t="s">
        <v>33</v>
      </c>
      <c r="I1280" t="s">
        <v>20</v>
      </c>
      <c r="J1280" t="s">
        <v>21</v>
      </c>
      <c r="K1280">
        <v>19</v>
      </c>
      <c r="L1280">
        <v>150.37</v>
      </c>
      <c r="M1280">
        <v>95.89</v>
      </c>
      <c r="N1280">
        <v>10.09</v>
      </c>
      <c r="O1280">
        <v>5</v>
      </c>
      <c r="P1280">
        <f t="shared" si="171"/>
        <v>1</v>
      </c>
      <c r="Q1280" t="str">
        <f t="shared" si="172"/>
        <v>Before 01-15</v>
      </c>
      <c r="R1280">
        <f t="shared" si="173"/>
        <v>142.85149999999999</v>
      </c>
      <c r="S1280">
        <f t="shared" si="174"/>
        <v>2714.1785</v>
      </c>
      <c r="T1280">
        <f t="shared" si="175"/>
        <v>892.2684999999999</v>
      </c>
      <c r="U1280" s="2">
        <f>Monthly_Fixed_Costs!$I$2</f>
        <v>26.363636363636363</v>
      </c>
      <c r="V1280">
        <f t="shared" si="176"/>
        <v>191.71</v>
      </c>
      <c r="W1280" s="2">
        <f t="shared" si="177"/>
        <v>674.19486363636349</v>
      </c>
      <c r="X1280">
        <f t="shared" si="178"/>
        <v>3</v>
      </c>
      <c r="Y1280">
        <f t="shared" si="179"/>
        <v>0</v>
      </c>
    </row>
    <row r="1281" spans="1:25" x14ac:dyDescent="0.3">
      <c r="A1281" t="s">
        <v>1317</v>
      </c>
      <c r="B1281" s="1">
        <v>45683</v>
      </c>
      <c r="C1281" s="1">
        <v>45686</v>
      </c>
      <c r="D1281" s="1">
        <v>45685</v>
      </c>
      <c r="E1281" t="s">
        <v>23</v>
      </c>
      <c r="F1281" t="s">
        <v>32</v>
      </c>
      <c r="G1281" t="s">
        <v>18</v>
      </c>
      <c r="H1281" t="s">
        <v>33</v>
      </c>
      <c r="I1281" t="s">
        <v>26</v>
      </c>
      <c r="J1281" t="s">
        <v>27</v>
      </c>
      <c r="K1281">
        <v>15</v>
      </c>
      <c r="L1281">
        <v>157.44999999999999</v>
      </c>
      <c r="M1281">
        <v>92.18</v>
      </c>
      <c r="N1281">
        <v>3.94</v>
      </c>
      <c r="O1281">
        <v>15</v>
      </c>
      <c r="P1281">
        <f t="shared" si="171"/>
        <v>1</v>
      </c>
      <c r="Q1281" t="str">
        <f t="shared" si="172"/>
        <v>After 01-15</v>
      </c>
      <c r="R1281">
        <f t="shared" si="173"/>
        <v>133.83249999999998</v>
      </c>
      <c r="S1281">
        <f t="shared" si="174"/>
        <v>2007.4874999999997</v>
      </c>
      <c r="T1281">
        <f t="shared" si="175"/>
        <v>624.78749999999968</v>
      </c>
      <c r="U1281" s="2">
        <f>Monthly_Fixed_Costs!$I$2</f>
        <v>26.363636363636363</v>
      </c>
      <c r="V1281">
        <f t="shared" si="176"/>
        <v>59.1</v>
      </c>
      <c r="W1281" s="2">
        <f t="shared" si="177"/>
        <v>539.32386363636328</v>
      </c>
      <c r="X1281">
        <f t="shared" si="178"/>
        <v>2</v>
      </c>
      <c r="Y1281">
        <f t="shared" si="179"/>
        <v>0</v>
      </c>
    </row>
    <row r="1282" spans="1:25" x14ac:dyDescent="0.3">
      <c r="A1282" t="s">
        <v>1318</v>
      </c>
      <c r="B1282" s="1">
        <v>45685</v>
      </c>
      <c r="C1282" s="1">
        <v>45689</v>
      </c>
      <c r="D1282" s="1">
        <v>45690</v>
      </c>
      <c r="E1282" t="s">
        <v>23</v>
      </c>
      <c r="F1282" t="s">
        <v>17</v>
      </c>
      <c r="G1282" t="s">
        <v>18</v>
      </c>
      <c r="H1282" t="s">
        <v>25</v>
      </c>
      <c r="I1282" t="s">
        <v>74</v>
      </c>
      <c r="J1282" t="s">
        <v>27</v>
      </c>
      <c r="K1282">
        <v>17</v>
      </c>
      <c r="L1282">
        <v>106.95</v>
      </c>
      <c r="M1282">
        <v>52.9</v>
      </c>
      <c r="N1282">
        <v>8.7100000000000009</v>
      </c>
      <c r="O1282">
        <v>15</v>
      </c>
      <c r="P1282">
        <f t="shared" si="171"/>
        <v>0</v>
      </c>
      <c r="Q1282" t="str">
        <f t="shared" si="172"/>
        <v>After 01-15</v>
      </c>
      <c r="R1282">
        <f t="shared" si="173"/>
        <v>90.907499999999999</v>
      </c>
      <c r="S1282">
        <f t="shared" si="174"/>
        <v>1545.4275</v>
      </c>
      <c r="T1282">
        <f t="shared" si="175"/>
        <v>646.12750000000005</v>
      </c>
      <c r="U1282" s="2">
        <f>Monthly_Fixed_Costs!$I$2</f>
        <v>26.363636363636363</v>
      </c>
      <c r="V1282">
        <f t="shared" si="176"/>
        <v>148.07000000000002</v>
      </c>
      <c r="W1282" s="2">
        <f t="shared" si="177"/>
        <v>471.69386363636363</v>
      </c>
      <c r="X1282">
        <f t="shared" si="178"/>
        <v>5</v>
      </c>
      <c r="Y1282">
        <f t="shared" si="179"/>
        <v>0</v>
      </c>
    </row>
    <row r="1283" spans="1:25" x14ac:dyDescent="0.3">
      <c r="A1283" t="s">
        <v>1319</v>
      </c>
      <c r="B1283" s="1">
        <v>45685</v>
      </c>
      <c r="C1283" s="1">
        <v>45687</v>
      </c>
      <c r="D1283" s="1">
        <v>45686</v>
      </c>
      <c r="E1283" t="s">
        <v>16</v>
      </c>
      <c r="F1283" t="s">
        <v>32</v>
      </c>
      <c r="G1283" t="s">
        <v>18</v>
      </c>
      <c r="H1283" t="s">
        <v>37</v>
      </c>
      <c r="I1283" t="s">
        <v>47</v>
      </c>
      <c r="J1283" t="s">
        <v>35</v>
      </c>
      <c r="K1283">
        <v>15</v>
      </c>
      <c r="L1283">
        <v>136.94999999999999</v>
      </c>
      <c r="M1283">
        <v>65.88</v>
      </c>
      <c r="N1283">
        <v>9.1</v>
      </c>
      <c r="O1283">
        <v>5</v>
      </c>
      <c r="P1283">
        <f t="shared" ref="P1283:P1346" si="180">IF(D1283-C1283 &lt;= 0,1,0)</f>
        <v>1</v>
      </c>
      <c r="Q1283" t="str">
        <f t="shared" ref="Q1283:Q1346" si="181">IF(B1283&lt;=DATE(2025,1,15),"Before 01-15","After 01-15")</f>
        <v>After 01-15</v>
      </c>
      <c r="R1283">
        <f t="shared" ref="R1283:R1346" si="182">L1283*(1-(0.01*O1283))</f>
        <v>130.10249999999999</v>
      </c>
      <c r="S1283">
        <f t="shared" ref="S1283:S1346" si="183">R1283*K1283</f>
        <v>1951.5374999999999</v>
      </c>
      <c r="T1283">
        <f t="shared" ref="T1283:T1346" si="184">S1283-(M1283*K1283)</f>
        <v>963.33749999999998</v>
      </c>
      <c r="U1283" s="2">
        <f>Monthly_Fixed_Costs!$I$2</f>
        <v>26.363636363636363</v>
      </c>
      <c r="V1283">
        <f t="shared" ref="V1283:V1346" si="185">N1283*K1283</f>
        <v>136.5</v>
      </c>
      <c r="W1283" s="2">
        <f t="shared" ref="W1283:W1346" si="186">T1283-(U1283+V1283)</f>
        <v>800.4738636363636</v>
      </c>
      <c r="X1283">
        <f t="shared" ref="X1283:X1346" si="187">D1283-B1283</f>
        <v>1</v>
      </c>
      <c r="Y1283">
        <f t="shared" ref="Y1283:Y1346" si="188">IF(W1283&lt;10,1,0)</f>
        <v>0</v>
      </c>
    </row>
    <row r="1284" spans="1:25" x14ac:dyDescent="0.3">
      <c r="A1284" t="s">
        <v>1320</v>
      </c>
      <c r="B1284" s="1">
        <v>45685</v>
      </c>
      <c r="C1284" s="1">
        <v>45687</v>
      </c>
      <c r="D1284" s="1">
        <v>45689</v>
      </c>
      <c r="E1284" t="s">
        <v>23</v>
      </c>
      <c r="F1284" t="s">
        <v>17</v>
      </c>
      <c r="G1284" t="s">
        <v>18</v>
      </c>
      <c r="H1284" t="s">
        <v>33</v>
      </c>
      <c r="I1284" t="s">
        <v>74</v>
      </c>
      <c r="J1284" t="s">
        <v>27</v>
      </c>
      <c r="K1284">
        <v>1</v>
      </c>
      <c r="L1284">
        <v>176.94</v>
      </c>
      <c r="M1284">
        <v>108.9</v>
      </c>
      <c r="N1284">
        <v>10.82</v>
      </c>
      <c r="O1284">
        <v>5</v>
      </c>
      <c r="P1284">
        <f t="shared" si="180"/>
        <v>0</v>
      </c>
      <c r="Q1284" t="str">
        <f t="shared" si="181"/>
        <v>After 01-15</v>
      </c>
      <c r="R1284">
        <f t="shared" si="182"/>
        <v>168.09299999999999</v>
      </c>
      <c r="S1284">
        <f t="shared" si="183"/>
        <v>168.09299999999999</v>
      </c>
      <c r="T1284">
        <f t="shared" si="184"/>
        <v>59.192999999999984</v>
      </c>
      <c r="U1284" s="2">
        <f>Monthly_Fixed_Costs!$I$2</f>
        <v>26.363636363636363</v>
      </c>
      <c r="V1284">
        <f t="shared" si="185"/>
        <v>10.82</v>
      </c>
      <c r="W1284" s="2">
        <f t="shared" si="186"/>
        <v>22.009363636363616</v>
      </c>
      <c r="X1284">
        <f t="shared" si="187"/>
        <v>4</v>
      </c>
      <c r="Y1284">
        <f t="shared" si="188"/>
        <v>0</v>
      </c>
    </row>
    <row r="1285" spans="1:25" x14ac:dyDescent="0.3">
      <c r="A1285" t="s">
        <v>1321</v>
      </c>
      <c r="B1285" s="1">
        <v>45677</v>
      </c>
      <c r="C1285" s="1">
        <v>45680</v>
      </c>
      <c r="D1285" s="1">
        <v>45683</v>
      </c>
      <c r="E1285" t="s">
        <v>16</v>
      </c>
      <c r="F1285" t="s">
        <v>32</v>
      </c>
      <c r="G1285" t="s">
        <v>24</v>
      </c>
      <c r="H1285" t="s">
        <v>33</v>
      </c>
      <c r="I1285" t="s">
        <v>38</v>
      </c>
      <c r="J1285" t="s">
        <v>21</v>
      </c>
      <c r="K1285">
        <v>10</v>
      </c>
      <c r="L1285">
        <v>116.18</v>
      </c>
      <c r="M1285">
        <v>71.180000000000007</v>
      </c>
      <c r="N1285">
        <v>5.29</v>
      </c>
      <c r="O1285">
        <v>0</v>
      </c>
      <c r="P1285">
        <f t="shared" si="180"/>
        <v>0</v>
      </c>
      <c r="Q1285" t="str">
        <f t="shared" si="181"/>
        <v>After 01-15</v>
      </c>
      <c r="R1285">
        <f t="shared" si="182"/>
        <v>116.18</v>
      </c>
      <c r="S1285">
        <f t="shared" si="183"/>
        <v>1161.8000000000002</v>
      </c>
      <c r="T1285">
        <f t="shared" si="184"/>
        <v>450.00000000000011</v>
      </c>
      <c r="U1285" s="2">
        <f>Monthly_Fixed_Costs!$I$2</f>
        <v>26.363636363636363</v>
      </c>
      <c r="V1285">
        <f t="shared" si="185"/>
        <v>52.9</v>
      </c>
      <c r="W1285" s="2">
        <f t="shared" si="186"/>
        <v>370.73636363636376</v>
      </c>
      <c r="X1285">
        <f t="shared" si="187"/>
        <v>6</v>
      </c>
      <c r="Y1285">
        <f t="shared" si="188"/>
        <v>0</v>
      </c>
    </row>
    <row r="1286" spans="1:25" x14ac:dyDescent="0.3">
      <c r="A1286" t="s">
        <v>1322</v>
      </c>
      <c r="B1286" s="1">
        <v>45669</v>
      </c>
      <c r="C1286" s="1">
        <v>45672</v>
      </c>
      <c r="D1286" s="1">
        <v>45671</v>
      </c>
      <c r="E1286" t="s">
        <v>16</v>
      </c>
      <c r="F1286" t="s">
        <v>32</v>
      </c>
      <c r="G1286" t="s">
        <v>24</v>
      </c>
      <c r="H1286" t="s">
        <v>19</v>
      </c>
      <c r="I1286" t="s">
        <v>20</v>
      </c>
      <c r="J1286" t="s">
        <v>21</v>
      </c>
      <c r="K1286">
        <v>15</v>
      </c>
      <c r="L1286">
        <v>162.29</v>
      </c>
      <c r="M1286">
        <v>69.42</v>
      </c>
      <c r="N1286">
        <v>10.7</v>
      </c>
      <c r="O1286">
        <v>15</v>
      </c>
      <c r="P1286">
        <f t="shared" si="180"/>
        <v>1</v>
      </c>
      <c r="Q1286" t="str">
        <f t="shared" si="181"/>
        <v>Before 01-15</v>
      </c>
      <c r="R1286">
        <f t="shared" si="182"/>
        <v>137.94649999999999</v>
      </c>
      <c r="S1286">
        <f t="shared" si="183"/>
        <v>2069.1974999999998</v>
      </c>
      <c r="T1286">
        <f t="shared" si="184"/>
        <v>1027.8974999999998</v>
      </c>
      <c r="U1286" s="2">
        <f>Monthly_Fixed_Costs!$I$2</f>
        <v>26.363636363636363</v>
      </c>
      <c r="V1286">
        <f t="shared" si="185"/>
        <v>160.5</v>
      </c>
      <c r="W1286" s="2">
        <f t="shared" si="186"/>
        <v>841.03386363636344</v>
      </c>
      <c r="X1286">
        <f t="shared" si="187"/>
        <v>2</v>
      </c>
      <c r="Y1286">
        <f t="shared" si="188"/>
        <v>0</v>
      </c>
    </row>
    <row r="1287" spans="1:25" x14ac:dyDescent="0.3">
      <c r="A1287" t="s">
        <v>1323</v>
      </c>
      <c r="B1287" s="1">
        <v>45659</v>
      </c>
      <c r="C1287" s="1">
        <v>45662</v>
      </c>
      <c r="D1287" s="1">
        <v>45662</v>
      </c>
      <c r="E1287" t="s">
        <v>23</v>
      </c>
      <c r="F1287" t="s">
        <v>32</v>
      </c>
      <c r="G1287" t="s">
        <v>24</v>
      </c>
      <c r="H1287" t="s">
        <v>33</v>
      </c>
      <c r="I1287" t="s">
        <v>34</v>
      </c>
      <c r="J1287" t="s">
        <v>35</v>
      </c>
      <c r="K1287">
        <v>12</v>
      </c>
      <c r="L1287">
        <v>155.69999999999999</v>
      </c>
      <c r="M1287">
        <v>87.84</v>
      </c>
      <c r="N1287">
        <v>4.9400000000000004</v>
      </c>
      <c r="O1287">
        <v>5</v>
      </c>
      <c r="P1287">
        <f t="shared" si="180"/>
        <v>1</v>
      </c>
      <c r="Q1287" t="str">
        <f t="shared" si="181"/>
        <v>Before 01-15</v>
      </c>
      <c r="R1287">
        <f t="shared" si="182"/>
        <v>147.91499999999999</v>
      </c>
      <c r="S1287">
        <f t="shared" si="183"/>
        <v>1774.98</v>
      </c>
      <c r="T1287">
        <f t="shared" si="184"/>
        <v>720.90000000000009</v>
      </c>
      <c r="U1287" s="2">
        <f>Monthly_Fixed_Costs!$I$2</f>
        <v>26.363636363636363</v>
      </c>
      <c r="V1287">
        <f t="shared" si="185"/>
        <v>59.28</v>
      </c>
      <c r="W1287" s="2">
        <f t="shared" si="186"/>
        <v>635.25636363636374</v>
      </c>
      <c r="X1287">
        <f t="shared" si="187"/>
        <v>3</v>
      </c>
      <c r="Y1287">
        <f t="shared" si="188"/>
        <v>0</v>
      </c>
    </row>
    <row r="1288" spans="1:25" x14ac:dyDescent="0.3">
      <c r="A1288" t="s">
        <v>1324</v>
      </c>
      <c r="B1288" s="1">
        <v>45687</v>
      </c>
      <c r="C1288" s="1">
        <v>45690</v>
      </c>
      <c r="D1288" s="1">
        <v>45690</v>
      </c>
      <c r="E1288" t="s">
        <v>23</v>
      </c>
      <c r="F1288" t="s">
        <v>45</v>
      </c>
      <c r="G1288" t="s">
        <v>24</v>
      </c>
      <c r="H1288" t="s">
        <v>37</v>
      </c>
      <c r="I1288" t="s">
        <v>26</v>
      </c>
      <c r="J1288" t="s">
        <v>27</v>
      </c>
      <c r="K1288">
        <v>2</v>
      </c>
      <c r="L1288">
        <v>60.07</v>
      </c>
      <c r="M1288">
        <v>33.35</v>
      </c>
      <c r="N1288">
        <v>10.69</v>
      </c>
      <c r="O1288">
        <v>0</v>
      </c>
      <c r="P1288">
        <f t="shared" si="180"/>
        <v>1</v>
      </c>
      <c r="Q1288" t="str">
        <f t="shared" si="181"/>
        <v>After 01-15</v>
      </c>
      <c r="R1288">
        <f t="shared" si="182"/>
        <v>60.07</v>
      </c>
      <c r="S1288">
        <f t="shared" si="183"/>
        <v>120.14</v>
      </c>
      <c r="T1288">
        <f t="shared" si="184"/>
        <v>53.44</v>
      </c>
      <c r="U1288" s="2">
        <f>Monthly_Fixed_Costs!$I$2</f>
        <v>26.363636363636363</v>
      </c>
      <c r="V1288">
        <f t="shared" si="185"/>
        <v>21.38</v>
      </c>
      <c r="W1288" s="2">
        <f t="shared" si="186"/>
        <v>5.6963636363636354</v>
      </c>
      <c r="X1288">
        <f t="shared" si="187"/>
        <v>3</v>
      </c>
      <c r="Y1288">
        <f t="shared" si="188"/>
        <v>1</v>
      </c>
    </row>
    <row r="1289" spans="1:25" x14ac:dyDescent="0.3">
      <c r="A1289" t="s">
        <v>1325</v>
      </c>
      <c r="B1289" s="1">
        <v>45686</v>
      </c>
      <c r="C1289" s="1">
        <v>45689</v>
      </c>
      <c r="D1289" s="1">
        <v>45690</v>
      </c>
      <c r="E1289" t="s">
        <v>16</v>
      </c>
      <c r="F1289" t="s">
        <v>17</v>
      </c>
      <c r="G1289" t="s">
        <v>18</v>
      </c>
      <c r="H1289" t="s">
        <v>25</v>
      </c>
      <c r="I1289" t="s">
        <v>47</v>
      </c>
      <c r="J1289" t="s">
        <v>35</v>
      </c>
      <c r="K1289">
        <v>17</v>
      </c>
      <c r="L1289">
        <v>163.34</v>
      </c>
      <c r="M1289">
        <v>77.75</v>
      </c>
      <c r="N1289">
        <v>4.0199999999999996</v>
      </c>
      <c r="O1289">
        <v>5</v>
      </c>
      <c r="P1289">
        <f t="shared" si="180"/>
        <v>0</v>
      </c>
      <c r="Q1289" t="str">
        <f t="shared" si="181"/>
        <v>After 01-15</v>
      </c>
      <c r="R1289">
        <f t="shared" si="182"/>
        <v>155.173</v>
      </c>
      <c r="S1289">
        <f t="shared" si="183"/>
        <v>2637.9409999999998</v>
      </c>
      <c r="T1289">
        <f t="shared" si="184"/>
        <v>1316.1909999999998</v>
      </c>
      <c r="U1289" s="2">
        <f>Monthly_Fixed_Costs!$I$2</f>
        <v>26.363636363636363</v>
      </c>
      <c r="V1289">
        <f t="shared" si="185"/>
        <v>68.339999999999989</v>
      </c>
      <c r="W1289" s="2">
        <f t="shared" si="186"/>
        <v>1221.4873636363634</v>
      </c>
      <c r="X1289">
        <f t="shared" si="187"/>
        <v>4</v>
      </c>
      <c r="Y1289">
        <f t="shared" si="188"/>
        <v>0</v>
      </c>
    </row>
    <row r="1290" spans="1:25" x14ac:dyDescent="0.3">
      <c r="A1290" t="s">
        <v>1326</v>
      </c>
      <c r="B1290" s="1">
        <v>45674</v>
      </c>
      <c r="C1290" s="1">
        <v>45678</v>
      </c>
      <c r="D1290" s="1">
        <v>45678</v>
      </c>
      <c r="E1290" t="s">
        <v>23</v>
      </c>
      <c r="F1290" t="s">
        <v>17</v>
      </c>
      <c r="G1290" t="s">
        <v>18</v>
      </c>
      <c r="H1290" t="s">
        <v>25</v>
      </c>
      <c r="I1290" t="s">
        <v>38</v>
      </c>
      <c r="J1290" t="s">
        <v>21</v>
      </c>
      <c r="K1290">
        <v>10</v>
      </c>
      <c r="L1290">
        <v>72.7</v>
      </c>
      <c r="M1290">
        <v>35.979999999999997</v>
      </c>
      <c r="N1290">
        <v>7.78</v>
      </c>
      <c r="O1290">
        <v>10</v>
      </c>
      <c r="P1290">
        <f t="shared" si="180"/>
        <v>1</v>
      </c>
      <c r="Q1290" t="str">
        <f t="shared" si="181"/>
        <v>After 01-15</v>
      </c>
      <c r="R1290">
        <f t="shared" si="182"/>
        <v>65.430000000000007</v>
      </c>
      <c r="S1290">
        <f t="shared" si="183"/>
        <v>654.30000000000007</v>
      </c>
      <c r="T1290">
        <f t="shared" si="184"/>
        <v>294.50000000000011</v>
      </c>
      <c r="U1290" s="2">
        <f>Monthly_Fixed_Costs!$I$2</f>
        <v>26.363636363636363</v>
      </c>
      <c r="V1290">
        <f t="shared" si="185"/>
        <v>77.8</v>
      </c>
      <c r="W1290" s="2">
        <f t="shared" si="186"/>
        <v>190.33636363636376</v>
      </c>
      <c r="X1290">
        <f t="shared" si="187"/>
        <v>4</v>
      </c>
      <c r="Y1290">
        <f t="shared" si="188"/>
        <v>0</v>
      </c>
    </row>
    <row r="1291" spans="1:25" x14ac:dyDescent="0.3">
      <c r="A1291" t="s">
        <v>1327</v>
      </c>
      <c r="B1291" s="1">
        <v>45662</v>
      </c>
      <c r="C1291" s="1">
        <v>45665</v>
      </c>
      <c r="D1291" s="1">
        <v>45665</v>
      </c>
      <c r="E1291" t="s">
        <v>23</v>
      </c>
      <c r="F1291" t="s">
        <v>32</v>
      </c>
      <c r="G1291" t="s">
        <v>18</v>
      </c>
      <c r="H1291" t="s">
        <v>19</v>
      </c>
      <c r="I1291" t="s">
        <v>38</v>
      </c>
      <c r="J1291" t="s">
        <v>21</v>
      </c>
      <c r="K1291">
        <v>16</v>
      </c>
      <c r="L1291">
        <v>125.83</v>
      </c>
      <c r="M1291">
        <v>72.95</v>
      </c>
      <c r="N1291">
        <v>8.1199999999999992</v>
      </c>
      <c r="O1291">
        <v>5</v>
      </c>
      <c r="P1291">
        <f t="shared" si="180"/>
        <v>1</v>
      </c>
      <c r="Q1291" t="str">
        <f t="shared" si="181"/>
        <v>Before 01-15</v>
      </c>
      <c r="R1291">
        <f t="shared" si="182"/>
        <v>119.5385</v>
      </c>
      <c r="S1291">
        <f t="shared" si="183"/>
        <v>1912.616</v>
      </c>
      <c r="T1291">
        <f t="shared" si="184"/>
        <v>745.41599999999994</v>
      </c>
      <c r="U1291" s="2">
        <f>Monthly_Fixed_Costs!$I$2</f>
        <v>26.363636363636363</v>
      </c>
      <c r="V1291">
        <f t="shared" si="185"/>
        <v>129.91999999999999</v>
      </c>
      <c r="W1291" s="2">
        <f t="shared" si="186"/>
        <v>589.13236363636361</v>
      </c>
      <c r="X1291">
        <f t="shared" si="187"/>
        <v>3</v>
      </c>
      <c r="Y1291">
        <f t="shared" si="188"/>
        <v>0</v>
      </c>
    </row>
    <row r="1292" spans="1:25" x14ac:dyDescent="0.3">
      <c r="A1292" t="s">
        <v>1328</v>
      </c>
      <c r="B1292" s="1">
        <v>45663</v>
      </c>
      <c r="C1292" s="1">
        <v>45667</v>
      </c>
      <c r="D1292" s="1">
        <v>45667</v>
      </c>
      <c r="E1292" t="s">
        <v>16</v>
      </c>
      <c r="F1292" t="s">
        <v>45</v>
      </c>
      <c r="G1292" t="s">
        <v>18</v>
      </c>
      <c r="H1292" t="s">
        <v>25</v>
      </c>
      <c r="I1292" t="s">
        <v>29</v>
      </c>
      <c r="J1292" t="s">
        <v>27</v>
      </c>
      <c r="K1292">
        <v>6</v>
      </c>
      <c r="L1292">
        <v>77.95</v>
      </c>
      <c r="M1292">
        <v>48.63</v>
      </c>
      <c r="N1292">
        <v>3.62</v>
      </c>
      <c r="O1292">
        <v>15</v>
      </c>
      <c r="P1292">
        <f t="shared" si="180"/>
        <v>1</v>
      </c>
      <c r="Q1292" t="str">
        <f t="shared" si="181"/>
        <v>Before 01-15</v>
      </c>
      <c r="R1292">
        <f t="shared" si="182"/>
        <v>66.257500000000007</v>
      </c>
      <c r="S1292">
        <f t="shared" si="183"/>
        <v>397.54500000000007</v>
      </c>
      <c r="T1292">
        <f t="shared" si="184"/>
        <v>105.76500000000004</v>
      </c>
      <c r="U1292" s="2">
        <f>Monthly_Fixed_Costs!$I$2</f>
        <v>26.363636363636363</v>
      </c>
      <c r="V1292">
        <f t="shared" si="185"/>
        <v>21.72</v>
      </c>
      <c r="W1292" s="2">
        <f t="shared" si="186"/>
        <v>57.681363636363685</v>
      </c>
      <c r="X1292">
        <f t="shared" si="187"/>
        <v>4</v>
      </c>
      <c r="Y1292">
        <f t="shared" si="188"/>
        <v>0</v>
      </c>
    </row>
    <row r="1293" spans="1:25" x14ac:dyDescent="0.3">
      <c r="A1293" t="s">
        <v>1329</v>
      </c>
      <c r="B1293" s="1">
        <v>45663</v>
      </c>
      <c r="C1293" s="1">
        <v>45667</v>
      </c>
      <c r="D1293" s="1">
        <v>45666</v>
      </c>
      <c r="E1293" t="s">
        <v>23</v>
      </c>
      <c r="F1293" t="s">
        <v>45</v>
      </c>
      <c r="G1293" t="s">
        <v>24</v>
      </c>
      <c r="H1293" t="s">
        <v>19</v>
      </c>
      <c r="I1293" t="s">
        <v>20</v>
      </c>
      <c r="J1293" t="s">
        <v>21</v>
      </c>
      <c r="K1293">
        <v>10</v>
      </c>
      <c r="L1293">
        <v>152.76</v>
      </c>
      <c r="M1293">
        <v>97.09</v>
      </c>
      <c r="N1293">
        <v>8.67</v>
      </c>
      <c r="O1293">
        <v>10</v>
      </c>
      <c r="P1293">
        <f t="shared" si="180"/>
        <v>1</v>
      </c>
      <c r="Q1293" t="str">
        <f t="shared" si="181"/>
        <v>Before 01-15</v>
      </c>
      <c r="R1293">
        <f t="shared" si="182"/>
        <v>137.48400000000001</v>
      </c>
      <c r="S1293">
        <f t="shared" si="183"/>
        <v>1374.8400000000001</v>
      </c>
      <c r="T1293">
        <f t="shared" si="184"/>
        <v>403.94000000000005</v>
      </c>
      <c r="U1293" s="2">
        <f>Monthly_Fixed_Costs!$I$2</f>
        <v>26.363636363636363</v>
      </c>
      <c r="V1293">
        <f t="shared" si="185"/>
        <v>86.7</v>
      </c>
      <c r="W1293" s="2">
        <f t="shared" si="186"/>
        <v>290.87636363636369</v>
      </c>
      <c r="X1293">
        <f t="shared" si="187"/>
        <v>3</v>
      </c>
      <c r="Y1293">
        <f t="shared" si="188"/>
        <v>0</v>
      </c>
    </row>
    <row r="1294" spans="1:25" x14ac:dyDescent="0.3">
      <c r="A1294" t="s">
        <v>1330</v>
      </c>
      <c r="B1294" s="1">
        <v>45685</v>
      </c>
      <c r="C1294" s="1">
        <v>45689</v>
      </c>
      <c r="D1294" s="1">
        <v>45689</v>
      </c>
      <c r="E1294" t="s">
        <v>23</v>
      </c>
      <c r="F1294" t="s">
        <v>17</v>
      </c>
      <c r="G1294" t="s">
        <v>24</v>
      </c>
      <c r="H1294" t="s">
        <v>25</v>
      </c>
      <c r="I1294" t="s">
        <v>38</v>
      </c>
      <c r="J1294" t="s">
        <v>21</v>
      </c>
      <c r="K1294">
        <v>7</v>
      </c>
      <c r="L1294">
        <v>137.38999999999999</v>
      </c>
      <c r="M1294">
        <v>88.01</v>
      </c>
      <c r="N1294">
        <v>10.06</v>
      </c>
      <c r="O1294">
        <v>10</v>
      </c>
      <c r="P1294">
        <f t="shared" si="180"/>
        <v>1</v>
      </c>
      <c r="Q1294" t="str">
        <f t="shared" si="181"/>
        <v>After 01-15</v>
      </c>
      <c r="R1294">
        <f t="shared" si="182"/>
        <v>123.651</v>
      </c>
      <c r="S1294">
        <f t="shared" si="183"/>
        <v>865.55700000000002</v>
      </c>
      <c r="T1294">
        <f t="shared" si="184"/>
        <v>249.48699999999997</v>
      </c>
      <c r="U1294" s="2">
        <f>Monthly_Fixed_Costs!$I$2</f>
        <v>26.363636363636363</v>
      </c>
      <c r="V1294">
        <f t="shared" si="185"/>
        <v>70.42</v>
      </c>
      <c r="W1294" s="2">
        <f t="shared" si="186"/>
        <v>152.7033636363636</v>
      </c>
      <c r="X1294">
        <f t="shared" si="187"/>
        <v>4</v>
      </c>
      <c r="Y1294">
        <f t="shared" si="188"/>
        <v>0</v>
      </c>
    </row>
    <row r="1295" spans="1:25" x14ac:dyDescent="0.3">
      <c r="A1295" t="s">
        <v>1331</v>
      </c>
      <c r="B1295" s="1">
        <v>45684</v>
      </c>
      <c r="C1295" s="1">
        <v>45686</v>
      </c>
      <c r="D1295" s="1">
        <v>45688</v>
      </c>
      <c r="E1295" t="s">
        <v>16</v>
      </c>
      <c r="F1295" t="s">
        <v>41</v>
      </c>
      <c r="G1295" t="s">
        <v>24</v>
      </c>
      <c r="H1295" t="s">
        <v>19</v>
      </c>
      <c r="I1295" t="s">
        <v>20</v>
      </c>
      <c r="J1295" t="s">
        <v>21</v>
      </c>
      <c r="K1295">
        <v>19</v>
      </c>
      <c r="L1295">
        <v>63.08</v>
      </c>
      <c r="M1295">
        <v>28.75</v>
      </c>
      <c r="N1295">
        <v>3.09</v>
      </c>
      <c r="O1295">
        <v>5</v>
      </c>
      <c r="P1295">
        <f t="shared" si="180"/>
        <v>0</v>
      </c>
      <c r="Q1295" t="str">
        <f t="shared" si="181"/>
        <v>After 01-15</v>
      </c>
      <c r="R1295">
        <f t="shared" si="182"/>
        <v>59.925999999999995</v>
      </c>
      <c r="S1295">
        <f t="shared" si="183"/>
        <v>1138.5939999999998</v>
      </c>
      <c r="T1295">
        <f t="shared" si="184"/>
        <v>592.34399999999982</v>
      </c>
      <c r="U1295" s="2">
        <f>Monthly_Fixed_Costs!$I$2</f>
        <v>26.363636363636363</v>
      </c>
      <c r="V1295">
        <f t="shared" si="185"/>
        <v>58.709999999999994</v>
      </c>
      <c r="W1295" s="2">
        <f t="shared" si="186"/>
        <v>507.27036363636347</v>
      </c>
      <c r="X1295">
        <f t="shared" si="187"/>
        <v>4</v>
      </c>
      <c r="Y1295">
        <f t="shared" si="188"/>
        <v>0</v>
      </c>
    </row>
    <row r="1296" spans="1:25" x14ac:dyDescent="0.3">
      <c r="A1296" t="s">
        <v>1332</v>
      </c>
      <c r="B1296" s="1">
        <v>45663</v>
      </c>
      <c r="C1296" s="1">
        <v>45666</v>
      </c>
      <c r="D1296" s="1">
        <v>45666</v>
      </c>
      <c r="E1296" t="s">
        <v>23</v>
      </c>
      <c r="F1296" t="s">
        <v>32</v>
      </c>
      <c r="G1296" t="s">
        <v>24</v>
      </c>
      <c r="H1296" t="s">
        <v>19</v>
      </c>
      <c r="I1296" t="s">
        <v>47</v>
      </c>
      <c r="J1296" t="s">
        <v>35</v>
      </c>
      <c r="K1296">
        <v>19</v>
      </c>
      <c r="L1296">
        <v>51.93</v>
      </c>
      <c r="M1296">
        <v>27.58</v>
      </c>
      <c r="N1296">
        <v>11.76</v>
      </c>
      <c r="O1296">
        <v>0</v>
      </c>
      <c r="P1296">
        <f t="shared" si="180"/>
        <v>1</v>
      </c>
      <c r="Q1296" t="str">
        <f t="shared" si="181"/>
        <v>Before 01-15</v>
      </c>
      <c r="R1296">
        <f t="shared" si="182"/>
        <v>51.93</v>
      </c>
      <c r="S1296">
        <f t="shared" si="183"/>
        <v>986.67</v>
      </c>
      <c r="T1296">
        <f t="shared" si="184"/>
        <v>462.65</v>
      </c>
      <c r="U1296" s="2">
        <f>Monthly_Fixed_Costs!$I$2</f>
        <v>26.363636363636363</v>
      </c>
      <c r="V1296">
        <f t="shared" si="185"/>
        <v>223.44</v>
      </c>
      <c r="W1296" s="2">
        <f t="shared" si="186"/>
        <v>212.84636363636361</v>
      </c>
      <c r="X1296">
        <f t="shared" si="187"/>
        <v>3</v>
      </c>
      <c r="Y1296">
        <f t="shared" si="188"/>
        <v>0</v>
      </c>
    </row>
    <row r="1297" spans="1:25" x14ac:dyDescent="0.3">
      <c r="A1297" t="s">
        <v>1333</v>
      </c>
      <c r="B1297" s="1">
        <v>45679</v>
      </c>
      <c r="C1297" s="1">
        <v>45682</v>
      </c>
      <c r="D1297" s="1">
        <v>45682</v>
      </c>
      <c r="E1297" t="s">
        <v>23</v>
      </c>
      <c r="F1297" t="s">
        <v>41</v>
      </c>
      <c r="G1297" t="s">
        <v>18</v>
      </c>
      <c r="H1297" t="s">
        <v>37</v>
      </c>
      <c r="I1297" t="s">
        <v>56</v>
      </c>
      <c r="J1297" t="s">
        <v>35</v>
      </c>
      <c r="K1297">
        <v>1</v>
      </c>
      <c r="L1297">
        <v>120.41</v>
      </c>
      <c r="M1297">
        <v>57.63</v>
      </c>
      <c r="N1297">
        <v>3.05</v>
      </c>
      <c r="O1297">
        <v>0</v>
      </c>
      <c r="P1297">
        <f t="shared" si="180"/>
        <v>1</v>
      </c>
      <c r="Q1297" t="str">
        <f t="shared" si="181"/>
        <v>After 01-15</v>
      </c>
      <c r="R1297">
        <f t="shared" si="182"/>
        <v>120.41</v>
      </c>
      <c r="S1297">
        <f t="shared" si="183"/>
        <v>120.41</v>
      </c>
      <c r="T1297">
        <f t="shared" si="184"/>
        <v>62.779999999999994</v>
      </c>
      <c r="U1297" s="2">
        <f>Monthly_Fixed_Costs!$I$2</f>
        <v>26.363636363636363</v>
      </c>
      <c r="V1297">
        <f t="shared" si="185"/>
        <v>3.05</v>
      </c>
      <c r="W1297" s="2">
        <f t="shared" si="186"/>
        <v>33.36636363636363</v>
      </c>
      <c r="X1297">
        <f t="shared" si="187"/>
        <v>3</v>
      </c>
      <c r="Y1297">
        <f t="shared" si="188"/>
        <v>0</v>
      </c>
    </row>
    <row r="1298" spans="1:25" x14ac:dyDescent="0.3">
      <c r="A1298" t="s">
        <v>1334</v>
      </c>
      <c r="B1298" s="1">
        <v>45672</v>
      </c>
      <c r="C1298" s="1">
        <v>45674</v>
      </c>
      <c r="D1298" s="1">
        <v>45673</v>
      </c>
      <c r="E1298" t="s">
        <v>16</v>
      </c>
      <c r="F1298" t="s">
        <v>32</v>
      </c>
      <c r="G1298" t="s">
        <v>18</v>
      </c>
      <c r="H1298" t="s">
        <v>25</v>
      </c>
      <c r="I1298" t="s">
        <v>47</v>
      </c>
      <c r="J1298" t="s">
        <v>35</v>
      </c>
      <c r="K1298">
        <v>7</v>
      </c>
      <c r="L1298">
        <v>131.46</v>
      </c>
      <c r="M1298">
        <v>64.42</v>
      </c>
      <c r="N1298">
        <v>5.17</v>
      </c>
      <c r="O1298">
        <v>5</v>
      </c>
      <c r="P1298">
        <f t="shared" si="180"/>
        <v>1</v>
      </c>
      <c r="Q1298" t="str">
        <f t="shared" si="181"/>
        <v>Before 01-15</v>
      </c>
      <c r="R1298">
        <f t="shared" si="182"/>
        <v>124.887</v>
      </c>
      <c r="S1298">
        <f t="shared" si="183"/>
        <v>874.20900000000006</v>
      </c>
      <c r="T1298">
        <f t="shared" si="184"/>
        <v>423.26900000000006</v>
      </c>
      <c r="U1298" s="2">
        <f>Monthly_Fixed_Costs!$I$2</f>
        <v>26.363636363636363</v>
      </c>
      <c r="V1298">
        <f t="shared" si="185"/>
        <v>36.19</v>
      </c>
      <c r="W1298" s="2">
        <f t="shared" si="186"/>
        <v>360.71536363636369</v>
      </c>
      <c r="X1298">
        <f t="shared" si="187"/>
        <v>1</v>
      </c>
      <c r="Y1298">
        <f t="shared" si="188"/>
        <v>0</v>
      </c>
    </row>
    <row r="1299" spans="1:25" x14ac:dyDescent="0.3">
      <c r="A1299" t="s">
        <v>1335</v>
      </c>
      <c r="B1299" s="1">
        <v>45676</v>
      </c>
      <c r="C1299" s="1">
        <v>45680</v>
      </c>
      <c r="D1299" s="1">
        <v>45679</v>
      </c>
      <c r="E1299" t="s">
        <v>23</v>
      </c>
      <c r="F1299" t="s">
        <v>41</v>
      </c>
      <c r="G1299" t="s">
        <v>18</v>
      </c>
      <c r="H1299" t="s">
        <v>25</v>
      </c>
      <c r="I1299" t="s">
        <v>20</v>
      </c>
      <c r="J1299" t="s">
        <v>21</v>
      </c>
      <c r="K1299">
        <v>11</v>
      </c>
      <c r="L1299">
        <v>136.83000000000001</v>
      </c>
      <c r="M1299">
        <v>62.49</v>
      </c>
      <c r="N1299">
        <v>5.86</v>
      </c>
      <c r="O1299">
        <v>5</v>
      </c>
      <c r="P1299">
        <f t="shared" si="180"/>
        <v>1</v>
      </c>
      <c r="Q1299" t="str">
        <f t="shared" si="181"/>
        <v>After 01-15</v>
      </c>
      <c r="R1299">
        <f t="shared" si="182"/>
        <v>129.98850000000002</v>
      </c>
      <c r="S1299">
        <f t="shared" si="183"/>
        <v>1429.8735000000001</v>
      </c>
      <c r="T1299">
        <f t="shared" si="184"/>
        <v>742.48350000000016</v>
      </c>
      <c r="U1299" s="2">
        <f>Monthly_Fixed_Costs!$I$2</f>
        <v>26.363636363636363</v>
      </c>
      <c r="V1299">
        <f t="shared" si="185"/>
        <v>64.460000000000008</v>
      </c>
      <c r="W1299" s="2">
        <f t="shared" si="186"/>
        <v>651.65986363636375</v>
      </c>
      <c r="X1299">
        <f t="shared" si="187"/>
        <v>3</v>
      </c>
      <c r="Y1299">
        <f t="shared" si="188"/>
        <v>0</v>
      </c>
    </row>
    <row r="1300" spans="1:25" x14ac:dyDescent="0.3">
      <c r="A1300" t="s">
        <v>1336</v>
      </c>
      <c r="B1300" s="1">
        <v>45676</v>
      </c>
      <c r="C1300" s="1">
        <v>45680</v>
      </c>
      <c r="D1300" s="1">
        <v>45679</v>
      </c>
      <c r="E1300" t="s">
        <v>23</v>
      </c>
      <c r="F1300" t="s">
        <v>17</v>
      </c>
      <c r="G1300" t="s">
        <v>18</v>
      </c>
      <c r="H1300" t="s">
        <v>37</v>
      </c>
      <c r="I1300" t="s">
        <v>26</v>
      </c>
      <c r="J1300" t="s">
        <v>27</v>
      </c>
      <c r="K1300">
        <v>3</v>
      </c>
      <c r="L1300">
        <v>93.53</v>
      </c>
      <c r="M1300">
        <v>47.78</v>
      </c>
      <c r="N1300">
        <v>9.5399999999999991</v>
      </c>
      <c r="O1300">
        <v>0</v>
      </c>
      <c r="P1300">
        <f t="shared" si="180"/>
        <v>1</v>
      </c>
      <c r="Q1300" t="str">
        <f t="shared" si="181"/>
        <v>After 01-15</v>
      </c>
      <c r="R1300">
        <f t="shared" si="182"/>
        <v>93.53</v>
      </c>
      <c r="S1300">
        <f t="shared" si="183"/>
        <v>280.59000000000003</v>
      </c>
      <c r="T1300">
        <f t="shared" si="184"/>
        <v>137.25000000000003</v>
      </c>
      <c r="U1300" s="2">
        <f>Monthly_Fixed_Costs!$I$2</f>
        <v>26.363636363636363</v>
      </c>
      <c r="V1300">
        <f t="shared" si="185"/>
        <v>28.619999999999997</v>
      </c>
      <c r="W1300" s="2">
        <f t="shared" si="186"/>
        <v>82.266363636363664</v>
      </c>
      <c r="X1300">
        <f t="shared" si="187"/>
        <v>3</v>
      </c>
      <c r="Y1300">
        <f t="shared" si="188"/>
        <v>0</v>
      </c>
    </row>
    <row r="1301" spans="1:25" x14ac:dyDescent="0.3">
      <c r="A1301" t="s">
        <v>1337</v>
      </c>
      <c r="B1301" s="1">
        <v>45669</v>
      </c>
      <c r="C1301" s="1">
        <v>45671</v>
      </c>
      <c r="D1301" s="1">
        <v>45670</v>
      </c>
      <c r="E1301" t="s">
        <v>23</v>
      </c>
      <c r="F1301" t="s">
        <v>32</v>
      </c>
      <c r="G1301" t="s">
        <v>24</v>
      </c>
      <c r="H1301" t="s">
        <v>37</v>
      </c>
      <c r="I1301" t="s">
        <v>47</v>
      </c>
      <c r="J1301" t="s">
        <v>35</v>
      </c>
      <c r="K1301">
        <v>10</v>
      </c>
      <c r="L1301">
        <v>70.81</v>
      </c>
      <c r="M1301">
        <v>37.51</v>
      </c>
      <c r="N1301">
        <v>4.5999999999999996</v>
      </c>
      <c r="O1301">
        <v>5</v>
      </c>
      <c r="P1301">
        <f t="shared" si="180"/>
        <v>1</v>
      </c>
      <c r="Q1301" t="str">
        <f t="shared" si="181"/>
        <v>Before 01-15</v>
      </c>
      <c r="R1301">
        <f t="shared" si="182"/>
        <v>67.269499999999994</v>
      </c>
      <c r="S1301">
        <f t="shared" si="183"/>
        <v>672.69499999999994</v>
      </c>
      <c r="T1301">
        <f t="shared" si="184"/>
        <v>297.59499999999997</v>
      </c>
      <c r="U1301" s="2">
        <f>Monthly_Fixed_Costs!$I$2</f>
        <v>26.363636363636363</v>
      </c>
      <c r="V1301">
        <f t="shared" si="185"/>
        <v>46</v>
      </c>
      <c r="W1301" s="2">
        <f t="shared" si="186"/>
        <v>225.2313636363636</v>
      </c>
      <c r="X1301">
        <f t="shared" si="187"/>
        <v>1</v>
      </c>
      <c r="Y1301">
        <f t="shared" si="188"/>
        <v>0</v>
      </c>
    </row>
    <row r="1302" spans="1:25" x14ac:dyDescent="0.3">
      <c r="A1302" t="s">
        <v>1338</v>
      </c>
      <c r="B1302" s="1">
        <v>45675</v>
      </c>
      <c r="C1302" s="1">
        <v>45678</v>
      </c>
      <c r="D1302" s="1">
        <v>45681</v>
      </c>
      <c r="E1302" t="s">
        <v>23</v>
      </c>
      <c r="F1302" t="s">
        <v>32</v>
      </c>
      <c r="G1302" t="s">
        <v>18</v>
      </c>
      <c r="H1302" t="s">
        <v>37</v>
      </c>
      <c r="I1302" t="s">
        <v>20</v>
      </c>
      <c r="J1302" t="s">
        <v>21</v>
      </c>
      <c r="K1302">
        <v>12</v>
      </c>
      <c r="L1302">
        <v>157.63999999999999</v>
      </c>
      <c r="M1302">
        <v>72.36</v>
      </c>
      <c r="N1302">
        <v>3.16</v>
      </c>
      <c r="O1302">
        <v>0</v>
      </c>
      <c r="P1302">
        <f t="shared" si="180"/>
        <v>0</v>
      </c>
      <c r="Q1302" t="str">
        <f t="shared" si="181"/>
        <v>After 01-15</v>
      </c>
      <c r="R1302">
        <f t="shared" si="182"/>
        <v>157.63999999999999</v>
      </c>
      <c r="S1302">
        <f t="shared" si="183"/>
        <v>1891.6799999999998</v>
      </c>
      <c r="T1302">
        <f t="shared" si="184"/>
        <v>1023.3599999999999</v>
      </c>
      <c r="U1302" s="2">
        <f>Monthly_Fixed_Costs!$I$2</f>
        <v>26.363636363636363</v>
      </c>
      <c r="V1302">
        <f t="shared" si="185"/>
        <v>37.92</v>
      </c>
      <c r="W1302" s="2">
        <f t="shared" si="186"/>
        <v>959.07636363636357</v>
      </c>
      <c r="X1302">
        <f t="shared" si="187"/>
        <v>6</v>
      </c>
      <c r="Y1302">
        <f t="shared" si="188"/>
        <v>0</v>
      </c>
    </row>
    <row r="1303" spans="1:25" x14ac:dyDescent="0.3">
      <c r="A1303" t="s">
        <v>1339</v>
      </c>
      <c r="B1303" s="1">
        <v>45678</v>
      </c>
      <c r="C1303" s="1">
        <v>45682</v>
      </c>
      <c r="D1303" s="1">
        <v>45682</v>
      </c>
      <c r="E1303" t="s">
        <v>16</v>
      </c>
      <c r="F1303" t="s">
        <v>45</v>
      </c>
      <c r="G1303" t="s">
        <v>24</v>
      </c>
      <c r="H1303" t="s">
        <v>25</v>
      </c>
      <c r="I1303" t="s">
        <v>26</v>
      </c>
      <c r="J1303" t="s">
        <v>27</v>
      </c>
      <c r="K1303">
        <v>16</v>
      </c>
      <c r="L1303">
        <v>82.65</v>
      </c>
      <c r="M1303">
        <v>41.3</v>
      </c>
      <c r="N1303">
        <v>8.39</v>
      </c>
      <c r="O1303">
        <v>10</v>
      </c>
      <c r="P1303">
        <f t="shared" si="180"/>
        <v>1</v>
      </c>
      <c r="Q1303" t="str">
        <f t="shared" si="181"/>
        <v>After 01-15</v>
      </c>
      <c r="R1303">
        <f t="shared" si="182"/>
        <v>74.385000000000005</v>
      </c>
      <c r="S1303">
        <f t="shared" si="183"/>
        <v>1190.1600000000001</v>
      </c>
      <c r="T1303">
        <f t="shared" si="184"/>
        <v>529.36000000000013</v>
      </c>
      <c r="U1303" s="2">
        <f>Monthly_Fixed_Costs!$I$2</f>
        <v>26.363636363636363</v>
      </c>
      <c r="V1303">
        <f t="shared" si="185"/>
        <v>134.24</v>
      </c>
      <c r="W1303" s="2">
        <f t="shared" si="186"/>
        <v>368.75636363636374</v>
      </c>
      <c r="X1303">
        <f t="shared" si="187"/>
        <v>4</v>
      </c>
      <c r="Y1303">
        <f t="shared" si="188"/>
        <v>0</v>
      </c>
    </row>
    <row r="1304" spans="1:25" x14ac:dyDescent="0.3">
      <c r="A1304" t="s">
        <v>1340</v>
      </c>
      <c r="B1304" s="1">
        <v>45661</v>
      </c>
      <c r="C1304" s="1">
        <v>45665</v>
      </c>
      <c r="D1304" s="1">
        <v>45665</v>
      </c>
      <c r="E1304" t="s">
        <v>16</v>
      </c>
      <c r="F1304" t="s">
        <v>45</v>
      </c>
      <c r="G1304" t="s">
        <v>24</v>
      </c>
      <c r="H1304" t="s">
        <v>33</v>
      </c>
      <c r="I1304" t="s">
        <v>20</v>
      </c>
      <c r="J1304" t="s">
        <v>21</v>
      </c>
      <c r="K1304">
        <v>6</v>
      </c>
      <c r="L1304">
        <v>76.099999999999994</v>
      </c>
      <c r="M1304">
        <v>33.65</v>
      </c>
      <c r="N1304">
        <v>5.6</v>
      </c>
      <c r="O1304">
        <v>0</v>
      </c>
      <c r="P1304">
        <f t="shared" si="180"/>
        <v>1</v>
      </c>
      <c r="Q1304" t="str">
        <f t="shared" si="181"/>
        <v>Before 01-15</v>
      </c>
      <c r="R1304">
        <f t="shared" si="182"/>
        <v>76.099999999999994</v>
      </c>
      <c r="S1304">
        <f t="shared" si="183"/>
        <v>456.59999999999997</v>
      </c>
      <c r="T1304">
        <f t="shared" si="184"/>
        <v>254.7</v>
      </c>
      <c r="U1304" s="2">
        <f>Monthly_Fixed_Costs!$I$2</f>
        <v>26.363636363636363</v>
      </c>
      <c r="V1304">
        <f t="shared" si="185"/>
        <v>33.599999999999994</v>
      </c>
      <c r="W1304" s="2">
        <f t="shared" si="186"/>
        <v>194.73636363636365</v>
      </c>
      <c r="X1304">
        <f t="shared" si="187"/>
        <v>4</v>
      </c>
      <c r="Y1304">
        <f t="shared" si="188"/>
        <v>0</v>
      </c>
    </row>
    <row r="1305" spans="1:25" x14ac:dyDescent="0.3">
      <c r="A1305" t="s">
        <v>1341</v>
      </c>
      <c r="B1305" s="1">
        <v>45676</v>
      </c>
      <c r="C1305" s="1">
        <v>45679</v>
      </c>
      <c r="D1305" s="1">
        <v>45679</v>
      </c>
      <c r="E1305" t="s">
        <v>16</v>
      </c>
      <c r="F1305" t="s">
        <v>41</v>
      </c>
      <c r="G1305" t="s">
        <v>24</v>
      </c>
      <c r="H1305" t="s">
        <v>33</v>
      </c>
      <c r="I1305" t="s">
        <v>26</v>
      </c>
      <c r="J1305" t="s">
        <v>27</v>
      </c>
      <c r="K1305">
        <v>7</v>
      </c>
      <c r="L1305">
        <v>76.010000000000005</v>
      </c>
      <c r="M1305">
        <v>44.87</v>
      </c>
      <c r="N1305">
        <v>9.51</v>
      </c>
      <c r="O1305">
        <v>5</v>
      </c>
      <c r="P1305">
        <f t="shared" si="180"/>
        <v>1</v>
      </c>
      <c r="Q1305" t="str">
        <f t="shared" si="181"/>
        <v>After 01-15</v>
      </c>
      <c r="R1305">
        <f t="shared" si="182"/>
        <v>72.209500000000006</v>
      </c>
      <c r="S1305">
        <f t="shared" si="183"/>
        <v>505.46650000000005</v>
      </c>
      <c r="T1305">
        <f t="shared" si="184"/>
        <v>191.37650000000008</v>
      </c>
      <c r="U1305" s="2">
        <f>Monthly_Fixed_Costs!$I$2</f>
        <v>26.363636363636363</v>
      </c>
      <c r="V1305">
        <f t="shared" si="185"/>
        <v>66.569999999999993</v>
      </c>
      <c r="W1305" s="2">
        <f t="shared" si="186"/>
        <v>98.442863636363725</v>
      </c>
      <c r="X1305">
        <f t="shared" si="187"/>
        <v>3</v>
      </c>
      <c r="Y1305">
        <f t="shared" si="188"/>
        <v>0</v>
      </c>
    </row>
    <row r="1306" spans="1:25" x14ac:dyDescent="0.3">
      <c r="A1306" t="s">
        <v>1342</v>
      </c>
      <c r="B1306" s="1">
        <v>45680</v>
      </c>
      <c r="C1306" s="1">
        <v>45683</v>
      </c>
      <c r="D1306" s="1">
        <v>45683</v>
      </c>
      <c r="E1306" t="s">
        <v>23</v>
      </c>
      <c r="F1306" t="s">
        <v>41</v>
      </c>
      <c r="G1306" t="s">
        <v>18</v>
      </c>
      <c r="H1306" t="s">
        <v>33</v>
      </c>
      <c r="I1306" t="s">
        <v>34</v>
      </c>
      <c r="J1306" t="s">
        <v>35</v>
      </c>
      <c r="K1306">
        <v>6</v>
      </c>
      <c r="L1306">
        <v>104.92</v>
      </c>
      <c r="M1306">
        <v>65.14</v>
      </c>
      <c r="N1306">
        <v>11.2</v>
      </c>
      <c r="O1306">
        <v>0</v>
      </c>
      <c r="P1306">
        <f t="shared" si="180"/>
        <v>1</v>
      </c>
      <c r="Q1306" t="str">
        <f t="shared" si="181"/>
        <v>After 01-15</v>
      </c>
      <c r="R1306">
        <f t="shared" si="182"/>
        <v>104.92</v>
      </c>
      <c r="S1306">
        <f t="shared" si="183"/>
        <v>629.52</v>
      </c>
      <c r="T1306">
        <f t="shared" si="184"/>
        <v>238.67999999999995</v>
      </c>
      <c r="U1306" s="2">
        <f>Monthly_Fixed_Costs!$I$2</f>
        <v>26.363636363636363</v>
      </c>
      <c r="V1306">
        <f t="shared" si="185"/>
        <v>67.199999999999989</v>
      </c>
      <c r="W1306" s="2">
        <f t="shared" si="186"/>
        <v>145.11636363636359</v>
      </c>
      <c r="X1306">
        <f t="shared" si="187"/>
        <v>3</v>
      </c>
      <c r="Y1306">
        <f t="shared" si="188"/>
        <v>0</v>
      </c>
    </row>
    <row r="1307" spans="1:25" x14ac:dyDescent="0.3">
      <c r="A1307" t="s">
        <v>1343</v>
      </c>
      <c r="B1307" s="1">
        <v>45684</v>
      </c>
      <c r="C1307" s="1">
        <v>45687</v>
      </c>
      <c r="D1307" s="1">
        <v>45687</v>
      </c>
      <c r="E1307" t="s">
        <v>16</v>
      </c>
      <c r="F1307" t="s">
        <v>45</v>
      </c>
      <c r="G1307" t="s">
        <v>18</v>
      </c>
      <c r="H1307" t="s">
        <v>25</v>
      </c>
      <c r="I1307" t="s">
        <v>26</v>
      </c>
      <c r="J1307" t="s">
        <v>27</v>
      </c>
      <c r="K1307">
        <v>17</v>
      </c>
      <c r="L1307">
        <v>71.48</v>
      </c>
      <c r="M1307">
        <v>39.54</v>
      </c>
      <c r="N1307">
        <v>6.16</v>
      </c>
      <c r="O1307">
        <v>5</v>
      </c>
      <c r="P1307">
        <f t="shared" si="180"/>
        <v>1</v>
      </c>
      <c r="Q1307" t="str">
        <f t="shared" si="181"/>
        <v>After 01-15</v>
      </c>
      <c r="R1307">
        <f t="shared" si="182"/>
        <v>67.906000000000006</v>
      </c>
      <c r="S1307">
        <f t="shared" si="183"/>
        <v>1154.402</v>
      </c>
      <c r="T1307">
        <f t="shared" si="184"/>
        <v>482.22200000000009</v>
      </c>
      <c r="U1307" s="2">
        <f>Monthly_Fixed_Costs!$I$2</f>
        <v>26.363636363636363</v>
      </c>
      <c r="V1307">
        <f t="shared" si="185"/>
        <v>104.72</v>
      </c>
      <c r="W1307" s="2">
        <f t="shared" si="186"/>
        <v>351.13836363636369</v>
      </c>
      <c r="X1307">
        <f t="shared" si="187"/>
        <v>3</v>
      </c>
      <c r="Y1307">
        <f t="shared" si="188"/>
        <v>0</v>
      </c>
    </row>
    <row r="1308" spans="1:25" x14ac:dyDescent="0.3">
      <c r="A1308" t="s">
        <v>1344</v>
      </c>
      <c r="B1308" s="1">
        <v>45660</v>
      </c>
      <c r="C1308" s="1">
        <v>45663</v>
      </c>
      <c r="D1308" s="1">
        <v>45662</v>
      </c>
      <c r="E1308" t="s">
        <v>23</v>
      </c>
      <c r="F1308" t="s">
        <v>41</v>
      </c>
      <c r="G1308" t="s">
        <v>18</v>
      </c>
      <c r="H1308" t="s">
        <v>19</v>
      </c>
      <c r="I1308" t="s">
        <v>38</v>
      </c>
      <c r="J1308" t="s">
        <v>21</v>
      </c>
      <c r="K1308">
        <v>4</v>
      </c>
      <c r="L1308">
        <v>60.75</v>
      </c>
      <c r="M1308">
        <v>36.67</v>
      </c>
      <c r="N1308">
        <v>3.18</v>
      </c>
      <c r="O1308">
        <v>10</v>
      </c>
      <c r="P1308">
        <f t="shared" si="180"/>
        <v>1</v>
      </c>
      <c r="Q1308" t="str">
        <f t="shared" si="181"/>
        <v>Before 01-15</v>
      </c>
      <c r="R1308">
        <f t="shared" si="182"/>
        <v>54.675000000000004</v>
      </c>
      <c r="S1308">
        <f t="shared" si="183"/>
        <v>218.70000000000002</v>
      </c>
      <c r="T1308">
        <f t="shared" si="184"/>
        <v>72.02000000000001</v>
      </c>
      <c r="U1308" s="2">
        <f>Monthly_Fixed_Costs!$I$2</f>
        <v>26.363636363636363</v>
      </c>
      <c r="V1308">
        <f t="shared" si="185"/>
        <v>12.72</v>
      </c>
      <c r="W1308" s="2">
        <f t="shared" si="186"/>
        <v>32.936363636363645</v>
      </c>
      <c r="X1308">
        <f t="shared" si="187"/>
        <v>2</v>
      </c>
      <c r="Y1308">
        <f t="shared" si="188"/>
        <v>0</v>
      </c>
    </row>
    <row r="1309" spans="1:25" x14ac:dyDescent="0.3">
      <c r="A1309" t="s">
        <v>1345</v>
      </c>
      <c r="B1309" s="1">
        <v>45662</v>
      </c>
      <c r="C1309" s="1">
        <v>45666</v>
      </c>
      <c r="D1309" s="1">
        <v>45665</v>
      </c>
      <c r="E1309" t="s">
        <v>16</v>
      </c>
      <c r="F1309" t="s">
        <v>41</v>
      </c>
      <c r="G1309" t="s">
        <v>18</v>
      </c>
      <c r="H1309" t="s">
        <v>33</v>
      </c>
      <c r="I1309" t="s">
        <v>20</v>
      </c>
      <c r="J1309" t="s">
        <v>21</v>
      </c>
      <c r="K1309">
        <v>10</v>
      </c>
      <c r="L1309">
        <v>118.7</v>
      </c>
      <c r="M1309">
        <v>72.72</v>
      </c>
      <c r="N1309">
        <v>5.69</v>
      </c>
      <c r="O1309">
        <v>5</v>
      </c>
      <c r="P1309">
        <f t="shared" si="180"/>
        <v>1</v>
      </c>
      <c r="Q1309" t="str">
        <f t="shared" si="181"/>
        <v>Before 01-15</v>
      </c>
      <c r="R1309">
        <f t="shared" si="182"/>
        <v>112.765</v>
      </c>
      <c r="S1309">
        <f t="shared" si="183"/>
        <v>1127.6500000000001</v>
      </c>
      <c r="T1309">
        <f t="shared" si="184"/>
        <v>400.45000000000005</v>
      </c>
      <c r="U1309" s="2">
        <f>Monthly_Fixed_Costs!$I$2</f>
        <v>26.363636363636363</v>
      </c>
      <c r="V1309">
        <f t="shared" si="185"/>
        <v>56.900000000000006</v>
      </c>
      <c r="W1309" s="2">
        <f t="shared" si="186"/>
        <v>317.18636363636369</v>
      </c>
      <c r="X1309">
        <f t="shared" si="187"/>
        <v>3</v>
      </c>
      <c r="Y1309">
        <f t="shared" si="188"/>
        <v>0</v>
      </c>
    </row>
    <row r="1310" spans="1:25" x14ac:dyDescent="0.3">
      <c r="A1310" t="s">
        <v>1346</v>
      </c>
      <c r="B1310" s="1">
        <v>45665</v>
      </c>
      <c r="C1310" s="1">
        <v>45668</v>
      </c>
      <c r="D1310" s="1">
        <v>45668</v>
      </c>
      <c r="E1310" t="s">
        <v>16</v>
      </c>
      <c r="F1310" t="s">
        <v>45</v>
      </c>
      <c r="G1310" t="s">
        <v>18</v>
      </c>
      <c r="H1310" t="s">
        <v>33</v>
      </c>
      <c r="I1310" t="s">
        <v>26</v>
      </c>
      <c r="J1310" t="s">
        <v>27</v>
      </c>
      <c r="K1310">
        <v>2</v>
      </c>
      <c r="L1310">
        <v>60.16</v>
      </c>
      <c r="M1310">
        <v>32.799999999999997</v>
      </c>
      <c r="N1310">
        <v>6.49</v>
      </c>
      <c r="O1310">
        <v>10</v>
      </c>
      <c r="P1310">
        <f t="shared" si="180"/>
        <v>1</v>
      </c>
      <c r="Q1310" t="str">
        <f t="shared" si="181"/>
        <v>Before 01-15</v>
      </c>
      <c r="R1310">
        <f t="shared" si="182"/>
        <v>54.143999999999998</v>
      </c>
      <c r="S1310">
        <f t="shared" si="183"/>
        <v>108.288</v>
      </c>
      <c r="T1310">
        <f t="shared" si="184"/>
        <v>42.688000000000002</v>
      </c>
      <c r="U1310" s="2">
        <f>Monthly_Fixed_Costs!$I$2</f>
        <v>26.363636363636363</v>
      </c>
      <c r="V1310">
        <f t="shared" si="185"/>
        <v>12.98</v>
      </c>
      <c r="W1310" s="2">
        <f t="shared" si="186"/>
        <v>3.3443636363636386</v>
      </c>
      <c r="X1310">
        <f t="shared" si="187"/>
        <v>3</v>
      </c>
      <c r="Y1310">
        <f t="shared" si="188"/>
        <v>1</v>
      </c>
    </row>
    <row r="1311" spans="1:25" x14ac:dyDescent="0.3">
      <c r="A1311" t="s">
        <v>1347</v>
      </c>
      <c r="B1311" s="1">
        <v>45661</v>
      </c>
      <c r="C1311" s="1">
        <v>45665</v>
      </c>
      <c r="D1311" s="1">
        <v>45665</v>
      </c>
      <c r="E1311" t="s">
        <v>16</v>
      </c>
      <c r="F1311" t="s">
        <v>45</v>
      </c>
      <c r="G1311" t="s">
        <v>24</v>
      </c>
      <c r="H1311" t="s">
        <v>19</v>
      </c>
      <c r="I1311" t="s">
        <v>47</v>
      </c>
      <c r="J1311" t="s">
        <v>35</v>
      </c>
      <c r="K1311">
        <v>7</v>
      </c>
      <c r="L1311">
        <v>115.12</v>
      </c>
      <c r="M1311">
        <v>67.48</v>
      </c>
      <c r="N1311">
        <v>10.99</v>
      </c>
      <c r="O1311">
        <v>5</v>
      </c>
      <c r="P1311">
        <f t="shared" si="180"/>
        <v>1</v>
      </c>
      <c r="Q1311" t="str">
        <f t="shared" si="181"/>
        <v>Before 01-15</v>
      </c>
      <c r="R1311">
        <f t="shared" si="182"/>
        <v>109.364</v>
      </c>
      <c r="S1311">
        <f t="shared" si="183"/>
        <v>765.548</v>
      </c>
      <c r="T1311">
        <f t="shared" si="184"/>
        <v>293.18799999999999</v>
      </c>
      <c r="U1311" s="2">
        <f>Monthly_Fixed_Costs!$I$2</f>
        <v>26.363636363636363</v>
      </c>
      <c r="V1311">
        <f t="shared" si="185"/>
        <v>76.930000000000007</v>
      </c>
      <c r="W1311" s="2">
        <f t="shared" si="186"/>
        <v>189.89436363636361</v>
      </c>
      <c r="X1311">
        <f t="shared" si="187"/>
        <v>4</v>
      </c>
      <c r="Y1311">
        <f t="shared" si="188"/>
        <v>0</v>
      </c>
    </row>
    <row r="1312" spans="1:25" x14ac:dyDescent="0.3">
      <c r="A1312" t="s">
        <v>1348</v>
      </c>
      <c r="B1312" s="1">
        <v>45668</v>
      </c>
      <c r="C1312" s="1">
        <v>45670</v>
      </c>
      <c r="D1312" s="1">
        <v>45670</v>
      </c>
      <c r="E1312" t="s">
        <v>16</v>
      </c>
      <c r="F1312" t="s">
        <v>17</v>
      </c>
      <c r="G1312" t="s">
        <v>24</v>
      </c>
      <c r="H1312" t="s">
        <v>19</v>
      </c>
      <c r="I1312" t="s">
        <v>29</v>
      </c>
      <c r="J1312" t="s">
        <v>27</v>
      </c>
      <c r="K1312">
        <v>9</v>
      </c>
      <c r="L1312">
        <v>119.05</v>
      </c>
      <c r="M1312">
        <v>50.04</v>
      </c>
      <c r="N1312">
        <v>4.42</v>
      </c>
      <c r="O1312">
        <v>5</v>
      </c>
      <c r="P1312">
        <f t="shared" si="180"/>
        <v>1</v>
      </c>
      <c r="Q1312" t="str">
        <f t="shared" si="181"/>
        <v>Before 01-15</v>
      </c>
      <c r="R1312">
        <f t="shared" si="182"/>
        <v>113.0975</v>
      </c>
      <c r="S1312">
        <f t="shared" si="183"/>
        <v>1017.8774999999999</v>
      </c>
      <c r="T1312">
        <f t="shared" si="184"/>
        <v>567.51749999999993</v>
      </c>
      <c r="U1312" s="2">
        <f>Monthly_Fixed_Costs!$I$2</f>
        <v>26.363636363636363</v>
      </c>
      <c r="V1312">
        <f t="shared" si="185"/>
        <v>39.78</v>
      </c>
      <c r="W1312" s="2">
        <f t="shared" si="186"/>
        <v>501.37386363636358</v>
      </c>
      <c r="X1312">
        <f t="shared" si="187"/>
        <v>2</v>
      </c>
      <c r="Y1312">
        <f t="shared" si="188"/>
        <v>0</v>
      </c>
    </row>
    <row r="1313" spans="1:25" x14ac:dyDescent="0.3">
      <c r="A1313" t="s">
        <v>1349</v>
      </c>
      <c r="B1313" s="1">
        <v>45684</v>
      </c>
      <c r="C1313" s="1">
        <v>45688</v>
      </c>
      <c r="D1313" s="1">
        <v>45688</v>
      </c>
      <c r="E1313" t="s">
        <v>23</v>
      </c>
      <c r="F1313" t="s">
        <v>17</v>
      </c>
      <c r="G1313" t="s">
        <v>18</v>
      </c>
      <c r="H1313" t="s">
        <v>19</v>
      </c>
      <c r="I1313" t="s">
        <v>38</v>
      </c>
      <c r="J1313" t="s">
        <v>21</v>
      </c>
      <c r="K1313">
        <v>3</v>
      </c>
      <c r="L1313">
        <v>29.26</v>
      </c>
      <c r="M1313">
        <v>14.23</v>
      </c>
      <c r="N1313">
        <v>4.25</v>
      </c>
      <c r="O1313">
        <v>0</v>
      </c>
      <c r="P1313">
        <f t="shared" si="180"/>
        <v>1</v>
      </c>
      <c r="Q1313" t="str">
        <f t="shared" si="181"/>
        <v>After 01-15</v>
      </c>
      <c r="R1313">
        <f t="shared" si="182"/>
        <v>29.26</v>
      </c>
      <c r="S1313">
        <f t="shared" si="183"/>
        <v>87.78</v>
      </c>
      <c r="T1313">
        <f t="shared" si="184"/>
        <v>45.09</v>
      </c>
      <c r="U1313" s="2">
        <f>Monthly_Fixed_Costs!$I$2</f>
        <v>26.363636363636363</v>
      </c>
      <c r="V1313">
        <f t="shared" si="185"/>
        <v>12.75</v>
      </c>
      <c r="W1313" s="2">
        <f t="shared" si="186"/>
        <v>5.9763636363636436</v>
      </c>
      <c r="X1313">
        <f t="shared" si="187"/>
        <v>4</v>
      </c>
      <c r="Y1313">
        <f t="shared" si="188"/>
        <v>1</v>
      </c>
    </row>
    <row r="1314" spans="1:25" x14ac:dyDescent="0.3">
      <c r="A1314" t="s">
        <v>1350</v>
      </c>
      <c r="B1314" s="1">
        <v>45659</v>
      </c>
      <c r="C1314" s="1">
        <v>45661</v>
      </c>
      <c r="D1314" s="1">
        <v>45661</v>
      </c>
      <c r="E1314" t="s">
        <v>23</v>
      </c>
      <c r="F1314" t="s">
        <v>17</v>
      </c>
      <c r="G1314" t="s">
        <v>18</v>
      </c>
      <c r="H1314" t="s">
        <v>37</v>
      </c>
      <c r="I1314" t="s">
        <v>20</v>
      </c>
      <c r="J1314" t="s">
        <v>21</v>
      </c>
      <c r="K1314">
        <v>17</v>
      </c>
      <c r="L1314">
        <v>93.15</v>
      </c>
      <c r="M1314">
        <v>41.15</v>
      </c>
      <c r="N1314">
        <v>9.51</v>
      </c>
      <c r="O1314">
        <v>0</v>
      </c>
      <c r="P1314">
        <f t="shared" si="180"/>
        <v>1</v>
      </c>
      <c r="Q1314" t="str">
        <f t="shared" si="181"/>
        <v>Before 01-15</v>
      </c>
      <c r="R1314">
        <f t="shared" si="182"/>
        <v>93.15</v>
      </c>
      <c r="S1314">
        <f t="shared" si="183"/>
        <v>1583.5500000000002</v>
      </c>
      <c r="T1314">
        <f t="shared" si="184"/>
        <v>884.00000000000023</v>
      </c>
      <c r="U1314" s="2">
        <f>Monthly_Fixed_Costs!$I$2</f>
        <v>26.363636363636363</v>
      </c>
      <c r="V1314">
        <f t="shared" si="185"/>
        <v>161.66999999999999</v>
      </c>
      <c r="W1314" s="2">
        <f t="shared" si="186"/>
        <v>695.96636363636389</v>
      </c>
      <c r="X1314">
        <f t="shared" si="187"/>
        <v>2</v>
      </c>
      <c r="Y1314">
        <f t="shared" si="188"/>
        <v>0</v>
      </c>
    </row>
    <row r="1315" spans="1:25" x14ac:dyDescent="0.3">
      <c r="A1315" t="s">
        <v>1351</v>
      </c>
      <c r="B1315" s="1">
        <v>45670</v>
      </c>
      <c r="C1315" s="1">
        <v>45672</v>
      </c>
      <c r="D1315" s="1">
        <v>45671</v>
      </c>
      <c r="E1315" t="s">
        <v>23</v>
      </c>
      <c r="F1315" t="s">
        <v>45</v>
      </c>
      <c r="G1315" t="s">
        <v>24</v>
      </c>
      <c r="H1315" t="s">
        <v>19</v>
      </c>
      <c r="I1315" t="s">
        <v>34</v>
      </c>
      <c r="J1315" t="s">
        <v>35</v>
      </c>
      <c r="K1315">
        <v>19</v>
      </c>
      <c r="L1315">
        <v>137.74</v>
      </c>
      <c r="M1315">
        <v>73.510000000000005</v>
      </c>
      <c r="N1315">
        <v>8.31</v>
      </c>
      <c r="O1315">
        <v>10</v>
      </c>
      <c r="P1315">
        <f t="shared" si="180"/>
        <v>1</v>
      </c>
      <c r="Q1315" t="str">
        <f t="shared" si="181"/>
        <v>Before 01-15</v>
      </c>
      <c r="R1315">
        <f t="shared" si="182"/>
        <v>123.96600000000001</v>
      </c>
      <c r="S1315">
        <f t="shared" si="183"/>
        <v>2355.3540000000003</v>
      </c>
      <c r="T1315">
        <f t="shared" si="184"/>
        <v>958.66400000000021</v>
      </c>
      <c r="U1315" s="2">
        <f>Monthly_Fixed_Costs!$I$2</f>
        <v>26.363636363636363</v>
      </c>
      <c r="V1315">
        <f t="shared" si="185"/>
        <v>157.89000000000001</v>
      </c>
      <c r="W1315" s="2">
        <f t="shared" si="186"/>
        <v>774.41036363636385</v>
      </c>
      <c r="X1315">
        <f t="shared" si="187"/>
        <v>1</v>
      </c>
      <c r="Y1315">
        <f t="shared" si="188"/>
        <v>0</v>
      </c>
    </row>
    <row r="1316" spans="1:25" x14ac:dyDescent="0.3">
      <c r="A1316" t="s">
        <v>1352</v>
      </c>
      <c r="B1316" s="1">
        <v>45686</v>
      </c>
      <c r="C1316" s="1">
        <v>45690</v>
      </c>
      <c r="D1316" s="1">
        <v>45690</v>
      </c>
      <c r="E1316" t="s">
        <v>23</v>
      </c>
      <c r="F1316" t="s">
        <v>17</v>
      </c>
      <c r="G1316" t="s">
        <v>24</v>
      </c>
      <c r="H1316" t="s">
        <v>33</v>
      </c>
      <c r="I1316" t="s">
        <v>47</v>
      </c>
      <c r="J1316" t="s">
        <v>35</v>
      </c>
      <c r="K1316">
        <v>16</v>
      </c>
      <c r="L1316">
        <v>69.06</v>
      </c>
      <c r="M1316">
        <v>39.159999999999997</v>
      </c>
      <c r="N1316">
        <v>10.87</v>
      </c>
      <c r="O1316">
        <v>10</v>
      </c>
      <c r="P1316">
        <f t="shared" si="180"/>
        <v>1</v>
      </c>
      <c r="Q1316" t="str">
        <f t="shared" si="181"/>
        <v>After 01-15</v>
      </c>
      <c r="R1316">
        <f t="shared" si="182"/>
        <v>62.154000000000003</v>
      </c>
      <c r="S1316">
        <f t="shared" si="183"/>
        <v>994.46400000000006</v>
      </c>
      <c r="T1316">
        <f t="shared" si="184"/>
        <v>367.90400000000011</v>
      </c>
      <c r="U1316" s="2">
        <f>Monthly_Fixed_Costs!$I$2</f>
        <v>26.363636363636363</v>
      </c>
      <c r="V1316">
        <f t="shared" si="185"/>
        <v>173.92</v>
      </c>
      <c r="W1316" s="2">
        <f t="shared" si="186"/>
        <v>167.62036363636375</v>
      </c>
      <c r="X1316">
        <f t="shared" si="187"/>
        <v>4</v>
      </c>
      <c r="Y1316">
        <f t="shared" si="188"/>
        <v>0</v>
      </c>
    </row>
    <row r="1317" spans="1:25" x14ac:dyDescent="0.3">
      <c r="A1317" t="s">
        <v>1353</v>
      </c>
      <c r="B1317" s="1">
        <v>45687</v>
      </c>
      <c r="C1317" s="1">
        <v>45691</v>
      </c>
      <c r="D1317" s="1">
        <v>45691</v>
      </c>
      <c r="E1317" t="s">
        <v>23</v>
      </c>
      <c r="F1317" t="s">
        <v>17</v>
      </c>
      <c r="G1317" t="s">
        <v>18</v>
      </c>
      <c r="H1317" t="s">
        <v>37</v>
      </c>
      <c r="I1317" t="s">
        <v>20</v>
      </c>
      <c r="J1317" t="s">
        <v>21</v>
      </c>
      <c r="K1317">
        <v>14</v>
      </c>
      <c r="L1317">
        <v>57.41</v>
      </c>
      <c r="M1317">
        <v>35.29</v>
      </c>
      <c r="N1317">
        <v>9.61</v>
      </c>
      <c r="O1317">
        <v>5</v>
      </c>
      <c r="P1317">
        <f t="shared" si="180"/>
        <v>1</v>
      </c>
      <c r="Q1317" t="str">
        <f t="shared" si="181"/>
        <v>After 01-15</v>
      </c>
      <c r="R1317">
        <f t="shared" si="182"/>
        <v>54.539499999999997</v>
      </c>
      <c r="S1317">
        <f t="shared" si="183"/>
        <v>763.553</v>
      </c>
      <c r="T1317">
        <f t="shared" si="184"/>
        <v>269.49299999999999</v>
      </c>
      <c r="U1317" s="2">
        <f>Monthly_Fixed_Costs!$I$2</f>
        <v>26.363636363636363</v>
      </c>
      <c r="V1317">
        <f t="shared" si="185"/>
        <v>134.54</v>
      </c>
      <c r="W1317" s="2">
        <f t="shared" si="186"/>
        <v>108.58936363636363</v>
      </c>
      <c r="X1317">
        <f t="shared" si="187"/>
        <v>4</v>
      </c>
      <c r="Y1317">
        <f t="shared" si="188"/>
        <v>0</v>
      </c>
    </row>
    <row r="1318" spans="1:25" x14ac:dyDescent="0.3">
      <c r="A1318" t="s">
        <v>1354</v>
      </c>
      <c r="B1318" s="1">
        <v>45664</v>
      </c>
      <c r="C1318" s="1">
        <v>45667</v>
      </c>
      <c r="D1318" s="1">
        <v>45666</v>
      </c>
      <c r="E1318" t="s">
        <v>16</v>
      </c>
      <c r="F1318" t="s">
        <v>17</v>
      </c>
      <c r="G1318" t="s">
        <v>24</v>
      </c>
      <c r="H1318" t="s">
        <v>25</v>
      </c>
      <c r="I1318" t="s">
        <v>34</v>
      </c>
      <c r="J1318" t="s">
        <v>35</v>
      </c>
      <c r="K1318">
        <v>8</v>
      </c>
      <c r="L1318">
        <v>59.34</v>
      </c>
      <c r="M1318">
        <v>34.11</v>
      </c>
      <c r="N1318">
        <v>11.28</v>
      </c>
      <c r="O1318">
        <v>5</v>
      </c>
      <c r="P1318">
        <f t="shared" si="180"/>
        <v>1</v>
      </c>
      <c r="Q1318" t="str">
        <f t="shared" si="181"/>
        <v>Before 01-15</v>
      </c>
      <c r="R1318">
        <f t="shared" si="182"/>
        <v>56.372999999999998</v>
      </c>
      <c r="S1318">
        <f t="shared" si="183"/>
        <v>450.98399999999998</v>
      </c>
      <c r="T1318">
        <f t="shared" si="184"/>
        <v>178.10399999999998</v>
      </c>
      <c r="U1318" s="2">
        <f>Monthly_Fixed_Costs!$I$2</f>
        <v>26.363636363636363</v>
      </c>
      <c r="V1318">
        <f t="shared" si="185"/>
        <v>90.24</v>
      </c>
      <c r="W1318" s="2">
        <f t="shared" si="186"/>
        <v>61.50036363636363</v>
      </c>
      <c r="X1318">
        <f t="shared" si="187"/>
        <v>2</v>
      </c>
      <c r="Y1318">
        <f t="shared" si="188"/>
        <v>0</v>
      </c>
    </row>
    <row r="1319" spans="1:25" x14ac:dyDescent="0.3">
      <c r="A1319" t="s">
        <v>1355</v>
      </c>
      <c r="B1319" s="1">
        <v>45672</v>
      </c>
      <c r="C1319" s="1">
        <v>45676</v>
      </c>
      <c r="D1319" s="1">
        <v>45676</v>
      </c>
      <c r="E1319" t="s">
        <v>16</v>
      </c>
      <c r="F1319" t="s">
        <v>45</v>
      </c>
      <c r="G1319" t="s">
        <v>18</v>
      </c>
      <c r="H1319" t="s">
        <v>19</v>
      </c>
      <c r="I1319" t="s">
        <v>20</v>
      </c>
      <c r="J1319" t="s">
        <v>21</v>
      </c>
      <c r="K1319">
        <v>3</v>
      </c>
      <c r="L1319">
        <v>175.39</v>
      </c>
      <c r="M1319">
        <v>84.43</v>
      </c>
      <c r="N1319">
        <v>8.66</v>
      </c>
      <c r="O1319">
        <v>15</v>
      </c>
      <c r="P1319">
        <f t="shared" si="180"/>
        <v>1</v>
      </c>
      <c r="Q1319" t="str">
        <f t="shared" si="181"/>
        <v>Before 01-15</v>
      </c>
      <c r="R1319">
        <f t="shared" si="182"/>
        <v>149.08149999999998</v>
      </c>
      <c r="S1319">
        <f t="shared" si="183"/>
        <v>447.2444999999999</v>
      </c>
      <c r="T1319">
        <f t="shared" si="184"/>
        <v>193.95449999999988</v>
      </c>
      <c r="U1319" s="2">
        <f>Monthly_Fixed_Costs!$I$2</f>
        <v>26.363636363636363</v>
      </c>
      <c r="V1319">
        <f t="shared" si="185"/>
        <v>25.98</v>
      </c>
      <c r="W1319" s="2">
        <f t="shared" si="186"/>
        <v>141.61086363636352</v>
      </c>
      <c r="X1319">
        <f t="shared" si="187"/>
        <v>4</v>
      </c>
      <c r="Y1319">
        <f t="shared" si="188"/>
        <v>0</v>
      </c>
    </row>
    <row r="1320" spans="1:25" x14ac:dyDescent="0.3">
      <c r="A1320" t="s">
        <v>1356</v>
      </c>
      <c r="B1320" s="1">
        <v>45664</v>
      </c>
      <c r="C1320" s="1">
        <v>45666</v>
      </c>
      <c r="D1320" s="1">
        <v>45665</v>
      </c>
      <c r="E1320" t="s">
        <v>23</v>
      </c>
      <c r="F1320" t="s">
        <v>41</v>
      </c>
      <c r="G1320" t="s">
        <v>24</v>
      </c>
      <c r="H1320" t="s">
        <v>25</v>
      </c>
      <c r="I1320" t="s">
        <v>38</v>
      </c>
      <c r="J1320" t="s">
        <v>21</v>
      </c>
      <c r="K1320">
        <v>20</v>
      </c>
      <c r="L1320">
        <v>198.25</v>
      </c>
      <c r="M1320">
        <v>99.44</v>
      </c>
      <c r="N1320">
        <v>8.49</v>
      </c>
      <c r="O1320">
        <v>5</v>
      </c>
      <c r="P1320">
        <f t="shared" si="180"/>
        <v>1</v>
      </c>
      <c r="Q1320" t="str">
        <f t="shared" si="181"/>
        <v>Before 01-15</v>
      </c>
      <c r="R1320">
        <f t="shared" si="182"/>
        <v>188.33749999999998</v>
      </c>
      <c r="S1320">
        <f t="shared" si="183"/>
        <v>3766.7499999999995</v>
      </c>
      <c r="T1320">
        <f t="shared" si="184"/>
        <v>1777.9499999999996</v>
      </c>
      <c r="U1320" s="2">
        <f>Monthly_Fixed_Costs!$I$2</f>
        <v>26.363636363636363</v>
      </c>
      <c r="V1320">
        <f t="shared" si="185"/>
        <v>169.8</v>
      </c>
      <c r="W1320" s="2">
        <f t="shared" si="186"/>
        <v>1581.7863636363631</v>
      </c>
      <c r="X1320">
        <f t="shared" si="187"/>
        <v>1</v>
      </c>
      <c r="Y1320">
        <f t="shared" si="188"/>
        <v>0</v>
      </c>
    </row>
    <row r="1321" spans="1:25" x14ac:dyDescent="0.3">
      <c r="A1321" t="s">
        <v>1357</v>
      </c>
      <c r="B1321" s="1">
        <v>45665</v>
      </c>
      <c r="C1321" s="1">
        <v>45668</v>
      </c>
      <c r="D1321" s="1">
        <v>45668</v>
      </c>
      <c r="E1321" t="s">
        <v>23</v>
      </c>
      <c r="F1321" t="s">
        <v>32</v>
      </c>
      <c r="G1321" t="s">
        <v>24</v>
      </c>
      <c r="H1321" t="s">
        <v>19</v>
      </c>
      <c r="I1321" t="s">
        <v>38</v>
      </c>
      <c r="J1321" t="s">
        <v>21</v>
      </c>
      <c r="K1321">
        <v>12</v>
      </c>
      <c r="L1321">
        <v>86.13</v>
      </c>
      <c r="M1321">
        <v>45.8</v>
      </c>
      <c r="N1321">
        <v>4.4000000000000004</v>
      </c>
      <c r="O1321">
        <v>15</v>
      </c>
      <c r="P1321">
        <f t="shared" si="180"/>
        <v>1</v>
      </c>
      <c r="Q1321" t="str">
        <f t="shared" si="181"/>
        <v>Before 01-15</v>
      </c>
      <c r="R1321">
        <f t="shared" si="182"/>
        <v>73.210499999999996</v>
      </c>
      <c r="S1321">
        <f t="shared" si="183"/>
        <v>878.52599999999995</v>
      </c>
      <c r="T1321">
        <f t="shared" si="184"/>
        <v>328.92600000000004</v>
      </c>
      <c r="U1321" s="2">
        <f>Monthly_Fixed_Costs!$I$2</f>
        <v>26.363636363636363</v>
      </c>
      <c r="V1321">
        <f t="shared" si="185"/>
        <v>52.800000000000004</v>
      </c>
      <c r="W1321" s="2">
        <f t="shared" si="186"/>
        <v>249.76236363636366</v>
      </c>
      <c r="X1321">
        <f t="shared" si="187"/>
        <v>3</v>
      </c>
      <c r="Y1321">
        <f t="shared" si="188"/>
        <v>0</v>
      </c>
    </row>
    <row r="1322" spans="1:25" x14ac:dyDescent="0.3">
      <c r="A1322" t="s">
        <v>1358</v>
      </c>
      <c r="B1322" s="1">
        <v>45672</v>
      </c>
      <c r="C1322" s="1">
        <v>45675</v>
      </c>
      <c r="D1322" s="1">
        <v>45674</v>
      </c>
      <c r="E1322" t="s">
        <v>23</v>
      </c>
      <c r="F1322" t="s">
        <v>32</v>
      </c>
      <c r="G1322" t="s">
        <v>18</v>
      </c>
      <c r="H1322" t="s">
        <v>37</v>
      </c>
      <c r="I1322" t="s">
        <v>34</v>
      </c>
      <c r="J1322" t="s">
        <v>35</v>
      </c>
      <c r="K1322">
        <v>19</v>
      </c>
      <c r="L1322">
        <v>166.85</v>
      </c>
      <c r="M1322">
        <v>71.77</v>
      </c>
      <c r="N1322">
        <v>7.48</v>
      </c>
      <c r="O1322">
        <v>5</v>
      </c>
      <c r="P1322">
        <f t="shared" si="180"/>
        <v>1</v>
      </c>
      <c r="Q1322" t="str">
        <f t="shared" si="181"/>
        <v>Before 01-15</v>
      </c>
      <c r="R1322">
        <f t="shared" si="182"/>
        <v>158.50749999999999</v>
      </c>
      <c r="S1322">
        <f t="shared" si="183"/>
        <v>3011.6424999999999</v>
      </c>
      <c r="T1322">
        <f t="shared" si="184"/>
        <v>1648.0125</v>
      </c>
      <c r="U1322" s="2">
        <f>Monthly_Fixed_Costs!$I$2</f>
        <v>26.363636363636363</v>
      </c>
      <c r="V1322">
        <f t="shared" si="185"/>
        <v>142.12</v>
      </c>
      <c r="W1322" s="2">
        <f t="shared" si="186"/>
        <v>1479.5288636363637</v>
      </c>
      <c r="X1322">
        <f t="shared" si="187"/>
        <v>2</v>
      </c>
      <c r="Y1322">
        <f t="shared" si="188"/>
        <v>0</v>
      </c>
    </row>
    <row r="1323" spans="1:25" x14ac:dyDescent="0.3">
      <c r="A1323" t="s">
        <v>1359</v>
      </c>
      <c r="B1323" s="1">
        <v>45679</v>
      </c>
      <c r="C1323" s="1">
        <v>45681</v>
      </c>
      <c r="D1323" s="1">
        <v>45681</v>
      </c>
      <c r="E1323" t="s">
        <v>16</v>
      </c>
      <c r="F1323" t="s">
        <v>32</v>
      </c>
      <c r="G1323" t="s">
        <v>18</v>
      </c>
      <c r="H1323" t="s">
        <v>19</v>
      </c>
      <c r="I1323" t="s">
        <v>29</v>
      </c>
      <c r="J1323" t="s">
        <v>27</v>
      </c>
      <c r="K1323">
        <v>11</v>
      </c>
      <c r="L1323">
        <v>100.73</v>
      </c>
      <c r="M1323">
        <v>45.06</v>
      </c>
      <c r="N1323">
        <v>11.68</v>
      </c>
      <c r="O1323">
        <v>0</v>
      </c>
      <c r="P1323">
        <f t="shared" si="180"/>
        <v>1</v>
      </c>
      <c r="Q1323" t="str">
        <f t="shared" si="181"/>
        <v>After 01-15</v>
      </c>
      <c r="R1323">
        <f t="shared" si="182"/>
        <v>100.73</v>
      </c>
      <c r="S1323">
        <f t="shared" si="183"/>
        <v>1108.03</v>
      </c>
      <c r="T1323">
        <f t="shared" si="184"/>
        <v>612.36999999999989</v>
      </c>
      <c r="U1323" s="2">
        <f>Monthly_Fixed_Costs!$I$2</f>
        <v>26.363636363636363</v>
      </c>
      <c r="V1323">
        <f t="shared" si="185"/>
        <v>128.47999999999999</v>
      </c>
      <c r="W1323" s="2">
        <f t="shared" si="186"/>
        <v>457.5263636363635</v>
      </c>
      <c r="X1323">
        <f t="shared" si="187"/>
        <v>2</v>
      </c>
      <c r="Y1323">
        <f t="shared" si="188"/>
        <v>0</v>
      </c>
    </row>
    <row r="1324" spans="1:25" x14ac:dyDescent="0.3">
      <c r="A1324" t="s">
        <v>1360</v>
      </c>
      <c r="B1324" s="1">
        <v>45665</v>
      </c>
      <c r="C1324" s="1">
        <v>45668</v>
      </c>
      <c r="D1324" s="1">
        <v>45667</v>
      </c>
      <c r="E1324" t="s">
        <v>23</v>
      </c>
      <c r="F1324" t="s">
        <v>41</v>
      </c>
      <c r="G1324" t="s">
        <v>24</v>
      </c>
      <c r="H1324" t="s">
        <v>33</v>
      </c>
      <c r="I1324" t="s">
        <v>20</v>
      </c>
      <c r="J1324" t="s">
        <v>21</v>
      </c>
      <c r="K1324">
        <v>20</v>
      </c>
      <c r="L1324">
        <v>163.11000000000001</v>
      </c>
      <c r="M1324">
        <v>101.18</v>
      </c>
      <c r="N1324">
        <v>8.64</v>
      </c>
      <c r="O1324">
        <v>15</v>
      </c>
      <c r="P1324">
        <f t="shared" si="180"/>
        <v>1</v>
      </c>
      <c r="Q1324" t="str">
        <f t="shared" si="181"/>
        <v>Before 01-15</v>
      </c>
      <c r="R1324">
        <f t="shared" si="182"/>
        <v>138.64350000000002</v>
      </c>
      <c r="S1324">
        <f t="shared" si="183"/>
        <v>2772.8700000000003</v>
      </c>
      <c r="T1324">
        <f t="shared" si="184"/>
        <v>749.27000000000021</v>
      </c>
      <c r="U1324" s="2">
        <f>Monthly_Fixed_Costs!$I$2</f>
        <v>26.363636363636363</v>
      </c>
      <c r="V1324">
        <f t="shared" si="185"/>
        <v>172.8</v>
      </c>
      <c r="W1324" s="2">
        <f t="shared" si="186"/>
        <v>550.10636363636377</v>
      </c>
      <c r="X1324">
        <f t="shared" si="187"/>
        <v>2</v>
      </c>
      <c r="Y1324">
        <f t="shared" si="188"/>
        <v>0</v>
      </c>
    </row>
    <row r="1325" spans="1:25" x14ac:dyDescent="0.3">
      <c r="A1325" t="s">
        <v>1361</v>
      </c>
      <c r="B1325" s="1">
        <v>45681</v>
      </c>
      <c r="C1325" s="1">
        <v>45685</v>
      </c>
      <c r="D1325" s="1">
        <v>45685</v>
      </c>
      <c r="E1325" t="s">
        <v>23</v>
      </c>
      <c r="F1325" t="s">
        <v>32</v>
      </c>
      <c r="G1325" t="s">
        <v>18</v>
      </c>
      <c r="H1325" t="s">
        <v>19</v>
      </c>
      <c r="I1325" t="s">
        <v>74</v>
      </c>
      <c r="J1325" t="s">
        <v>27</v>
      </c>
      <c r="K1325">
        <v>10</v>
      </c>
      <c r="L1325">
        <v>170.16</v>
      </c>
      <c r="M1325">
        <v>84.49</v>
      </c>
      <c r="N1325">
        <v>11.11</v>
      </c>
      <c r="O1325">
        <v>15</v>
      </c>
      <c r="P1325">
        <f t="shared" si="180"/>
        <v>1</v>
      </c>
      <c r="Q1325" t="str">
        <f t="shared" si="181"/>
        <v>After 01-15</v>
      </c>
      <c r="R1325">
        <f t="shared" si="182"/>
        <v>144.636</v>
      </c>
      <c r="S1325">
        <f t="shared" si="183"/>
        <v>1446.36</v>
      </c>
      <c r="T1325">
        <f t="shared" si="184"/>
        <v>601.45999999999992</v>
      </c>
      <c r="U1325" s="2">
        <f>Monthly_Fixed_Costs!$I$2</f>
        <v>26.363636363636363</v>
      </c>
      <c r="V1325">
        <f t="shared" si="185"/>
        <v>111.1</v>
      </c>
      <c r="W1325" s="2">
        <f t="shared" si="186"/>
        <v>463.99636363636353</v>
      </c>
      <c r="X1325">
        <f t="shared" si="187"/>
        <v>4</v>
      </c>
      <c r="Y1325">
        <f t="shared" si="188"/>
        <v>0</v>
      </c>
    </row>
    <row r="1326" spans="1:25" x14ac:dyDescent="0.3">
      <c r="A1326" t="s">
        <v>1362</v>
      </c>
      <c r="B1326" s="1">
        <v>45659</v>
      </c>
      <c r="C1326" s="1">
        <v>45661</v>
      </c>
      <c r="D1326" s="1">
        <v>45660</v>
      </c>
      <c r="E1326" t="s">
        <v>23</v>
      </c>
      <c r="F1326" t="s">
        <v>41</v>
      </c>
      <c r="G1326" t="s">
        <v>18</v>
      </c>
      <c r="H1326" t="s">
        <v>25</v>
      </c>
      <c r="I1326" t="s">
        <v>20</v>
      </c>
      <c r="J1326" t="s">
        <v>21</v>
      </c>
      <c r="K1326">
        <v>8</v>
      </c>
      <c r="L1326">
        <v>97.69</v>
      </c>
      <c r="M1326">
        <v>45.01</v>
      </c>
      <c r="N1326">
        <v>3.28</v>
      </c>
      <c r="O1326">
        <v>5</v>
      </c>
      <c r="P1326">
        <f t="shared" si="180"/>
        <v>1</v>
      </c>
      <c r="Q1326" t="str">
        <f t="shared" si="181"/>
        <v>Before 01-15</v>
      </c>
      <c r="R1326">
        <f t="shared" si="182"/>
        <v>92.805499999999995</v>
      </c>
      <c r="S1326">
        <f t="shared" si="183"/>
        <v>742.44399999999996</v>
      </c>
      <c r="T1326">
        <f t="shared" si="184"/>
        <v>382.36399999999998</v>
      </c>
      <c r="U1326" s="2">
        <f>Monthly_Fixed_Costs!$I$2</f>
        <v>26.363636363636363</v>
      </c>
      <c r="V1326">
        <f t="shared" si="185"/>
        <v>26.24</v>
      </c>
      <c r="W1326" s="2">
        <f t="shared" si="186"/>
        <v>329.76036363636359</v>
      </c>
      <c r="X1326">
        <f t="shared" si="187"/>
        <v>1</v>
      </c>
      <c r="Y1326">
        <f t="shared" si="188"/>
        <v>0</v>
      </c>
    </row>
    <row r="1327" spans="1:25" x14ac:dyDescent="0.3">
      <c r="A1327" t="s">
        <v>1363</v>
      </c>
      <c r="B1327" s="1">
        <v>45679</v>
      </c>
      <c r="C1327" s="1">
        <v>45681</v>
      </c>
      <c r="D1327" s="1">
        <v>45680</v>
      </c>
      <c r="E1327" t="s">
        <v>23</v>
      </c>
      <c r="F1327" t="s">
        <v>32</v>
      </c>
      <c r="G1327" t="s">
        <v>24</v>
      </c>
      <c r="H1327" t="s">
        <v>37</v>
      </c>
      <c r="I1327" t="s">
        <v>20</v>
      </c>
      <c r="J1327" t="s">
        <v>21</v>
      </c>
      <c r="K1327">
        <v>7</v>
      </c>
      <c r="L1327">
        <v>170.59</v>
      </c>
      <c r="M1327">
        <v>107.76</v>
      </c>
      <c r="N1327">
        <v>9.91</v>
      </c>
      <c r="O1327">
        <v>10</v>
      </c>
      <c r="P1327">
        <f t="shared" si="180"/>
        <v>1</v>
      </c>
      <c r="Q1327" t="str">
        <f t="shared" si="181"/>
        <v>After 01-15</v>
      </c>
      <c r="R1327">
        <f t="shared" si="182"/>
        <v>153.53100000000001</v>
      </c>
      <c r="S1327">
        <f t="shared" si="183"/>
        <v>1074.7170000000001</v>
      </c>
      <c r="T1327">
        <f t="shared" si="184"/>
        <v>320.39700000000005</v>
      </c>
      <c r="U1327" s="2">
        <f>Monthly_Fixed_Costs!$I$2</f>
        <v>26.363636363636363</v>
      </c>
      <c r="V1327">
        <f t="shared" si="185"/>
        <v>69.37</v>
      </c>
      <c r="W1327" s="2">
        <f t="shared" si="186"/>
        <v>224.66336363636367</v>
      </c>
      <c r="X1327">
        <f t="shared" si="187"/>
        <v>1</v>
      </c>
      <c r="Y1327">
        <f t="shared" si="188"/>
        <v>0</v>
      </c>
    </row>
    <row r="1328" spans="1:25" x14ac:dyDescent="0.3">
      <c r="A1328" t="s">
        <v>1364</v>
      </c>
      <c r="B1328" s="1">
        <v>45685</v>
      </c>
      <c r="C1328" s="1">
        <v>45689</v>
      </c>
      <c r="D1328" s="1">
        <v>45690</v>
      </c>
      <c r="E1328" t="s">
        <v>16</v>
      </c>
      <c r="F1328" t="s">
        <v>17</v>
      </c>
      <c r="G1328" t="s">
        <v>18</v>
      </c>
      <c r="H1328" t="s">
        <v>19</v>
      </c>
      <c r="I1328" t="s">
        <v>34</v>
      </c>
      <c r="J1328" t="s">
        <v>35</v>
      </c>
      <c r="K1328">
        <v>2</v>
      </c>
      <c r="L1328">
        <v>166.49</v>
      </c>
      <c r="M1328">
        <v>84.51</v>
      </c>
      <c r="N1328">
        <v>6.35</v>
      </c>
      <c r="O1328">
        <v>15</v>
      </c>
      <c r="P1328">
        <f t="shared" si="180"/>
        <v>0</v>
      </c>
      <c r="Q1328" t="str">
        <f t="shared" si="181"/>
        <v>After 01-15</v>
      </c>
      <c r="R1328">
        <f t="shared" si="182"/>
        <v>141.51650000000001</v>
      </c>
      <c r="S1328">
        <f t="shared" si="183"/>
        <v>283.03300000000002</v>
      </c>
      <c r="T1328">
        <f t="shared" si="184"/>
        <v>114.01300000000001</v>
      </c>
      <c r="U1328" s="2">
        <f>Monthly_Fixed_Costs!$I$2</f>
        <v>26.363636363636363</v>
      </c>
      <c r="V1328">
        <f t="shared" si="185"/>
        <v>12.7</v>
      </c>
      <c r="W1328" s="2">
        <f t="shared" si="186"/>
        <v>74.949363636363643</v>
      </c>
      <c r="X1328">
        <f t="shared" si="187"/>
        <v>5</v>
      </c>
      <c r="Y1328">
        <f t="shared" si="188"/>
        <v>0</v>
      </c>
    </row>
    <row r="1329" spans="1:25" x14ac:dyDescent="0.3">
      <c r="A1329" t="s">
        <v>1365</v>
      </c>
      <c r="B1329" s="1">
        <v>45688</v>
      </c>
      <c r="C1329" s="1">
        <v>45691</v>
      </c>
      <c r="D1329" s="1">
        <v>45690</v>
      </c>
      <c r="E1329" t="s">
        <v>16</v>
      </c>
      <c r="F1329" t="s">
        <v>17</v>
      </c>
      <c r="G1329" t="s">
        <v>24</v>
      </c>
      <c r="H1329" t="s">
        <v>33</v>
      </c>
      <c r="I1329" t="s">
        <v>34</v>
      </c>
      <c r="J1329" t="s">
        <v>35</v>
      </c>
      <c r="K1329">
        <v>19</v>
      </c>
      <c r="L1329">
        <v>60.07</v>
      </c>
      <c r="M1329">
        <v>29.68</v>
      </c>
      <c r="N1329">
        <v>6.7</v>
      </c>
      <c r="O1329">
        <v>5</v>
      </c>
      <c r="P1329">
        <f t="shared" si="180"/>
        <v>1</v>
      </c>
      <c r="Q1329" t="str">
        <f t="shared" si="181"/>
        <v>After 01-15</v>
      </c>
      <c r="R1329">
        <f t="shared" si="182"/>
        <v>57.066499999999998</v>
      </c>
      <c r="S1329">
        <f t="shared" si="183"/>
        <v>1084.2635</v>
      </c>
      <c r="T1329">
        <f t="shared" si="184"/>
        <v>520.34350000000006</v>
      </c>
      <c r="U1329" s="2">
        <f>Monthly_Fixed_Costs!$I$2</f>
        <v>26.363636363636363</v>
      </c>
      <c r="V1329">
        <f t="shared" si="185"/>
        <v>127.3</v>
      </c>
      <c r="W1329" s="2">
        <f t="shared" si="186"/>
        <v>366.67986363636373</v>
      </c>
      <c r="X1329">
        <f t="shared" si="187"/>
        <v>2</v>
      </c>
      <c r="Y1329">
        <f t="shared" si="188"/>
        <v>0</v>
      </c>
    </row>
    <row r="1330" spans="1:25" x14ac:dyDescent="0.3">
      <c r="A1330" t="s">
        <v>1366</v>
      </c>
      <c r="B1330" s="1">
        <v>45688</v>
      </c>
      <c r="C1330" s="1">
        <v>45691</v>
      </c>
      <c r="D1330" s="1">
        <v>45690</v>
      </c>
      <c r="E1330" t="s">
        <v>16</v>
      </c>
      <c r="F1330" t="s">
        <v>32</v>
      </c>
      <c r="G1330" t="s">
        <v>24</v>
      </c>
      <c r="H1330" t="s">
        <v>19</v>
      </c>
      <c r="I1330" t="s">
        <v>26</v>
      </c>
      <c r="J1330" t="s">
        <v>27</v>
      </c>
      <c r="K1330">
        <v>18</v>
      </c>
      <c r="L1330">
        <v>56.56</v>
      </c>
      <c r="M1330">
        <v>28.56</v>
      </c>
      <c r="N1330">
        <v>8.8800000000000008</v>
      </c>
      <c r="O1330">
        <v>15</v>
      </c>
      <c r="P1330">
        <f t="shared" si="180"/>
        <v>1</v>
      </c>
      <c r="Q1330" t="str">
        <f t="shared" si="181"/>
        <v>After 01-15</v>
      </c>
      <c r="R1330">
        <f t="shared" si="182"/>
        <v>48.076000000000001</v>
      </c>
      <c r="S1330">
        <f t="shared" si="183"/>
        <v>865.36800000000005</v>
      </c>
      <c r="T1330">
        <f t="shared" si="184"/>
        <v>351.28800000000012</v>
      </c>
      <c r="U1330" s="2">
        <f>Monthly_Fixed_Costs!$I$2</f>
        <v>26.363636363636363</v>
      </c>
      <c r="V1330">
        <f t="shared" si="185"/>
        <v>159.84</v>
      </c>
      <c r="W1330" s="2">
        <f t="shared" si="186"/>
        <v>165.08436363636375</v>
      </c>
      <c r="X1330">
        <f t="shared" si="187"/>
        <v>2</v>
      </c>
      <c r="Y1330">
        <f t="shared" si="188"/>
        <v>0</v>
      </c>
    </row>
    <row r="1331" spans="1:25" x14ac:dyDescent="0.3">
      <c r="A1331" t="s">
        <v>1367</v>
      </c>
      <c r="B1331" s="1">
        <v>45688</v>
      </c>
      <c r="C1331" s="1">
        <v>45690</v>
      </c>
      <c r="D1331" s="1">
        <v>45690</v>
      </c>
      <c r="E1331" t="s">
        <v>16</v>
      </c>
      <c r="F1331" t="s">
        <v>41</v>
      </c>
      <c r="G1331" t="s">
        <v>18</v>
      </c>
      <c r="H1331" t="s">
        <v>25</v>
      </c>
      <c r="I1331" t="s">
        <v>34</v>
      </c>
      <c r="J1331" t="s">
        <v>35</v>
      </c>
      <c r="K1331">
        <v>12</v>
      </c>
      <c r="L1331">
        <v>136.38</v>
      </c>
      <c r="M1331">
        <v>66.8</v>
      </c>
      <c r="N1331">
        <v>3.76</v>
      </c>
      <c r="O1331">
        <v>10</v>
      </c>
      <c r="P1331">
        <f t="shared" si="180"/>
        <v>1</v>
      </c>
      <c r="Q1331" t="str">
        <f t="shared" si="181"/>
        <v>After 01-15</v>
      </c>
      <c r="R1331">
        <f t="shared" si="182"/>
        <v>122.742</v>
      </c>
      <c r="S1331">
        <f t="shared" si="183"/>
        <v>1472.904</v>
      </c>
      <c r="T1331">
        <f t="shared" si="184"/>
        <v>671.30400000000009</v>
      </c>
      <c r="U1331" s="2">
        <f>Monthly_Fixed_Costs!$I$2</f>
        <v>26.363636363636363</v>
      </c>
      <c r="V1331">
        <f t="shared" si="185"/>
        <v>45.12</v>
      </c>
      <c r="W1331" s="2">
        <f t="shared" si="186"/>
        <v>599.82036363636371</v>
      </c>
      <c r="X1331">
        <f t="shared" si="187"/>
        <v>2</v>
      </c>
      <c r="Y1331">
        <f t="shared" si="188"/>
        <v>0</v>
      </c>
    </row>
    <row r="1332" spans="1:25" x14ac:dyDescent="0.3">
      <c r="A1332" t="s">
        <v>1368</v>
      </c>
      <c r="B1332" s="1">
        <v>45688</v>
      </c>
      <c r="C1332" s="1">
        <v>45690</v>
      </c>
      <c r="D1332" s="1">
        <v>45693</v>
      </c>
      <c r="E1332" t="s">
        <v>23</v>
      </c>
      <c r="F1332" t="s">
        <v>32</v>
      </c>
      <c r="G1332" t="s">
        <v>24</v>
      </c>
      <c r="H1332" t="s">
        <v>37</v>
      </c>
      <c r="I1332" t="s">
        <v>26</v>
      </c>
      <c r="J1332" t="s">
        <v>27</v>
      </c>
      <c r="K1332">
        <v>9</v>
      </c>
      <c r="L1332">
        <v>45.19</v>
      </c>
      <c r="M1332">
        <v>22.86</v>
      </c>
      <c r="N1332">
        <v>7.64</v>
      </c>
      <c r="O1332">
        <v>10</v>
      </c>
      <c r="P1332">
        <f t="shared" si="180"/>
        <v>0</v>
      </c>
      <c r="Q1332" t="str">
        <f t="shared" si="181"/>
        <v>After 01-15</v>
      </c>
      <c r="R1332">
        <f t="shared" si="182"/>
        <v>40.670999999999999</v>
      </c>
      <c r="S1332">
        <f t="shared" si="183"/>
        <v>366.03899999999999</v>
      </c>
      <c r="T1332">
        <f t="shared" si="184"/>
        <v>160.29899999999998</v>
      </c>
      <c r="U1332" s="2">
        <f>Monthly_Fixed_Costs!$I$2</f>
        <v>26.363636363636363</v>
      </c>
      <c r="V1332">
        <f t="shared" si="185"/>
        <v>68.759999999999991</v>
      </c>
      <c r="W1332" s="2">
        <f t="shared" si="186"/>
        <v>65.175363636363628</v>
      </c>
      <c r="X1332">
        <f t="shared" si="187"/>
        <v>5</v>
      </c>
      <c r="Y1332">
        <f t="shared" si="188"/>
        <v>0</v>
      </c>
    </row>
    <row r="1333" spans="1:25" x14ac:dyDescent="0.3">
      <c r="A1333" t="s">
        <v>1369</v>
      </c>
      <c r="B1333" s="1">
        <v>45681</v>
      </c>
      <c r="C1333" s="1">
        <v>45683</v>
      </c>
      <c r="D1333" s="1">
        <v>45684</v>
      </c>
      <c r="E1333" t="s">
        <v>23</v>
      </c>
      <c r="F1333" t="s">
        <v>41</v>
      </c>
      <c r="G1333" t="s">
        <v>18</v>
      </c>
      <c r="H1333" t="s">
        <v>25</v>
      </c>
      <c r="I1333" t="s">
        <v>74</v>
      </c>
      <c r="J1333" t="s">
        <v>27</v>
      </c>
      <c r="K1333">
        <v>3</v>
      </c>
      <c r="L1333">
        <v>94.5</v>
      </c>
      <c r="M1333">
        <v>48.37</v>
      </c>
      <c r="N1333">
        <v>6.79</v>
      </c>
      <c r="O1333">
        <v>10</v>
      </c>
      <c r="P1333">
        <f t="shared" si="180"/>
        <v>0</v>
      </c>
      <c r="Q1333" t="str">
        <f t="shared" si="181"/>
        <v>After 01-15</v>
      </c>
      <c r="R1333">
        <f t="shared" si="182"/>
        <v>85.05</v>
      </c>
      <c r="S1333">
        <f t="shared" si="183"/>
        <v>255.14999999999998</v>
      </c>
      <c r="T1333">
        <f t="shared" si="184"/>
        <v>110.03999999999999</v>
      </c>
      <c r="U1333" s="2">
        <f>Monthly_Fixed_Costs!$I$2</f>
        <v>26.363636363636363</v>
      </c>
      <c r="V1333">
        <f t="shared" si="185"/>
        <v>20.37</v>
      </c>
      <c r="W1333" s="2">
        <f t="shared" si="186"/>
        <v>63.306363636363628</v>
      </c>
      <c r="X1333">
        <f t="shared" si="187"/>
        <v>3</v>
      </c>
      <c r="Y1333">
        <f t="shared" si="188"/>
        <v>0</v>
      </c>
    </row>
    <row r="1334" spans="1:25" x14ac:dyDescent="0.3">
      <c r="A1334" t="s">
        <v>1370</v>
      </c>
      <c r="B1334" s="1">
        <v>45671</v>
      </c>
      <c r="C1334" s="1">
        <v>45673</v>
      </c>
      <c r="D1334" s="1">
        <v>45673</v>
      </c>
      <c r="E1334" t="s">
        <v>23</v>
      </c>
      <c r="F1334" t="s">
        <v>41</v>
      </c>
      <c r="G1334" t="s">
        <v>24</v>
      </c>
      <c r="H1334" t="s">
        <v>33</v>
      </c>
      <c r="I1334" t="s">
        <v>26</v>
      </c>
      <c r="J1334" t="s">
        <v>27</v>
      </c>
      <c r="K1334">
        <v>6</v>
      </c>
      <c r="L1334">
        <v>150.78</v>
      </c>
      <c r="M1334">
        <v>62.5</v>
      </c>
      <c r="N1334">
        <v>8.01</v>
      </c>
      <c r="O1334">
        <v>15</v>
      </c>
      <c r="P1334">
        <f t="shared" si="180"/>
        <v>1</v>
      </c>
      <c r="Q1334" t="str">
        <f t="shared" si="181"/>
        <v>Before 01-15</v>
      </c>
      <c r="R1334">
        <f t="shared" si="182"/>
        <v>128.16300000000001</v>
      </c>
      <c r="S1334">
        <f t="shared" si="183"/>
        <v>768.97800000000007</v>
      </c>
      <c r="T1334">
        <f t="shared" si="184"/>
        <v>393.97800000000007</v>
      </c>
      <c r="U1334" s="2">
        <f>Monthly_Fixed_Costs!$I$2</f>
        <v>26.363636363636363</v>
      </c>
      <c r="V1334">
        <f t="shared" si="185"/>
        <v>48.06</v>
      </c>
      <c r="W1334" s="2">
        <f t="shared" si="186"/>
        <v>319.55436363636369</v>
      </c>
      <c r="X1334">
        <f t="shared" si="187"/>
        <v>2</v>
      </c>
      <c r="Y1334">
        <f t="shared" si="188"/>
        <v>0</v>
      </c>
    </row>
    <row r="1335" spans="1:25" x14ac:dyDescent="0.3">
      <c r="A1335" t="s">
        <v>1371</v>
      </c>
      <c r="B1335" s="1">
        <v>45661</v>
      </c>
      <c r="C1335" s="1">
        <v>45663</v>
      </c>
      <c r="D1335" s="1">
        <v>45662</v>
      </c>
      <c r="E1335" t="s">
        <v>23</v>
      </c>
      <c r="F1335" t="s">
        <v>17</v>
      </c>
      <c r="G1335" t="s">
        <v>24</v>
      </c>
      <c r="H1335" t="s">
        <v>19</v>
      </c>
      <c r="I1335" t="s">
        <v>47</v>
      </c>
      <c r="J1335" t="s">
        <v>35</v>
      </c>
      <c r="K1335">
        <v>15</v>
      </c>
      <c r="L1335">
        <v>142.66999999999999</v>
      </c>
      <c r="M1335">
        <v>77.599999999999994</v>
      </c>
      <c r="N1335">
        <v>10.46</v>
      </c>
      <c r="O1335">
        <v>0</v>
      </c>
      <c r="P1335">
        <f t="shared" si="180"/>
        <v>1</v>
      </c>
      <c r="Q1335" t="str">
        <f t="shared" si="181"/>
        <v>Before 01-15</v>
      </c>
      <c r="R1335">
        <f t="shared" si="182"/>
        <v>142.66999999999999</v>
      </c>
      <c r="S1335">
        <f t="shared" si="183"/>
        <v>2140.0499999999997</v>
      </c>
      <c r="T1335">
        <f t="shared" si="184"/>
        <v>976.04999999999973</v>
      </c>
      <c r="U1335" s="2">
        <f>Monthly_Fixed_Costs!$I$2</f>
        <v>26.363636363636363</v>
      </c>
      <c r="V1335">
        <f t="shared" si="185"/>
        <v>156.9</v>
      </c>
      <c r="W1335" s="2">
        <f t="shared" si="186"/>
        <v>792.78636363636338</v>
      </c>
      <c r="X1335">
        <f t="shared" si="187"/>
        <v>1</v>
      </c>
      <c r="Y1335">
        <f t="shared" si="188"/>
        <v>0</v>
      </c>
    </row>
    <row r="1336" spans="1:25" x14ac:dyDescent="0.3">
      <c r="A1336" t="s">
        <v>1372</v>
      </c>
      <c r="B1336" s="1">
        <v>45664</v>
      </c>
      <c r="C1336" s="1">
        <v>45668</v>
      </c>
      <c r="D1336" s="1">
        <v>45667</v>
      </c>
      <c r="E1336" t="s">
        <v>23</v>
      </c>
      <c r="F1336" t="s">
        <v>45</v>
      </c>
      <c r="G1336" t="s">
        <v>18</v>
      </c>
      <c r="H1336" t="s">
        <v>19</v>
      </c>
      <c r="I1336" t="s">
        <v>26</v>
      </c>
      <c r="J1336" t="s">
        <v>27</v>
      </c>
      <c r="K1336">
        <v>7</v>
      </c>
      <c r="L1336">
        <v>152.82</v>
      </c>
      <c r="M1336">
        <v>62.14</v>
      </c>
      <c r="N1336">
        <v>9.11</v>
      </c>
      <c r="O1336">
        <v>0</v>
      </c>
      <c r="P1336">
        <f t="shared" si="180"/>
        <v>1</v>
      </c>
      <c r="Q1336" t="str">
        <f t="shared" si="181"/>
        <v>Before 01-15</v>
      </c>
      <c r="R1336">
        <f t="shared" si="182"/>
        <v>152.82</v>
      </c>
      <c r="S1336">
        <f t="shared" si="183"/>
        <v>1069.74</v>
      </c>
      <c r="T1336">
        <f t="shared" si="184"/>
        <v>634.76</v>
      </c>
      <c r="U1336" s="2">
        <f>Monthly_Fixed_Costs!$I$2</f>
        <v>26.363636363636363</v>
      </c>
      <c r="V1336">
        <f t="shared" si="185"/>
        <v>63.769999999999996</v>
      </c>
      <c r="W1336" s="2">
        <f t="shared" si="186"/>
        <v>544.62636363636364</v>
      </c>
      <c r="X1336">
        <f t="shared" si="187"/>
        <v>3</v>
      </c>
      <c r="Y1336">
        <f t="shared" si="188"/>
        <v>0</v>
      </c>
    </row>
    <row r="1337" spans="1:25" x14ac:dyDescent="0.3">
      <c r="A1337" t="s">
        <v>1373</v>
      </c>
      <c r="B1337" s="1">
        <v>45664</v>
      </c>
      <c r="C1337" s="1">
        <v>45668</v>
      </c>
      <c r="D1337" s="1">
        <v>45668</v>
      </c>
      <c r="E1337" t="s">
        <v>23</v>
      </c>
      <c r="F1337" t="s">
        <v>17</v>
      </c>
      <c r="G1337" t="s">
        <v>24</v>
      </c>
      <c r="H1337" t="s">
        <v>19</v>
      </c>
      <c r="I1337" t="s">
        <v>34</v>
      </c>
      <c r="J1337" t="s">
        <v>35</v>
      </c>
      <c r="K1337">
        <v>20</v>
      </c>
      <c r="L1337">
        <v>181.08</v>
      </c>
      <c r="M1337">
        <v>99.89</v>
      </c>
      <c r="N1337">
        <v>4.74</v>
      </c>
      <c r="O1337">
        <v>10</v>
      </c>
      <c r="P1337">
        <f t="shared" si="180"/>
        <v>1</v>
      </c>
      <c r="Q1337" t="str">
        <f t="shared" si="181"/>
        <v>Before 01-15</v>
      </c>
      <c r="R1337">
        <f t="shared" si="182"/>
        <v>162.97200000000001</v>
      </c>
      <c r="S1337">
        <f t="shared" si="183"/>
        <v>3259.44</v>
      </c>
      <c r="T1337">
        <f t="shared" si="184"/>
        <v>1261.6400000000001</v>
      </c>
      <c r="U1337" s="2">
        <f>Monthly_Fixed_Costs!$I$2</f>
        <v>26.363636363636363</v>
      </c>
      <c r="V1337">
        <f t="shared" si="185"/>
        <v>94.800000000000011</v>
      </c>
      <c r="W1337" s="2">
        <f t="shared" si="186"/>
        <v>1140.4763636363637</v>
      </c>
      <c r="X1337">
        <f t="shared" si="187"/>
        <v>4</v>
      </c>
      <c r="Y1337">
        <f t="shared" si="188"/>
        <v>0</v>
      </c>
    </row>
    <row r="1338" spans="1:25" x14ac:dyDescent="0.3">
      <c r="A1338" t="s">
        <v>1374</v>
      </c>
      <c r="B1338" s="1">
        <v>45666</v>
      </c>
      <c r="C1338" s="1">
        <v>45668</v>
      </c>
      <c r="D1338" s="1">
        <v>45667</v>
      </c>
      <c r="E1338" t="s">
        <v>16</v>
      </c>
      <c r="F1338" t="s">
        <v>41</v>
      </c>
      <c r="G1338" t="s">
        <v>18</v>
      </c>
      <c r="H1338" t="s">
        <v>25</v>
      </c>
      <c r="I1338" t="s">
        <v>20</v>
      </c>
      <c r="J1338" t="s">
        <v>21</v>
      </c>
      <c r="K1338">
        <v>12</v>
      </c>
      <c r="L1338">
        <v>29.57</v>
      </c>
      <c r="M1338">
        <v>16.11</v>
      </c>
      <c r="N1338">
        <v>6.63</v>
      </c>
      <c r="O1338">
        <v>5</v>
      </c>
      <c r="P1338">
        <f t="shared" si="180"/>
        <v>1</v>
      </c>
      <c r="Q1338" t="str">
        <f t="shared" si="181"/>
        <v>Before 01-15</v>
      </c>
      <c r="R1338">
        <f t="shared" si="182"/>
        <v>28.0915</v>
      </c>
      <c r="S1338">
        <f t="shared" si="183"/>
        <v>337.09800000000001</v>
      </c>
      <c r="T1338">
        <f t="shared" si="184"/>
        <v>143.77800000000002</v>
      </c>
      <c r="U1338" s="2">
        <f>Monthly_Fixed_Costs!$I$2</f>
        <v>26.363636363636363</v>
      </c>
      <c r="V1338">
        <f t="shared" si="185"/>
        <v>79.56</v>
      </c>
      <c r="W1338" s="2">
        <f t="shared" si="186"/>
        <v>37.854363636363658</v>
      </c>
      <c r="X1338">
        <f t="shared" si="187"/>
        <v>1</v>
      </c>
      <c r="Y1338">
        <f t="shared" si="188"/>
        <v>0</v>
      </c>
    </row>
    <row r="1339" spans="1:25" x14ac:dyDescent="0.3">
      <c r="A1339" t="s">
        <v>1375</v>
      </c>
      <c r="B1339" s="1">
        <v>45671</v>
      </c>
      <c r="C1339" s="1">
        <v>45675</v>
      </c>
      <c r="D1339" s="1">
        <v>45674</v>
      </c>
      <c r="E1339" t="s">
        <v>23</v>
      </c>
      <c r="F1339" t="s">
        <v>17</v>
      </c>
      <c r="G1339" t="s">
        <v>18</v>
      </c>
      <c r="H1339" t="s">
        <v>19</v>
      </c>
      <c r="I1339" t="s">
        <v>29</v>
      </c>
      <c r="J1339" t="s">
        <v>27</v>
      </c>
      <c r="K1339">
        <v>13</v>
      </c>
      <c r="L1339">
        <v>144.02000000000001</v>
      </c>
      <c r="M1339">
        <v>63.32</v>
      </c>
      <c r="N1339">
        <v>3.76</v>
      </c>
      <c r="O1339">
        <v>15</v>
      </c>
      <c r="P1339">
        <f t="shared" si="180"/>
        <v>1</v>
      </c>
      <c r="Q1339" t="str">
        <f t="shared" si="181"/>
        <v>Before 01-15</v>
      </c>
      <c r="R1339">
        <f t="shared" si="182"/>
        <v>122.417</v>
      </c>
      <c r="S1339">
        <f t="shared" si="183"/>
        <v>1591.421</v>
      </c>
      <c r="T1339">
        <f t="shared" si="184"/>
        <v>768.26100000000008</v>
      </c>
      <c r="U1339" s="2">
        <f>Monthly_Fixed_Costs!$I$2</f>
        <v>26.363636363636363</v>
      </c>
      <c r="V1339">
        <f t="shared" si="185"/>
        <v>48.879999999999995</v>
      </c>
      <c r="W1339" s="2">
        <f t="shared" si="186"/>
        <v>693.01736363636371</v>
      </c>
      <c r="X1339">
        <f t="shared" si="187"/>
        <v>3</v>
      </c>
      <c r="Y1339">
        <f t="shared" si="188"/>
        <v>0</v>
      </c>
    </row>
    <row r="1340" spans="1:25" x14ac:dyDescent="0.3">
      <c r="A1340" t="s">
        <v>1376</v>
      </c>
      <c r="B1340" s="1">
        <v>45686</v>
      </c>
      <c r="C1340" s="1">
        <v>45689</v>
      </c>
      <c r="D1340" s="1">
        <v>45691</v>
      </c>
      <c r="E1340" t="s">
        <v>23</v>
      </c>
      <c r="F1340" t="s">
        <v>32</v>
      </c>
      <c r="G1340" t="s">
        <v>24</v>
      </c>
      <c r="H1340" t="s">
        <v>33</v>
      </c>
      <c r="I1340" t="s">
        <v>29</v>
      </c>
      <c r="J1340" t="s">
        <v>27</v>
      </c>
      <c r="K1340">
        <v>4</v>
      </c>
      <c r="L1340">
        <v>144.13999999999999</v>
      </c>
      <c r="M1340">
        <v>71.7</v>
      </c>
      <c r="N1340">
        <v>11.39</v>
      </c>
      <c r="O1340">
        <v>10</v>
      </c>
      <c r="P1340">
        <f t="shared" si="180"/>
        <v>0</v>
      </c>
      <c r="Q1340" t="str">
        <f t="shared" si="181"/>
        <v>After 01-15</v>
      </c>
      <c r="R1340">
        <f t="shared" si="182"/>
        <v>129.726</v>
      </c>
      <c r="S1340">
        <f t="shared" si="183"/>
        <v>518.904</v>
      </c>
      <c r="T1340">
        <f t="shared" si="184"/>
        <v>232.10399999999998</v>
      </c>
      <c r="U1340" s="2">
        <f>Monthly_Fixed_Costs!$I$2</f>
        <v>26.363636363636363</v>
      </c>
      <c r="V1340">
        <f t="shared" si="185"/>
        <v>45.56</v>
      </c>
      <c r="W1340" s="2">
        <f t="shared" si="186"/>
        <v>160.18036363636361</v>
      </c>
      <c r="X1340">
        <f t="shared" si="187"/>
        <v>5</v>
      </c>
      <c r="Y1340">
        <f t="shared" si="188"/>
        <v>0</v>
      </c>
    </row>
    <row r="1341" spans="1:25" x14ac:dyDescent="0.3">
      <c r="A1341" t="s">
        <v>1377</v>
      </c>
      <c r="B1341" s="1">
        <v>45671</v>
      </c>
      <c r="C1341" s="1">
        <v>45674</v>
      </c>
      <c r="D1341" s="1">
        <v>45673</v>
      </c>
      <c r="E1341" t="s">
        <v>16</v>
      </c>
      <c r="F1341" t="s">
        <v>41</v>
      </c>
      <c r="G1341" t="s">
        <v>24</v>
      </c>
      <c r="H1341" t="s">
        <v>37</v>
      </c>
      <c r="I1341" t="s">
        <v>20</v>
      </c>
      <c r="J1341" t="s">
        <v>21</v>
      </c>
      <c r="K1341">
        <v>5</v>
      </c>
      <c r="L1341">
        <v>111.09</v>
      </c>
      <c r="M1341">
        <v>70.61</v>
      </c>
      <c r="N1341">
        <v>9.61</v>
      </c>
      <c r="O1341">
        <v>0</v>
      </c>
      <c r="P1341">
        <f t="shared" si="180"/>
        <v>1</v>
      </c>
      <c r="Q1341" t="str">
        <f t="shared" si="181"/>
        <v>Before 01-15</v>
      </c>
      <c r="R1341">
        <f t="shared" si="182"/>
        <v>111.09</v>
      </c>
      <c r="S1341">
        <f t="shared" si="183"/>
        <v>555.45000000000005</v>
      </c>
      <c r="T1341">
        <f t="shared" si="184"/>
        <v>202.40000000000003</v>
      </c>
      <c r="U1341" s="2">
        <f>Monthly_Fixed_Costs!$I$2</f>
        <v>26.363636363636363</v>
      </c>
      <c r="V1341">
        <f t="shared" si="185"/>
        <v>48.05</v>
      </c>
      <c r="W1341" s="2">
        <f t="shared" si="186"/>
        <v>127.98636363636368</v>
      </c>
      <c r="X1341">
        <f t="shared" si="187"/>
        <v>2</v>
      </c>
      <c r="Y1341">
        <f t="shared" si="188"/>
        <v>0</v>
      </c>
    </row>
    <row r="1342" spans="1:25" x14ac:dyDescent="0.3">
      <c r="A1342" t="s">
        <v>1378</v>
      </c>
      <c r="B1342" s="1">
        <v>45671</v>
      </c>
      <c r="C1342" s="1">
        <v>45674</v>
      </c>
      <c r="D1342" s="1">
        <v>45674</v>
      </c>
      <c r="E1342" t="s">
        <v>23</v>
      </c>
      <c r="F1342" t="s">
        <v>41</v>
      </c>
      <c r="G1342" t="s">
        <v>24</v>
      </c>
      <c r="H1342" t="s">
        <v>37</v>
      </c>
      <c r="I1342" t="s">
        <v>26</v>
      </c>
      <c r="J1342" t="s">
        <v>27</v>
      </c>
      <c r="K1342">
        <v>14</v>
      </c>
      <c r="L1342">
        <v>129.28</v>
      </c>
      <c r="M1342">
        <v>68.27</v>
      </c>
      <c r="N1342">
        <v>8.9700000000000006</v>
      </c>
      <c r="O1342">
        <v>10</v>
      </c>
      <c r="P1342">
        <f t="shared" si="180"/>
        <v>1</v>
      </c>
      <c r="Q1342" t="str">
        <f t="shared" si="181"/>
        <v>Before 01-15</v>
      </c>
      <c r="R1342">
        <f t="shared" si="182"/>
        <v>116.352</v>
      </c>
      <c r="S1342">
        <f t="shared" si="183"/>
        <v>1628.9280000000001</v>
      </c>
      <c r="T1342">
        <f t="shared" si="184"/>
        <v>673.14800000000014</v>
      </c>
      <c r="U1342" s="2">
        <f>Monthly_Fixed_Costs!$I$2</f>
        <v>26.363636363636363</v>
      </c>
      <c r="V1342">
        <f t="shared" si="185"/>
        <v>125.58000000000001</v>
      </c>
      <c r="W1342" s="2">
        <f t="shared" si="186"/>
        <v>521.20436363636372</v>
      </c>
      <c r="X1342">
        <f t="shared" si="187"/>
        <v>3</v>
      </c>
      <c r="Y1342">
        <f t="shared" si="188"/>
        <v>0</v>
      </c>
    </row>
    <row r="1343" spans="1:25" x14ac:dyDescent="0.3">
      <c r="A1343" t="s">
        <v>1379</v>
      </c>
      <c r="B1343" s="1">
        <v>45661</v>
      </c>
      <c r="C1343" s="1">
        <v>45663</v>
      </c>
      <c r="D1343" s="1">
        <v>45662</v>
      </c>
      <c r="E1343" t="s">
        <v>16</v>
      </c>
      <c r="F1343" t="s">
        <v>41</v>
      </c>
      <c r="G1343" t="s">
        <v>24</v>
      </c>
      <c r="H1343" t="s">
        <v>25</v>
      </c>
      <c r="I1343" t="s">
        <v>47</v>
      </c>
      <c r="J1343" t="s">
        <v>35</v>
      </c>
      <c r="K1343">
        <v>17</v>
      </c>
      <c r="L1343">
        <v>196.76</v>
      </c>
      <c r="M1343">
        <v>85.61</v>
      </c>
      <c r="N1343">
        <v>10.64</v>
      </c>
      <c r="O1343">
        <v>10</v>
      </c>
      <c r="P1343">
        <f t="shared" si="180"/>
        <v>1</v>
      </c>
      <c r="Q1343" t="str">
        <f t="shared" si="181"/>
        <v>Before 01-15</v>
      </c>
      <c r="R1343">
        <f t="shared" si="182"/>
        <v>177.084</v>
      </c>
      <c r="S1343">
        <f t="shared" si="183"/>
        <v>3010.4279999999999</v>
      </c>
      <c r="T1343">
        <f t="shared" si="184"/>
        <v>1555.058</v>
      </c>
      <c r="U1343" s="2">
        <f>Monthly_Fixed_Costs!$I$2</f>
        <v>26.363636363636363</v>
      </c>
      <c r="V1343">
        <f t="shared" si="185"/>
        <v>180.88</v>
      </c>
      <c r="W1343" s="2">
        <f t="shared" si="186"/>
        <v>1347.8143636363636</v>
      </c>
      <c r="X1343">
        <f t="shared" si="187"/>
        <v>1</v>
      </c>
      <c r="Y1343">
        <f t="shared" si="188"/>
        <v>0</v>
      </c>
    </row>
    <row r="1344" spans="1:25" x14ac:dyDescent="0.3">
      <c r="A1344" t="s">
        <v>1380</v>
      </c>
      <c r="B1344" s="1">
        <v>45676</v>
      </c>
      <c r="C1344" s="1">
        <v>45679</v>
      </c>
      <c r="D1344" s="1">
        <v>45678</v>
      </c>
      <c r="E1344" t="s">
        <v>23</v>
      </c>
      <c r="F1344" t="s">
        <v>45</v>
      </c>
      <c r="G1344" t="s">
        <v>24</v>
      </c>
      <c r="H1344" t="s">
        <v>33</v>
      </c>
      <c r="I1344" t="s">
        <v>56</v>
      </c>
      <c r="J1344" t="s">
        <v>35</v>
      </c>
      <c r="K1344">
        <v>11</v>
      </c>
      <c r="L1344">
        <v>25.18</v>
      </c>
      <c r="M1344">
        <v>12.9</v>
      </c>
      <c r="N1344">
        <v>4.2699999999999996</v>
      </c>
      <c r="O1344">
        <v>15</v>
      </c>
      <c r="P1344">
        <f t="shared" si="180"/>
        <v>1</v>
      </c>
      <c r="Q1344" t="str">
        <f t="shared" si="181"/>
        <v>After 01-15</v>
      </c>
      <c r="R1344">
        <f t="shared" si="182"/>
        <v>21.402999999999999</v>
      </c>
      <c r="S1344">
        <f t="shared" si="183"/>
        <v>235.43299999999999</v>
      </c>
      <c r="T1344">
        <f t="shared" si="184"/>
        <v>93.532999999999987</v>
      </c>
      <c r="U1344" s="2">
        <f>Monthly_Fixed_Costs!$I$2</f>
        <v>26.363636363636363</v>
      </c>
      <c r="V1344">
        <f t="shared" si="185"/>
        <v>46.97</v>
      </c>
      <c r="W1344" s="2">
        <f t="shared" si="186"/>
        <v>20.199363636363628</v>
      </c>
      <c r="X1344">
        <f t="shared" si="187"/>
        <v>2</v>
      </c>
      <c r="Y1344">
        <f t="shared" si="188"/>
        <v>0</v>
      </c>
    </row>
    <row r="1345" spans="1:25" x14ac:dyDescent="0.3">
      <c r="A1345" t="s">
        <v>1381</v>
      </c>
      <c r="B1345" s="1">
        <v>45683</v>
      </c>
      <c r="C1345" s="1">
        <v>45687</v>
      </c>
      <c r="D1345" s="1">
        <v>45688</v>
      </c>
      <c r="E1345" t="s">
        <v>16</v>
      </c>
      <c r="F1345" t="s">
        <v>45</v>
      </c>
      <c r="G1345" t="s">
        <v>24</v>
      </c>
      <c r="H1345" t="s">
        <v>25</v>
      </c>
      <c r="I1345" t="s">
        <v>20</v>
      </c>
      <c r="J1345" t="s">
        <v>21</v>
      </c>
      <c r="K1345">
        <v>4</v>
      </c>
      <c r="L1345">
        <v>179.04</v>
      </c>
      <c r="M1345">
        <v>91.32</v>
      </c>
      <c r="N1345">
        <v>9.89</v>
      </c>
      <c r="O1345">
        <v>5</v>
      </c>
      <c r="P1345">
        <f t="shared" si="180"/>
        <v>0</v>
      </c>
      <c r="Q1345" t="str">
        <f t="shared" si="181"/>
        <v>After 01-15</v>
      </c>
      <c r="R1345">
        <f t="shared" si="182"/>
        <v>170.08799999999999</v>
      </c>
      <c r="S1345">
        <f t="shared" si="183"/>
        <v>680.35199999999998</v>
      </c>
      <c r="T1345">
        <f t="shared" si="184"/>
        <v>315.072</v>
      </c>
      <c r="U1345" s="2">
        <f>Monthly_Fixed_Costs!$I$2</f>
        <v>26.363636363636363</v>
      </c>
      <c r="V1345">
        <f t="shared" si="185"/>
        <v>39.56</v>
      </c>
      <c r="W1345" s="2">
        <f t="shared" si="186"/>
        <v>249.14836363636363</v>
      </c>
      <c r="X1345">
        <f t="shared" si="187"/>
        <v>5</v>
      </c>
      <c r="Y1345">
        <f t="shared" si="188"/>
        <v>0</v>
      </c>
    </row>
    <row r="1346" spans="1:25" x14ac:dyDescent="0.3">
      <c r="A1346" t="s">
        <v>1382</v>
      </c>
      <c r="B1346" s="1">
        <v>45670</v>
      </c>
      <c r="C1346" s="1">
        <v>45672</v>
      </c>
      <c r="D1346" s="1">
        <v>45671</v>
      </c>
      <c r="E1346" t="s">
        <v>16</v>
      </c>
      <c r="F1346" t="s">
        <v>17</v>
      </c>
      <c r="G1346" t="s">
        <v>24</v>
      </c>
      <c r="H1346" t="s">
        <v>37</v>
      </c>
      <c r="I1346" t="s">
        <v>34</v>
      </c>
      <c r="J1346" t="s">
        <v>35</v>
      </c>
      <c r="K1346">
        <v>2</v>
      </c>
      <c r="L1346">
        <v>70.760000000000005</v>
      </c>
      <c r="M1346">
        <v>33.229999999999997</v>
      </c>
      <c r="N1346">
        <v>3.99</v>
      </c>
      <c r="O1346">
        <v>15</v>
      </c>
      <c r="P1346">
        <f t="shared" si="180"/>
        <v>1</v>
      </c>
      <c r="Q1346" t="str">
        <f t="shared" si="181"/>
        <v>Before 01-15</v>
      </c>
      <c r="R1346">
        <f t="shared" si="182"/>
        <v>60.146000000000001</v>
      </c>
      <c r="S1346">
        <f t="shared" si="183"/>
        <v>120.292</v>
      </c>
      <c r="T1346">
        <f t="shared" si="184"/>
        <v>53.832000000000008</v>
      </c>
      <c r="U1346" s="2">
        <f>Monthly_Fixed_Costs!$I$2</f>
        <v>26.363636363636363</v>
      </c>
      <c r="V1346">
        <f t="shared" si="185"/>
        <v>7.98</v>
      </c>
      <c r="W1346" s="2">
        <f t="shared" si="186"/>
        <v>19.488363636363644</v>
      </c>
      <c r="X1346">
        <f t="shared" si="187"/>
        <v>1</v>
      </c>
      <c r="Y1346">
        <f t="shared" si="188"/>
        <v>0</v>
      </c>
    </row>
    <row r="1347" spans="1:25" x14ac:dyDescent="0.3">
      <c r="A1347" t="s">
        <v>1383</v>
      </c>
      <c r="B1347" s="1">
        <v>45658</v>
      </c>
      <c r="C1347" s="1">
        <v>45662</v>
      </c>
      <c r="D1347" s="1">
        <v>45662</v>
      </c>
      <c r="E1347" t="s">
        <v>16</v>
      </c>
      <c r="F1347" t="s">
        <v>32</v>
      </c>
      <c r="G1347" t="s">
        <v>24</v>
      </c>
      <c r="H1347" t="s">
        <v>19</v>
      </c>
      <c r="I1347" t="s">
        <v>29</v>
      </c>
      <c r="J1347" t="s">
        <v>27</v>
      </c>
      <c r="K1347">
        <v>1</v>
      </c>
      <c r="L1347">
        <v>160</v>
      </c>
      <c r="M1347">
        <v>76.52</v>
      </c>
      <c r="N1347">
        <v>6.97</v>
      </c>
      <c r="O1347">
        <v>5</v>
      </c>
      <c r="P1347">
        <f t="shared" ref="P1347:P1410" si="189">IF(D1347-C1347 &lt;= 0,1,0)</f>
        <v>1</v>
      </c>
      <c r="Q1347" t="str">
        <f t="shared" ref="Q1347:Q1410" si="190">IF(B1347&lt;=DATE(2025,1,15),"Before 01-15","After 01-15")</f>
        <v>Before 01-15</v>
      </c>
      <c r="R1347">
        <f t="shared" ref="R1347:R1410" si="191">L1347*(1-(0.01*O1347))</f>
        <v>152</v>
      </c>
      <c r="S1347">
        <f t="shared" ref="S1347:S1410" si="192">R1347*K1347</f>
        <v>152</v>
      </c>
      <c r="T1347">
        <f t="shared" ref="T1347:T1410" si="193">S1347-(M1347*K1347)</f>
        <v>75.48</v>
      </c>
      <c r="U1347" s="2">
        <f>Monthly_Fixed_Costs!$I$2</f>
        <v>26.363636363636363</v>
      </c>
      <c r="V1347">
        <f t="shared" ref="V1347:V1410" si="194">N1347*K1347</f>
        <v>6.97</v>
      </c>
      <c r="W1347" s="2">
        <f t="shared" ref="W1347:W1410" si="195">T1347-(U1347+V1347)</f>
        <v>42.146363636363638</v>
      </c>
      <c r="X1347">
        <f t="shared" ref="X1347:X1410" si="196">D1347-B1347</f>
        <v>4</v>
      </c>
      <c r="Y1347">
        <f t="shared" ref="Y1347:Y1410" si="197">IF(W1347&lt;10,1,0)</f>
        <v>0</v>
      </c>
    </row>
    <row r="1348" spans="1:25" x14ac:dyDescent="0.3">
      <c r="A1348" t="s">
        <v>1384</v>
      </c>
      <c r="B1348" s="1">
        <v>45660</v>
      </c>
      <c r="C1348" s="1">
        <v>45662</v>
      </c>
      <c r="D1348" s="1">
        <v>45661</v>
      </c>
      <c r="E1348" t="s">
        <v>23</v>
      </c>
      <c r="F1348" t="s">
        <v>32</v>
      </c>
      <c r="G1348" t="s">
        <v>18</v>
      </c>
      <c r="H1348" t="s">
        <v>25</v>
      </c>
      <c r="I1348" t="s">
        <v>26</v>
      </c>
      <c r="J1348" t="s">
        <v>27</v>
      </c>
      <c r="K1348">
        <v>9</v>
      </c>
      <c r="L1348">
        <v>44.1</v>
      </c>
      <c r="M1348">
        <v>21.69</v>
      </c>
      <c r="N1348">
        <v>4.08</v>
      </c>
      <c r="O1348">
        <v>5</v>
      </c>
      <c r="P1348">
        <f t="shared" si="189"/>
        <v>1</v>
      </c>
      <c r="Q1348" t="str">
        <f t="shared" si="190"/>
        <v>Before 01-15</v>
      </c>
      <c r="R1348">
        <f t="shared" si="191"/>
        <v>41.894999999999996</v>
      </c>
      <c r="S1348">
        <f t="shared" si="192"/>
        <v>377.05499999999995</v>
      </c>
      <c r="T1348">
        <f t="shared" si="193"/>
        <v>181.84499999999994</v>
      </c>
      <c r="U1348" s="2">
        <f>Monthly_Fixed_Costs!$I$2</f>
        <v>26.363636363636363</v>
      </c>
      <c r="V1348">
        <f t="shared" si="194"/>
        <v>36.72</v>
      </c>
      <c r="W1348" s="2">
        <f t="shared" si="195"/>
        <v>118.76136363636358</v>
      </c>
      <c r="X1348">
        <f t="shared" si="196"/>
        <v>1</v>
      </c>
      <c r="Y1348">
        <f t="shared" si="197"/>
        <v>0</v>
      </c>
    </row>
    <row r="1349" spans="1:25" x14ac:dyDescent="0.3">
      <c r="A1349" t="s">
        <v>1385</v>
      </c>
      <c r="B1349" s="1">
        <v>45658</v>
      </c>
      <c r="C1349" s="1">
        <v>45660</v>
      </c>
      <c r="D1349" s="1">
        <v>45660</v>
      </c>
      <c r="E1349" t="s">
        <v>16</v>
      </c>
      <c r="F1349" t="s">
        <v>45</v>
      </c>
      <c r="G1349" t="s">
        <v>18</v>
      </c>
      <c r="H1349" t="s">
        <v>25</v>
      </c>
      <c r="I1349" t="s">
        <v>56</v>
      </c>
      <c r="J1349" t="s">
        <v>35</v>
      </c>
      <c r="K1349">
        <v>20</v>
      </c>
      <c r="L1349">
        <v>168.14</v>
      </c>
      <c r="M1349">
        <v>95.54</v>
      </c>
      <c r="N1349">
        <v>5.38</v>
      </c>
      <c r="O1349">
        <v>15</v>
      </c>
      <c r="P1349">
        <f t="shared" si="189"/>
        <v>1</v>
      </c>
      <c r="Q1349" t="str">
        <f t="shared" si="190"/>
        <v>Before 01-15</v>
      </c>
      <c r="R1349">
        <f t="shared" si="191"/>
        <v>142.91899999999998</v>
      </c>
      <c r="S1349">
        <f t="shared" si="192"/>
        <v>2858.3799999999997</v>
      </c>
      <c r="T1349">
        <f t="shared" si="193"/>
        <v>947.57999999999947</v>
      </c>
      <c r="U1349" s="2">
        <f>Monthly_Fixed_Costs!$I$2</f>
        <v>26.363636363636363</v>
      </c>
      <c r="V1349">
        <f t="shared" si="194"/>
        <v>107.6</v>
      </c>
      <c r="W1349" s="2">
        <f t="shared" si="195"/>
        <v>813.61636363636308</v>
      </c>
      <c r="X1349">
        <f t="shared" si="196"/>
        <v>2</v>
      </c>
      <c r="Y1349">
        <f t="shared" si="197"/>
        <v>0</v>
      </c>
    </row>
    <row r="1350" spans="1:25" x14ac:dyDescent="0.3">
      <c r="A1350" t="s">
        <v>1386</v>
      </c>
      <c r="B1350" s="1">
        <v>45669</v>
      </c>
      <c r="C1350" s="1">
        <v>45671</v>
      </c>
      <c r="D1350" s="1">
        <v>45671</v>
      </c>
      <c r="E1350" t="s">
        <v>23</v>
      </c>
      <c r="F1350" t="s">
        <v>45</v>
      </c>
      <c r="G1350" t="s">
        <v>18</v>
      </c>
      <c r="H1350" t="s">
        <v>33</v>
      </c>
      <c r="I1350" t="s">
        <v>47</v>
      </c>
      <c r="J1350" t="s">
        <v>35</v>
      </c>
      <c r="K1350">
        <v>11</v>
      </c>
      <c r="L1350">
        <v>129.37</v>
      </c>
      <c r="M1350">
        <v>52.62</v>
      </c>
      <c r="N1350">
        <v>6.85</v>
      </c>
      <c r="O1350">
        <v>0</v>
      </c>
      <c r="P1350">
        <f t="shared" si="189"/>
        <v>1</v>
      </c>
      <c r="Q1350" t="str">
        <f t="shared" si="190"/>
        <v>Before 01-15</v>
      </c>
      <c r="R1350">
        <f t="shared" si="191"/>
        <v>129.37</v>
      </c>
      <c r="S1350">
        <f t="shared" si="192"/>
        <v>1423.0700000000002</v>
      </c>
      <c r="T1350">
        <f t="shared" si="193"/>
        <v>844.25000000000023</v>
      </c>
      <c r="U1350" s="2">
        <f>Monthly_Fixed_Costs!$I$2</f>
        <v>26.363636363636363</v>
      </c>
      <c r="V1350">
        <f t="shared" si="194"/>
        <v>75.349999999999994</v>
      </c>
      <c r="W1350" s="2">
        <f t="shared" si="195"/>
        <v>742.53636363636383</v>
      </c>
      <c r="X1350">
        <f t="shared" si="196"/>
        <v>2</v>
      </c>
      <c r="Y1350">
        <f t="shared" si="197"/>
        <v>0</v>
      </c>
    </row>
    <row r="1351" spans="1:25" x14ac:dyDescent="0.3">
      <c r="A1351" t="s">
        <v>1387</v>
      </c>
      <c r="B1351" s="1">
        <v>45674</v>
      </c>
      <c r="C1351" s="1">
        <v>45676</v>
      </c>
      <c r="D1351" s="1">
        <v>45677</v>
      </c>
      <c r="E1351" t="s">
        <v>16</v>
      </c>
      <c r="F1351" t="s">
        <v>17</v>
      </c>
      <c r="G1351" t="s">
        <v>18</v>
      </c>
      <c r="H1351" t="s">
        <v>25</v>
      </c>
      <c r="I1351" t="s">
        <v>38</v>
      </c>
      <c r="J1351" t="s">
        <v>21</v>
      </c>
      <c r="K1351">
        <v>12</v>
      </c>
      <c r="L1351">
        <v>101.43</v>
      </c>
      <c r="M1351">
        <v>43.46</v>
      </c>
      <c r="N1351">
        <v>8.61</v>
      </c>
      <c r="O1351">
        <v>15</v>
      </c>
      <c r="P1351">
        <f t="shared" si="189"/>
        <v>0</v>
      </c>
      <c r="Q1351" t="str">
        <f t="shared" si="190"/>
        <v>After 01-15</v>
      </c>
      <c r="R1351">
        <f t="shared" si="191"/>
        <v>86.215500000000006</v>
      </c>
      <c r="S1351">
        <f t="shared" si="192"/>
        <v>1034.586</v>
      </c>
      <c r="T1351">
        <f t="shared" si="193"/>
        <v>513.06600000000003</v>
      </c>
      <c r="U1351" s="2">
        <f>Monthly_Fixed_Costs!$I$2</f>
        <v>26.363636363636363</v>
      </c>
      <c r="V1351">
        <f t="shared" si="194"/>
        <v>103.32</v>
      </c>
      <c r="W1351" s="2">
        <f t="shared" si="195"/>
        <v>383.38236363636366</v>
      </c>
      <c r="X1351">
        <f t="shared" si="196"/>
        <v>3</v>
      </c>
      <c r="Y1351">
        <f t="shared" si="197"/>
        <v>0</v>
      </c>
    </row>
    <row r="1352" spans="1:25" x14ac:dyDescent="0.3">
      <c r="A1352" t="s">
        <v>1388</v>
      </c>
      <c r="B1352" s="1">
        <v>45685</v>
      </c>
      <c r="C1352" s="1">
        <v>45688</v>
      </c>
      <c r="D1352" s="1">
        <v>45688</v>
      </c>
      <c r="E1352" t="s">
        <v>23</v>
      </c>
      <c r="F1352" t="s">
        <v>17</v>
      </c>
      <c r="G1352" t="s">
        <v>24</v>
      </c>
      <c r="H1352" t="s">
        <v>25</v>
      </c>
      <c r="I1352" t="s">
        <v>20</v>
      </c>
      <c r="J1352" t="s">
        <v>21</v>
      </c>
      <c r="K1352">
        <v>18</v>
      </c>
      <c r="L1352">
        <v>130</v>
      </c>
      <c r="M1352">
        <v>65.95</v>
      </c>
      <c r="N1352">
        <v>3.59</v>
      </c>
      <c r="O1352">
        <v>0</v>
      </c>
      <c r="P1352">
        <f t="shared" si="189"/>
        <v>1</v>
      </c>
      <c r="Q1352" t="str">
        <f t="shared" si="190"/>
        <v>After 01-15</v>
      </c>
      <c r="R1352">
        <f t="shared" si="191"/>
        <v>130</v>
      </c>
      <c r="S1352">
        <f t="shared" si="192"/>
        <v>2340</v>
      </c>
      <c r="T1352">
        <f t="shared" si="193"/>
        <v>1152.8999999999999</v>
      </c>
      <c r="U1352" s="2">
        <f>Monthly_Fixed_Costs!$I$2</f>
        <v>26.363636363636363</v>
      </c>
      <c r="V1352">
        <f t="shared" si="194"/>
        <v>64.62</v>
      </c>
      <c r="W1352" s="2">
        <f t="shared" si="195"/>
        <v>1061.9163636363635</v>
      </c>
      <c r="X1352">
        <f t="shared" si="196"/>
        <v>3</v>
      </c>
      <c r="Y1352">
        <f t="shared" si="197"/>
        <v>0</v>
      </c>
    </row>
    <row r="1353" spans="1:25" x14ac:dyDescent="0.3">
      <c r="A1353" t="s">
        <v>1389</v>
      </c>
      <c r="B1353" s="1">
        <v>45659</v>
      </c>
      <c r="C1353" s="1">
        <v>45661</v>
      </c>
      <c r="D1353" s="1">
        <v>45660</v>
      </c>
      <c r="E1353" t="s">
        <v>16</v>
      </c>
      <c r="F1353" t="s">
        <v>41</v>
      </c>
      <c r="G1353" t="s">
        <v>24</v>
      </c>
      <c r="H1353" t="s">
        <v>33</v>
      </c>
      <c r="I1353" t="s">
        <v>20</v>
      </c>
      <c r="J1353" t="s">
        <v>21</v>
      </c>
      <c r="K1353">
        <v>6</v>
      </c>
      <c r="L1353">
        <v>27.02</v>
      </c>
      <c r="M1353">
        <v>13.43</v>
      </c>
      <c r="N1353">
        <v>5.09</v>
      </c>
      <c r="O1353">
        <v>10</v>
      </c>
      <c r="P1353">
        <f t="shared" si="189"/>
        <v>1</v>
      </c>
      <c r="Q1353" t="str">
        <f t="shared" si="190"/>
        <v>Before 01-15</v>
      </c>
      <c r="R1353">
        <f t="shared" si="191"/>
        <v>24.318000000000001</v>
      </c>
      <c r="S1353">
        <f t="shared" si="192"/>
        <v>145.90800000000002</v>
      </c>
      <c r="T1353">
        <f t="shared" si="193"/>
        <v>65.328000000000017</v>
      </c>
      <c r="U1353" s="2">
        <f>Monthly_Fixed_Costs!$I$2</f>
        <v>26.363636363636363</v>
      </c>
      <c r="V1353">
        <f t="shared" si="194"/>
        <v>30.54</v>
      </c>
      <c r="W1353" s="2">
        <f t="shared" si="195"/>
        <v>8.4243636363636512</v>
      </c>
      <c r="X1353">
        <f t="shared" si="196"/>
        <v>1</v>
      </c>
      <c r="Y1353">
        <f t="shared" si="197"/>
        <v>1</v>
      </c>
    </row>
    <row r="1354" spans="1:25" x14ac:dyDescent="0.3">
      <c r="A1354" t="s">
        <v>1390</v>
      </c>
      <c r="B1354" s="1">
        <v>45683</v>
      </c>
      <c r="C1354" s="1">
        <v>45686</v>
      </c>
      <c r="D1354" s="1">
        <v>45686</v>
      </c>
      <c r="E1354" t="s">
        <v>16</v>
      </c>
      <c r="F1354" t="s">
        <v>45</v>
      </c>
      <c r="G1354" t="s">
        <v>24</v>
      </c>
      <c r="H1354" t="s">
        <v>25</v>
      </c>
      <c r="I1354" t="s">
        <v>47</v>
      </c>
      <c r="J1354" t="s">
        <v>35</v>
      </c>
      <c r="K1354">
        <v>2</v>
      </c>
      <c r="L1354">
        <v>171.1</v>
      </c>
      <c r="M1354">
        <v>75.88</v>
      </c>
      <c r="N1354">
        <v>6.19</v>
      </c>
      <c r="O1354">
        <v>15</v>
      </c>
      <c r="P1354">
        <f t="shared" si="189"/>
        <v>1</v>
      </c>
      <c r="Q1354" t="str">
        <f t="shared" si="190"/>
        <v>After 01-15</v>
      </c>
      <c r="R1354">
        <f t="shared" si="191"/>
        <v>145.435</v>
      </c>
      <c r="S1354">
        <f t="shared" si="192"/>
        <v>290.87</v>
      </c>
      <c r="T1354">
        <f t="shared" si="193"/>
        <v>139.11000000000001</v>
      </c>
      <c r="U1354" s="2">
        <f>Monthly_Fixed_Costs!$I$2</f>
        <v>26.363636363636363</v>
      </c>
      <c r="V1354">
        <f t="shared" si="194"/>
        <v>12.38</v>
      </c>
      <c r="W1354" s="2">
        <f t="shared" si="195"/>
        <v>100.36636363636364</v>
      </c>
      <c r="X1354">
        <f t="shared" si="196"/>
        <v>3</v>
      </c>
      <c r="Y1354">
        <f t="shared" si="197"/>
        <v>0</v>
      </c>
    </row>
    <row r="1355" spans="1:25" x14ac:dyDescent="0.3">
      <c r="A1355" t="s">
        <v>1391</v>
      </c>
      <c r="B1355" s="1">
        <v>45664</v>
      </c>
      <c r="C1355" s="1">
        <v>45668</v>
      </c>
      <c r="D1355" s="1">
        <v>45668</v>
      </c>
      <c r="E1355" t="s">
        <v>16</v>
      </c>
      <c r="F1355" t="s">
        <v>32</v>
      </c>
      <c r="G1355" t="s">
        <v>18</v>
      </c>
      <c r="H1355" t="s">
        <v>19</v>
      </c>
      <c r="I1355" t="s">
        <v>20</v>
      </c>
      <c r="J1355" t="s">
        <v>21</v>
      </c>
      <c r="K1355">
        <v>10</v>
      </c>
      <c r="L1355">
        <v>149.09</v>
      </c>
      <c r="M1355">
        <v>67.42</v>
      </c>
      <c r="N1355">
        <v>7.21</v>
      </c>
      <c r="O1355">
        <v>15</v>
      </c>
      <c r="P1355">
        <f t="shared" si="189"/>
        <v>1</v>
      </c>
      <c r="Q1355" t="str">
        <f t="shared" si="190"/>
        <v>Before 01-15</v>
      </c>
      <c r="R1355">
        <f t="shared" si="191"/>
        <v>126.7265</v>
      </c>
      <c r="S1355">
        <f t="shared" si="192"/>
        <v>1267.2650000000001</v>
      </c>
      <c r="T1355">
        <f t="shared" si="193"/>
        <v>593.06500000000005</v>
      </c>
      <c r="U1355" s="2">
        <f>Monthly_Fixed_Costs!$I$2</f>
        <v>26.363636363636363</v>
      </c>
      <c r="V1355">
        <f t="shared" si="194"/>
        <v>72.099999999999994</v>
      </c>
      <c r="W1355" s="2">
        <f t="shared" si="195"/>
        <v>494.60136363636371</v>
      </c>
      <c r="X1355">
        <f t="shared" si="196"/>
        <v>4</v>
      </c>
      <c r="Y1355">
        <f t="shared" si="197"/>
        <v>0</v>
      </c>
    </row>
    <row r="1356" spans="1:25" x14ac:dyDescent="0.3">
      <c r="A1356" t="s">
        <v>1392</v>
      </c>
      <c r="B1356" s="1">
        <v>45670</v>
      </c>
      <c r="C1356" s="1">
        <v>45672</v>
      </c>
      <c r="D1356" s="1">
        <v>45672</v>
      </c>
      <c r="E1356" t="s">
        <v>16</v>
      </c>
      <c r="F1356" t="s">
        <v>41</v>
      </c>
      <c r="G1356" t="s">
        <v>18</v>
      </c>
      <c r="H1356" t="s">
        <v>33</v>
      </c>
      <c r="I1356" t="s">
        <v>47</v>
      </c>
      <c r="J1356" t="s">
        <v>35</v>
      </c>
      <c r="K1356">
        <v>18</v>
      </c>
      <c r="L1356">
        <v>99.04</v>
      </c>
      <c r="M1356">
        <v>49.56</v>
      </c>
      <c r="N1356">
        <v>10.52</v>
      </c>
      <c r="O1356">
        <v>5</v>
      </c>
      <c r="P1356">
        <f t="shared" si="189"/>
        <v>1</v>
      </c>
      <c r="Q1356" t="str">
        <f t="shared" si="190"/>
        <v>Before 01-15</v>
      </c>
      <c r="R1356">
        <f t="shared" si="191"/>
        <v>94.088000000000008</v>
      </c>
      <c r="S1356">
        <f t="shared" si="192"/>
        <v>1693.5840000000001</v>
      </c>
      <c r="T1356">
        <f t="shared" si="193"/>
        <v>801.50400000000002</v>
      </c>
      <c r="U1356" s="2">
        <f>Monthly_Fixed_Costs!$I$2</f>
        <v>26.363636363636363</v>
      </c>
      <c r="V1356">
        <f t="shared" si="194"/>
        <v>189.35999999999999</v>
      </c>
      <c r="W1356" s="2">
        <f t="shared" si="195"/>
        <v>585.78036363636363</v>
      </c>
      <c r="X1356">
        <f t="shared" si="196"/>
        <v>2</v>
      </c>
      <c r="Y1356">
        <f t="shared" si="197"/>
        <v>0</v>
      </c>
    </row>
    <row r="1357" spans="1:25" x14ac:dyDescent="0.3">
      <c r="A1357" t="s">
        <v>1393</v>
      </c>
      <c r="B1357" s="1">
        <v>45658</v>
      </c>
      <c r="C1357" s="1">
        <v>45662</v>
      </c>
      <c r="D1357" s="1">
        <v>45662</v>
      </c>
      <c r="E1357" t="s">
        <v>16</v>
      </c>
      <c r="F1357" t="s">
        <v>45</v>
      </c>
      <c r="G1357" t="s">
        <v>24</v>
      </c>
      <c r="H1357" t="s">
        <v>33</v>
      </c>
      <c r="I1357" t="s">
        <v>38</v>
      </c>
      <c r="J1357" t="s">
        <v>21</v>
      </c>
      <c r="K1357">
        <v>2</v>
      </c>
      <c r="L1357">
        <v>24.97</v>
      </c>
      <c r="M1357">
        <v>11.86</v>
      </c>
      <c r="N1357">
        <v>9.2899999999999991</v>
      </c>
      <c r="O1357">
        <v>0</v>
      </c>
      <c r="P1357">
        <f t="shared" si="189"/>
        <v>1</v>
      </c>
      <c r="Q1357" t="str">
        <f t="shared" si="190"/>
        <v>Before 01-15</v>
      </c>
      <c r="R1357">
        <f t="shared" si="191"/>
        <v>24.97</v>
      </c>
      <c r="S1357">
        <f t="shared" si="192"/>
        <v>49.94</v>
      </c>
      <c r="T1357">
        <f t="shared" si="193"/>
        <v>26.22</v>
      </c>
      <c r="U1357" s="2">
        <f>Monthly_Fixed_Costs!$I$2</f>
        <v>26.363636363636363</v>
      </c>
      <c r="V1357">
        <f t="shared" si="194"/>
        <v>18.579999999999998</v>
      </c>
      <c r="W1357" s="2">
        <f t="shared" si="195"/>
        <v>-18.723636363636359</v>
      </c>
      <c r="X1357">
        <f t="shared" si="196"/>
        <v>4</v>
      </c>
      <c r="Y1357">
        <f t="shared" si="197"/>
        <v>1</v>
      </c>
    </row>
    <row r="1358" spans="1:25" x14ac:dyDescent="0.3">
      <c r="A1358" t="s">
        <v>1394</v>
      </c>
      <c r="B1358" s="1">
        <v>45684</v>
      </c>
      <c r="C1358" s="1">
        <v>45688</v>
      </c>
      <c r="D1358" s="1">
        <v>45691</v>
      </c>
      <c r="E1358" t="s">
        <v>23</v>
      </c>
      <c r="F1358" t="s">
        <v>17</v>
      </c>
      <c r="G1358" t="s">
        <v>18</v>
      </c>
      <c r="H1358" t="s">
        <v>25</v>
      </c>
      <c r="I1358" t="s">
        <v>47</v>
      </c>
      <c r="J1358" t="s">
        <v>35</v>
      </c>
      <c r="K1358">
        <v>10</v>
      </c>
      <c r="L1358">
        <v>115.51</v>
      </c>
      <c r="M1358">
        <v>73.08</v>
      </c>
      <c r="N1358">
        <v>10.23</v>
      </c>
      <c r="O1358">
        <v>15</v>
      </c>
      <c r="P1358">
        <f t="shared" si="189"/>
        <v>0</v>
      </c>
      <c r="Q1358" t="str">
        <f t="shared" si="190"/>
        <v>After 01-15</v>
      </c>
      <c r="R1358">
        <f t="shared" si="191"/>
        <v>98.183499999999995</v>
      </c>
      <c r="S1358">
        <f t="shared" si="192"/>
        <v>981.83499999999992</v>
      </c>
      <c r="T1358">
        <f t="shared" si="193"/>
        <v>251.03499999999997</v>
      </c>
      <c r="U1358" s="2">
        <f>Monthly_Fixed_Costs!$I$2</f>
        <v>26.363636363636363</v>
      </c>
      <c r="V1358">
        <f t="shared" si="194"/>
        <v>102.30000000000001</v>
      </c>
      <c r="W1358" s="2">
        <f t="shared" si="195"/>
        <v>122.37136363636358</v>
      </c>
      <c r="X1358">
        <f t="shared" si="196"/>
        <v>7</v>
      </c>
      <c r="Y1358">
        <f t="shared" si="197"/>
        <v>0</v>
      </c>
    </row>
    <row r="1359" spans="1:25" x14ac:dyDescent="0.3">
      <c r="A1359" t="s">
        <v>1395</v>
      </c>
      <c r="B1359" s="1">
        <v>45682</v>
      </c>
      <c r="C1359" s="1">
        <v>45685</v>
      </c>
      <c r="D1359" s="1">
        <v>45684</v>
      </c>
      <c r="E1359" t="s">
        <v>16</v>
      </c>
      <c r="F1359" t="s">
        <v>45</v>
      </c>
      <c r="G1359" t="s">
        <v>18</v>
      </c>
      <c r="H1359" t="s">
        <v>25</v>
      </c>
      <c r="I1359" t="s">
        <v>38</v>
      </c>
      <c r="J1359" t="s">
        <v>21</v>
      </c>
      <c r="K1359">
        <v>12</v>
      </c>
      <c r="L1359">
        <v>75.61</v>
      </c>
      <c r="M1359">
        <v>47.59</v>
      </c>
      <c r="N1359">
        <v>7.68</v>
      </c>
      <c r="O1359">
        <v>10</v>
      </c>
      <c r="P1359">
        <f t="shared" si="189"/>
        <v>1</v>
      </c>
      <c r="Q1359" t="str">
        <f t="shared" si="190"/>
        <v>After 01-15</v>
      </c>
      <c r="R1359">
        <f t="shared" si="191"/>
        <v>68.049000000000007</v>
      </c>
      <c r="S1359">
        <f t="shared" si="192"/>
        <v>816.58800000000008</v>
      </c>
      <c r="T1359">
        <f t="shared" si="193"/>
        <v>245.50800000000004</v>
      </c>
      <c r="U1359" s="2">
        <f>Monthly_Fixed_Costs!$I$2</f>
        <v>26.363636363636363</v>
      </c>
      <c r="V1359">
        <f t="shared" si="194"/>
        <v>92.16</v>
      </c>
      <c r="W1359" s="2">
        <f t="shared" si="195"/>
        <v>126.98436363636368</v>
      </c>
      <c r="X1359">
        <f t="shared" si="196"/>
        <v>2</v>
      </c>
      <c r="Y1359">
        <f t="shared" si="197"/>
        <v>0</v>
      </c>
    </row>
    <row r="1360" spans="1:25" x14ac:dyDescent="0.3">
      <c r="A1360" t="s">
        <v>1396</v>
      </c>
      <c r="B1360" s="1">
        <v>45681</v>
      </c>
      <c r="C1360" s="1">
        <v>45683</v>
      </c>
      <c r="D1360" s="1">
        <v>45682</v>
      </c>
      <c r="E1360" t="s">
        <v>16</v>
      </c>
      <c r="F1360" t="s">
        <v>17</v>
      </c>
      <c r="G1360" t="s">
        <v>18</v>
      </c>
      <c r="H1360" t="s">
        <v>25</v>
      </c>
      <c r="I1360" t="s">
        <v>26</v>
      </c>
      <c r="J1360" t="s">
        <v>27</v>
      </c>
      <c r="K1360">
        <v>12</v>
      </c>
      <c r="L1360">
        <v>88.88</v>
      </c>
      <c r="M1360">
        <v>46.41</v>
      </c>
      <c r="N1360">
        <v>8.02</v>
      </c>
      <c r="O1360">
        <v>5</v>
      </c>
      <c r="P1360">
        <f t="shared" si="189"/>
        <v>1</v>
      </c>
      <c r="Q1360" t="str">
        <f t="shared" si="190"/>
        <v>After 01-15</v>
      </c>
      <c r="R1360">
        <f t="shared" si="191"/>
        <v>84.435999999999993</v>
      </c>
      <c r="S1360">
        <f t="shared" si="192"/>
        <v>1013.232</v>
      </c>
      <c r="T1360">
        <f t="shared" si="193"/>
        <v>456.31200000000001</v>
      </c>
      <c r="U1360" s="2">
        <f>Monthly_Fixed_Costs!$I$2</f>
        <v>26.363636363636363</v>
      </c>
      <c r="V1360">
        <f t="shared" si="194"/>
        <v>96.24</v>
      </c>
      <c r="W1360" s="2">
        <f t="shared" si="195"/>
        <v>333.70836363636363</v>
      </c>
      <c r="X1360">
        <f t="shared" si="196"/>
        <v>1</v>
      </c>
      <c r="Y1360">
        <f t="shared" si="197"/>
        <v>0</v>
      </c>
    </row>
    <row r="1361" spans="1:25" x14ac:dyDescent="0.3">
      <c r="A1361" t="s">
        <v>1397</v>
      </c>
      <c r="B1361" s="1">
        <v>45680</v>
      </c>
      <c r="C1361" s="1">
        <v>45683</v>
      </c>
      <c r="D1361" s="1">
        <v>45682</v>
      </c>
      <c r="E1361" t="s">
        <v>16</v>
      </c>
      <c r="F1361" t="s">
        <v>41</v>
      </c>
      <c r="G1361" t="s">
        <v>18</v>
      </c>
      <c r="H1361" t="s">
        <v>19</v>
      </c>
      <c r="I1361" t="s">
        <v>74</v>
      </c>
      <c r="J1361" t="s">
        <v>27</v>
      </c>
      <c r="K1361">
        <v>8</v>
      </c>
      <c r="L1361">
        <v>102.75</v>
      </c>
      <c r="M1361">
        <v>54.92</v>
      </c>
      <c r="N1361">
        <v>7.51</v>
      </c>
      <c r="O1361">
        <v>5</v>
      </c>
      <c r="P1361">
        <f t="shared" si="189"/>
        <v>1</v>
      </c>
      <c r="Q1361" t="str">
        <f t="shared" si="190"/>
        <v>After 01-15</v>
      </c>
      <c r="R1361">
        <f t="shared" si="191"/>
        <v>97.612499999999997</v>
      </c>
      <c r="S1361">
        <f t="shared" si="192"/>
        <v>780.9</v>
      </c>
      <c r="T1361">
        <f t="shared" si="193"/>
        <v>341.53999999999996</v>
      </c>
      <c r="U1361" s="2">
        <f>Monthly_Fixed_Costs!$I$2</f>
        <v>26.363636363636363</v>
      </c>
      <c r="V1361">
        <f t="shared" si="194"/>
        <v>60.08</v>
      </c>
      <c r="W1361" s="2">
        <f t="shared" si="195"/>
        <v>255.09636363636361</v>
      </c>
      <c r="X1361">
        <f t="shared" si="196"/>
        <v>2</v>
      </c>
      <c r="Y1361">
        <f t="shared" si="197"/>
        <v>0</v>
      </c>
    </row>
    <row r="1362" spans="1:25" x14ac:dyDescent="0.3">
      <c r="A1362" t="s">
        <v>1398</v>
      </c>
      <c r="B1362" s="1">
        <v>45676</v>
      </c>
      <c r="C1362" s="1">
        <v>45679</v>
      </c>
      <c r="D1362" s="1">
        <v>45679</v>
      </c>
      <c r="E1362" t="s">
        <v>16</v>
      </c>
      <c r="F1362" t="s">
        <v>32</v>
      </c>
      <c r="G1362" t="s">
        <v>18</v>
      </c>
      <c r="H1362" t="s">
        <v>37</v>
      </c>
      <c r="I1362" t="s">
        <v>34</v>
      </c>
      <c r="J1362" t="s">
        <v>35</v>
      </c>
      <c r="K1362">
        <v>19</v>
      </c>
      <c r="L1362">
        <v>77.17</v>
      </c>
      <c r="M1362">
        <v>37.630000000000003</v>
      </c>
      <c r="N1362">
        <v>5.63</v>
      </c>
      <c r="O1362">
        <v>0</v>
      </c>
      <c r="P1362">
        <f t="shared" si="189"/>
        <v>1</v>
      </c>
      <c r="Q1362" t="str">
        <f t="shared" si="190"/>
        <v>After 01-15</v>
      </c>
      <c r="R1362">
        <f t="shared" si="191"/>
        <v>77.17</v>
      </c>
      <c r="S1362">
        <f t="shared" si="192"/>
        <v>1466.23</v>
      </c>
      <c r="T1362">
        <f t="shared" si="193"/>
        <v>751.26</v>
      </c>
      <c r="U1362" s="2">
        <f>Monthly_Fixed_Costs!$I$2</f>
        <v>26.363636363636363</v>
      </c>
      <c r="V1362">
        <f t="shared" si="194"/>
        <v>106.97</v>
      </c>
      <c r="W1362" s="2">
        <f t="shared" si="195"/>
        <v>617.92636363636359</v>
      </c>
      <c r="X1362">
        <f t="shared" si="196"/>
        <v>3</v>
      </c>
      <c r="Y1362">
        <f t="shared" si="197"/>
        <v>0</v>
      </c>
    </row>
    <row r="1363" spans="1:25" x14ac:dyDescent="0.3">
      <c r="A1363" t="s">
        <v>1399</v>
      </c>
      <c r="B1363" s="1">
        <v>45681</v>
      </c>
      <c r="C1363" s="1">
        <v>45683</v>
      </c>
      <c r="D1363" s="1">
        <v>45685</v>
      </c>
      <c r="E1363" t="s">
        <v>23</v>
      </c>
      <c r="F1363" t="s">
        <v>45</v>
      </c>
      <c r="G1363" t="s">
        <v>18</v>
      </c>
      <c r="H1363" t="s">
        <v>25</v>
      </c>
      <c r="I1363" t="s">
        <v>20</v>
      </c>
      <c r="J1363" t="s">
        <v>21</v>
      </c>
      <c r="K1363">
        <v>12</v>
      </c>
      <c r="L1363">
        <v>154.05000000000001</v>
      </c>
      <c r="M1363">
        <v>72.22</v>
      </c>
      <c r="N1363">
        <v>7.32</v>
      </c>
      <c r="O1363">
        <v>0</v>
      </c>
      <c r="P1363">
        <f t="shared" si="189"/>
        <v>0</v>
      </c>
      <c r="Q1363" t="str">
        <f t="shared" si="190"/>
        <v>After 01-15</v>
      </c>
      <c r="R1363">
        <f t="shared" si="191"/>
        <v>154.05000000000001</v>
      </c>
      <c r="S1363">
        <f t="shared" si="192"/>
        <v>1848.6000000000001</v>
      </c>
      <c r="T1363">
        <f t="shared" si="193"/>
        <v>981.96000000000015</v>
      </c>
      <c r="U1363" s="2">
        <f>Monthly_Fixed_Costs!$I$2</f>
        <v>26.363636363636363</v>
      </c>
      <c r="V1363">
        <f t="shared" si="194"/>
        <v>87.84</v>
      </c>
      <c r="W1363" s="2">
        <f t="shared" si="195"/>
        <v>867.75636363636374</v>
      </c>
      <c r="X1363">
        <f t="shared" si="196"/>
        <v>4</v>
      </c>
      <c r="Y1363">
        <f t="shared" si="197"/>
        <v>0</v>
      </c>
    </row>
    <row r="1364" spans="1:25" x14ac:dyDescent="0.3">
      <c r="A1364" t="s">
        <v>1400</v>
      </c>
      <c r="B1364" s="1">
        <v>45668</v>
      </c>
      <c r="C1364" s="1">
        <v>45672</v>
      </c>
      <c r="D1364" s="1">
        <v>45672</v>
      </c>
      <c r="E1364" t="s">
        <v>16</v>
      </c>
      <c r="F1364" t="s">
        <v>41</v>
      </c>
      <c r="G1364" t="s">
        <v>24</v>
      </c>
      <c r="H1364" t="s">
        <v>19</v>
      </c>
      <c r="I1364" t="s">
        <v>34</v>
      </c>
      <c r="J1364" t="s">
        <v>35</v>
      </c>
      <c r="K1364">
        <v>19</v>
      </c>
      <c r="L1364">
        <v>170.53</v>
      </c>
      <c r="M1364">
        <v>90.61</v>
      </c>
      <c r="N1364">
        <v>11.49</v>
      </c>
      <c r="O1364">
        <v>5</v>
      </c>
      <c r="P1364">
        <f t="shared" si="189"/>
        <v>1</v>
      </c>
      <c r="Q1364" t="str">
        <f t="shared" si="190"/>
        <v>Before 01-15</v>
      </c>
      <c r="R1364">
        <f t="shared" si="191"/>
        <v>162.0035</v>
      </c>
      <c r="S1364">
        <f t="shared" si="192"/>
        <v>3078.0664999999999</v>
      </c>
      <c r="T1364">
        <f t="shared" si="193"/>
        <v>1356.4765</v>
      </c>
      <c r="U1364" s="2">
        <f>Monthly_Fixed_Costs!$I$2</f>
        <v>26.363636363636363</v>
      </c>
      <c r="V1364">
        <f t="shared" si="194"/>
        <v>218.31</v>
      </c>
      <c r="W1364" s="2">
        <f t="shared" si="195"/>
        <v>1111.8028636363636</v>
      </c>
      <c r="X1364">
        <f t="shared" si="196"/>
        <v>4</v>
      </c>
      <c r="Y1364">
        <f t="shared" si="197"/>
        <v>0</v>
      </c>
    </row>
    <row r="1365" spans="1:25" x14ac:dyDescent="0.3">
      <c r="A1365" t="s">
        <v>1401</v>
      </c>
      <c r="B1365" s="1">
        <v>45676</v>
      </c>
      <c r="C1365" s="1">
        <v>45679</v>
      </c>
      <c r="D1365" s="1">
        <v>45682</v>
      </c>
      <c r="E1365" t="s">
        <v>16</v>
      </c>
      <c r="F1365" t="s">
        <v>32</v>
      </c>
      <c r="G1365" t="s">
        <v>24</v>
      </c>
      <c r="H1365" t="s">
        <v>37</v>
      </c>
      <c r="I1365" t="s">
        <v>20</v>
      </c>
      <c r="J1365" t="s">
        <v>21</v>
      </c>
      <c r="K1365">
        <v>8</v>
      </c>
      <c r="L1365">
        <v>189.78</v>
      </c>
      <c r="M1365">
        <v>102.74</v>
      </c>
      <c r="N1365">
        <v>7.02</v>
      </c>
      <c r="O1365">
        <v>15</v>
      </c>
      <c r="P1365">
        <f t="shared" si="189"/>
        <v>0</v>
      </c>
      <c r="Q1365" t="str">
        <f t="shared" si="190"/>
        <v>After 01-15</v>
      </c>
      <c r="R1365">
        <f t="shared" si="191"/>
        <v>161.31299999999999</v>
      </c>
      <c r="S1365">
        <f t="shared" si="192"/>
        <v>1290.5039999999999</v>
      </c>
      <c r="T1365">
        <f t="shared" si="193"/>
        <v>468.58399999999995</v>
      </c>
      <c r="U1365" s="2">
        <f>Monthly_Fixed_Costs!$I$2</f>
        <v>26.363636363636363</v>
      </c>
      <c r="V1365">
        <f t="shared" si="194"/>
        <v>56.16</v>
      </c>
      <c r="W1365" s="2">
        <f t="shared" si="195"/>
        <v>386.0603636363636</v>
      </c>
      <c r="X1365">
        <f t="shared" si="196"/>
        <v>6</v>
      </c>
      <c r="Y1365">
        <f t="shared" si="197"/>
        <v>0</v>
      </c>
    </row>
    <row r="1366" spans="1:25" x14ac:dyDescent="0.3">
      <c r="A1366" t="s">
        <v>1402</v>
      </c>
      <c r="B1366" s="1">
        <v>45675</v>
      </c>
      <c r="C1366" s="1">
        <v>45677</v>
      </c>
      <c r="D1366" s="1">
        <v>45677</v>
      </c>
      <c r="E1366" t="s">
        <v>16</v>
      </c>
      <c r="F1366" t="s">
        <v>41</v>
      </c>
      <c r="G1366" t="s">
        <v>18</v>
      </c>
      <c r="H1366" t="s">
        <v>33</v>
      </c>
      <c r="I1366" t="s">
        <v>74</v>
      </c>
      <c r="J1366" t="s">
        <v>27</v>
      </c>
      <c r="K1366">
        <v>20</v>
      </c>
      <c r="L1366">
        <v>76.739999999999995</v>
      </c>
      <c r="M1366">
        <v>40.43</v>
      </c>
      <c r="N1366">
        <v>3.98</v>
      </c>
      <c r="O1366">
        <v>15</v>
      </c>
      <c r="P1366">
        <f t="shared" si="189"/>
        <v>1</v>
      </c>
      <c r="Q1366" t="str">
        <f t="shared" si="190"/>
        <v>After 01-15</v>
      </c>
      <c r="R1366">
        <f t="shared" si="191"/>
        <v>65.228999999999999</v>
      </c>
      <c r="S1366">
        <f t="shared" si="192"/>
        <v>1304.58</v>
      </c>
      <c r="T1366">
        <f t="shared" si="193"/>
        <v>495.9799999999999</v>
      </c>
      <c r="U1366" s="2">
        <f>Monthly_Fixed_Costs!$I$2</f>
        <v>26.363636363636363</v>
      </c>
      <c r="V1366">
        <f t="shared" si="194"/>
        <v>79.599999999999994</v>
      </c>
      <c r="W1366" s="2">
        <f t="shared" si="195"/>
        <v>390.01636363636356</v>
      </c>
      <c r="X1366">
        <f t="shared" si="196"/>
        <v>2</v>
      </c>
      <c r="Y1366">
        <f t="shared" si="197"/>
        <v>0</v>
      </c>
    </row>
    <row r="1367" spans="1:25" x14ac:dyDescent="0.3">
      <c r="A1367" t="s">
        <v>1403</v>
      </c>
      <c r="B1367" s="1">
        <v>45658</v>
      </c>
      <c r="C1367" s="1">
        <v>45660</v>
      </c>
      <c r="D1367" s="1">
        <v>45659</v>
      </c>
      <c r="E1367" t="s">
        <v>23</v>
      </c>
      <c r="F1367" t="s">
        <v>41</v>
      </c>
      <c r="G1367" t="s">
        <v>18</v>
      </c>
      <c r="H1367" t="s">
        <v>37</v>
      </c>
      <c r="I1367" t="s">
        <v>38</v>
      </c>
      <c r="J1367" t="s">
        <v>21</v>
      </c>
      <c r="K1367">
        <v>1</v>
      </c>
      <c r="L1367">
        <v>57.16</v>
      </c>
      <c r="M1367">
        <v>26.74</v>
      </c>
      <c r="N1367">
        <v>11.89</v>
      </c>
      <c r="O1367">
        <v>0</v>
      </c>
      <c r="P1367">
        <f t="shared" si="189"/>
        <v>1</v>
      </c>
      <c r="Q1367" t="str">
        <f t="shared" si="190"/>
        <v>Before 01-15</v>
      </c>
      <c r="R1367">
        <f t="shared" si="191"/>
        <v>57.16</v>
      </c>
      <c r="S1367">
        <f t="shared" si="192"/>
        <v>57.16</v>
      </c>
      <c r="T1367">
        <f t="shared" si="193"/>
        <v>30.419999999999998</v>
      </c>
      <c r="U1367" s="2">
        <f>Monthly_Fixed_Costs!$I$2</f>
        <v>26.363636363636363</v>
      </c>
      <c r="V1367">
        <f t="shared" si="194"/>
        <v>11.89</v>
      </c>
      <c r="W1367" s="2">
        <f t="shared" si="195"/>
        <v>-7.8336363636363622</v>
      </c>
      <c r="X1367">
        <f t="shared" si="196"/>
        <v>1</v>
      </c>
      <c r="Y1367">
        <f t="shared" si="197"/>
        <v>1</v>
      </c>
    </row>
    <row r="1368" spans="1:25" x14ac:dyDescent="0.3">
      <c r="A1368" t="s">
        <v>1404</v>
      </c>
      <c r="B1368" s="1">
        <v>45683</v>
      </c>
      <c r="C1368" s="1">
        <v>45686</v>
      </c>
      <c r="D1368" s="1">
        <v>45685</v>
      </c>
      <c r="E1368" t="s">
        <v>23</v>
      </c>
      <c r="F1368" t="s">
        <v>32</v>
      </c>
      <c r="G1368" t="s">
        <v>18</v>
      </c>
      <c r="H1368" t="s">
        <v>25</v>
      </c>
      <c r="I1368" t="s">
        <v>74</v>
      </c>
      <c r="J1368" t="s">
        <v>27</v>
      </c>
      <c r="K1368">
        <v>15</v>
      </c>
      <c r="L1368">
        <v>100.83</v>
      </c>
      <c r="M1368">
        <v>49.9</v>
      </c>
      <c r="N1368">
        <v>7.4</v>
      </c>
      <c r="O1368">
        <v>15</v>
      </c>
      <c r="P1368">
        <f t="shared" si="189"/>
        <v>1</v>
      </c>
      <c r="Q1368" t="str">
        <f t="shared" si="190"/>
        <v>After 01-15</v>
      </c>
      <c r="R1368">
        <f t="shared" si="191"/>
        <v>85.705500000000001</v>
      </c>
      <c r="S1368">
        <f t="shared" si="192"/>
        <v>1285.5825</v>
      </c>
      <c r="T1368">
        <f t="shared" si="193"/>
        <v>537.08249999999998</v>
      </c>
      <c r="U1368" s="2">
        <f>Monthly_Fixed_Costs!$I$2</f>
        <v>26.363636363636363</v>
      </c>
      <c r="V1368">
        <f t="shared" si="194"/>
        <v>111</v>
      </c>
      <c r="W1368" s="2">
        <f t="shared" si="195"/>
        <v>399.71886363636361</v>
      </c>
      <c r="X1368">
        <f t="shared" si="196"/>
        <v>2</v>
      </c>
      <c r="Y1368">
        <f t="shared" si="197"/>
        <v>0</v>
      </c>
    </row>
    <row r="1369" spans="1:25" x14ac:dyDescent="0.3">
      <c r="A1369" t="s">
        <v>1405</v>
      </c>
      <c r="B1369" s="1">
        <v>45677</v>
      </c>
      <c r="C1369" s="1">
        <v>45679</v>
      </c>
      <c r="D1369" s="1">
        <v>45679</v>
      </c>
      <c r="E1369" t="s">
        <v>16</v>
      </c>
      <c r="F1369" t="s">
        <v>45</v>
      </c>
      <c r="G1369" t="s">
        <v>24</v>
      </c>
      <c r="H1369" t="s">
        <v>37</v>
      </c>
      <c r="I1369" t="s">
        <v>56</v>
      </c>
      <c r="J1369" t="s">
        <v>35</v>
      </c>
      <c r="K1369">
        <v>15</v>
      </c>
      <c r="L1369">
        <v>39</v>
      </c>
      <c r="M1369">
        <v>24.69</v>
      </c>
      <c r="N1369">
        <v>3.06</v>
      </c>
      <c r="O1369">
        <v>0</v>
      </c>
      <c r="P1369">
        <f t="shared" si="189"/>
        <v>1</v>
      </c>
      <c r="Q1369" t="str">
        <f t="shared" si="190"/>
        <v>After 01-15</v>
      </c>
      <c r="R1369">
        <f t="shared" si="191"/>
        <v>39</v>
      </c>
      <c r="S1369">
        <f t="shared" si="192"/>
        <v>585</v>
      </c>
      <c r="T1369">
        <f t="shared" si="193"/>
        <v>214.64999999999998</v>
      </c>
      <c r="U1369" s="2">
        <f>Monthly_Fixed_Costs!$I$2</f>
        <v>26.363636363636363</v>
      </c>
      <c r="V1369">
        <f t="shared" si="194"/>
        <v>45.9</v>
      </c>
      <c r="W1369" s="2">
        <f t="shared" si="195"/>
        <v>142.38636363636363</v>
      </c>
      <c r="X1369">
        <f t="shared" si="196"/>
        <v>2</v>
      </c>
      <c r="Y1369">
        <f t="shared" si="197"/>
        <v>0</v>
      </c>
    </row>
    <row r="1370" spans="1:25" x14ac:dyDescent="0.3">
      <c r="A1370" t="s">
        <v>1406</v>
      </c>
      <c r="B1370" s="1">
        <v>45683</v>
      </c>
      <c r="C1370" s="1">
        <v>45687</v>
      </c>
      <c r="D1370" s="1">
        <v>45689</v>
      </c>
      <c r="E1370" t="s">
        <v>16</v>
      </c>
      <c r="F1370" t="s">
        <v>41</v>
      </c>
      <c r="G1370" t="s">
        <v>18</v>
      </c>
      <c r="H1370" t="s">
        <v>37</v>
      </c>
      <c r="I1370" t="s">
        <v>74</v>
      </c>
      <c r="J1370" t="s">
        <v>27</v>
      </c>
      <c r="K1370">
        <v>12</v>
      </c>
      <c r="L1370">
        <v>41.62</v>
      </c>
      <c r="M1370">
        <v>25.22</v>
      </c>
      <c r="N1370">
        <v>9.73</v>
      </c>
      <c r="O1370">
        <v>0</v>
      </c>
      <c r="P1370">
        <f t="shared" si="189"/>
        <v>0</v>
      </c>
      <c r="Q1370" t="str">
        <f t="shared" si="190"/>
        <v>After 01-15</v>
      </c>
      <c r="R1370">
        <f t="shared" si="191"/>
        <v>41.62</v>
      </c>
      <c r="S1370">
        <f t="shared" si="192"/>
        <v>499.43999999999994</v>
      </c>
      <c r="T1370">
        <f t="shared" si="193"/>
        <v>196.79999999999995</v>
      </c>
      <c r="U1370" s="2">
        <f>Monthly_Fixed_Costs!$I$2</f>
        <v>26.363636363636363</v>
      </c>
      <c r="V1370">
        <f t="shared" si="194"/>
        <v>116.76</v>
      </c>
      <c r="W1370" s="2">
        <f t="shared" si="195"/>
        <v>53.67636363636359</v>
      </c>
      <c r="X1370">
        <f t="shared" si="196"/>
        <v>6</v>
      </c>
      <c r="Y1370">
        <f t="shared" si="197"/>
        <v>0</v>
      </c>
    </row>
    <row r="1371" spans="1:25" x14ac:dyDescent="0.3">
      <c r="A1371" t="s">
        <v>1407</v>
      </c>
      <c r="B1371" s="1">
        <v>45678</v>
      </c>
      <c r="C1371" s="1">
        <v>45681</v>
      </c>
      <c r="D1371" s="1">
        <v>45681</v>
      </c>
      <c r="E1371" t="s">
        <v>16</v>
      </c>
      <c r="F1371" t="s">
        <v>45</v>
      </c>
      <c r="G1371" t="s">
        <v>24</v>
      </c>
      <c r="H1371" t="s">
        <v>37</v>
      </c>
      <c r="I1371" t="s">
        <v>29</v>
      </c>
      <c r="J1371" t="s">
        <v>27</v>
      </c>
      <c r="K1371">
        <v>1</v>
      </c>
      <c r="L1371">
        <v>52.58</v>
      </c>
      <c r="M1371">
        <v>30.56</v>
      </c>
      <c r="N1371">
        <v>4.76</v>
      </c>
      <c r="O1371">
        <v>10</v>
      </c>
      <c r="P1371">
        <f t="shared" si="189"/>
        <v>1</v>
      </c>
      <c r="Q1371" t="str">
        <f t="shared" si="190"/>
        <v>After 01-15</v>
      </c>
      <c r="R1371">
        <f t="shared" si="191"/>
        <v>47.322000000000003</v>
      </c>
      <c r="S1371">
        <f t="shared" si="192"/>
        <v>47.322000000000003</v>
      </c>
      <c r="T1371">
        <f t="shared" si="193"/>
        <v>16.762000000000004</v>
      </c>
      <c r="U1371" s="2">
        <f>Monthly_Fixed_Costs!$I$2</f>
        <v>26.363636363636363</v>
      </c>
      <c r="V1371">
        <f t="shared" si="194"/>
        <v>4.76</v>
      </c>
      <c r="W1371" s="2">
        <f t="shared" si="195"/>
        <v>-14.361636363636361</v>
      </c>
      <c r="X1371">
        <f t="shared" si="196"/>
        <v>3</v>
      </c>
      <c r="Y1371">
        <f t="shared" si="197"/>
        <v>1</v>
      </c>
    </row>
    <row r="1372" spans="1:25" x14ac:dyDescent="0.3">
      <c r="A1372" t="s">
        <v>1408</v>
      </c>
      <c r="B1372" s="1">
        <v>45661</v>
      </c>
      <c r="C1372" s="1">
        <v>45663</v>
      </c>
      <c r="D1372" s="1">
        <v>45662</v>
      </c>
      <c r="E1372" t="s">
        <v>16</v>
      </c>
      <c r="F1372" t="s">
        <v>41</v>
      </c>
      <c r="G1372" t="s">
        <v>18</v>
      </c>
      <c r="H1372" t="s">
        <v>33</v>
      </c>
      <c r="I1372" t="s">
        <v>56</v>
      </c>
      <c r="J1372" t="s">
        <v>35</v>
      </c>
      <c r="K1372">
        <v>3</v>
      </c>
      <c r="L1372">
        <v>177.6</v>
      </c>
      <c r="M1372">
        <v>86.43</v>
      </c>
      <c r="N1372">
        <v>6.21</v>
      </c>
      <c r="O1372">
        <v>5</v>
      </c>
      <c r="P1372">
        <f t="shared" si="189"/>
        <v>1</v>
      </c>
      <c r="Q1372" t="str">
        <f t="shared" si="190"/>
        <v>Before 01-15</v>
      </c>
      <c r="R1372">
        <f t="shared" si="191"/>
        <v>168.72</v>
      </c>
      <c r="S1372">
        <f t="shared" si="192"/>
        <v>506.15999999999997</v>
      </c>
      <c r="T1372">
        <f t="shared" si="193"/>
        <v>246.86999999999995</v>
      </c>
      <c r="U1372" s="2">
        <f>Monthly_Fixed_Costs!$I$2</f>
        <v>26.363636363636363</v>
      </c>
      <c r="V1372">
        <f t="shared" si="194"/>
        <v>18.63</v>
      </c>
      <c r="W1372" s="2">
        <f t="shared" si="195"/>
        <v>201.87636363636358</v>
      </c>
      <c r="X1372">
        <f t="shared" si="196"/>
        <v>1</v>
      </c>
      <c r="Y1372">
        <f t="shared" si="197"/>
        <v>0</v>
      </c>
    </row>
    <row r="1373" spans="1:25" x14ac:dyDescent="0.3">
      <c r="A1373" t="s">
        <v>1409</v>
      </c>
      <c r="B1373" s="1">
        <v>45674</v>
      </c>
      <c r="C1373" s="1">
        <v>45676</v>
      </c>
      <c r="D1373" s="1">
        <v>45675</v>
      </c>
      <c r="E1373" t="s">
        <v>23</v>
      </c>
      <c r="F1373" t="s">
        <v>45</v>
      </c>
      <c r="G1373" t="s">
        <v>24</v>
      </c>
      <c r="H1373" t="s">
        <v>25</v>
      </c>
      <c r="I1373" t="s">
        <v>29</v>
      </c>
      <c r="J1373" t="s">
        <v>27</v>
      </c>
      <c r="K1373">
        <v>13</v>
      </c>
      <c r="L1373">
        <v>129.72999999999999</v>
      </c>
      <c r="M1373">
        <v>57.3</v>
      </c>
      <c r="N1373">
        <v>5.21</v>
      </c>
      <c r="O1373">
        <v>15</v>
      </c>
      <c r="P1373">
        <f t="shared" si="189"/>
        <v>1</v>
      </c>
      <c r="Q1373" t="str">
        <f t="shared" si="190"/>
        <v>After 01-15</v>
      </c>
      <c r="R1373">
        <f t="shared" si="191"/>
        <v>110.27049999999998</v>
      </c>
      <c r="S1373">
        <f t="shared" si="192"/>
        <v>1433.5164999999997</v>
      </c>
      <c r="T1373">
        <f t="shared" si="193"/>
        <v>688.61649999999975</v>
      </c>
      <c r="U1373" s="2">
        <f>Monthly_Fixed_Costs!$I$2</f>
        <v>26.363636363636363</v>
      </c>
      <c r="V1373">
        <f t="shared" si="194"/>
        <v>67.73</v>
      </c>
      <c r="W1373" s="2">
        <f t="shared" si="195"/>
        <v>594.52286363636335</v>
      </c>
      <c r="X1373">
        <f t="shared" si="196"/>
        <v>1</v>
      </c>
      <c r="Y1373">
        <f t="shared" si="197"/>
        <v>0</v>
      </c>
    </row>
    <row r="1374" spans="1:25" x14ac:dyDescent="0.3">
      <c r="A1374" t="s">
        <v>1410</v>
      </c>
      <c r="B1374" s="1">
        <v>45669</v>
      </c>
      <c r="C1374" s="1">
        <v>45672</v>
      </c>
      <c r="D1374" s="1">
        <v>45671</v>
      </c>
      <c r="E1374" t="s">
        <v>16</v>
      </c>
      <c r="F1374" t="s">
        <v>41</v>
      </c>
      <c r="G1374" t="s">
        <v>18</v>
      </c>
      <c r="H1374" t="s">
        <v>19</v>
      </c>
      <c r="I1374" t="s">
        <v>47</v>
      </c>
      <c r="J1374" t="s">
        <v>35</v>
      </c>
      <c r="K1374">
        <v>8</v>
      </c>
      <c r="L1374">
        <v>108.85</v>
      </c>
      <c r="M1374">
        <v>52.15</v>
      </c>
      <c r="N1374">
        <v>9.74</v>
      </c>
      <c r="O1374">
        <v>10</v>
      </c>
      <c r="P1374">
        <f t="shared" si="189"/>
        <v>1</v>
      </c>
      <c r="Q1374" t="str">
        <f t="shared" si="190"/>
        <v>Before 01-15</v>
      </c>
      <c r="R1374">
        <f t="shared" si="191"/>
        <v>97.965000000000003</v>
      </c>
      <c r="S1374">
        <f t="shared" si="192"/>
        <v>783.72</v>
      </c>
      <c r="T1374">
        <f t="shared" si="193"/>
        <v>366.52000000000004</v>
      </c>
      <c r="U1374" s="2">
        <f>Monthly_Fixed_Costs!$I$2</f>
        <v>26.363636363636363</v>
      </c>
      <c r="V1374">
        <f t="shared" si="194"/>
        <v>77.92</v>
      </c>
      <c r="W1374" s="2">
        <f t="shared" si="195"/>
        <v>262.23636363636365</v>
      </c>
      <c r="X1374">
        <f t="shared" si="196"/>
        <v>2</v>
      </c>
      <c r="Y1374">
        <f t="shared" si="197"/>
        <v>0</v>
      </c>
    </row>
    <row r="1375" spans="1:25" x14ac:dyDescent="0.3">
      <c r="A1375" t="s">
        <v>1411</v>
      </c>
      <c r="B1375" s="1">
        <v>45680</v>
      </c>
      <c r="C1375" s="1">
        <v>45684</v>
      </c>
      <c r="D1375" s="1">
        <v>45684</v>
      </c>
      <c r="E1375" t="s">
        <v>23</v>
      </c>
      <c r="F1375" t="s">
        <v>17</v>
      </c>
      <c r="G1375" t="s">
        <v>18</v>
      </c>
      <c r="H1375" t="s">
        <v>19</v>
      </c>
      <c r="I1375" t="s">
        <v>34</v>
      </c>
      <c r="J1375" t="s">
        <v>35</v>
      </c>
      <c r="K1375">
        <v>15</v>
      </c>
      <c r="L1375">
        <v>130.01</v>
      </c>
      <c r="M1375">
        <v>75.27</v>
      </c>
      <c r="N1375">
        <v>9.5399999999999991</v>
      </c>
      <c r="O1375">
        <v>5</v>
      </c>
      <c r="P1375">
        <f t="shared" si="189"/>
        <v>1</v>
      </c>
      <c r="Q1375" t="str">
        <f t="shared" si="190"/>
        <v>After 01-15</v>
      </c>
      <c r="R1375">
        <f t="shared" si="191"/>
        <v>123.50949999999999</v>
      </c>
      <c r="S1375">
        <f t="shared" si="192"/>
        <v>1852.6424999999999</v>
      </c>
      <c r="T1375">
        <f t="shared" si="193"/>
        <v>723.59249999999997</v>
      </c>
      <c r="U1375" s="2">
        <f>Monthly_Fixed_Costs!$I$2</f>
        <v>26.363636363636363</v>
      </c>
      <c r="V1375">
        <f t="shared" si="194"/>
        <v>143.1</v>
      </c>
      <c r="W1375" s="2">
        <f t="shared" si="195"/>
        <v>554.12886363636358</v>
      </c>
      <c r="X1375">
        <f t="shared" si="196"/>
        <v>4</v>
      </c>
      <c r="Y1375">
        <f t="shared" si="197"/>
        <v>0</v>
      </c>
    </row>
    <row r="1376" spans="1:25" x14ac:dyDescent="0.3">
      <c r="A1376" t="s">
        <v>1412</v>
      </c>
      <c r="B1376" s="1">
        <v>45675</v>
      </c>
      <c r="C1376" s="1">
        <v>45679</v>
      </c>
      <c r="D1376" s="1">
        <v>45679</v>
      </c>
      <c r="E1376" t="s">
        <v>23</v>
      </c>
      <c r="F1376" t="s">
        <v>17</v>
      </c>
      <c r="G1376" t="s">
        <v>18</v>
      </c>
      <c r="H1376" t="s">
        <v>37</v>
      </c>
      <c r="I1376" t="s">
        <v>34</v>
      </c>
      <c r="J1376" t="s">
        <v>35</v>
      </c>
      <c r="K1376">
        <v>7</v>
      </c>
      <c r="L1376">
        <v>168.06</v>
      </c>
      <c r="M1376">
        <v>79.72</v>
      </c>
      <c r="N1376">
        <v>8.18</v>
      </c>
      <c r="O1376">
        <v>0</v>
      </c>
      <c r="P1376">
        <f t="shared" si="189"/>
        <v>1</v>
      </c>
      <c r="Q1376" t="str">
        <f t="shared" si="190"/>
        <v>After 01-15</v>
      </c>
      <c r="R1376">
        <f t="shared" si="191"/>
        <v>168.06</v>
      </c>
      <c r="S1376">
        <f t="shared" si="192"/>
        <v>1176.42</v>
      </c>
      <c r="T1376">
        <f t="shared" si="193"/>
        <v>618.38000000000011</v>
      </c>
      <c r="U1376" s="2">
        <f>Monthly_Fixed_Costs!$I$2</f>
        <v>26.363636363636363</v>
      </c>
      <c r="V1376">
        <f t="shared" si="194"/>
        <v>57.26</v>
      </c>
      <c r="W1376" s="2">
        <f t="shared" si="195"/>
        <v>534.75636363636374</v>
      </c>
      <c r="X1376">
        <f t="shared" si="196"/>
        <v>4</v>
      </c>
      <c r="Y1376">
        <f t="shared" si="197"/>
        <v>0</v>
      </c>
    </row>
    <row r="1377" spans="1:25" x14ac:dyDescent="0.3">
      <c r="A1377" t="s">
        <v>1413</v>
      </c>
      <c r="B1377" s="1">
        <v>45678</v>
      </c>
      <c r="C1377" s="1">
        <v>45682</v>
      </c>
      <c r="D1377" s="1">
        <v>45684</v>
      </c>
      <c r="E1377" t="s">
        <v>23</v>
      </c>
      <c r="F1377" t="s">
        <v>41</v>
      </c>
      <c r="G1377" t="s">
        <v>24</v>
      </c>
      <c r="H1377" t="s">
        <v>33</v>
      </c>
      <c r="I1377" t="s">
        <v>34</v>
      </c>
      <c r="J1377" t="s">
        <v>35</v>
      </c>
      <c r="K1377">
        <v>14</v>
      </c>
      <c r="L1377">
        <v>197.5</v>
      </c>
      <c r="M1377">
        <v>93.82</v>
      </c>
      <c r="N1377">
        <v>5.5</v>
      </c>
      <c r="O1377">
        <v>15</v>
      </c>
      <c r="P1377">
        <f t="shared" si="189"/>
        <v>0</v>
      </c>
      <c r="Q1377" t="str">
        <f t="shared" si="190"/>
        <v>After 01-15</v>
      </c>
      <c r="R1377">
        <f t="shared" si="191"/>
        <v>167.875</v>
      </c>
      <c r="S1377">
        <f t="shared" si="192"/>
        <v>2350.25</v>
      </c>
      <c r="T1377">
        <f t="shared" si="193"/>
        <v>1036.77</v>
      </c>
      <c r="U1377" s="2">
        <f>Monthly_Fixed_Costs!$I$2</f>
        <v>26.363636363636363</v>
      </c>
      <c r="V1377">
        <f t="shared" si="194"/>
        <v>77</v>
      </c>
      <c r="W1377" s="2">
        <f t="shared" si="195"/>
        <v>933.40636363636361</v>
      </c>
      <c r="X1377">
        <f t="shared" si="196"/>
        <v>6</v>
      </c>
      <c r="Y1377">
        <f t="shared" si="197"/>
        <v>0</v>
      </c>
    </row>
    <row r="1378" spans="1:25" x14ac:dyDescent="0.3">
      <c r="A1378" t="s">
        <v>1414</v>
      </c>
      <c r="B1378" s="1">
        <v>45667</v>
      </c>
      <c r="C1378" s="1">
        <v>45671</v>
      </c>
      <c r="D1378" s="1">
        <v>45671</v>
      </c>
      <c r="E1378" t="s">
        <v>23</v>
      </c>
      <c r="F1378" t="s">
        <v>17</v>
      </c>
      <c r="G1378" t="s">
        <v>18</v>
      </c>
      <c r="H1378" t="s">
        <v>19</v>
      </c>
      <c r="I1378" t="s">
        <v>26</v>
      </c>
      <c r="J1378" t="s">
        <v>27</v>
      </c>
      <c r="K1378">
        <v>10</v>
      </c>
      <c r="L1378">
        <v>109.97</v>
      </c>
      <c r="M1378">
        <v>64.05</v>
      </c>
      <c r="N1378">
        <v>11.16</v>
      </c>
      <c r="O1378">
        <v>10</v>
      </c>
      <c r="P1378">
        <f t="shared" si="189"/>
        <v>1</v>
      </c>
      <c r="Q1378" t="str">
        <f t="shared" si="190"/>
        <v>Before 01-15</v>
      </c>
      <c r="R1378">
        <f t="shared" si="191"/>
        <v>98.972999999999999</v>
      </c>
      <c r="S1378">
        <f t="shared" si="192"/>
        <v>989.73</v>
      </c>
      <c r="T1378">
        <f t="shared" si="193"/>
        <v>349.23</v>
      </c>
      <c r="U1378" s="2">
        <f>Monthly_Fixed_Costs!$I$2</f>
        <v>26.363636363636363</v>
      </c>
      <c r="V1378">
        <f t="shared" si="194"/>
        <v>111.6</v>
      </c>
      <c r="W1378" s="2">
        <f t="shared" si="195"/>
        <v>211.26636363636365</v>
      </c>
      <c r="X1378">
        <f t="shared" si="196"/>
        <v>4</v>
      </c>
      <c r="Y1378">
        <f t="shared" si="197"/>
        <v>0</v>
      </c>
    </row>
    <row r="1379" spans="1:25" x14ac:dyDescent="0.3">
      <c r="A1379" t="s">
        <v>1415</v>
      </c>
      <c r="B1379" s="1">
        <v>45681</v>
      </c>
      <c r="C1379" s="1">
        <v>45683</v>
      </c>
      <c r="D1379" s="1">
        <v>45683</v>
      </c>
      <c r="E1379" t="s">
        <v>16</v>
      </c>
      <c r="F1379" t="s">
        <v>17</v>
      </c>
      <c r="G1379" t="s">
        <v>18</v>
      </c>
      <c r="H1379" t="s">
        <v>25</v>
      </c>
      <c r="I1379" t="s">
        <v>26</v>
      </c>
      <c r="J1379" t="s">
        <v>27</v>
      </c>
      <c r="K1379">
        <v>13</v>
      </c>
      <c r="L1379">
        <v>146.87</v>
      </c>
      <c r="M1379">
        <v>66.17</v>
      </c>
      <c r="N1379">
        <v>7.29</v>
      </c>
      <c r="O1379">
        <v>15</v>
      </c>
      <c r="P1379">
        <f t="shared" si="189"/>
        <v>1</v>
      </c>
      <c r="Q1379" t="str">
        <f t="shared" si="190"/>
        <v>After 01-15</v>
      </c>
      <c r="R1379">
        <f t="shared" si="191"/>
        <v>124.8395</v>
      </c>
      <c r="S1379">
        <f t="shared" si="192"/>
        <v>1622.9135000000001</v>
      </c>
      <c r="T1379">
        <f t="shared" si="193"/>
        <v>762.70350000000008</v>
      </c>
      <c r="U1379" s="2">
        <f>Monthly_Fixed_Costs!$I$2</f>
        <v>26.363636363636363</v>
      </c>
      <c r="V1379">
        <f t="shared" si="194"/>
        <v>94.77</v>
      </c>
      <c r="W1379" s="2">
        <f t="shared" si="195"/>
        <v>641.56986363636372</v>
      </c>
      <c r="X1379">
        <f t="shared" si="196"/>
        <v>2</v>
      </c>
      <c r="Y1379">
        <f t="shared" si="197"/>
        <v>0</v>
      </c>
    </row>
    <row r="1380" spans="1:25" x14ac:dyDescent="0.3">
      <c r="A1380" t="s">
        <v>1416</v>
      </c>
      <c r="B1380" s="1">
        <v>45674</v>
      </c>
      <c r="C1380" s="1">
        <v>45678</v>
      </c>
      <c r="D1380" s="1">
        <v>45677</v>
      </c>
      <c r="E1380" t="s">
        <v>16</v>
      </c>
      <c r="F1380" t="s">
        <v>17</v>
      </c>
      <c r="G1380" t="s">
        <v>18</v>
      </c>
      <c r="H1380" t="s">
        <v>33</v>
      </c>
      <c r="I1380" t="s">
        <v>29</v>
      </c>
      <c r="J1380" t="s">
        <v>27</v>
      </c>
      <c r="K1380">
        <v>6</v>
      </c>
      <c r="L1380">
        <v>156.9</v>
      </c>
      <c r="M1380">
        <v>64.86</v>
      </c>
      <c r="N1380">
        <v>11.93</v>
      </c>
      <c r="O1380">
        <v>5</v>
      </c>
      <c r="P1380">
        <f t="shared" si="189"/>
        <v>1</v>
      </c>
      <c r="Q1380" t="str">
        <f t="shared" si="190"/>
        <v>After 01-15</v>
      </c>
      <c r="R1380">
        <f t="shared" si="191"/>
        <v>149.05500000000001</v>
      </c>
      <c r="S1380">
        <f t="shared" si="192"/>
        <v>894.33</v>
      </c>
      <c r="T1380">
        <f t="shared" si="193"/>
        <v>505.17000000000007</v>
      </c>
      <c r="U1380" s="2">
        <f>Monthly_Fixed_Costs!$I$2</f>
        <v>26.363636363636363</v>
      </c>
      <c r="V1380">
        <f t="shared" si="194"/>
        <v>71.58</v>
      </c>
      <c r="W1380" s="2">
        <f t="shared" si="195"/>
        <v>407.22636363636371</v>
      </c>
      <c r="X1380">
        <f t="shared" si="196"/>
        <v>3</v>
      </c>
      <c r="Y1380">
        <f t="shared" si="197"/>
        <v>0</v>
      </c>
    </row>
    <row r="1381" spans="1:25" x14ac:dyDescent="0.3">
      <c r="A1381" t="s">
        <v>1417</v>
      </c>
      <c r="B1381" s="1">
        <v>45672</v>
      </c>
      <c r="C1381" s="1">
        <v>45674</v>
      </c>
      <c r="D1381" s="1">
        <v>45674</v>
      </c>
      <c r="E1381" t="s">
        <v>23</v>
      </c>
      <c r="F1381" t="s">
        <v>45</v>
      </c>
      <c r="G1381" t="s">
        <v>24</v>
      </c>
      <c r="H1381" t="s">
        <v>25</v>
      </c>
      <c r="I1381" t="s">
        <v>47</v>
      </c>
      <c r="J1381" t="s">
        <v>35</v>
      </c>
      <c r="K1381">
        <v>6</v>
      </c>
      <c r="L1381">
        <v>67.099999999999994</v>
      </c>
      <c r="M1381">
        <v>28.6</v>
      </c>
      <c r="N1381">
        <v>5.82</v>
      </c>
      <c r="O1381">
        <v>10</v>
      </c>
      <c r="P1381">
        <f t="shared" si="189"/>
        <v>1</v>
      </c>
      <c r="Q1381" t="str">
        <f t="shared" si="190"/>
        <v>Before 01-15</v>
      </c>
      <c r="R1381">
        <f t="shared" si="191"/>
        <v>60.389999999999993</v>
      </c>
      <c r="S1381">
        <f t="shared" si="192"/>
        <v>362.34</v>
      </c>
      <c r="T1381">
        <f t="shared" si="193"/>
        <v>190.73999999999995</v>
      </c>
      <c r="U1381" s="2">
        <f>Monthly_Fixed_Costs!$I$2</f>
        <v>26.363636363636363</v>
      </c>
      <c r="V1381">
        <f t="shared" si="194"/>
        <v>34.92</v>
      </c>
      <c r="W1381" s="2">
        <f t="shared" si="195"/>
        <v>129.45636363636359</v>
      </c>
      <c r="X1381">
        <f t="shared" si="196"/>
        <v>2</v>
      </c>
      <c r="Y1381">
        <f t="shared" si="197"/>
        <v>0</v>
      </c>
    </row>
    <row r="1382" spans="1:25" x14ac:dyDescent="0.3">
      <c r="A1382" t="s">
        <v>1418</v>
      </c>
      <c r="B1382" s="1">
        <v>45677</v>
      </c>
      <c r="C1382" s="1">
        <v>45681</v>
      </c>
      <c r="D1382" s="1">
        <v>45680</v>
      </c>
      <c r="E1382" t="s">
        <v>23</v>
      </c>
      <c r="F1382" t="s">
        <v>32</v>
      </c>
      <c r="G1382" t="s">
        <v>18</v>
      </c>
      <c r="H1382" t="s">
        <v>37</v>
      </c>
      <c r="I1382" t="s">
        <v>29</v>
      </c>
      <c r="J1382" t="s">
        <v>27</v>
      </c>
      <c r="K1382">
        <v>3</v>
      </c>
      <c r="L1382">
        <v>175.11</v>
      </c>
      <c r="M1382">
        <v>109.01</v>
      </c>
      <c r="N1382">
        <v>3.19</v>
      </c>
      <c r="O1382">
        <v>15</v>
      </c>
      <c r="P1382">
        <f t="shared" si="189"/>
        <v>1</v>
      </c>
      <c r="Q1382" t="str">
        <f t="shared" si="190"/>
        <v>After 01-15</v>
      </c>
      <c r="R1382">
        <f t="shared" si="191"/>
        <v>148.84350000000001</v>
      </c>
      <c r="S1382">
        <f t="shared" si="192"/>
        <v>446.53050000000002</v>
      </c>
      <c r="T1382">
        <f t="shared" si="193"/>
        <v>119.50049999999999</v>
      </c>
      <c r="U1382" s="2">
        <f>Monthly_Fixed_Costs!$I$2</f>
        <v>26.363636363636363</v>
      </c>
      <c r="V1382">
        <f t="shared" si="194"/>
        <v>9.57</v>
      </c>
      <c r="W1382" s="2">
        <f t="shared" si="195"/>
        <v>83.566863636363621</v>
      </c>
      <c r="X1382">
        <f t="shared" si="196"/>
        <v>3</v>
      </c>
      <c r="Y1382">
        <f t="shared" si="197"/>
        <v>0</v>
      </c>
    </row>
    <row r="1383" spans="1:25" x14ac:dyDescent="0.3">
      <c r="A1383" t="s">
        <v>1419</v>
      </c>
      <c r="B1383" s="1">
        <v>45677</v>
      </c>
      <c r="C1383" s="1">
        <v>45680</v>
      </c>
      <c r="D1383" s="1">
        <v>45681</v>
      </c>
      <c r="E1383" t="s">
        <v>16</v>
      </c>
      <c r="F1383" t="s">
        <v>41</v>
      </c>
      <c r="G1383" t="s">
        <v>24</v>
      </c>
      <c r="H1383" t="s">
        <v>25</v>
      </c>
      <c r="I1383" t="s">
        <v>26</v>
      </c>
      <c r="J1383" t="s">
        <v>27</v>
      </c>
      <c r="K1383">
        <v>15</v>
      </c>
      <c r="L1383">
        <v>194.75</v>
      </c>
      <c r="M1383">
        <v>103.96</v>
      </c>
      <c r="N1383">
        <v>4.26</v>
      </c>
      <c r="O1383">
        <v>0</v>
      </c>
      <c r="P1383">
        <f t="shared" si="189"/>
        <v>0</v>
      </c>
      <c r="Q1383" t="str">
        <f t="shared" si="190"/>
        <v>After 01-15</v>
      </c>
      <c r="R1383">
        <f t="shared" si="191"/>
        <v>194.75</v>
      </c>
      <c r="S1383">
        <f t="shared" si="192"/>
        <v>2921.25</v>
      </c>
      <c r="T1383">
        <f t="shared" si="193"/>
        <v>1361.8500000000001</v>
      </c>
      <c r="U1383" s="2">
        <f>Monthly_Fixed_Costs!$I$2</f>
        <v>26.363636363636363</v>
      </c>
      <c r="V1383">
        <f t="shared" si="194"/>
        <v>63.9</v>
      </c>
      <c r="W1383" s="2">
        <f t="shared" si="195"/>
        <v>1271.5863636363638</v>
      </c>
      <c r="X1383">
        <f t="shared" si="196"/>
        <v>4</v>
      </c>
      <c r="Y1383">
        <f t="shared" si="197"/>
        <v>0</v>
      </c>
    </row>
    <row r="1384" spans="1:25" x14ac:dyDescent="0.3">
      <c r="A1384" t="s">
        <v>1420</v>
      </c>
      <c r="B1384" s="1">
        <v>45658</v>
      </c>
      <c r="C1384" s="1">
        <v>45661</v>
      </c>
      <c r="D1384" s="1">
        <v>45660</v>
      </c>
      <c r="E1384" t="s">
        <v>23</v>
      </c>
      <c r="F1384" t="s">
        <v>41</v>
      </c>
      <c r="G1384" t="s">
        <v>18</v>
      </c>
      <c r="H1384" t="s">
        <v>33</v>
      </c>
      <c r="I1384" t="s">
        <v>47</v>
      </c>
      <c r="J1384" t="s">
        <v>35</v>
      </c>
      <c r="K1384">
        <v>18</v>
      </c>
      <c r="L1384">
        <v>117.98</v>
      </c>
      <c r="M1384">
        <v>62.57</v>
      </c>
      <c r="N1384">
        <v>11.45</v>
      </c>
      <c r="O1384">
        <v>10</v>
      </c>
      <c r="P1384">
        <f t="shared" si="189"/>
        <v>1</v>
      </c>
      <c r="Q1384" t="str">
        <f t="shared" si="190"/>
        <v>Before 01-15</v>
      </c>
      <c r="R1384">
        <f t="shared" si="191"/>
        <v>106.182</v>
      </c>
      <c r="S1384">
        <f t="shared" si="192"/>
        <v>1911.2760000000001</v>
      </c>
      <c r="T1384">
        <f t="shared" si="193"/>
        <v>785.01600000000008</v>
      </c>
      <c r="U1384" s="2">
        <f>Monthly_Fixed_Costs!$I$2</f>
        <v>26.363636363636363</v>
      </c>
      <c r="V1384">
        <f t="shared" si="194"/>
        <v>206.1</v>
      </c>
      <c r="W1384" s="2">
        <f t="shared" si="195"/>
        <v>552.55236363636368</v>
      </c>
      <c r="X1384">
        <f t="shared" si="196"/>
        <v>2</v>
      </c>
      <c r="Y1384">
        <f t="shared" si="197"/>
        <v>0</v>
      </c>
    </row>
    <row r="1385" spans="1:25" x14ac:dyDescent="0.3">
      <c r="A1385" t="s">
        <v>1421</v>
      </c>
      <c r="B1385" s="1">
        <v>45674</v>
      </c>
      <c r="C1385" s="1">
        <v>45677</v>
      </c>
      <c r="D1385" s="1">
        <v>45676</v>
      </c>
      <c r="E1385" t="s">
        <v>23</v>
      </c>
      <c r="F1385" t="s">
        <v>41</v>
      </c>
      <c r="G1385" t="s">
        <v>24</v>
      </c>
      <c r="H1385" t="s">
        <v>33</v>
      </c>
      <c r="I1385" t="s">
        <v>20</v>
      </c>
      <c r="J1385" t="s">
        <v>21</v>
      </c>
      <c r="K1385">
        <v>20</v>
      </c>
      <c r="L1385">
        <v>166.26</v>
      </c>
      <c r="M1385">
        <v>88.55</v>
      </c>
      <c r="N1385">
        <v>10.38</v>
      </c>
      <c r="O1385">
        <v>10</v>
      </c>
      <c r="P1385">
        <f t="shared" si="189"/>
        <v>1</v>
      </c>
      <c r="Q1385" t="str">
        <f t="shared" si="190"/>
        <v>After 01-15</v>
      </c>
      <c r="R1385">
        <f t="shared" si="191"/>
        <v>149.63399999999999</v>
      </c>
      <c r="S1385">
        <f t="shared" si="192"/>
        <v>2992.68</v>
      </c>
      <c r="T1385">
        <f t="shared" si="193"/>
        <v>1221.6799999999998</v>
      </c>
      <c r="U1385" s="2">
        <f>Monthly_Fixed_Costs!$I$2</f>
        <v>26.363636363636363</v>
      </c>
      <c r="V1385">
        <f t="shared" si="194"/>
        <v>207.60000000000002</v>
      </c>
      <c r="W1385" s="2">
        <f t="shared" si="195"/>
        <v>987.71636363636344</v>
      </c>
      <c r="X1385">
        <f t="shared" si="196"/>
        <v>2</v>
      </c>
      <c r="Y1385">
        <f t="shared" si="197"/>
        <v>0</v>
      </c>
    </row>
    <row r="1386" spans="1:25" x14ac:dyDescent="0.3">
      <c r="A1386" t="s">
        <v>1422</v>
      </c>
      <c r="B1386" s="1">
        <v>45670</v>
      </c>
      <c r="C1386" s="1">
        <v>45673</v>
      </c>
      <c r="D1386" s="1">
        <v>45672</v>
      </c>
      <c r="E1386" t="s">
        <v>16</v>
      </c>
      <c r="F1386" t="s">
        <v>41</v>
      </c>
      <c r="G1386" t="s">
        <v>24</v>
      </c>
      <c r="H1386" t="s">
        <v>25</v>
      </c>
      <c r="I1386" t="s">
        <v>47</v>
      </c>
      <c r="J1386" t="s">
        <v>35</v>
      </c>
      <c r="K1386">
        <v>18</v>
      </c>
      <c r="L1386">
        <v>144.59</v>
      </c>
      <c r="M1386">
        <v>86.17</v>
      </c>
      <c r="N1386">
        <v>4.25</v>
      </c>
      <c r="O1386">
        <v>5</v>
      </c>
      <c r="P1386">
        <f t="shared" si="189"/>
        <v>1</v>
      </c>
      <c r="Q1386" t="str">
        <f t="shared" si="190"/>
        <v>Before 01-15</v>
      </c>
      <c r="R1386">
        <f t="shared" si="191"/>
        <v>137.3605</v>
      </c>
      <c r="S1386">
        <f t="shared" si="192"/>
        <v>2472.489</v>
      </c>
      <c r="T1386">
        <f t="shared" si="193"/>
        <v>921.42900000000009</v>
      </c>
      <c r="U1386" s="2">
        <f>Monthly_Fixed_Costs!$I$2</f>
        <v>26.363636363636363</v>
      </c>
      <c r="V1386">
        <f t="shared" si="194"/>
        <v>76.5</v>
      </c>
      <c r="W1386" s="2">
        <f t="shared" si="195"/>
        <v>818.56536363636371</v>
      </c>
      <c r="X1386">
        <f t="shared" si="196"/>
        <v>2</v>
      </c>
      <c r="Y1386">
        <f t="shared" si="197"/>
        <v>0</v>
      </c>
    </row>
    <row r="1387" spans="1:25" x14ac:dyDescent="0.3">
      <c r="A1387" t="s">
        <v>1423</v>
      </c>
      <c r="B1387" s="1">
        <v>45668</v>
      </c>
      <c r="C1387" s="1">
        <v>45671</v>
      </c>
      <c r="D1387" s="1">
        <v>45670</v>
      </c>
      <c r="E1387" t="s">
        <v>16</v>
      </c>
      <c r="F1387" t="s">
        <v>45</v>
      </c>
      <c r="G1387" t="s">
        <v>24</v>
      </c>
      <c r="H1387" t="s">
        <v>37</v>
      </c>
      <c r="I1387" t="s">
        <v>34</v>
      </c>
      <c r="J1387" t="s">
        <v>35</v>
      </c>
      <c r="K1387">
        <v>10</v>
      </c>
      <c r="L1387">
        <v>181.02</v>
      </c>
      <c r="M1387">
        <v>83.72</v>
      </c>
      <c r="N1387">
        <v>10.09</v>
      </c>
      <c r="O1387">
        <v>10</v>
      </c>
      <c r="P1387">
        <f t="shared" si="189"/>
        <v>1</v>
      </c>
      <c r="Q1387" t="str">
        <f t="shared" si="190"/>
        <v>Before 01-15</v>
      </c>
      <c r="R1387">
        <f t="shared" si="191"/>
        <v>162.91800000000001</v>
      </c>
      <c r="S1387">
        <f t="shared" si="192"/>
        <v>1629.18</v>
      </c>
      <c r="T1387">
        <f t="shared" si="193"/>
        <v>791.98</v>
      </c>
      <c r="U1387" s="2">
        <f>Monthly_Fixed_Costs!$I$2</f>
        <v>26.363636363636363</v>
      </c>
      <c r="V1387">
        <f t="shared" si="194"/>
        <v>100.9</v>
      </c>
      <c r="W1387" s="2">
        <f t="shared" si="195"/>
        <v>664.71636363636367</v>
      </c>
      <c r="X1387">
        <f t="shared" si="196"/>
        <v>2</v>
      </c>
      <c r="Y1387">
        <f t="shared" si="197"/>
        <v>0</v>
      </c>
    </row>
    <row r="1388" spans="1:25" x14ac:dyDescent="0.3">
      <c r="A1388" t="s">
        <v>1424</v>
      </c>
      <c r="B1388" s="1">
        <v>45662</v>
      </c>
      <c r="C1388" s="1">
        <v>45664</v>
      </c>
      <c r="D1388" s="1">
        <v>45664</v>
      </c>
      <c r="E1388" t="s">
        <v>23</v>
      </c>
      <c r="F1388" t="s">
        <v>17</v>
      </c>
      <c r="G1388" t="s">
        <v>18</v>
      </c>
      <c r="H1388" t="s">
        <v>37</v>
      </c>
      <c r="I1388" t="s">
        <v>26</v>
      </c>
      <c r="J1388" t="s">
        <v>27</v>
      </c>
      <c r="K1388">
        <v>18</v>
      </c>
      <c r="L1388">
        <v>175.82</v>
      </c>
      <c r="M1388">
        <v>107.28</v>
      </c>
      <c r="N1388">
        <v>3.4</v>
      </c>
      <c r="O1388">
        <v>15</v>
      </c>
      <c r="P1388">
        <f t="shared" si="189"/>
        <v>1</v>
      </c>
      <c r="Q1388" t="str">
        <f t="shared" si="190"/>
        <v>Before 01-15</v>
      </c>
      <c r="R1388">
        <f t="shared" si="191"/>
        <v>149.447</v>
      </c>
      <c r="S1388">
        <f t="shared" si="192"/>
        <v>2690.0460000000003</v>
      </c>
      <c r="T1388">
        <f t="shared" si="193"/>
        <v>759.00600000000031</v>
      </c>
      <c r="U1388" s="2">
        <f>Monthly_Fixed_Costs!$I$2</f>
        <v>26.363636363636363</v>
      </c>
      <c r="V1388">
        <f t="shared" si="194"/>
        <v>61.199999999999996</v>
      </c>
      <c r="W1388" s="2">
        <f t="shared" si="195"/>
        <v>671.44236363636401</v>
      </c>
      <c r="X1388">
        <f t="shared" si="196"/>
        <v>2</v>
      </c>
      <c r="Y1388">
        <f t="shared" si="197"/>
        <v>0</v>
      </c>
    </row>
    <row r="1389" spans="1:25" x14ac:dyDescent="0.3">
      <c r="A1389" t="s">
        <v>1425</v>
      </c>
      <c r="B1389" s="1">
        <v>45664</v>
      </c>
      <c r="C1389" s="1">
        <v>45668</v>
      </c>
      <c r="D1389" s="1">
        <v>45668</v>
      </c>
      <c r="E1389" t="s">
        <v>16</v>
      </c>
      <c r="F1389" t="s">
        <v>45</v>
      </c>
      <c r="G1389" t="s">
        <v>18</v>
      </c>
      <c r="H1389" t="s">
        <v>25</v>
      </c>
      <c r="I1389" t="s">
        <v>47</v>
      </c>
      <c r="J1389" t="s">
        <v>35</v>
      </c>
      <c r="K1389">
        <v>13</v>
      </c>
      <c r="L1389">
        <v>139.88</v>
      </c>
      <c r="M1389">
        <v>82.19</v>
      </c>
      <c r="N1389">
        <v>9.14</v>
      </c>
      <c r="O1389">
        <v>15</v>
      </c>
      <c r="P1389">
        <f t="shared" si="189"/>
        <v>1</v>
      </c>
      <c r="Q1389" t="str">
        <f t="shared" si="190"/>
        <v>Before 01-15</v>
      </c>
      <c r="R1389">
        <f t="shared" si="191"/>
        <v>118.898</v>
      </c>
      <c r="S1389">
        <f t="shared" si="192"/>
        <v>1545.674</v>
      </c>
      <c r="T1389">
        <f t="shared" si="193"/>
        <v>477.20399999999995</v>
      </c>
      <c r="U1389" s="2">
        <f>Monthly_Fixed_Costs!$I$2</f>
        <v>26.363636363636363</v>
      </c>
      <c r="V1389">
        <f t="shared" si="194"/>
        <v>118.82000000000001</v>
      </c>
      <c r="W1389" s="2">
        <f t="shared" si="195"/>
        <v>332.02036363636358</v>
      </c>
      <c r="X1389">
        <f t="shared" si="196"/>
        <v>4</v>
      </c>
      <c r="Y1389">
        <f t="shared" si="197"/>
        <v>0</v>
      </c>
    </row>
    <row r="1390" spans="1:25" x14ac:dyDescent="0.3">
      <c r="A1390" t="s">
        <v>1426</v>
      </c>
      <c r="B1390" s="1">
        <v>45666</v>
      </c>
      <c r="C1390" s="1">
        <v>45668</v>
      </c>
      <c r="D1390" s="1">
        <v>45667</v>
      </c>
      <c r="E1390" t="s">
        <v>16</v>
      </c>
      <c r="F1390" t="s">
        <v>41</v>
      </c>
      <c r="G1390" t="s">
        <v>18</v>
      </c>
      <c r="H1390" t="s">
        <v>25</v>
      </c>
      <c r="I1390" t="s">
        <v>34</v>
      </c>
      <c r="J1390" t="s">
        <v>35</v>
      </c>
      <c r="K1390">
        <v>2</v>
      </c>
      <c r="L1390">
        <v>144.74</v>
      </c>
      <c r="M1390">
        <v>65.87</v>
      </c>
      <c r="N1390">
        <v>10.96</v>
      </c>
      <c r="O1390">
        <v>0</v>
      </c>
      <c r="P1390">
        <f t="shared" si="189"/>
        <v>1</v>
      </c>
      <c r="Q1390" t="str">
        <f t="shared" si="190"/>
        <v>Before 01-15</v>
      </c>
      <c r="R1390">
        <f t="shared" si="191"/>
        <v>144.74</v>
      </c>
      <c r="S1390">
        <f t="shared" si="192"/>
        <v>289.48</v>
      </c>
      <c r="T1390">
        <f t="shared" si="193"/>
        <v>157.74</v>
      </c>
      <c r="U1390" s="2">
        <f>Monthly_Fixed_Costs!$I$2</f>
        <v>26.363636363636363</v>
      </c>
      <c r="V1390">
        <f t="shared" si="194"/>
        <v>21.92</v>
      </c>
      <c r="W1390" s="2">
        <f t="shared" si="195"/>
        <v>109.45636363636365</v>
      </c>
      <c r="X1390">
        <f t="shared" si="196"/>
        <v>1</v>
      </c>
      <c r="Y1390">
        <f t="shared" si="197"/>
        <v>0</v>
      </c>
    </row>
    <row r="1391" spans="1:25" x14ac:dyDescent="0.3">
      <c r="A1391" t="s">
        <v>1427</v>
      </c>
      <c r="B1391" s="1">
        <v>45674</v>
      </c>
      <c r="C1391" s="1">
        <v>45676</v>
      </c>
      <c r="D1391" s="1">
        <v>45675</v>
      </c>
      <c r="E1391" t="s">
        <v>23</v>
      </c>
      <c r="F1391" t="s">
        <v>41</v>
      </c>
      <c r="G1391" t="s">
        <v>24</v>
      </c>
      <c r="H1391" t="s">
        <v>37</v>
      </c>
      <c r="I1391" t="s">
        <v>47</v>
      </c>
      <c r="J1391" t="s">
        <v>35</v>
      </c>
      <c r="K1391">
        <v>2</v>
      </c>
      <c r="L1391">
        <v>153.09</v>
      </c>
      <c r="M1391">
        <v>99.12</v>
      </c>
      <c r="N1391">
        <v>8.76</v>
      </c>
      <c r="O1391">
        <v>0</v>
      </c>
      <c r="P1391">
        <f t="shared" si="189"/>
        <v>1</v>
      </c>
      <c r="Q1391" t="str">
        <f t="shared" si="190"/>
        <v>After 01-15</v>
      </c>
      <c r="R1391">
        <f t="shared" si="191"/>
        <v>153.09</v>
      </c>
      <c r="S1391">
        <f t="shared" si="192"/>
        <v>306.18</v>
      </c>
      <c r="T1391">
        <f t="shared" si="193"/>
        <v>107.94</v>
      </c>
      <c r="U1391" s="2">
        <f>Monthly_Fixed_Costs!$I$2</f>
        <v>26.363636363636363</v>
      </c>
      <c r="V1391">
        <f t="shared" si="194"/>
        <v>17.52</v>
      </c>
      <c r="W1391" s="2">
        <f t="shared" si="195"/>
        <v>64.056363636363642</v>
      </c>
      <c r="X1391">
        <f t="shared" si="196"/>
        <v>1</v>
      </c>
      <c r="Y1391">
        <f t="shared" si="197"/>
        <v>0</v>
      </c>
    </row>
    <row r="1392" spans="1:25" x14ac:dyDescent="0.3">
      <c r="A1392" t="s">
        <v>1428</v>
      </c>
      <c r="B1392" s="1">
        <v>45680</v>
      </c>
      <c r="C1392" s="1">
        <v>45684</v>
      </c>
      <c r="D1392" s="1">
        <v>45683</v>
      </c>
      <c r="E1392" t="s">
        <v>23</v>
      </c>
      <c r="F1392" t="s">
        <v>32</v>
      </c>
      <c r="G1392" t="s">
        <v>24</v>
      </c>
      <c r="H1392" t="s">
        <v>25</v>
      </c>
      <c r="I1392" t="s">
        <v>74</v>
      </c>
      <c r="J1392" t="s">
        <v>27</v>
      </c>
      <c r="K1392">
        <v>2</v>
      </c>
      <c r="L1392">
        <v>110.21</v>
      </c>
      <c r="M1392">
        <v>60.47</v>
      </c>
      <c r="N1392">
        <v>6.79</v>
      </c>
      <c r="O1392">
        <v>10</v>
      </c>
      <c r="P1392">
        <f t="shared" si="189"/>
        <v>1</v>
      </c>
      <c r="Q1392" t="str">
        <f t="shared" si="190"/>
        <v>After 01-15</v>
      </c>
      <c r="R1392">
        <f t="shared" si="191"/>
        <v>99.188999999999993</v>
      </c>
      <c r="S1392">
        <f t="shared" si="192"/>
        <v>198.37799999999999</v>
      </c>
      <c r="T1392">
        <f t="shared" si="193"/>
        <v>77.437999999999988</v>
      </c>
      <c r="U1392" s="2">
        <f>Monthly_Fixed_Costs!$I$2</f>
        <v>26.363636363636363</v>
      </c>
      <c r="V1392">
        <f t="shared" si="194"/>
        <v>13.58</v>
      </c>
      <c r="W1392" s="2">
        <f t="shared" si="195"/>
        <v>37.494363636363623</v>
      </c>
      <c r="X1392">
        <f t="shared" si="196"/>
        <v>3</v>
      </c>
      <c r="Y1392">
        <f t="shared" si="197"/>
        <v>0</v>
      </c>
    </row>
    <row r="1393" spans="1:25" x14ac:dyDescent="0.3">
      <c r="A1393" t="s">
        <v>1429</v>
      </c>
      <c r="B1393" s="1">
        <v>45661</v>
      </c>
      <c r="C1393" s="1">
        <v>45664</v>
      </c>
      <c r="D1393" s="1">
        <v>45663</v>
      </c>
      <c r="E1393" t="s">
        <v>16</v>
      </c>
      <c r="F1393" t="s">
        <v>41</v>
      </c>
      <c r="G1393" t="s">
        <v>24</v>
      </c>
      <c r="H1393" t="s">
        <v>19</v>
      </c>
      <c r="I1393" t="s">
        <v>38</v>
      </c>
      <c r="J1393" t="s">
        <v>21</v>
      </c>
      <c r="K1393">
        <v>2</v>
      </c>
      <c r="L1393">
        <v>157.05000000000001</v>
      </c>
      <c r="M1393">
        <v>72.03</v>
      </c>
      <c r="N1393">
        <v>3.7</v>
      </c>
      <c r="O1393">
        <v>5</v>
      </c>
      <c r="P1393">
        <f t="shared" si="189"/>
        <v>1</v>
      </c>
      <c r="Q1393" t="str">
        <f t="shared" si="190"/>
        <v>Before 01-15</v>
      </c>
      <c r="R1393">
        <f t="shared" si="191"/>
        <v>149.19749999999999</v>
      </c>
      <c r="S1393">
        <f t="shared" si="192"/>
        <v>298.39499999999998</v>
      </c>
      <c r="T1393">
        <f t="shared" si="193"/>
        <v>154.33499999999998</v>
      </c>
      <c r="U1393" s="2">
        <f>Monthly_Fixed_Costs!$I$2</f>
        <v>26.363636363636363</v>
      </c>
      <c r="V1393">
        <f t="shared" si="194"/>
        <v>7.4</v>
      </c>
      <c r="W1393" s="2">
        <f t="shared" si="195"/>
        <v>120.57136363636361</v>
      </c>
      <c r="X1393">
        <f t="shared" si="196"/>
        <v>2</v>
      </c>
      <c r="Y1393">
        <f t="shared" si="197"/>
        <v>0</v>
      </c>
    </row>
    <row r="1394" spans="1:25" x14ac:dyDescent="0.3">
      <c r="A1394" t="s">
        <v>1430</v>
      </c>
      <c r="B1394" s="1">
        <v>45669</v>
      </c>
      <c r="C1394" s="1">
        <v>45671</v>
      </c>
      <c r="D1394" s="1">
        <v>45671</v>
      </c>
      <c r="E1394" t="s">
        <v>16</v>
      </c>
      <c r="F1394" t="s">
        <v>17</v>
      </c>
      <c r="G1394" t="s">
        <v>18</v>
      </c>
      <c r="H1394" t="s">
        <v>25</v>
      </c>
      <c r="I1394" t="s">
        <v>26</v>
      </c>
      <c r="J1394" t="s">
        <v>27</v>
      </c>
      <c r="K1394">
        <v>3</v>
      </c>
      <c r="L1394">
        <v>75.53</v>
      </c>
      <c r="M1394">
        <v>31.74</v>
      </c>
      <c r="N1394">
        <v>5.46</v>
      </c>
      <c r="O1394">
        <v>15</v>
      </c>
      <c r="P1394">
        <f t="shared" si="189"/>
        <v>1</v>
      </c>
      <c r="Q1394" t="str">
        <f t="shared" si="190"/>
        <v>Before 01-15</v>
      </c>
      <c r="R1394">
        <f t="shared" si="191"/>
        <v>64.200500000000005</v>
      </c>
      <c r="S1394">
        <f t="shared" si="192"/>
        <v>192.60150000000002</v>
      </c>
      <c r="T1394">
        <f t="shared" si="193"/>
        <v>97.381500000000017</v>
      </c>
      <c r="U1394" s="2">
        <f>Monthly_Fixed_Costs!$I$2</f>
        <v>26.363636363636363</v>
      </c>
      <c r="V1394">
        <f t="shared" si="194"/>
        <v>16.38</v>
      </c>
      <c r="W1394" s="2">
        <f t="shared" si="195"/>
        <v>54.637863636363655</v>
      </c>
      <c r="X1394">
        <f t="shared" si="196"/>
        <v>2</v>
      </c>
      <c r="Y1394">
        <f t="shared" si="197"/>
        <v>0</v>
      </c>
    </row>
    <row r="1395" spans="1:25" x14ac:dyDescent="0.3">
      <c r="A1395" t="s">
        <v>1431</v>
      </c>
      <c r="B1395" s="1">
        <v>45686</v>
      </c>
      <c r="C1395" s="1">
        <v>45690</v>
      </c>
      <c r="D1395" s="1">
        <v>45693</v>
      </c>
      <c r="E1395" t="s">
        <v>23</v>
      </c>
      <c r="F1395" t="s">
        <v>41</v>
      </c>
      <c r="G1395" t="s">
        <v>24</v>
      </c>
      <c r="H1395" t="s">
        <v>33</v>
      </c>
      <c r="I1395" t="s">
        <v>26</v>
      </c>
      <c r="J1395" t="s">
        <v>27</v>
      </c>
      <c r="K1395">
        <v>8</v>
      </c>
      <c r="L1395">
        <v>199.43</v>
      </c>
      <c r="M1395">
        <v>118.93</v>
      </c>
      <c r="N1395">
        <v>3.06</v>
      </c>
      <c r="O1395">
        <v>15</v>
      </c>
      <c r="P1395">
        <f t="shared" si="189"/>
        <v>0</v>
      </c>
      <c r="Q1395" t="str">
        <f t="shared" si="190"/>
        <v>After 01-15</v>
      </c>
      <c r="R1395">
        <f t="shared" si="191"/>
        <v>169.5155</v>
      </c>
      <c r="S1395">
        <f t="shared" si="192"/>
        <v>1356.124</v>
      </c>
      <c r="T1395">
        <f t="shared" si="193"/>
        <v>404.68399999999997</v>
      </c>
      <c r="U1395" s="2">
        <f>Monthly_Fixed_Costs!$I$2</f>
        <v>26.363636363636363</v>
      </c>
      <c r="V1395">
        <f t="shared" si="194"/>
        <v>24.48</v>
      </c>
      <c r="W1395" s="2">
        <f t="shared" si="195"/>
        <v>353.84036363636358</v>
      </c>
      <c r="X1395">
        <f t="shared" si="196"/>
        <v>7</v>
      </c>
      <c r="Y1395">
        <f t="shared" si="197"/>
        <v>0</v>
      </c>
    </row>
    <row r="1396" spans="1:25" x14ac:dyDescent="0.3">
      <c r="A1396" t="s">
        <v>1432</v>
      </c>
      <c r="B1396" s="1">
        <v>45664</v>
      </c>
      <c r="C1396" s="1">
        <v>45667</v>
      </c>
      <c r="D1396" s="1">
        <v>45666</v>
      </c>
      <c r="E1396" t="s">
        <v>16</v>
      </c>
      <c r="F1396" t="s">
        <v>41</v>
      </c>
      <c r="G1396" t="s">
        <v>24</v>
      </c>
      <c r="H1396" t="s">
        <v>37</v>
      </c>
      <c r="I1396" t="s">
        <v>47</v>
      </c>
      <c r="J1396" t="s">
        <v>35</v>
      </c>
      <c r="K1396">
        <v>10</v>
      </c>
      <c r="L1396">
        <v>104.38</v>
      </c>
      <c r="M1396">
        <v>57.79</v>
      </c>
      <c r="N1396">
        <v>9.43</v>
      </c>
      <c r="O1396">
        <v>5</v>
      </c>
      <c r="P1396">
        <f t="shared" si="189"/>
        <v>1</v>
      </c>
      <c r="Q1396" t="str">
        <f t="shared" si="190"/>
        <v>Before 01-15</v>
      </c>
      <c r="R1396">
        <f t="shared" si="191"/>
        <v>99.160999999999987</v>
      </c>
      <c r="S1396">
        <f t="shared" si="192"/>
        <v>991.6099999999999</v>
      </c>
      <c r="T1396">
        <f t="shared" si="193"/>
        <v>413.70999999999992</v>
      </c>
      <c r="U1396" s="2">
        <f>Monthly_Fixed_Costs!$I$2</f>
        <v>26.363636363636363</v>
      </c>
      <c r="V1396">
        <f t="shared" si="194"/>
        <v>94.3</v>
      </c>
      <c r="W1396" s="2">
        <f t="shared" si="195"/>
        <v>293.04636363636359</v>
      </c>
      <c r="X1396">
        <f t="shared" si="196"/>
        <v>2</v>
      </c>
      <c r="Y1396">
        <f t="shared" si="197"/>
        <v>0</v>
      </c>
    </row>
    <row r="1397" spans="1:25" x14ac:dyDescent="0.3">
      <c r="A1397" t="s">
        <v>1433</v>
      </c>
      <c r="B1397" s="1">
        <v>45672</v>
      </c>
      <c r="C1397" s="1">
        <v>45676</v>
      </c>
      <c r="D1397" s="1">
        <v>45676</v>
      </c>
      <c r="E1397" t="s">
        <v>23</v>
      </c>
      <c r="F1397" t="s">
        <v>17</v>
      </c>
      <c r="G1397" t="s">
        <v>24</v>
      </c>
      <c r="H1397" t="s">
        <v>37</v>
      </c>
      <c r="I1397" t="s">
        <v>47</v>
      </c>
      <c r="J1397" t="s">
        <v>35</v>
      </c>
      <c r="K1397">
        <v>8</v>
      </c>
      <c r="L1397">
        <v>76.260000000000005</v>
      </c>
      <c r="M1397">
        <v>32.33</v>
      </c>
      <c r="N1397">
        <v>6.72</v>
      </c>
      <c r="O1397">
        <v>5</v>
      </c>
      <c r="P1397">
        <f t="shared" si="189"/>
        <v>1</v>
      </c>
      <c r="Q1397" t="str">
        <f t="shared" si="190"/>
        <v>Before 01-15</v>
      </c>
      <c r="R1397">
        <f t="shared" si="191"/>
        <v>72.447000000000003</v>
      </c>
      <c r="S1397">
        <f t="shared" si="192"/>
        <v>579.57600000000002</v>
      </c>
      <c r="T1397">
        <f t="shared" si="193"/>
        <v>320.93600000000004</v>
      </c>
      <c r="U1397" s="2">
        <f>Monthly_Fixed_Costs!$I$2</f>
        <v>26.363636363636363</v>
      </c>
      <c r="V1397">
        <f t="shared" si="194"/>
        <v>53.76</v>
      </c>
      <c r="W1397" s="2">
        <f t="shared" si="195"/>
        <v>240.81236363636367</v>
      </c>
      <c r="X1397">
        <f t="shared" si="196"/>
        <v>4</v>
      </c>
      <c r="Y1397">
        <f t="shared" si="197"/>
        <v>0</v>
      </c>
    </row>
    <row r="1398" spans="1:25" x14ac:dyDescent="0.3">
      <c r="A1398" t="s">
        <v>1434</v>
      </c>
      <c r="B1398" s="1">
        <v>45688</v>
      </c>
      <c r="C1398" s="1">
        <v>45692</v>
      </c>
      <c r="D1398" s="1">
        <v>45695</v>
      </c>
      <c r="E1398" t="s">
        <v>16</v>
      </c>
      <c r="F1398" t="s">
        <v>41</v>
      </c>
      <c r="G1398" t="s">
        <v>24</v>
      </c>
      <c r="H1398" t="s">
        <v>33</v>
      </c>
      <c r="I1398" t="s">
        <v>38</v>
      </c>
      <c r="J1398" t="s">
        <v>21</v>
      </c>
      <c r="K1398">
        <v>15</v>
      </c>
      <c r="L1398">
        <v>131.04</v>
      </c>
      <c r="M1398">
        <v>74.989999999999995</v>
      </c>
      <c r="N1398">
        <v>9.91</v>
      </c>
      <c r="O1398">
        <v>5</v>
      </c>
      <c r="P1398">
        <f t="shared" si="189"/>
        <v>0</v>
      </c>
      <c r="Q1398" t="str">
        <f t="shared" si="190"/>
        <v>After 01-15</v>
      </c>
      <c r="R1398">
        <f t="shared" si="191"/>
        <v>124.48799999999999</v>
      </c>
      <c r="S1398">
        <f t="shared" si="192"/>
        <v>1867.3199999999997</v>
      </c>
      <c r="T1398">
        <f t="shared" si="193"/>
        <v>742.4699999999998</v>
      </c>
      <c r="U1398" s="2">
        <f>Monthly_Fixed_Costs!$I$2</f>
        <v>26.363636363636363</v>
      </c>
      <c r="V1398">
        <f t="shared" si="194"/>
        <v>148.65</v>
      </c>
      <c r="W1398" s="2">
        <f t="shared" si="195"/>
        <v>567.45636363636345</v>
      </c>
      <c r="X1398">
        <f t="shared" si="196"/>
        <v>7</v>
      </c>
      <c r="Y1398">
        <f t="shared" si="197"/>
        <v>0</v>
      </c>
    </row>
    <row r="1399" spans="1:25" x14ac:dyDescent="0.3">
      <c r="A1399" t="s">
        <v>1435</v>
      </c>
      <c r="B1399" s="1">
        <v>45666</v>
      </c>
      <c r="C1399" s="1">
        <v>45670</v>
      </c>
      <c r="D1399" s="1">
        <v>45670</v>
      </c>
      <c r="E1399" t="s">
        <v>23</v>
      </c>
      <c r="F1399" t="s">
        <v>45</v>
      </c>
      <c r="G1399" t="s">
        <v>18</v>
      </c>
      <c r="H1399" t="s">
        <v>19</v>
      </c>
      <c r="I1399" t="s">
        <v>74</v>
      </c>
      <c r="J1399" t="s">
        <v>27</v>
      </c>
      <c r="K1399">
        <v>11</v>
      </c>
      <c r="L1399">
        <v>63.03</v>
      </c>
      <c r="M1399">
        <v>35.97</v>
      </c>
      <c r="N1399">
        <v>6.57</v>
      </c>
      <c r="O1399">
        <v>15</v>
      </c>
      <c r="P1399">
        <f t="shared" si="189"/>
        <v>1</v>
      </c>
      <c r="Q1399" t="str">
        <f t="shared" si="190"/>
        <v>Before 01-15</v>
      </c>
      <c r="R1399">
        <f t="shared" si="191"/>
        <v>53.575499999999998</v>
      </c>
      <c r="S1399">
        <f t="shared" si="192"/>
        <v>589.33050000000003</v>
      </c>
      <c r="T1399">
        <f t="shared" si="193"/>
        <v>193.66050000000007</v>
      </c>
      <c r="U1399" s="2">
        <f>Monthly_Fixed_Costs!$I$2</f>
        <v>26.363636363636363</v>
      </c>
      <c r="V1399">
        <f t="shared" si="194"/>
        <v>72.27000000000001</v>
      </c>
      <c r="W1399" s="2">
        <f t="shared" si="195"/>
        <v>95.0268636363637</v>
      </c>
      <c r="X1399">
        <f t="shared" si="196"/>
        <v>4</v>
      </c>
      <c r="Y1399">
        <f t="shared" si="197"/>
        <v>0</v>
      </c>
    </row>
    <row r="1400" spans="1:25" x14ac:dyDescent="0.3">
      <c r="A1400" t="s">
        <v>1436</v>
      </c>
      <c r="B1400" s="1">
        <v>45675</v>
      </c>
      <c r="C1400" s="1">
        <v>45679</v>
      </c>
      <c r="D1400" s="1">
        <v>45679</v>
      </c>
      <c r="E1400" t="s">
        <v>16</v>
      </c>
      <c r="F1400" t="s">
        <v>17</v>
      </c>
      <c r="G1400" t="s">
        <v>24</v>
      </c>
      <c r="H1400" t="s">
        <v>33</v>
      </c>
      <c r="I1400" t="s">
        <v>29</v>
      </c>
      <c r="J1400" t="s">
        <v>27</v>
      </c>
      <c r="K1400">
        <v>14</v>
      </c>
      <c r="L1400">
        <v>159.1</v>
      </c>
      <c r="M1400">
        <v>79.44</v>
      </c>
      <c r="N1400">
        <v>10.82</v>
      </c>
      <c r="O1400">
        <v>5</v>
      </c>
      <c r="P1400">
        <f t="shared" si="189"/>
        <v>1</v>
      </c>
      <c r="Q1400" t="str">
        <f t="shared" si="190"/>
        <v>After 01-15</v>
      </c>
      <c r="R1400">
        <f t="shared" si="191"/>
        <v>151.14499999999998</v>
      </c>
      <c r="S1400">
        <f t="shared" si="192"/>
        <v>2116.0299999999997</v>
      </c>
      <c r="T1400">
        <f t="shared" si="193"/>
        <v>1003.8699999999999</v>
      </c>
      <c r="U1400" s="2">
        <f>Monthly_Fixed_Costs!$I$2</f>
        <v>26.363636363636363</v>
      </c>
      <c r="V1400">
        <f t="shared" si="194"/>
        <v>151.48000000000002</v>
      </c>
      <c r="W1400" s="2">
        <f t="shared" si="195"/>
        <v>826.0263636363635</v>
      </c>
      <c r="X1400">
        <f t="shared" si="196"/>
        <v>4</v>
      </c>
      <c r="Y1400">
        <f t="shared" si="197"/>
        <v>0</v>
      </c>
    </row>
    <row r="1401" spans="1:25" x14ac:dyDescent="0.3">
      <c r="A1401" t="s">
        <v>1437</v>
      </c>
      <c r="B1401" s="1">
        <v>45678</v>
      </c>
      <c r="C1401" s="1">
        <v>45681</v>
      </c>
      <c r="D1401" s="1">
        <v>45681</v>
      </c>
      <c r="E1401" t="s">
        <v>16</v>
      </c>
      <c r="F1401" t="s">
        <v>32</v>
      </c>
      <c r="G1401" t="s">
        <v>18</v>
      </c>
      <c r="H1401" t="s">
        <v>33</v>
      </c>
      <c r="I1401" t="s">
        <v>38</v>
      </c>
      <c r="J1401" t="s">
        <v>21</v>
      </c>
      <c r="K1401">
        <v>2</v>
      </c>
      <c r="L1401">
        <v>85.99</v>
      </c>
      <c r="M1401">
        <v>41.32</v>
      </c>
      <c r="N1401">
        <v>6.48</v>
      </c>
      <c r="O1401">
        <v>15</v>
      </c>
      <c r="P1401">
        <f t="shared" si="189"/>
        <v>1</v>
      </c>
      <c r="Q1401" t="str">
        <f t="shared" si="190"/>
        <v>After 01-15</v>
      </c>
      <c r="R1401">
        <f t="shared" si="191"/>
        <v>73.091499999999996</v>
      </c>
      <c r="S1401">
        <f t="shared" si="192"/>
        <v>146.18299999999999</v>
      </c>
      <c r="T1401">
        <f t="shared" si="193"/>
        <v>63.542999999999992</v>
      </c>
      <c r="U1401" s="2">
        <f>Monthly_Fixed_Costs!$I$2</f>
        <v>26.363636363636363</v>
      </c>
      <c r="V1401">
        <f t="shared" si="194"/>
        <v>12.96</v>
      </c>
      <c r="W1401" s="2">
        <f t="shared" si="195"/>
        <v>24.219363636363624</v>
      </c>
      <c r="X1401">
        <f t="shared" si="196"/>
        <v>3</v>
      </c>
      <c r="Y1401">
        <f t="shared" si="197"/>
        <v>0</v>
      </c>
    </row>
    <row r="1402" spans="1:25" x14ac:dyDescent="0.3">
      <c r="A1402" t="s">
        <v>1438</v>
      </c>
      <c r="B1402" s="1">
        <v>45658</v>
      </c>
      <c r="C1402" s="1">
        <v>45661</v>
      </c>
      <c r="D1402" s="1">
        <v>45661</v>
      </c>
      <c r="E1402" t="s">
        <v>16</v>
      </c>
      <c r="F1402" t="s">
        <v>17</v>
      </c>
      <c r="G1402" t="s">
        <v>24</v>
      </c>
      <c r="H1402" t="s">
        <v>37</v>
      </c>
      <c r="I1402" t="s">
        <v>74</v>
      </c>
      <c r="J1402" t="s">
        <v>27</v>
      </c>
      <c r="K1402">
        <v>20</v>
      </c>
      <c r="L1402">
        <v>163.72</v>
      </c>
      <c r="M1402">
        <v>67.86</v>
      </c>
      <c r="N1402">
        <v>7.68</v>
      </c>
      <c r="O1402">
        <v>0</v>
      </c>
      <c r="P1402">
        <f t="shared" si="189"/>
        <v>1</v>
      </c>
      <c r="Q1402" t="str">
        <f t="shared" si="190"/>
        <v>Before 01-15</v>
      </c>
      <c r="R1402">
        <f t="shared" si="191"/>
        <v>163.72</v>
      </c>
      <c r="S1402">
        <f t="shared" si="192"/>
        <v>3274.4</v>
      </c>
      <c r="T1402">
        <f t="shared" si="193"/>
        <v>1917.2</v>
      </c>
      <c r="U1402" s="2">
        <f>Monthly_Fixed_Costs!$I$2</f>
        <v>26.363636363636363</v>
      </c>
      <c r="V1402">
        <f t="shared" si="194"/>
        <v>153.6</v>
      </c>
      <c r="W1402" s="2">
        <f t="shared" si="195"/>
        <v>1737.2363636363636</v>
      </c>
      <c r="X1402">
        <f t="shared" si="196"/>
        <v>3</v>
      </c>
      <c r="Y1402">
        <f t="shared" si="197"/>
        <v>0</v>
      </c>
    </row>
    <row r="1403" spans="1:25" x14ac:dyDescent="0.3">
      <c r="A1403" t="s">
        <v>1439</v>
      </c>
      <c r="B1403" s="1">
        <v>45658</v>
      </c>
      <c r="C1403" s="1">
        <v>45661</v>
      </c>
      <c r="D1403" s="1">
        <v>45660</v>
      </c>
      <c r="E1403" t="s">
        <v>23</v>
      </c>
      <c r="F1403" t="s">
        <v>41</v>
      </c>
      <c r="G1403" t="s">
        <v>18</v>
      </c>
      <c r="H1403" t="s">
        <v>19</v>
      </c>
      <c r="I1403" t="s">
        <v>47</v>
      </c>
      <c r="J1403" t="s">
        <v>35</v>
      </c>
      <c r="K1403">
        <v>3</v>
      </c>
      <c r="L1403">
        <v>71.459999999999994</v>
      </c>
      <c r="M1403">
        <v>44.72</v>
      </c>
      <c r="N1403">
        <v>3.81</v>
      </c>
      <c r="O1403">
        <v>15</v>
      </c>
      <c r="P1403">
        <f t="shared" si="189"/>
        <v>1</v>
      </c>
      <c r="Q1403" t="str">
        <f t="shared" si="190"/>
        <v>Before 01-15</v>
      </c>
      <c r="R1403">
        <f t="shared" si="191"/>
        <v>60.740999999999993</v>
      </c>
      <c r="S1403">
        <f t="shared" si="192"/>
        <v>182.22299999999998</v>
      </c>
      <c r="T1403">
        <f t="shared" si="193"/>
        <v>48.062999999999988</v>
      </c>
      <c r="U1403" s="2">
        <f>Monthly_Fixed_Costs!$I$2</f>
        <v>26.363636363636363</v>
      </c>
      <c r="V1403">
        <f t="shared" si="194"/>
        <v>11.43</v>
      </c>
      <c r="W1403" s="2">
        <f t="shared" si="195"/>
        <v>10.269363636363622</v>
      </c>
      <c r="X1403">
        <f t="shared" si="196"/>
        <v>2</v>
      </c>
      <c r="Y1403">
        <f t="shared" si="197"/>
        <v>0</v>
      </c>
    </row>
    <row r="1404" spans="1:25" x14ac:dyDescent="0.3">
      <c r="A1404" t="s">
        <v>1440</v>
      </c>
      <c r="B1404" s="1">
        <v>45672</v>
      </c>
      <c r="C1404" s="1">
        <v>45675</v>
      </c>
      <c r="D1404" s="1">
        <v>45674</v>
      </c>
      <c r="E1404" t="s">
        <v>23</v>
      </c>
      <c r="F1404" t="s">
        <v>17</v>
      </c>
      <c r="G1404" t="s">
        <v>24</v>
      </c>
      <c r="H1404" t="s">
        <v>33</v>
      </c>
      <c r="I1404" t="s">
        <v>34</v>
      </c>
      <c r="J1404" t="s">
        <v>35</v>
      </c>
      <c r="K1404">
        <v>10</v>
      </c>
      <c r="L1404">
        <v>164.7</v>
      </c>
      <c r="M1404">
        <v>93.54</v>
      </c>
      <c r="N1404">
        <v>10.87</v>
      </c>
      <c r="O1404">
        <v>5</v>
      </c>
      <c r="P1404">
        <f t="shared" si="189"/>
        <v>1</v>
      </c>
      <c r="Q1404" t="str">
        <f t="shared" si="190"/>
        <v>Before 01-15</v>
      </c>
      <c r="R1404">
        <f t="shared" si="191"/>
        <v>156.46499999999997</v>
      </c>
      <c r="S1404">
        <f t="shared" si="192"/>
        <v>1564.6499999999996</v>
      </c>
      <c r="T1404">
        <f t="shared" si="193"/>
        <v>629.24999999999955</v>
      </c>
      <c r="U1404" s="2">
        <f>Monthly_Fixed_Costs!$I$2</f>
        <v>26.363636363636363</v>
      </c>
      <c r="V1404">
        <f t="shared" si="194"/>
        <v>108.69999999999999</v>
      </c>
      <c r="W1404" s="2">
        <f t="shared" si="195"/>
        <v>494.18636363636318</v>
      </c>
      <c r="X1404">
        <f t="shared" si="196"/>
        <v>2</v>
      </c>
      <c r="Y1404">
        <f t="shared" si="197"/>
        <v>0</v>
      </c>
    </row>
    <row r="1405" spans="1:25" x14ac:dyDescent="0.3">
      <c r="A1405" t="s">
        <v>1441</v>
      </c>
      <c r="B1405" s="1">
        <v>45686</v>
      </c>
      <c r="C1405" s="1">
        <v>45689</v>
      </c>
      <c r="D1405" s="1">
        <v>45689</v>
      </c>
      <c r="E1405" t="s">
        <v>16</v>
      </c>
      <c r="F1405" t="s">
        <v>41</v>
      </c>
      <c r="G1405" t="s">
        <v>18</v>
      </c>
      <c r="H1405" t="s">
        <v>37</v>
      </c>
      <c r="I1405" t="s">
        <v>47</v>
      </c>
      <c r="J1405" t="s">
        <v>35</v>
      </c>
      <c r="K1405">
        <v>5</v>
      </c>
      <c r="L1405">
        <v>37.99</v>
      </c>
      <c r="M1405">
        <v>16.899999999999999</v>
      </c>
      <c r="N1405">
        <v>8.16</v>
      </c>
      <c r="O1405">
        <v>0</v>
      </c>
      <c r="P1405">
        <f t="shared" si="189"/>
        <v>1</v>
      </c>
      <c r="Q1405" t="str">
        <f t="shared" si="190"/>
        <v>After 01-15</v>
      </c>
      <c r="R1405">
        <f t="shared" si="191"/>
        <v>37.99</v>
      </c>
      <c r="S1405">
        <f t="shared" si="192"/>
        <v>189.95000000000002</v>
      </c>
      <c r="T1405">
        <f t="shared" si="193"/>
        <v>105.45000000000002</v>
      </c>
      <c r="U1405" s="2">
        <f>Monthly_Fixed_Costs!$I$2</f>
        <v>26.363636363636363</v>
      </c>
      <c r="V1405">
        <f t="shared" si="194"/>
        <v>40.799999999999997</v>
      </c>
      <c r="W1405" s="2">
        <f t="shared" si="195"/>
        <v>38.28636363636366</v>
      </c>
      <c r="X1405">
        <f t="shared" si="196"/>
        <v>3</v>
      </c>
      <c r="Y1405">
        <f t="shared" si="197"/>
        <v>0</v>
      </c>
    </row>
    <row r="1406" spans="1:25" x14ac:dyDescent="0.3">
      <c r="A1406" t="s">
        <v>1442</v>
      </c>
      <c r="B1406" s="1">
        <v>45667</v>
      </c>
      <c r="C1406" s="1">
        <v>45671</v>
      </c>
      <c r="D1406" s="1">
        <v>45670</v>
      </c>
      <c r="E1406" t="s">
        <v>16</v>
      </c>
      <c r="F1406" t="s">
        <v>17</v>
      </c>
      <c r="G1406" t="s">
        <v>24</v>
      </c>
      <c r="H1406" t="s">
        <v>37</v>
      </c>
      <c r="I1406" t="s">
        <v>20</v>
      </c>
      <c r="J1406" t="s">
        <v>21</v>
      </c>
      <c r="K1406">
        <v>15</v>
      </c>
      <c r="L1406">
        <v>82.85</v>
      </c>
      <c r="M1406">
        <v>41.19</v>
      </c>
      <c r="N1406">
        <v>10.82</v>
      </c>
      <c r="O1406">
        <v>15</v>
      </c>
      <c r="P1406">
        <f t="shared" si="189"/>
        <v>1</v>
      </c>
      <c r="Q1406" t="str">
        <f t="shared" si="190"/>
        <v>Before 01-15</v>
      </c>
      <c r="R1406">
        <f t="shared" si="191"/>
        <v>70.422499999999999</v>
      </c>
      <c r="S1406">
        <f t="shared" si="192"/>
        <v>1056.3375000000001</v>
      </c>
      <c r="T1406">
        <f t="shared" si="193"/>
        <v>438.48750000000018</v>
      </c>
      <c r="U1406" s="2">
        <f>Monthly_Fixed_Costs!$I$2</f>
        <v>26.363636363636363</v>
      </c>
      <c r="V1406">
        <f t="shared" si="194"/>
        <v>162.30000000000001</v>
      </c>
      <c r="W1406" s="2">
        <f t="shared" si="195"/>
        <v>249.8238636363638</v>
      </c>
      <c r="X1406">
        <f t="shared" si="196"/>
        <v>3</v>
      </c>
      <c r="Y1406">
        <f t="shared" si="197"/>
        <v>0</v>
      </c>
    </row>
    <row r="1407" spans="1:25" x14ac:dyDescent="0.3">
      <c r="A1407" t="s">
        <v>1443</v>
      </c>
      <c r="B1407" s="1">
        <v>45670</v>
      </c>
      <c r="C1407" s="1">
        <v>45674</v>
      </c>
      <c r="D1407" s="1">
        <v>45674</v>
      </c>
      <c r="E1407" t="s">
        <v>23</v>
      </c>
      <c r="F1407" t="s">
        <v>45</v>
      </c>
      <c r="G1407" t="s">
        <v>18</v>
      </c>
      <c r="H1407" t="s">
        <v>19</v>
      </c>
      <c r="I1407" t="s">
        <v>20</v>
      </c>
      <c r="J1407" t="s">
        <v>21</v>
      </c>
      <c r="K1407">
        <v>16</v>
      </c>
      <c r="L1407">
        <v>157.35</v>
      </c>
      <c r="M1407">
        <v>98.79</v>
      </c>
      <c r="N1407">
        <v>11.29</v>
      </c>
      <c r="O1407">
        <v>10</v>
      </c>
      <c r="P1407">
        <f t="shared" si="189"/>
        <v>1</v>
      </c>
      <c r="Q1407" t="str">
        <f t="shared" si="190"/>
        <v>Before 01-15</v>
      </c>
      <c r="R1407">
        <f t="shared" si="191"/>
        <v>141.61500000000001</v>
      </c>
      <c r="S1407">
        <f t="shared" si="192"/>
        <v>2265.84</v>
      </c>
      <c r="T1407">
        <f t="shared" si="193"/>
        <v>685.2</v>
      </c>
      <c r="U1407" s="2">
        <f>Monthly_Fixed_Costs!$I$2</f>
        <v>26.363636363636363</v>
      </c>
      <c r="V1407">
        <f t="shared" si="194"/>
        <v>180.64</v>
      </c>
      <c r="W1407" s="2">
        <f t="shared" si="195"/>
        <v>478.19636363636369</v>
      </c>
      <c r="X1407">
        <f t="shared" si="196"/>
        <v>4</v>
      </c>
      <c r="Y1407">
        <f t="shared" si="197"/>
        <v>0</v>
      </c>
    </row>
    <row r="1408" spans="1:25" x14ac:dyDescent="0.3">
      <c r="A1408" t="s">
        <v>1444</v>
      </c>
      <c r="B1408" s="1">
        <v>45687</v>
      </c>
      <c r="C1408" s="1">
        <v>45691</v>
      </c>
      <c r="D1408" s="1">
        <v>45690</v>
      </c>
      <c r="E1408" t="s">
        <v>23</v>
      </c>
      <c r="F1408" t="s">
        <v>45</v>
      </c>
      <c r="G1408" t="s">
        <v>24</v>
      </c>
      <c r="H1408" t="s">
        <v>33</v>
      </c>
      <c r="I1408" t="s">
        <v>34</v>
      </c>
      <c r="J1408" t="s">
        <v>35</v>
      </c>
      <c r="K1408">
        <v>2</v>
      </c>
      <c r="L1408">
        <v>42.83</v>
      </c>
      <c r="M1408">
        <v>17.38</v>
      </c>
      <c r="N1408">
        <v>9.66</v>
      </c>
      <c r="O1408">
        <v>15</v>
      </c>
      <c r="P1408">
        <f t="shared" si="189"/>
        <v>1</v>
      </c>
      <c r="Q1408" t="str">
        <f t="shared" si="190"/>
        <v>After 01-15</v>
      </c>
      <c r="R1408">
        <f t="shared" si="191"/>
        <v>36.405499999999996</v>
      </c>
      <c r="S1408">
        <f t="shared" si="192"/>
        <v>72.810999999999993</v>
      </c>
      <c r="T1408">
        <f t="shared" si="193"/>
        <v>38.050999999999995</v>
      </c>
      <c r="U1408" s="2">
        <f>Monthly_Fixed_Costs!$I$2</f>
        <v>26.363636363636363</v>
      </c>
      <c r="V1408">
        <f t="shared" si="194"/>
        <v>19.32</v>
      </c>
      <c r="W1408" s="2">
        <f t="shared" si="195"/>
        <v>-7.6326363636363723</v>
      </c>
      <c r="X1408">
        <f t="shared" si="196"/>
        <v>3</v>
      </c>
      <c r="Y1408">
        <f t="shared" si="197"/>
        <v>1</v>
      </c>
    </row>
    <row r="1409" spans="1:25" x14ac:dyDescent="0.3">
      <c r="A1409" t="s">
        <v>1445</v>
      </c>
      <c r="B1409" s="1">
        <v>45677</v>
      </c>
      <c r="C1409" s="1">
        <v>45679</v>
      </c>
      <c r="D1409" s="1">
        <v>45681</v>
      </c>
      <c r="E1409" t="s">
        <v>16</v>
      </c>
      <c r="F1409" t="s">
        <v>32</v>
      </c>
      <c r="G1409" t="s">
        <v>18</v>
      </c>
      <c r="H1409" t="s">
        <v>25</v>
      </c>
      <c r="I1409" t="s">
        <v>38</v>
      </c>
      <c r="J1409" t="s">
        <v>21</v>
      </c>
      <c r="K1409">
        <v>17</v>
      </c>
      <c r="L1409">
        <v>175.23</v>
      </c>
      <c r="M1409">
        <v>91.85</v>
      </c>
      <c r="N1409">
        <v>10.54</v>
      </c>
      <c r="O1409">
        <v>5</v>
      </c>
      <c r="P1409">
        <f t="shared" si="189"/>
        <v>0</v>
      </c>
      <c r="Q1409" t="str">
        <f t="shared" si="190"/>
        <v>After 01-15</v>
      </c>
      <c r="R1409">
        <f t="shared" si="191"/>
        <v>166.46849999999998</v>
      </c>
      <c r="S1409">
        <f t="shared" si="192"/>
        <v>2829.9644999999996</v>
      </c>
      <c r="T1409">
        <f t="shared" si="193"/>
        <v>1268.5144999999998</v>
      </c>
      <c r="U1409" s="2">
        <f>Monthly_Fixed_Costs!$I$2</f>
        <v>26.363636363636363</v>
      </c>
      <c r="V1409">
        <f t="shared" si="194"/>
        <v>179.17999999999998</v>
      </c>
      <c r="W1409" s="2">
        <f t="shared" si="195"/>
        <v>1062.9708636363634</v>
      </c>
      <c r="X1409">
        <f t="shared" si="196"/>
        <v>4</v>
      </c>
      <c r="Y1409">
        <f t="shared" si="197"/>
        <v>0</v>
      </c>
    </row>
    <row r="1410" spans="1:25" x14ac:dyDescent="0.3">
      <c r="A1410" t="s">
        <v>1446</v>
      </c>
      <c r="B1410" s="1">
        <v>45665</v>
      </c>
      <c r="C1410" s="1">
        <v>45669</v>
      </c>
      <c r="D1410" s="1">
        <v>45668</v>
      </c>
      <c r="E1410" t="s">
        <v>16</v>
      </c>
      <c r="F1410" t="s">
        <v>41</v>
      </c>
      <c r="G1410" t="s">
        <v>18</v>
      </c>
      <c r="H1410" t="s">
        <v>33</v>
      </c>
      <c r="I1410" t="s">
        <v>56</v>
      </c>
      <c r="J1410" t="s">
        <v>35</v>
      </c>
      <c r="K1410">
        <v>4</v>
      </c>
      <c r="L1410">
        <v>38.299999999999997</v>
      </c>
      <c r="M1410">
        <v>21.6</v>
      </c>
      <c r="N1410">
        <v>10.47</v>
      </c>
      <c r="O1410">
        <v>15</v>
      </c>
      <c r="P1410">
        <f t="shared" si="189"/>
        <v>1</v>
      </c>
      <c r="Q1410" t="str">
        <f t="shared" si="190"/>
        <v>Before 01-15</v>
      </c>
      <c r="R1410">
        <f t="shared" si="191"/>
        <v>32.555</v>
      </c>
      <c r="S1410">
        <f t="shared" si="192"/>
        <v>130.22</v>
      </c>
      <c r="T1410">
        <f t="shared" si="193"/>
        <v>43.819999999999993</v>
      </c>
      <c r="U1410" s="2">
        <f>Monthly_Fixed_Costs!$I$2</f>
        <v>26.363636363636363</v>
      </c>
      <c r="V1410">
        <f t="shared" si="194"/>
        <v>41.88</v>
      </c>
      <c r="W1410" s="2">
        <f t="shared" si="195"/>
        <v>-24.423636363636376</v>
      </c>
      <c r="X1410">
        <f t="shared" si="196"/>
        <v>3</v>
      </c>
      <c r="Y1410">
        <f t="shared" si="197"/>
        <v>1</v>
      </c>
    </row>
    <row r="1411" spans="1:25" x14ac:dyDescent="0.3">
      <c r="A1411" t="s">
        <v>1447</v>
      </c>
      <c r="B1411" s="1">
        <v>45660</v>
      </c>
      <c r="C1411" s="1">
        <v>45664</v>
      </c>
      <c r="D1411" s="1">
        <v>45664</v>
      </c>
      <c r="E1411" t="s">
        <v>23</v>
      </c>
      <c r="F1411" t="s">
        <v>32</v>
      </c>
      <c r="G1411" t="s">
        <v>24</v>
      </c>
      <c r="H1411" t="s">
        <v>19</v>
      </c>
      <c r="I1411" t="s">
        <v>29</v>
      </c>
      <c r="J1411" t="s">
        <v>27</v>
      </c>
      <c r="K1411">
        <v>7</v>
      </c>
      <c r="L1411">
        <v>47.77</v>
      </c>
      <c r="M1411">
        <v>25.49</v>
      </c>
      <c r="N1411">
        <v>3.19</v>
      </c>
      <c r="O1411">
        <v>5</v>
      </c>
      <c r="P1411">
        <f t="shared" ref="P1411:P1474" si="198">IF(D1411-C1411 &lt;= 0,1,0)</f>
        <v>1</v>
      </c>
      <c r="Q1411" t="str">
        <f t="shared" ref="Q1411:Q1474" si="199">IF(B1411&lt;=DATE(2025,1,15),"Before 01-15","After 01-15")</f>
        <v>Before 01-15</v>
      </c>
      <c r="R1411">
        <f t="shared" ref="R1411:R1474" si="200">L1411*(1-(0.01*O1411))</f>
        <v>45.381500000000003</v>
      </c>
      <c r="S1411">
        <f t="shared" ref="S1411:S1474" si="201">R1411*K1411</f>
        <v>317.6705</v>
      </c>
      <c r="T1411">
        <f t="shared" ref="T1411:T1474" si="202">S1411-(M1411*K1411)</f>
        <v>139.24050000000003</v>
      </c>
      <c r="U1411" s="2">
        <f>Monthly_Fixed_Costs!$I$2</f>
        <v>26.363636363636363</v>
      </c>
      <c r="V1411">
        <f t="shared" ref="V1411:V1474" si="203">N1411*K1411</f>
        <v>22.33</v>
      </c>
      <c r="W1411" s="2">
        <f t="shared" ref="W1411:W1474" si="204">T1411-(U1411+V1411)</f>
        <v>90.546863636363668</v>
      </c>
      <c r="X1411">
        <f t="shared" ref="X1411:X1474" si="205">D1411-B1411</f>
        <v>4</v>
      </c>
      <c r="Y1411">
        <f t="shared" ref="Y1411:Y1474" si="206">IF(W1411&lt;10,1,0)</f>
        <v>0</v>
      </c>
    </row>
    <row r="1412" spans="1:25" x14ac:dyDescent="0.3">
      <c r="A1412" t="s">
        <v>1448</v>
      </c>
      <c r="B1412" s="1">
        <v>45687</v>
      </c>
      <c r="C1412" s="1">
        <v>45689</v>
      </c>
      <c r="D1412" s="1">
        <v>45690</v>
      </c>
      <c r="E1412" t="s">
        <v>16</v>
      </c>
      <c r="F1412" t="s">
        <v>32</v>
      </c>
      <c r="G1412" t="s">
        <v>18</v>
      </c>
      <c r="H1412" t="s">
        <v>19</v>
      </c>
      <c r="I1412" t="s">
        <v>74</v>
      </c>
      <c r="J1412" t="s">
        <v>27</v>
      </c>
      <c r="K1412">
        <v>19</v>
      </c>
      <c r="L1412">
        <v>97.65</v>
      </c>
      <c r="M1412">
        <v>58.22</v>
      </c>
      <c r="N1412">
        <v>8.93</v>
      </c>
      <c r="O1412">
        <v>5</v>
      </c>
      <c r="P1412">
        <f t="shared" si="198"/>
        <v>0</v>
      </c>
      <c r="Q1412" t="str">
        <f t="shared" si="199"/>
        <v>After 01-15</v>
      </c>
      <c r="R1412">
        <f t="shared" si="200"/>
        <v>92.767499999999998</v>
      </c>
      <c r="S1412">
        <f t="shared" si="201"/>
        <v>1762.5825</v>
      </c>
      <c r="T1412">
        <f t="shared" si="202"/>
        <v>656.40249999999992</v>
      </c>
      <c r="U1412" s="2">
        <f>Monthly_Fixed_Costs!$I$2</f>
        <v>26.363636363636363</v>
      </c>
      <c r="V1412">
        <f t="shared" si="203"/>
        <v>169.67</v>
      </c>
      <c r="W1412" s="2">
        <f t="shared" si="204"/>
        <v>460.36886363636359</v>
      </c>
      <c r="X1412">
        <f t="shared" si="205"/>
        <v>3</v>
      </c>
      <c r="Y1412">
        <f t="shared" si="206"/>
        <v>0</v>
      </c>
    </row>
    <row r="1413" spans="1:25" x14ac:dyDescent="0.3">
      <c r="A1413" t="s">
        <v>1449</v>
      </c>
      <c r="B1413" s="1">
        <v>45679</v>
      </c>
      <c r="C1413" s="1">
        <v>45683</v>
      </c>
      <c r="D1413" s="1">
        <v>45682</v>
      </c>
      <c r="E1413" t="s">
        <v>23</v>
      </c>
      <c r="F1413" t="s">
        <v>17</v>
      </c>
      <c r="G1413" t="s">
        <v>24</v>
      </c>
      <c r="H1413" t="s">
        <v>37</v>
      </c>
      <c r="I1413" t="s">
        <v>20</v>
      </c>
      <c r="J1413" t="s">
        <v>21</v>
      </c>
      <c r="K1413">
        <v>15</v>
      </c>
      <c r="L1413">
        <v>59.64</v>
      </c>
      <c r="M1413">
        <v>28.78</v>
      </c>
      <c r="N1413">
        <v>9.81</v>
      </c>
      <c r="O1413">
        <v>15</v>
      </c>
      <c r="P1413">
        <f t="shared" si="198"/>
        <v>1</v>
      </c>
      <c r="Q1413" t="str">
        <f t="shared" si="199"/>
        <v>After 01-15</v>
      </c>
      <c r="R1413">
        <f t="shared" si="200"/>
        <v>50.694000000000003</v>
      </c>
      <c r="S1413">
        <f t="shared" si="201"/>
        <v>760.41000000000008</v>
      </c>
      <c r="T1413">
        <f t="shared" si="202"/>
        <v>328.71000000000004</v>
      </c>
      <c r="U1413" s="2">
        <f>Monthly_Fixed_Costs!$I$2</f>
        <v>26.363636363636363</v>
      </c>
      <c r="V1413">
        <f t="shared" si="203"/>
        <v>147.15</v>
      </c>
      <c r="W1413" s="2">
        <f t="shared" si="204"/>
        <v>155.19636363636366</v>
      </c>
      <c r="X1413">
        <f t="shared" si="205"/>
        <v>3</v>
      </c>
      <c r="Y1413">
        <f t="shared" si="206"/>
        <v>0</v>
      </c>
    </row>
    <row r="1414" spans="1:25" x14ac:dyDescent="0.3">
      <c r="A1414" t="s">
        <v>1450</v>
      </c>
      <c r="B1414" s="1">
        <v>45673</v>
      </c>
      <c r="C1414" s="1">
        <v>45675</v>
      </c>
      <c r="D1414" s="1">
        <v>45677</v>
      </c>
      <c r="E1414" t="s">
        <v>23</v>
      </c>
      <c r="F1414" t="s">
        <v>41</v>
      </c>
      <c r="G1414" t="s">
        <v>18</v>
      </c>
      <c r="H1414" t="s">
        <v>33</v>
      </c>
      <c r="I1414" t="s">
        <v>29</v>
      </c>
      <c r="J1414" t="s">
        <v>27</v>
      </c>
      <c r="K1414">
        <v>6</v>
      </c>
      <c r="L1414">
        <v>125.53</v>
      </c>
      <c r="M1414">
        <v>52.92</v>
      </c>
      <c r="N1414">
        <v>10.02</v>
      </c>
      <c r="O1414">
        <v>15</v>
      </c>
      <c r="P1414">
        <f t="shared" si="198"/>
        <v>0</v>
      </c>
      <c r="Q1414" t="str">
        <f t="shared" si="199"/>
        <v>After 01-15</v>
      </c>
      <c r="R1414">
        <f t="shared" si="200"/>
        <v>106.70050000000001</v>
      </c>
      <c r="S1414">
        <f t="shared" si="201"/>
        <v>640.20299999999997</v>
      </c>
      <c r="T1414">
        <f t="shared" si="202"/>
        <v>322.68299999999999</v>
      </c>
      <c r="U1414" s="2">
        <f>Monthly_Fixed_Costs!$I$2</f>
        <v>26.363636363636363</v>
      </c>
      <c r="V1414">
        <f t="shared" si="203"/>
        <v>60.12</v>
      </c>
      <c r="W1414" s="2">
        <f t="shared" si="204"/>
        <v>236.19936363636361</v>
      </c>
      <c r="X1414">
        <f t="shared" si="205"/>
        <v>4</v>
      </c>
      <c r="Y1414">
        <f t="shared" si="206"/>
        <v>0</v>
      </c>
    </row>
    <row r="1415" spans="1:25" x14ac:dyDescent="0.3">
      <c r="A1415" t="s">
        <v>1451</v>
      </c>
      <c r="B1415" s="1">
        <v>45665</v>
      </c>
      <c r="C1415" s="1">
        <v>45667</v>
      </c>
      <c r="D1415" s="1">
        <v>45666</v>
      </c>
      <c r="E1415" t="s">
        <v>23</v>
      </c>
      <c r="F1415" t="s">
        <v>45</v>
      </c>
      <c r="G1415" t="s">
        <v>24</v>
      </c>
      <c r="H1415" t="s">
        <v>19</v>
      </c>
      <c r="I1415" t="s">
        <v>38</v>
      </c>
      <c r="J1415" t="s">
        <v>21</v>
      </c>
      <c r="K1415">
        <v>16</v>
      </c>
      <c r="L1415">
        <v>129.22999999999999</v>
      </c>
      <c r="M1415">
        <v>75.97</v>
      </c>
      <c r="N1415">
        <v>11.89</v>
      </c>
      <c r="O1415">
        <v>15</v>
      </c>
      <c r="P1415">
        <f t="shared" si="198"/>
        <v>1</v>
      </c>
      <c r="Q1415" t="str">
        <f t="shared" si="199"/>
        <v>Before 01-15</v>
      </c>
      <c r="R1415">
        <f t="shared" si="200"/>
        <v>109.84549999999999</v>
      </c>
      <c r="S1415">
        <f t="shared" si="201"/>
        <v>1757.5279999999998</v>
      </c>
      <c r="T1415">
        <f t="shared" si="202"/>
        <v>542.00799999999981</v>
      </c>
      <c r="U1415" s="2">
        <f>Monthly_Fixed_Costs!$I$2</f>
        <v>26.363636363636363</v>
      </c>
      <c r="V1415">
        <f t="shared" si="203"/>
        <v>190.24</v>
      </c>
      <c r="W1415" s="2">
        <f t="shared" si="204"/>
        <v>325.40436363636343</v>
      </c>
      <c r="X1415">
        <f t="shared" si="205"/>
        <v>1</v>
      </c>
      <c r="Y1415">
        <f t="shared" si="206"/>
        <v>0</v>
      </c>
    </row>
    <row r="1416" spans="1:25" x14ac:dyDescent="0.3">
      <c r="A1416" t="s">
        <v>1452</v>
      </c>
      <c r="B1416" s="1">
        <v>45678</v>
      </c>
      <c r="C1416" s="1">
        <v>45681</v>
      </c>
      <c r="D1416" s="1">
        <v>45681</v>
      </c>
      <c r="E1416" t="s">
        <v>16</v>
      </c>
      <c r="F1416" t="s">
        <v>32</v>
      </c>
      <c r="G1416" t="s">
        <v>18</v>
      </c>
      <c r="H1416" t="s">
        <v>25</v>
      </c>
      <c r="I1416" t="s">
        <v>47</v>
      </c>
      <c r="J1416" t="s">
        <v>35</v>
      </c>
      <c r="K1416">
        <v>5</v>
      </c>
      <c r="L1416">
        <v>123.76</v>
      </c>
      <c r="M1416">
        <v>71.459999999999994</v>
      </c>
      <c r="N1416">
        <v>8.34</v>
      </c>
      <c r="O1416">
        <v>15</v>
      </c>
      <c r="P1416">
        <f t="shared" si="198"/>
        <v>1</v>
      </c>
      <c r="Q1416" t="str">
        <f t="shared" si="199"/>
        <v>After 01-15</v>
      </c>
      <c r="R1416">
        <f t="shared" si="200"/>
        <v>105.196</v>
      </c>
      <c r="S1416">
        <f t="shared" si="201"/>
        <v>525.98</v>
      </c>
      <c r="T1416">
        <f t="shared" si="202"/>
        <v>168.68000000000006</v>
      </c>
      <c r="U1416" s="2">
        <f>Monthly_Fixed_Costs!$I$2</f>
        <v>26.363636363636363</v>
      </c>
      <c r="V1416">
        <f t="shared" si="203"/>
        <v>41.7</v>
      </c>
      <c r="W1416" s="2">
        <f t="shared" si="204"/>
        <v>100.6163636363637</v>
      </c>
      <c r="X1416">
        <f t="shared" si="205"/>
        <v>3</v>
      </c>
      <c r="Y1416">
        <f t="shared" si="206"/>
        <v>0</v>
      </c>
    </row>
    <row r="1417" spans="1:25" x14ac:dyDescent="0.3">
      <c r="A1417" t="s">
        <v>1453</v>
      </c>
      <c r="B1417" s="1">
        <v>45666</v>
      </c>
      <c r="C1417" s="1">
        <v>45669</v>
      </c>
      <c r="D1417" s="1">
        <v>45668</v>
      </c>
      <c r="E1417" t="s">
        <v>16</v>
      </c>
      <c r="F1417" t="s">
        <v>32</v>
      </c>
      <c r="G1417" t="s">
        <v>24</v>
      </c>
      <c r="H1417" t="s">
        <v>37</v>
      </c>
      <c r="I1417" t="s">
        <v>20</v>
      </c>
      <c r="J1417" t="s">
        <v>21</v>
      </c>
      <c r="K1417">
        <v>13</v>
      </c>
      <c r="L1417">
        <v>47.43</v>
      </c>
      <c r="M1417">
        <v>26.15</v>
      </c>
      <c r="N1417">
        <v>7.93</v>
      </c>
      <c r="O1417">
        <v>0</v>
      </c>
      <c r="P1417">
        <f t="shared" si="198"/>
        <v>1</v>
      </c>
      <c r="Q1417" t="str">
        <f t="shared" si="199"/>
        <v>Before 01-15</v>
      </c>
      <c r="R1417">
        <f t="shared" si="200"/>
        <v>47.43</v>
      </c>
      <c r="S1417">
        <f t="shared" si="201"/>
        <v>616.59</v>
      </c>
      <c r="T1417">
        <f t="shared" si="202"/>
        <v>276.64000000000004</v>
      </c>
      <c r="U1417" s="2">
        <f>Monthly_Fixed_Costs!$I$2</f>
        <v>26.363636363636363</v>
      </c>
      <c r="V1417">
        <f t="shared" si="203"/>
        <v>103.09</v>
      </c>
      <c r="W1417" s="2">
        <f t="shared" si="204"/>
        <v>147.18636363636367</v>
      </c>
      <c r="X1417">
        <f t="shared" si="205"/>
        <v>2</v>
      </c>
      <c r="Y1417">
        <f t="shared" si="206"/>
        <v>0</v>
      </c>
    </row>
    <row r="1418" spans="1:25" x14ac:dyDescent="0.3">
      <c r="A1418" t="s">
        <v>1454</v>
      </c>
      <c r="B1418" s="1">
        <v>45679</v>
      </c>
      <c r="C1418" s="1">
        <v>45682</v>
      </c>
      <c r="D1418" s="1">
        <v>45682</v>
      </c>
      <c r="E1418" t="s">
        <v>16</v>
      </c>
      <c r="F1418" t="s">
        <v>41</v>
      </c>
      <c r="G1418" t="s">
        <v>18</v>
      </c>
      <c r="H1418" t="s">
        <v>33</v>
      </c>
      <c r="I1418" t="s">
        <v>38</v>
      </c>
      <c r="J1418" t="s">
        <v>21</v>
      </c>
      <c r="K1418">
        <v>9</v>
      </c>
      <c r="L1418">
        <v>75.98</v>
      </c>
      <c r="M1418">
        <v>45.13</v>
      </c>
      <c r="N1418">
        <v>11.76</v>
      </c>
      <c r="O1418">
        <v>0</v>
      </c>
      <c r="P1418">
        <f t="shared" si="198"/>
        <v>1</v>
      </c>
      <c r="Q1418" t="str">
        <f t="shared" si="199"/>
        <v>After 01-15</v>
      </c>
      <c r="R1418">
        <f t="shared" si="200"/>
        <v>75.98</v>
      </c>
      <c r="S1418">
        <f t="shared" si="201"/>
        <v>683.82</v>
      </c>
      <c r="T1418">
        <f t="shared" si="202"/>
        <v>277.65000000000003</v>
      </c>
      <c r="U1418" s="2">
        <f>Monthly_Fixed_Costs!$I$2</f>
        <v>26.363636363636363</v>
      </c>
      <c r="V1418">
        <f t="shared" si="203"/>
        <v>105.84</v>
      </c>
      <c r="W1418" s="2">
        <f t="shared" si="204"/>
        <v>145.44636363636366</v>
      </c>
      <c r="X1418">
        <f t="shared" si="205"/>
        <v>3</v>
      </c>
      <c r="Y1418">
        <f t="shared" si="206"/>
        <v>0</v>
      </c>
    </row>
    <row r="1419" spans="1:25" x14ac:dyDescent="0.3">
      <c r="A1419" t="s">
        <v>1455</v>
      </c>
      <c r="B1419" s="1">
        <v>45686</v>
      </c>
      <c r="C1419" s="1">
        <v>45690</v>
      </c>
      <c r="D1419" s="1">
        <v>45689</v>
      </c>
      <c r="E1419" t="s">
        <v>23</v>
      </c>
      <c r="F1419" t="s">
        <v>32</v>
      </c>
      <c r="G1419" t="s">
        <v>18</v>
      </c>
      <c r="H1419" t="s">
        <v>19</v>
      </c>
      <c r="I1419" t="s">
        <v>74</v>
      </c>
      <c r="J1419" t="s">
        <v>27</v>
      </c>
      <c r="K1419">
        <v>15</v>
      </c>
      <c r="L1419">
        <v>49.83</v>
      </c>
      <c r="M1419">
        <v>32.35</v>
      </c>
      <c r="N1419">
        <v>3.43</v>
      </c>
      <c r="O1419">
        <v>15</v>
      </c>
      <c r="P1419">
        <f t="shared" si="198"/>
        <v>1</v>
      </c>
      <c r="Q1419" t="str">
        <f t="shared" si="199"/>
        <v>After 01-15</v>
      </c>
      <c r="R1419">
        <f t="shared" si="200"/>
        <v>42.355499999999999</v>
      </c>
      <c r="S1419">
        <f t="shared" si="201"/>
        <v>635.33249999999998</v>
      </c>
      <c r="T1419">
        <f t="shared" si="202"/>
        <v>150.08249999999998</v>
      </c>
      <c r="U1419" s="2">
        <f>Monthly_Fixed_Costs!$I$2</f>
        <v>26.363636363636363</v>
      </c>
      <c r="V1419">
        <f t="shared" si="203"/>
        <v>51.45</v>
      </c>
      <c r="W1419" s="2">
        <f t="shared" si="204"/>
        <v>72.268863636363619</v>
      </c>
      <c r="X1419">
        <f t="shared" si="205"/>
        <v>3</v>
      </c>
      <c r="Y1419">
        <f t="shared" si="206"/>
        <v>0</v>
      </c>
    </row>
    <row r="1420" spans="1:25" x14ac:dyDescent="0.3">
      <c r="A1420" t="s">
        <v>1456</v>
      </c>
      <c r="B1420" s="1">
        <v>45679</v>
      </c>
      <c r="C1420" s="1">
        <v>45681</v>
      </c>
      <c r="D1420" s="1">
        <v>45681</v>
      </c>
      <c r="E1420" t="s">
        <v>16</v>
      </c>
      <c r="F1420" t="s">
        <v>17</v>
      </c>
      <c r="G1420" t="s">
        <v>24</v>
      </c>
      <c r="H1420" t="s">
        <v>33</v>
      </c>
      <c r="I1420" t="s">
        <v>74</v>
      </c>
      <c r="J1420" t="s">
        <v>27</v>
      </c>
      <c r="K1420">
        <v>2</v>
      </c>
      <c r="L1420">
        <v>74.95</v>
      </c>
      <c r="M1420">
        <v>44.87</v>
      </c>
      <c r="N1420">
        <v>11.28</v>
      </c>
      <c r="O1420">
        <v>0</v>
      </c>
      <c r="P1420">
        <f t="shared" si="198"/>
        <v>1</v>
      </c>
      <c r="Q1420" t="str">
        <f t="shared" si="199"/>
        <v>After 01-15</v>
      </c>
      <c r="R1420">
        <f t="shared" si="200"/>
        <v>74.95</v>
      </c>
      <c r="S1420">
        <f t="shared" si="201"/>
        <v>149.9</v>
      </c>
      <c r="T1420">
        <f t="shared" si="202"/>
        <v>60.160000000000011</v>
      </c>
      <c r="U1420" s="2">
        <f>Monthly_Fixed_Costs!$I$2</f>
        <v>26.363636363636363</v>
      </c>
      <c r="V1420">
        <f t="shared" si="203"/>
        <v>22.56</v>
      </c>
      <c r="W1420" s="2">
        <f t="shared" si="204"/>
        <v>11.236363636363649</v>
      </c>
      <c r="X1420">
        <f t="shared" si="205"/>
        <v>2</v>
      </c>
      <c r="Y1420">
        <f t="shared" si="206"/>
        <v>0</v>
      </c>
    </row>
    <row r="1421" spans="1:25" x14ac:dyDescent="0.3">
      <c r="A1421" t="s">
        <v>1457</v>
      </c>
      <c r="B1421" s="1">
        <v>45671</v>
      </c>
      <c r="C1421" s="1">
        <v>45673</v>
      </c>
      <c r="D1421" s="1">
        <v>45673</v>
      </c>
      <c r="E1421" t="s">
        <v>16</v>
      </c>
      <c r="F1421" t="s">
        <v>41</v>
      </c>
      <c r="G1421" t="s">
        <v>18</v>
      </c>
      <c r="H1421" t="s">
        <v>25</v>
      </c>
      <c r="I1421" t="s">
        <v>26</v>
      </c>
      <c r="J1421" t="s">
        <v>27</v>
      </c>
      <c r="K1421">
        <v>10</v>
      </c>
      <c r="L1421">
        <v>127.95</v>
      </c>
      <c r="M1421">
        <v>56.13</v>
      </c>
      <c r="N1421">
        <v>8.23</v>
      </c>
      <c r="O1421">
        <v>10</v>
      </c>
      <c r="P1421">
        <f t="shared" si="198"/>
        <v>1</v>
      </c>
      <c r="Q1421" t="str">
        <f t="shared" si="199"/>
        <v>Before 01-15</v>
      </c>
      <c r="R1421">
        <f t="shared" si="200"/>
        <v>115.155</v>
      </c>
      <c r="S1421">
        <f t="shared" si="201"/>
        <v>1151.55</v>
      </c>
      <c r="T1421">
        <f t="shared" si="202"/>
        <v>590.24999999999989</v>
      </c>
      <c r="U1421" s="2">
        <f>Monthly_Fixed_Costs!$I$2</f>
        <v>26.363636363636363</v>
      </c>
      <c r="V1421">
        <f t="shared" si="203"/>
        <v>82.300000000000011</v>
      </c>
      <c r="W1421" s="2">
        <f t="shared" si="204"/>
        <v>481.5863636363635</v>
      </c>
      <c r="X1421">
        <f t="shared" si="205"/>
        <v>2</v>
      </c>
      <c r="Y1421">
        <f t="shared" si="206"/>
        <v>0</v>
      </c>
    </row>
    <row r="1422" spans="1:25" x14ac:dyDescent="0.3">
      <c r="A1422" t="s">
        <v>1458</v>
      </c>
      <c r="B1422" s="1">
        <v>45682</v>
      </c>
      <c r="C1422" s="1">
        <v>45684</v>
      </c>
      <c r="D1422" s="1">
        <v>45684</v>
      </c>
      <c r="E1422" t="s">
        <v>23</v>
      </c>
      <c r="F1422" t="s">
        <v>45</v>
      </c>
      <c r="G1422" t="s">
        <v>24</v>
      </c>
      <c r="H1422" t="s">
        <v>19</v>
      </c>
      <c r="I1422" t="s">
        <v>29</v>
      </c>
      <c r="J1422" t="s">
        <v>27</v>
      </c>
      <c r="K1422">
        <v>7</v>
      </c>
      <c r="L1422">
        <v>139.78</v>
      </c>
      <c r="M1422">
        <v>79.87</v>
      </c>
      <c r="N1422">
        <v>6.36</v>
      </c>
      <c r="O1422">
        <v>10</v>
      </c>
      <c r="P1422">
        <f t="shared" si="198"/>
        <v>1</v>
      </c>
      <c r="Q1422" t="str">
        <f t="shared" si="199"/>
        <v>After 01-15</v>
      </c>
      <c r="R1422">
        <f t="shared" si="200"/>
        <v>125.80200000000001</v>
      </c>
      <c r="S1422">
        <f t="shared" si="201"/>
        <v>880.61400000000003</v>
      </c>
      <c r="T1422">
        <f t="shared" si="202"/>
        <v>321.524</v>
      </c>
      <c r="U1422" s="2">
        <f>Monthly_Fixed_Costs!$I$2</f>
        <v>26.363636363636363</v>
      </c>
      <c r="V1422">
        <f t="shared" si="203"/>
        <v>44.52</v>
      </c>
      <c r="W1422" s="2">
        <f t="shared" si="204"/>
        <v>250.64036363636365</v>
      </c>
      <c r="X1422">
        <f t="shared" si="205"/>
        <v>2</v>
      </c>
      <c r="Y1422">
        <f t="shared" si="206"/>
        <v>0</v>
      </c>
    </row>
    <row r="1423" spans="1:25" x14ac:dyDescent="0.3">
      <c r="A1423" t="s">
        <v>1459</v>
      </c>
      <c r="B1423" s="1">
        <v>45669</v>
      </c>
      <c r="C1423" s="1">
        <v>45672</v>
      </c>
      <c r="D1423" s="1">
        <v>45671</v>
      </c>
      <c r="E1423" t="s">
        <v>16</v>
      </c>
      <c r="F1423" t="s">
        <v>32</v>
      </c>
      <c r="G1423" t="s">
        <v>24</v>
      </c>
      <c r="H1423" t="s">
        <v>19</v>
      </c>
      <c r="I1423" t="s">
        <v>20</v>
      </c>
      <c r="J1423" t="s">
        <v>21</v>
      </c>
      <c r="K1423">
        <v>4</v>
      </c>
      <c r="L1423">
        <v>140.71</v>
      </c>
      <c r="M1423">
        <v>72</v>
      </c>
      <c r="N1423">
        <v>8.3800000000000008</v>
      </c>
      <c r="O1423">
        <v>15</v>
      </c>
      <c r="P1423">
        <f t="shared" si="198"/>
        <v>1</v>
      </c>
      <c r="Q1423" t="str">
        <f t="shared" si="199"/>
        <v>Before 01-15</v>
      </c>
      <c r="R1423">
        <f t="shared" si="200"/>
        <v>119.6035</v>
      </c>
      <c r="S1423">
        <f t="shared" si="201"/>
        <v>478.41399999999999</v>
      </c>
      <c r="T1423">
        <f t="shared" si="202"/>
        <v>190.41399999999999</v>
      </c>
      <c r="U1423" s="2">
        <f>Monthly_Fixed_Costs!$I$2</f>
        <v>26.363636363636363</v>
      </c>
      <c r="V1423">
        <f t="shared" si="203"/>
        <v>33.520000000000003</v>
      </c>
      <c r="W1423" s="2">
        <f t="shared" si="204"/>
        <v>130.53036363636363</v>
      </c>
      <c r="X1423">
        <f t="shared" si="205"/>
        <v>2</v>
      </c>
      <c r="Y1423">
        <f t="shared" si="206"/>
        <v>0</v>
      </c>
    </row>
    <row r="1424" spans="1:25" x14ac:dyDescent="0.3">
      <c r="A1424" t="s">
        <v>1460</v>
      </c>
      <c r="B1424" s="1">
        <v>45662</v>
      </c>
      <c r="C1424" s="1">
        <v>45664</v>
      </c>
      <c r="D1424" s="1">
        <v>45663</v>
      </c>
      <c r="E1424" t="s">
        <v>23</v>
      </c>
      <c r="F1424" t="s">
        <v>41</v>
      </c>
      <c r="G1424" t="s">
        <v>24</v>
      </c>
      <c r="H1424" t="s">
        <v>37</v>
      </c>
      <c r="I1424" t="s">
        <v>34</v>
      </c>
      <c r="J1424" t="s">
        <v>35</v>
      </c>
      <c r="K1424">
        <v>5</v>
      </c>
      <c r="L1424">
        <v>186.33</v>
      </c>
      <c r="M1424">
        <v>101.71</v>
      </c>
      <c r="N1424">
        <v>7.14</v>
      </c>
      <c r="O1424">
        <v>15</v>
      </c>
      <c r="P1424">
        <f t="shared" si="198"/>
        <v>1</v>
      </c>
      <c r="Q1424" t="str">
        <f t="shared" si="199"/>
        <v>Before 01-15</v>
      </c>
      <c r="R1424">
        <f t="shared" si="200"/>
        <v>158.38050000000001</v>
      </c>
      <c r="S1424">
        <f t="shared" si="201"/>
        <v>791.90250000000003</v>
      </c>
      <c r="T1424">
        <f t="shared" si="202"/>
        <v>283.35250000000008</v>
      </c>
      <c r="U1424" s="2">
        <f>Monthly_Fixed_Costs!$I$2</f>
        <v>26.363636363636363</v>
      </c>
      <c r="V1424">
        <f t="shared" si="203"/>
        <v>35.699999999999996</v>
      </c>
      <c r="W1424" s="2">
        <f t="shared" si="204"/>
        <v>221.28886363636371</v>
      </c>
      <c r="X1424">
        <f t="shared" si="205"/>
        <v>1</v>
      </c>
      <c r="Y1424">
        <f t="shared" si="206"/>
        <v>0</v>
      </c>
    </row>
    <row r="1425" spans="1:25" x14ac:dyDescent="0.3">
      <c r="A1425" t="s">
        <v>1461</v>
      </c>
      <c r="B1425" s="1">
        <v>45683</v>
      </c>
      <c r="C1425" s="1">
        <v>45686</v>
      </c>
      <c r="D1425" s="1">
        <v>45689</v>
      </c>
      <c r="E1425" t="s">
        <v>23</v>
      </c>
      <c r="F1425" t="s">
        <v>45</v>
      </c>
      <c r="G1425" t="s">
        <v>24</v>
      </c>
      <c r="H1425" t="s">
        <v>33</v>
      </c>
      <c r="I1425" t="s">
        <v>20</v>
      </c>
      <c r="J1425" t="s">
        <v>21</v>
      </c>
      <c r="K1425">
        <v>10</v>
      </c>
      <c r="L1425">
        <v>106.01</v>
      </c>
      <c r="M1425">
        <v>42.41</v>
      </c>
      <c r="N1425">
        <v>10.119999999999999</v>
      </c>
      <c r="O1425">
        <v>15</v>
      </c>
      <c r="P1425">
        <f t="shared" si="198"/>
        <v>0</v>
      </c>
      <c r="Q1425" t="str">
        <f t="shared" si="199"/>
        <v>After 01-15</v>
      </c>
      <c r="R1425">
        <f t="shared" si="200"/>
        <v>90.108500000000006</v>
      </c>
      <c r="S1425">
        <f t="shared" si="201"/>
        <v>901.08500000000004</v>
      </c>
      <c r="T1425">
        <f t="shared" si="202"/>
        <v>476.98500000000007</v>
      </c>
      <c r="U1425" s="2">
        <f>Monthly_Fixed_Costs!$I$2</f>
        <v>26.363636363636363</v>
      </c>
      <c r="V1425">
        <f t="shared" si="203"/>
        <v>101.19999999999999</v>
      </c>
      <c r="W1425" s="2">
        <f t="shared" si="204"/>
        <v>349.42136363636371</v>
      </c>
      <c r="X1425">
        <f t="shared" si="205"/>
        <v>6</v>
      </c>
      <c r="Y1425">
        <f t="shared" si="206"/>
        <v>0</v>
      </c>
    </row>
    <row r="1426" spans="1:25" x14ac:dyDescent="0.3">
      <c r="A1426" t="s">
        <v>1462</v>
      </c>
      <c r="B1426" s="1">
        <v>45667</v>
      </c>
      <c r="C1426" s="1">
        <v>45670</v>
      </c>
      <c r="D1426" s="1">
        <v>45670</v>
      </c>
      <c r="E1426" t="s">
        <v>16</v>
      </c>
      <c r="F1426" t="s">
        <v>41</v>
      </c>
      <c r="G1426" t="s">
        <v>24</v>
      </c>
      <c r="H1426" t="s">
        <v>33</v>
      </c>
      <c r="I1426" t="s">
        <v>38</v>
      </c>
      <c r="J1426" t="s">
        <v>21</v>
      </c>
      <c r="K1426">
        <v>12</v>
      </c>
      <c r="L1426">
        <v>170.49</v>
      </c>
      <c r="M1426">
        <v>75.42</v>
      </c>
      <c r="N1426">
        <v>9.68</v>
      </c>
      <c r="O1426">
        <v>10</v>
      </c>
      <c r="P1426">
        <f t="shared" si="198"/>
        <v>1</v>
      </c>
      <c r="Q1426" t="str">
        <f t="shared" si="199"/>
        <v>Before 01-15</v>
      </c>
      <c r="R1426">
        <f t="shared" si="200"/>
        <v>153.441</v>
      </c>
      <c r="S1426">
        <f t="shared" si="201"/>
        <v>1841.2919999999999</v>
      </c>
      <c r="T1426">
        <f t="shared" si="202"/>
        <v>936.25199999999995</v>
      </c>
      <c r="U1426" s="2">
        <f>Monthly_Fixed_Costs!$I$2</f>
        <v>26.363636363636363</v>
      </c>
      <c r="V1426">
        <f t="shared" si="203"/>
        <v>116.16</v>
      </c>
      <c r="W1426" s="2">
        <f t="shared" si="204"/>
        <v>793.72836363636361</v>
      </c>
      <c r="X1426">
        <f t="shared" si="205"/>
        <v>3</v>
      </c>
      <c r="Y1426">
        <f t="shared" si="206"/>
        <v>0</v>
      </c>
    </row>
    <row r="1427" spans="1:25" x14ac:dyDescent="0.3">
      <c r="A1427" t="s">
        <v>1463</v>
      </c>
      <c r="B1427" s="1">
        <v>45688</v>
      </c>
      <c r="C1427" s="1">
        <v>45691</v>
      </c>
      <c r="D1427" s="1">
        <v>45690</v>
      </c>
      <c r="E1427" t="s">
        <v>16</v>
      </c>
      <c r="F1427" t="s">
        <v>41</v>
      </c>
      <c r="G1427" t="s">
        <v>24</v>
      </c>
      <c r="H1427" t="s">
        <v>37</v>
      </c>
      <c r="I1427" t="s">
        <v>20</v>
      </c>
      <c r="J1427" t="s">
        <v>21</v>
      </c>
      <c r="K1427">
        <v>19</v>
      </c>
      <c r="L1427">
        <v>101.23</v>
      </c>
      <c r="M1427">
        <v>49.84</v>
      </c>
      <c r="N1427">
        <v>7.46</v>
      </c>
      <c r="O1427">
        <v>15</v>
      </c>
      <c r="P1427">
        <f t="shared" si="198"/>
        <v>1</v>
      </c>
      <c r="Q1427" t="str">
        <f t="shared" si="199"/>
        <v>After 01-15</v>
      </c>
      <c r="R1427">
        <f t="shared" si="200"/>
        <v>86.045500000000004</v>
      </c>
      <c r="S1427">
        <f t="shared" si="201"/>
        <v>1634.8645000000001</v>
      </c>
      <c r="T1427">
        <f t="shared" si="202"/>
        <v>687.9045000000001</v>
      </c>
      <c r="U1427" s="2">
        <f>Monthly_Fixed_Costs!$I$2</f>
        <v>26.363636363636363</v>
      </c>
      <c r="V1427">
        <f t="shared" si="203"/>
        <v>141.74</v>
      </c>
      <c r="W1427" s="2">
        <f t="shared" si="204"/>
        <v>519.80086363636372</v>
      </c>
      <c r="X1427">
        <f t="shared" si="205"/>
        <v>2</v>
      </c>
      <c r="Y1427">
        <f t="shared" si="206"/>
        <v>0</v>
      </c>
    </row>
    <row r="1428" spans="1:25" x14ac:dyDescent="0.3">
      <c r="A1428" t="s">
        <v>1464</v>
      </c>
      <c r="B1428" s="1">
        <v>45675</v>
      </c>
      <c r="C1428" s="1">
        <v>45677</v>
      </c>
      <c r="D1428" s="1">
        <v>45676</v>
      </c>
      <c r="E1428" t="s">
        <v>16</v>
      </c>
      <c r="F1428" t="s">
        <v>45</v>
      </c>
      <c r="G1428" t="s">
        <v>24</v>
      </c>
      <c r="H1428" t="s">
        <v>37</v>
      </c>
      <c r="I1428" t="s">
        <v>47</v>
      </c>
      <c r="J1428" t="s">
        <v>35</v>
      </c>
      <c r="K1428">
        <v>16</v>
      </c>
      <c r="L1428">
        <v>117.64</v>
      </c>
      <c r="M1428">
        <v>48.67</v>
      </c>
      <c r="N1428">
        <v>9.08</v>
      </c>
      <c r="O1428">
        <v>0</v>
      </c>
      <c r="P1428">
        <f t="shared" si="198"/>
        <v>1</v>
      </c>
      <c r="Q1428" t="str">
        <f t="shared" si="199"/>
        <v>After 01-15</v>
      </c>
      <c r="R1428">
        <f t="shared" si="200"/>
        <v>117.64</v>
      </c>
      <c r="S1428">
        <f t="shared" si="201"/>
        <v>1882.24</v>
      </c>
      <c r="T1428">
        <f t="shared" si="202"/>
        <v>1103.52</v>
      </c>
      <c r="U1428" s="2">
        <f>Monthly_Fixed_Costs!$I$2</f>
        <v>26.363636363636363</v>
      </c>
      <c r="V1428">
        <f t="shared" si="203"/>
        <v>145.28</v>
      </c>
      <c r="W1428" s="2">
        <f t="shared" si="204"/>
        <v>931.87636363636364</v>
      </c>
      <c r="X1428">
        <f t="shared" si="205"/>
        <v>1</v>
      </c>
      <c r="Y1428">
        <f t="shared" si="206"/>
        <v>0</v>
      </c>
    </row>
    <row r="1429" spans="1:25" x14ac:dyDescent="0.3">
      <c r="A1429" t="s">
        <v>1465</v>
      </c>
      <c r="B1429" s="1">
        <v>45682</v>
      </c>
      <c r="C1429" s="1">
        <v>45685</v>
      </c>
      <c r="D1429" s="1">
        <v>45684</v>
      </c>
      <c r="E1429" t="s">
        <v>16</v>
      </c>
      <c r="F1429" t="s">
        <v>45</v>
      </c>
      <c r="G1429" t="s">
        <v>24</v>
      </c>
      <c r="H1429" t="s">
        <v>25</v>
      </c>
      <c r="I1429" t="s">
        <v>38</v>
      </c>
      <c r="J1429" t="s">
        <v>21</v>
      </c>
      <c r="K1429">
        <v>19</v>
      </c>
      <c r="L1429">
        <v>54.9</v>
      </c>
      <c r="M1429">
        <v>35.57</v>
      </c>
      <c r="N1429">
        <v>11.78</v>
      </c>
      <c r="O1429">
        <v>0</v>
      </c>
      <c r="P1429">
        <f t="shared" si="198"/>
        <v>1</v>
      </c>
      <c r="Q1429" t="str">
        <f t="shared" si="199"/>
        <v>After 01-15</v>
      </c>
      <c r="R1429">
        <f t="shared" si="200"/>
        <v>54.9</v>
      </c>
      <c r="S1429">
        <f t="shared" si="201"/>
        <v>1043.0999999999999</v>
      </c>
      <c r="T1429">
        <f t="shared" si="202"/>
        <v>367.26999999999987</v>
      </c>
      <c r="U1429" s="2">
        <f>Monthly_Fixed_Costs!$I$2</f>
        <v>26.363636363636363</v>
      </c>
      <c r="V1429">
        <f t="shared" si="203"/>
        <v>223.82</v>
      </c>
      <c r="W1429" s="2">
        <f t="shared" si="204"/>
        <v>117.0863636363635</v>
      </c>
      <c r="X1429">
        <f t="shared" si="205"/>
        <v>2</v>
      </c>
      <c r="Y1429">
        <f t="shared" si="206"/>
        <v>0</v>
      </c>
    </row>
    <row r="1430" spans="1:25" x14ac:dyDescent="0.3">
      <c r="A1430" t="s">
        <v>1466</v>
      </c>
      <c r="B1430" s="1">
        <v>45685</v>
      </c>
      <c r="C1430" s="1">
        <v>45689</v>
      </c>
      <c r="D1430" s="1">
        <v>45689</v>
      </c>
      <c r="E1430" t="s">
        <v>16</v>
      </c>
      <c r="F1430" t="s">
        <v>45</v>
      </c>
      <c r="G1430" t="s">
        <v>24</v>
      </c>
      <c r="H1430" t="s">
        <v>19</v>
      </c>
      <c r="I1430" t="s">
        <v>34</v>
      </c>
      <c r="J1430" t="s">
        <v>35</v>
      </c>
      <c r="K1430">
        <v>3</v>
      </c>
      <c r="L1430">
        <v>184.51</v>
      </c>
      <c r="M1430">
        <v>106.12</v>
      </c>
      <c r="N1430">
        <v>10.17</v>
      </c>
      <c r="O1430">
        <v>15</v>
      </c>
      <c r="P1430">
        <f t="shared" si="198"/>
        <v>1</v>
      </c>
      <c r="Q1430" t="str">
        <f t="shared" si="199"/>
        <v>After 01-15</v>
      </c>
      <c r="R1430">
        <f t="shared" si="200"/>
        <v>156.83349999999999</v>
      </c>
      <c r="S1430">
        <f t="shared" si="201"/>
        <v>470.50049999999999</v>
      </c>
      <c r="T1430">
        <f t="shared" si="202"/>
        <v>152.14049999999997</v>
      </c>
      <c r="U1430" s="2">
        <f>Monthly_Fixed_Costs!$I$2</f>
        <v>26.363636363636363</v>
      </c>
      <c r="V1430">
        <f t="shared" si="203"/>
        <v>30.509999999999998</v>
      </c>
      <c r="W1430" s="2">
        <f t="shared" si="204"/>
        <v>95.26686363636361</v>
      </c>
      <c r="X1430">
        <f t="shared" si="205"/>
        <v>4</v>
      </c>
      <c r="Y1430">
        <f t="shared" si="206"/>
        <v>0</v>
      </c>
    </row>
    <row r="1431" spans="1:25" x14ac:dyDescent="0.3">
      <c r="A1431" t="s">
        <v>1467</v>
      </c>
      <c r="B1431" s="1">
        <v>45658</v>
      </c>
      <c r="C1431" s="1">
        <v>45660</v>
      </c>
      <c r="D1431" s="1">
        <v>45660</v>
      </c>
      <c r="E1431" t="s">
        <v>23</v>
      </c>
      <c r="F1431" t="s">
        <v>45</v>
      </c>
      <c r="G1431" t="s">
        <v>24</v>
      </c>
      <c r="H1431" t="s">
        <v>33</v>
      </c>
      <c r="I1431" t="s">
        <v>38</v>
      </c>
      <c r="J1431" t="s">
        <v>21</v>
      </c>
      <c r="K1431">
        <v>2</v>
      </c>
      <c r="L1431">
        <v>25.49</v>
      </c>
      <c r="M1431">
        <v>12.43</v>
      </c>
      <c r="N1431">
        <v>8.59</v>
      </c>
      <c r="O1431">
        <v>15</v>
      </c>
      <c r="P1431">
        <f t="shared" si="198"/>
        <v>1</v>
      </c>
      <c r="Q1431" t="str">
        <f t="shared" si="199"/>
        <v>Before 01-15</v>
      </c>
      <c r="R1431">
        <f t="shared" si="200"/>
        <v>21.666499999999999</v>
      </c>
      <c r="S1431">
        <f t="shared" si="201"/>
        <v>43.332999999999998</v>
      </c>
      <c r="T1431">
        <f t="shared" si="202"/>
        <v>18.472999999999999</v>
      </c>
      <c r="U1431" s="2">
        <f>Monthly_Fixed_Costs!$I$2</f>
        <v>26.363636363636363</v>
      </c>
      <c r="V1431">
        <f t="shared" si="203"/>
        <v>17.18</v>
      </c>
      <c r="W1431" s="2">
        <f t="shared" si="204"/>
        <v>-25.070636363636368</v>
      </c>
      <c r="X1431">
        <f t="shared" si="205"/>
        <v>2</v>
      </c>
      <c r="Y1431">
        <f t="shared" si="206"/>
        <v>1</v>
      </c>
    </row>
    <row r="1432" spans="1:25" x14ac:dyDescent="0.3">
      <c r="A1432" t="s">
        <v>1468</v>
      </c>
      <c r="B1432" s="1">
        <v>45670</v>
      </c>
      <c r="C1432" s="1">
        <v>45673</v>
      </c>
      <c r="D1432" s="1">
        <v>45672</v>
      </c>
      <c r="E1432" t="s">
        <v>23</v>
      </c>
      <c r="F1432" t="s">
        <v>17</v>
      </c>
      <c r="G1432" t="s">
        <v>24</v>
      </c>
      <c r="H1432" t="s">
        <v>33</v>
      </c>
      <c r="I1432" t="s">
        <v>26</v>
      </c>
      <c r="J1432" t="s">
        <v>27</v>
      </c>
      <c r="K1432">
        <v>11</v>
      </c>
      <c r="L1432">
        <v>48.68</v>
      </c>
      <c r="M1432">
        <v>27.43</v>
      </c>
      <c r="N1432">
        <v>10.1</v>
      </c>
      <c r="O1432">
        <v>5</v>
      </c>
      <c r="P1432">
        <f t="shared" si="198"/>
        <v>1</v>
      </c>
      <c r="Q1432" t="str">
        <f t="shared" si="199"/>
        <v>Before 01-15</v>
      </c>
      <c r="R1432">
        <f t="shared" si="200"/>
        <v>46.245999999999995</v>
      </c>
      <c r="S1432">
        <f t="shared" si="201"/>
        <v>508.70599999999996</v>
      </c>
      <c r="T1432">
        <f t="shared" si="202"/>
        <v>206.97599999999994</v>
      </c>
      <c r="U1432" s="2">
        <f>Monthly_Fixed_Costs!$I$2</f>
        <v>26.363636363636363</v>
      </c>
      <c r="V1432">
        <f t="shared" si="203"/>
        <v>111.1</v>
      </c>
      <c r="W1432" s="2">
        <f t="shared" si="204"/>
        <v>69.512363636363574</v>
      </c>
      <c r="X1432">
        <f t="shared" si="205"/>
        <v>2</v>
      </c>
      <c r="Y1432">
        <f t="shared" si="206"/>
        <v>0</v>
      </c>
    </row>
    <row r="1433" spans="1:25" x14ac:dyDescent="0.3">
      <c r="A1433" t="s">
        <v>1469</v>
      </c>
      <c r="B1433" s="1">
        <v>45670</v>
      </c>
      <c r="C1433" s="1">
        <v>45674</v>
      </c>
      <c r="D1433" s="1">
        <v>45674</v>
      </c>
      <c r="E1433" t="s">
        <v>16</v>
      </c>
      <c r="F1433" t="s">
        <v>32</v>
      </c>
      <c r="G1433" t="s">
        <v>24</v>
      </c>
      <c r="H1433" t="s">
        <v>19</v>
      </c>
      <c r="I1433" t="s">
        <v>34</v>
      </c>
      <c r="J1433" t="s">
        <v>35</v>
      </c>
      <c r="K1433">
        <v>13</v>
      </c>
      <c r="L1433">
        <v>152.56</v>
      </c>
      <c r="M1433">
        <v>80.09</v>
      </c>
      <c r="N1433">
        <v>10.050000000000001</v>
      </c>
      <c r="O1433">
        <v>5</v>
      </c>
      <c r="P1433">
        <f t="shared" si="198"/>
        <v>1</v>
      </c>
      <c r="Q1433" t="str">
        <f t="shared" si="199"/>
        <v>Before 01-15</v>
      </c>
      <c r="R1433">
        <f t="shared" si="200"/>
        <v>144.93199999999999</v>
      </c>
      <c r="S1433">
        <f t="shared" si="201"/>
        <v>1884.1159999999998</v>
      </c>
      <c r="T1433">
        <f t="shared" si="202"/>
        <v>842.94599999999969</v>
      </c>
      <c r="U1433" s="2">
        <f>Monthly_Fixed_Costs!$I$2</f>
        <v>26.363636363636363</v>
      </c>
      <c r="V1433">
        <f t="shared" si="203"/>
        <v>130.65</v>
      </c>
      <c r="W1433" s="2">
        <f t="shared" si="204"/>
        <v>685.93236363636333</v>
      </c>
      <c r="X1433">
        <f t="shared" si="205"/>
        <v>4</v>
      </c>
      <c r="Y1433">
        <f t="shared" si="206"/>
        <v>0</v>
      </c>
    </row>
    <row r="1434" spans="1:25" x14ac:dyDescent="0.3">
      <c r="A1434" t="s">
        <v>1470</v>
      </c>
      <c r="B1434" s="1">
        <v>45662</v>
      </c>
      <c r="C1434" s="1">
        <v>45666</v>
      </c>
      <c r="D1434" s="1">
        <v>45666</v>
      </c>
      <c r="E1434" t="s">
        <v>16</v>
      </c>
      <c r="F1434" t="s">
        <v>45</v>
      </c>
      <c r="G1434" t="s">
        <v>18</v>
      </c>
      <c r="H1434" t="s">
        <v>37</v>
      </c>
      <c r="I1434" t="s">
        <v>26</v>
      </c>
      <c r="J1434" t="s">
        <v>27</v>
      </c>
      <c r="K1434">
        <v>12</v>
      </c>
      <c r="L1434">
        <v>93.64</v>
      </c>
      <c r="M1434">
        <v>60.8</v>
      </c>
      <c r="N1434">
        <v>6.45</v>
      </c>
      <c r="O1434">
        <v>0</v>
      </c>
      <c r="P1434">
        <f t="shared" si="198"/>
        <v>1</v>
      </c>
      <c r="Q1434" t="str">
        <f t="shared" si="199"/>
        <v>Before 01-15</v>
      </c>
      <c r="R1434">
        <f t="shared" si="200"/>
        <v>93.64</v>
      </c>
      <c r="S1434">
        <f t="shared" si="201"/>
        <v>1123.68</v>
      </c>
      <c r="T1434">
        <f t="shared" si="202"/>
        <v>394.08000000000015</v>
      </c>
      <c r="U1434" s="2">
        <f>Monthly_Fixed_Costs!$I$2</f>
        <v>26.363636363636363</v>
      </c>
      <c r="V1434">
        <f t="shared" si="203"/>
        <v>77.400000000000006</v>
      </c>
      <c r="W1434" s="2">
        <f t="shared" si="204"/>
        <v>290.3163636363638</v>
      </c>
      <c r="X1434">
        <f t="shared" si="205"/>
        <v>4</v>
      </c>
      <c r="Y1434">
        <f t="shared" si="206"/>
        <v>0</v>
      </c>
    </row>
    <row r="1435" spans="1:25" x14ac:dyDescent="0.3">
      <c r="A1435" t="s">
        <v>1471</v>
      </c>
      <c r="B1435" s="1">
        <v>45681</v>
      </c>
      <c r="C1435" s="1">
        <v>45685</v>
      </c>
      <c r="D1435" s="1">
        <v>45684</v>
      </c>
      <c r="E1435" t="s">
        <v>16</v>
      </c>
      <c r="F1435" t="s">
        <v>41</v>
      </c>
      <c r="G1435" t="s">
        <v>24</v>
      </c>
      <c r="H1435" t="s">
        <v>33</v>
      </c>
      <c r="I1435" t="s">
        <v>56</v>
      </c>
      <c r="J1435" t="s">
        <v>35</v>
      </c>
      <c r="K1435">
        <v>14</v>
      </c>
      <c r="L1435">
        <v>100.8</v>
      </c>
      <c r="M1435">
        <v>48.11</v>
      </c>
      <c r="N1435">
        <v>11.66</v>
      </c>
      <c r="O1435">
        <v>0</v>
      </c>
      <c r="P1435">
        <f t="shared" si="198"/>
        <v>1</v>
      </c>
      <c r="Q1435" t="str">
        <f t="shared" si="199"/>
        <v>After 01-15</v>
      </c>
      <c r="R1435">
        <f t="shared" si="200"/>
        <v>100.8</v>
      </c>
      <c r="S1435">
        <f t="shared" si="201"/>
        <v>1411.2</v>
      </c>
      <c r="T1435">
        <f t="shared" si="202"/>
        <v>737.66000000000008</v>
      </c>
      <c r="U1435" s="2">
        <f>Monthly_Fixed_Costs!$I$2</f>
        <v>26.363636363636363</v>
      </c>
      <c r="V1435">
        <f t="shared" si="203"/>
        <v>163.24</v>
      </c>
      <c r="W1435" s="2">
        <f t="shared" si="204"/>
        <v>548.0563636363637</v>
      </c>
      <c r="X1435">
        <f t="shared" si="205"/>
        <v>3</v>
      </c>
      <c r="Y1435">
        <f t="shared" si="206"/>
        <v>0</v>
      </c>
    </row>
    <row r="1436" spans="1:25" x14ac:dyDescent="0.3">
      <c r="A1436" t="s">
        <v>1472</v>
      </c>
      <c r="B1436" s="1">
        <v>45676</v>
      </c>
      <c r="C1436" s="1">
        <v>45679</v>
      </c>
      <c r="D1436" s="1">
        <v>45679</v>
      </c>
      <c r="E1436" t="s">
        <v>16</v>
      </c>
      <c r="F1436" t="s">
        <v>45</v>
      </c>
      <c r="G1436" t="s">
        <v>18</v>
      </c>
      <c r="H1436" t="s">
        <v>25</v>
      </c>
      <c r="I1436" t="s">
        <v>56</v>
      </c>
      <c r="J1436" t="s">
        <v>35</v>
      </c>
      <c r="K1436">
        <v>12</v>
      </c>
      <c r="L1436">
        <v>46.83</v>
      </c>
      <c r="M1436">
        <v>29.4</v>
      </c>
      <c r="N1436">
        <v>4.7300000000000004</v>
      </c>
      <c r="O1436">
        <v>15</v>
      </c>
      <c r="P1436">
        <f t="shared" si="198"/>
        <v>1</v>
      </c>
      <c r="Q1436" t="str">
        <f t="shared" si="199"/>
        <v>After 01-15</v>
      </c>
      <c r="R1436">
        <f t="shared" si="200"/>
        <v>39.805499999999995</v>
      </c>
      <c r="S1436">
        <f t="shared" si="201"/>
        <v>477.66599999999994</v>
      </c>
      <c r="T1436">
        <f t="shared" si="202"/>
        <v>124.86599999999999</v>
      </c>
      <c r="U1436" s="2">
        <f>Monthly_Fixed_Costs!$I$2</f>
        <v>26.363636363636363</v>
      </c>
      <c r="V1436">
        <f t="shared" si="203"/>
        <v>56.760000000000005</v>
      </c>
      <c r="W1436" s="2">
        <f t="shared" si="204"/>
        <v>41.742363636363621</v>
      </c>
      <c r="X1436">
        <f t="shared" si="205"/>
        <v>3</v>
      </c>
      <c r="Y1436">
        <f t="shared" si="206"/>
        <v>0</v>
      </c>
    </row>
    <row r="1437" spans="1:25" x14ac:dyDescent="0.3">
      <c r="A1437" t="s">
        <v>1473</v>
      </c>
      <c r="B1437" s="1">
        <v>45666</v>
      </c>
      <c r="C1437" s="1">
        <v>45669</v>
      </c>
      <c r="D1437" s="1">
        <v>45668</v>
      </c>
      <c r="E1437" t="s">
        <v>16</v>
      </c>
      <c r="F1437" t="s">
        <v>17</v>
      </c>
      <c r="G1437" t="s">
        <v>24</v>
      </c>
      <c r="H1437" t="s">
        <v>25</v>
      </c>
      <c r="I1437" t="s">
        <v>34</v>
      </c>
      <c r="J1437" t="s">
        <v>35</v>
      </c>
      <c r="K1437">
        <v>14</v>
      </c>
      <c r="L1437">
        <v>175.06</v>
      </c>
      <c r="M1437">
        <v>97.3</v>
      </c>
      <c r="N1437">
        <v>8.83</v>
      </c>
      <c r="O1437">
        <v>15</v>
      </c>
      <c r="P1437">
        <f t="shared" si="198"/>
        <v>1</v>
      </c>
      <c r="Q1437" t="str">
        <f t="shared" si="199"/>
        <v>Before 01-15</v>
      </c>
      <c r="R1437">
        <f t="shared" si="200"/>
        <v>148.80099999999999</v>
      </c>
      <c r="S1437">
        <f t="shared" si="201"/>
        <v>2083.2139999999999</v>
      </c>
      <c r="T1437">
        <f t="shared" si="202"/>
        <v>721.0139999999999</v>
      </c>
      <c r="U1437" s="2">
        <f>Monthly_Fixed_Costs!$I$2</f>
        <v>26.363636363636363</v>
      </c>
      <c r="V1437">
        <f t="shared" si="203"/>
        <v>123.62</v>
      </c>
      <c r="W1437" s="2">
        <f t="shared" si="204"/>
        <v>571.03036363636352</v>
      </c>
      <c r="X1437">
        <f t="shared" si="205"/>
        <v>2</v>
      </c>
      <c r="Y1437">
        <f t="shared" si="206"/>
        <v>0</v>
      </c>
    </row>
    <row r="1438" spans="1:25" x14ac:dyDescent="0.3">
      <c r="A1438" t="s">
        <v>1474</v>
      </c>
      <c r="B1438" s="1">
        <v>45666</v>
      </c>
      <c r="C1438" s="1">
        <v>45668</v>
      </c>
      <c r="D1438" s="1">
        <v>45668</v>
      </c>
      <c r="E1438" t="s">
        <v>16</v>
      </c>
      <c r="F1438" t="s">
        <v>41</v>
      </c>
      <c r="G1438" t="s">
        <v>18</v>
      </c>
      <c r="H1438" t="s">
        <v>25</v>
      </c>
      <c r="I1438" t="s">
        <v>56</v>
      </c>
      <c r="J1438" t="s">
        <v>35</v>
      </c>
      <c r="K1438">
        <v>1</v>
      </c>
      <c r="L1438">
        <v>45.09</v>
      </c>
      <c r="M1438">
        <v>26.37</v>
      </c>
      <c r="N1438">
        <v>4.9000000000000004</v>
      </c>
      <c r="O1438">
        <v>15</v>
      </c>
      <c r="P1438">
        <f t="shared" si="198"/>
        <v>1</v>
      </c>
      <c r="Q1438" t="str">
        <f t="shared" si="199"/>
        <v>Before 01-15</v>
      </c>
      <c r="R1438">
        <f t="shared" si="200"/>
        <v>38.326500000000003</v>
      </c>
      <c r="S1438">
        <f t="shared" si="201"/>
        <v>38.326500000000003</v>
      </c>
      <c r="T1438">
        <f t="shared" si="202"/>
        <v>11.956500000000002</v>
      </c>
      <c r="U1438" s="2">
        <f>Monthly_Fixed_Costs!$I$2</f>
        <v>26.363636363636363</v>
      </c>
      <c r="V1438">
        <f t="shared" si="203"/>
        <v>4.9000000000000004</v>
      </c>
      <c r="W1438" s="2">
        <f t="shared" si="204"/>
        <v>-19.307136363636364</v>
      </c>
      <c r="X1438">
        <f t="shared" si="205"/>
        <v>2</v>
      </c>
      <c r="Y1438">
        <f t="shared" si="206"/>
        <v>1</v>
      </c>
    </row>
    <row r="1439" spans="1:25" x14ac:dyDescent="0.3">
      <c r="A1439" t="s">
        <v>1475</v>
      </c>
      <c r="B1439" s="1">
        <v>45688</v>
      </c>
      <c r="C1439" s="1">
        <v>45691</v>
      </c>
      <c r="D1439" s="1">
        <v>45690</v>
      </c>
      <c r="E1439" t="s">
        <v>16</v>
      </c>
      <c r="F1439" t="s">
        <v>32</v>
      </c>
      <c r="G1439" t="s">
        <v>24</v>
      </c>
      <c r="H1439" t="s">
        <v>19</v>
      </c>
      <c r="I1439" t="s">
        <v>29</v>
      </c>
      <c r="J1439" t="s">
        <v>27</v>
      </c>
      <c r="K1439">
        <v>18</v>
      </c>
      <c r="L1439">
        <v>117.64</v>
      </c>
      <c r="M1439">
        <v>56.29</v>
      </c>
      <c r="N1439">
        <v>4.45</v>
      </c>
      <c r="O1439">
        <v>15</v>
      </c>
      <c r="P1439">
        <f t="shared" si="198"/>
        <v>1</v>
      </c>
      <c r="Q1439" t="str">
        <f t="shared" si="199"/>
        <v>After 01-15</v>
      </c>
      <c r="R1439">
        <f t="shared" si="200"/>
        <v>99.994</v>
      </c>
      <c r="S1439">
        <f t="shared" si="201"/>
        <v>1799.8920000000001</v>
      </c>
      <c r="T1439">
        <f t="shared" si="202"/>
        <v>786.67200000000003</v>
      </c>
      <c r="U1439" s="2">
        <f>Monthly_Fixed_Costs!$I$2</f>
        <v>26.363636363636363</v>
      </c>
      <c r="V1439">
        <f t="shared" si="203"/>
        <v>80.100000000000009</v>
      </c>
      <c r="W1439" s="2">
        <f t="shared" si="204"/>
        <v>680.20836363636363</v>
      </c>
      <c r="X1439">
        <f t="shared" si="205"/>
        <v>2</v>
      </c>
      <c r="Y1439">
        <f t="shared" si="206"/>
        <v>0</v>
      </c>
    </row>
    <row r="1440" spans="1:25" x14ac:dyDescent="0.3">
      <c r="A1440" t="s">
        <v>1476</v>
      </c>
      <c r="B1440" s="1">
        <v>45660</v>
      </c>
      <c r="C1440" s="1">
        <v>45662</v>
      </c>
      <c r="D1440" s="1">
        <v>45662</v>
      </c>
      <c r="E1440" t="s">
        <v>23</v>
      </c>
      <c r="F1440" t="s">
        <v>17</v>
      </c>
      <c r="G1440" t="s">
        <v>24</v>
      </c>
      <c r="H1440" t="s">
        <v>19</v>
      </c>
      <c r="I1440" t="s">
        <v>34</v>
      </c>
      <c r="J1440" t="s">
        <v>35</v>
      </c>
      <c r="K1440">
        <v>3</v>
      </c>
      <c r="L1440">
        <v>30.04</v>
      </c>
      <c r="M1440">
        <v>18.170000000000002</v>
      </c>
      <c r="N1440">
        <v>8.83</v>
      </c>
      <c r="O1440">
        <v>10</v>
      </c>
      <c r="P1440">
        <f t="shared" si="198"/>
        <v>1</v>
      </c>
      <c r="Q1440" t="str">
        <f t="shared" si="199"/>
        <v>Before 01-15</v>
      </c>
      <c r="R1440">
        <f t="shared" si="200"/>
        <v>27.036000000000001</v>
      </c>
      <c r="S1440">
        <f t="shared" si="201"/>
        <v>81.108000000000004</v>
      </c>
      <c r="T1440">
        <f t="shared" si="202"/>
        <v>26.597999999999999</v>
      </c>
      <c r="U1440" s="2">
        <f>Monthly_Fixed_Costs!$I$2</f>
        <v>26.363636363636363</v>
      </c>
      <c r="V1440">
        <f t="shared" si="203"/>
        <v>26.490000000000002</v>
      </c>
      <c r="W1440" s="2">
        <f t="shared" si="204"/>
        <v>-26.25563636363637</v>
      </c>
      <c r="X1440">
        <f t="shared" si="205"/>
        <v>2</v>
      </c>
      <c r="Y1440">
        <f t="shared" si="206"/>
        <v>1</v>
      </c>
    </row>
    <row r="1441" spans="1:25" x14ac:dyDescent="0.3">
      <c r="A1441" t="s">
        <v>1477</v>
      </c>
      <c r="B1441" s="1">
        <v>45668</v>
      </c>
      <c r="C1441" s="1">
        <v>45672</v>
      </c>
      <c r="D1441" s="1">
        <v>45672</v>
      </c>
      <c r="E1441" t="s">
        <v>23</v>
      </c>
      <c r="F1441" t="s">
        <v>17</v>
      </c>
      <c r="G1441" t="s">
        <v>18</v>
      </c>
      <c r="H1441" t="s">
        <v>33</v>
      </c>
      <c r="I1441" t="s">
        <v>38</v>
      </c>
      <c r="J1441" t="s">
        <v>21</v>
      </c>
      <c r="K1441">
        <v>5</v>
      </c>
      <c r="L1441">
        <v>28.24</v>
      </c>
      <c r="M1441">
        <v>17.54</v>
      </c>
      <c r="N1441">
        <v>10.210000000000001</v>
      </c>
      <c r="O1441">
        <v>0</v>
      </c>
      <c r="P1441">
        <f t="shared" si="198"/>
        <v>1</v>
      </c>
      <c r="Q1441" t="str">
        <f t="shared" si="199"/>
        <v>Before 01-15</v>
      </c>
      <c r="R1441">
        <f t="shared" si="200"/>
        <v>28.24</v>
      </c>
      <c r="S1441">
        <f t="shared" si="201"/>
        <v>141.19999999999999</v>
      </c>
      <c r="T1441">
        <f t="shared" si="202"/>
        <v>53.5</v>
      </c>
      <c r="U1441" s="2">
        <f>Monthly_Fixed_Costs!$I$2</f>
        <v>26.363636363636363</v>
      </c>
      <c r="V1441">
        <f t="shared" si="203"/>
        <v>51.050000000000004</v>
      </c>
      <c r="W1441" s="2">
        <f t="shared" si="204"/>
        <v>-23.913636363636371</v>
      </c>
      <c r="X1441">
        <f t="shared" si="205"/>
        <v>4</v>
      </c>
      <c r="Y1441">
        <f t="shared" si="206"/>
        <v>1</v>
      </c>
    </row>
    <row r="1442" spans="1:25" x14ac:dyDescent="0.3">
      <c r="A1442" t="s">
        <v>1478</v>
      </c>
      <c r="B1442" s="1">
        <v>45678</v>
      </c>
      <c r="C1442" s="1">
        <v>45681</v>
      </c>
      <c r="D1442" s="1">
        <v>45680</v>
      </c>
      <c r="E1442" t="s">
        <v>16</v>
      </c>
      <c r="F1442" t="s">
        <v>32</v>
      </c>
      <c r="G1442" t="s">
        <v>24</v>
      </c>
      <c r="H1442" t="s">
        <v>19</v>
      </c>
      <c r="I1442" t="s">
        <v>26</v>
      </c>
      <c r="J1442" t="s">
        <v>27</v>
      </c>
      <c r="K1442">
        <v>8</v>
      </c>
      <c r="L1442">
        <v>75.209999999999994</v>
      </c>
      <c r="M1442">
        <v>38.54</v>
      </c>
      <c r="N1442">
        <v>11.72</v>
      </c>
      <c r="O1442">
        <v>10</v>
      </c>
      <c r="P1442">
        <f t="shared" si="198"/>
        <v>1</v>
      </c>
      <c r="Q1442" t="str">
        <f t="shared" si="199"/>
        <v>After 01-15</v>
      </c>
      <c r="R1442">
        <f t="shared" si="200"/>
        <v>67.688999999999993</v>
      </c>
      <c r="S1442">
        <f t="shared" si="201"/>
        <v>541.51199999999994</v>
      </c>
      <c r="T1442">
        <f t="shared" si="202"/>
        <v>233.19199999999995</v>
      </c>
      <c r="U1442" s="2">
        <f>Monthly_Fixed_Costs!$I$2</f>
        <v>26.363636363636363</v>
      </c>
      <c r="V1442">
        <f t="shared" si="203"/>
        <v>93.76</v>
      </c>
      <c r="W1442" s="2">
        <f t="shared" si="204"/>
        <v>113.06836363636359</v>
      </c>
      <c r="X1442">
        <f t="shared" si="205"/>
        <v>2</v>
      </c>
      <c r="Y1442">
        <f t="shared" si="206"/>
        <v>0</v>
      </c>
    </row>
    <row r="1443" spans="1:25" x14ac:dyDescent="0.3">
      <c r="A1443" t="s">
        <v>1479</v>
      </c>
      <c r="B1443" s="1">
        <v>45681</v>
      </c>
      <c r="C1443" s="1">
        <v>45684</v>
      </c>
      <c r="D1443" s="1">
        <v>45687</v>
      </c>
      <c r="E1443" t="s">
        <v>23</v>
      </c>
      <c r="F1443" t="s">
        <v>41</v>
      </c>
      <c r="G1443" t="s">
        <v>24</v>
      </c>
      <c r="H1443" t="s">
        <v>19</v>
      </c>
      <c r="I1443" t="s">
        <v>38</v>
      </c>
      <c r="J1443" t="s">
        <v>21</v>
      </c>
      <c r="K1443">
        <v>12</v>
      </c>
      <c r="L1443">
        <v>108.81</v>
      </c>
      <c r="M1443">
        <v>63.33</v>
      </c>
      <c r="N1443">
        <v>3.5</v>
      </c>
      <c r="O1443">
        <v>0</v>
      </c>
      <c r="P1443">
        <f t="shared" si="198"/>
        <v>0</v>
      </c>
      <c r="Q1443" t="str">
        <f t="shared" si="199"/>
        <v>After 01-15</v>
      </c>
      <c r="R1443">
        <f t="shared" si="200"/>
        <v>108.81</v>
      </c>
      <c r="S1443">
        <f t="shared" si="201"/>
        <v>1305.72</v>
      </c>
      <c r="T1443">
        <f t="shared" si="202"/>
        <v>545.76</v>
      </c>
      <c r="U1443" s="2">
        <f>Monthly_Fixed_Costs!$I$2</f>
        <v>26.363636363636363</v>
      </c>
      <c r="V1443">
        <f t="shared" si="203"/>
        <v>42</v>
      </c>
      <c r="W1443" s="2">
        <f t="shared" si="204"/>
        <v>477.39636363636362</v>
      </c>
      <c r="X1443">
        <f t="shared" si="205"/>
        <v>6</v>
      </c>
      <c r="Y1443">
        <f t="shared" si="206"/>
        <v>0</v>
      </c>
    </row>
    <row r="1444" spans="1:25" x14ac:dyDescent="0.3">
      <c r="A1444" t="s">
        <v>1480</v>
      </c>
      <c r="B1444" s="1">
        <v>45681</v>
      </c>
      <c r="C1444" s="1">
        <v>45683</v>
      </c>
      <c r="D1444" s="1">
        <v>45683</v>
      </c>
      <c r="E1444" t="s">
        <v>16</v>
      </c>
      <c r="F1444" t="s">
        <v>32</v>
      </c>
      <c r="G1444" t="s">
        <v>24</v>
      </c>
      <c r="H1444" t="s">
        <v>19</v>
      </c>
      <c r="I1444" t="s">
        <v>56</v>
      </c>
      <c r="J1444" t="s">
        <v>35</v>
      </c>
      <c r="K1444">
        <v>9</v>
      </c>
      <c r="L1444">
        <v>135.74</v>
      </c>
      <c r="M1444">
        <v>84.44</v>
      </c>
      <c r="N1444">
        <v>9.5</v>
      </c>
      <c r="O1444">
        <v>15</v>
      </c>
      <c r="P1444">
        <f t="shared" si="198"/>
        <v>1</v>
      </c>
      <c r="Q1444" t="str">
        <f t="shared" si="199"/>
        <v>After 01-15</v>
      </c>
      <c r="R1444">
        <f t="shared" si="200"/>
        <v>115.379</v>
      </c>
      <c r="S1444">
        <f t="shared" si="201"/>
        <v>1038.4110000000001</v>
      </c>
      <c r="T1444">
        <f t="shared" si="202"/>
        <v>278.45100000000002</v>
      </c>
      <c r="U1444" s="2">
        <f>Monthly_Fixed_Costs!$I$2</f>
        <v>26.363636363636363</v>
      </c>
      <c r="V1444">
        <f t="shared" si="203"/>
        <v>85.5</v>
      </c>
      <c r="W1444" s="2">
        <f t="shared" si="204"/>
        <v>166.58736363636365</v>
      </c>
      <c r="X1444">
        <f t="shared" si="205"/>
        <v>2</v>
      </c>
      <c r="Y1444">
        <f t="shared" si="206"/>
        <v>0</v>
      </c>
    </row>
    <row r="1445" spans="1:25" x14ac:dyDescent="0.3">
      <c r="A1445" t="s">
        <v>1481</v>
      </c>
      <c r="B1445" s="1">
        <v>45676</v>
      </c>
      <c r="C1445" s="1">
        <v>45679</v>
      </c>
      <c r="D1445" s="1">
        <v>45678</v>
      </c>
      <c r="E1445" t="s">
        <v>16</v>
      </c>
      <c r="F1445" t="s">
        <v>32</v>
      </c>
      <c r="G1445" t="s">
        <v>24</v>
      </c>
      <c r="H1445" t="s">
        <v>37</v>
      </c>
      <c r="I1445" t="s">
        <v>47</v>
      </c>
      <c r="J1445" t="s">
        <v>35</v>
      </c>
      <c r="K1445">
        <v>8</v>
      </c>
      <c r="L1445">
        <v>181.38</v>
      </c>
      <c r="M1445">
        <v>103.51</v>
      </c>
      <c r="N1445">
        <v>9.1999999999999993</v>
      </c>
      <c r="O1445">
        <v>10</v>
      </c>
      <c r="P1445">
        <f t="shared" si="198"/>
        <v>1</v>
      </c>
      <c r="Q1445" t="str">
        <f t="shared" si="199"/>
        <v>After 01-15</v>
      </c>
      <c r="R1445">
        <f t="shared" si="200"/>
        <v>163.24199999999999</v>
      </c>
      <c r="S1445">
        <f t="shared" si="201"/>
        <v>1305.9359999999999</v>
      </c>
      <c r="T1445">
        <f t="shared" si="202"/>
        <v>477.85599999999988</v>
      </c>
      <c r="U1445" s="2">
        <f>Monthly_Fixed_Costs!$I$2</f>
        <v>26.363636363636363</v>
      </c>
      <c r="V1445">
        <f t="shared" si="203"/>
        <v>73.599999999999994</v>
      </c>
      <c r="W1445" s="2">
        <f t="shared" si="204"/>
        <v>377.89236363636354</v>
      </c>
      <c r="X1445">
        <f t="shared" si="205"/>
        <v>2</v>
      </c>
      <c r="Y1445">
        <f t="shared" si="206"/>
        <v>0</v>
      </c>
    </row>
    <row r="1446" spans="1:25" x14ac:dyDescent="0.3">
      <c r="A1446" t="s">
        <v>1482</v>
      </c>
      <c r="B1446" s="1">
        <v>45660</v>
      </c>
      <c r="C1446" s="1">
        <v>45664</v>
      </c>
      <c r="D1446" s="1">
        <v>45664</v>
      </c>
      <c r="E1446" t="s">
        <v>23</v>
      </c>
      <c r="F1446" t="s">
        <v>41</v>
      </c>
      <c r="G1446" t="s">
        <v>18</v>
      </c>
      <c r="H1446" t="s">
        <v>33</v>
      </c>
      <c r="I1446" t="s">
        <v>20</v>
      </c>
      <c r="J1446" t="s">
        <v>21</v>
      </c>
      <c r="K1446">
        <v>14</v>
      </c>
      <c r="L1446">
        <v>78.03</v>
      </c>
      <c r="M1446">
        <v>38.93</v>
      </c>
      <c r="N1446">
        <v>5.81</v>
      </c>
      <c r="O1446">
        <v>5</v>
      </c>
      <c r="P1446">
        <f t="shared" si="198"/>
        <v>1</v>
      </c>
      <c r="Q1446" t="str">
        <f t="shared" si="199"/>
        <v>Before 01-15</v>
      </c>
      <c r="R1446">
        <f t="shared" si="200"/>
        <v>74.128500000000003</v>
      </c>
      <c r="S1446">
        <f t="shared" si="201"/>
        <v>1037.799</v>
      </c>
      <c r="T1446">
        <f t="shared" si="202"/>
        <v>492.779</v>
      </c>
      <c r="U1446" s="2">
        <f>Monthly_Fixed_Costs!$I$2</f>
        <v>26.363636363636363</v>
      </c>
      <c r="V1446">
        <f t="shared" si="203"/>
        <v>81.339999999999989</v>
      </c>
      <c r="W1446" s="2">
        <f t="shared" si="204"/>
        <v>385.07536363636365</v>
      </c>
      <c r="X1446">
        <f t="shared" si="205"/>
        <v>4</v>
      </c>
      <c r="Y1446">
        <f t="shared" si="206"/>
        <v>0</v>
      </c>
    </row>
    <row r="1447" spans="1:25" x14ac:dyDescent="0.3">
      <c r="A1447" t="s">
        <v>1483</v>
      </c>
      <c r="B1447" s="1">
        <v>45687</v>
      </c>
      <c r="C1447" s="1">
        <v>45689</v>
      </c>
      <c r="D1447" s="1">
        <v>45688</v>
      </c>
      <c r="E1447" t="s">
        <v>16</v>
      </c>
      <c r="F1447" t="s">
        <v>45</v>
      </c>
      <c r="G1447" t="s">
        <v>24</v>
      </c>
      <c r="H1447" t="s">
        <v>33</v>
      </c>
      <c r="I1447" t="s">
        <v>29</v>
      </c>
      <c r="J1447" t="s">
        <v>27</v>
      </c>
      <c r="K1447">
        <v>3</v>
      </c>
      <c r="L1447">
        <v>95.87</v>
      </c>
      <c r="M1447">
        <v>55.99</v>
      </c>
      <c r="N1447">
        <v>11.76</v>
      </c>
      <c r="O1447">
        <v>10</v>
      </c>
      <c r="P1447">
        <f t="shared" si="198"/>
        <v>1</v>
      </c>
      <c r="Q1447" t="str">
        <f t="shared" si="199"/>
        <v>After 01-15</v>
      </c>
      <c r="R1447">
        <f t="shared" si="200"/>
        <v>86.283000000000001</v>
      </c>
      <c r="S1447">
        <f t="shared" si="201"/>
        <v>258.84899999999999</v>
      </c>
      <c r="T1447">
        <f t="shared" si="202"/>
        <v>90.878999999999991</v>
      </c>
      <c r="U1447" s="2">
        <f>Monthly_Fixed_Costs!$I$2</f>
        <v>26.363636363636363</v>
      </c>
      <c r="V1447">
        <f t="shared" si="203"/>
        <v>35.28</v>
      </c>
      <c r="W1447" s="2">
        <f t="shared" si="204"/>
        <v>29.23536363636363</v>
      </c>
      <c r="X1447">
        <f t="shared" si="205"/>
        <v>1</v>
      </c>
      <c r="Y1447">
        <f t="shared" si="206"/>
        <v>0</v>
      </c>
    </row>
    <row r="1448" spans="1:25" x14ac:dyDescent="0.3">
      <c r="A1448" t="s">
        <v>1484</v>
      </c>
      <c r="B1448" s="1">
        <v>45677</v>
      </c>
      <c r="C1448" s="1">
        <v>45681</v>
      </c>
      <c r="D1448" s="1">
        <v>45681</v>
      </c>
      <c r="E1448" t="s">
        <v>16</v>
      </c>
      <c r="F1448" t="s">
        <v>32</v>
      </c>
      <c r="G1448" t="s">
        <v>24</v>
      </c>
      <c r="H1448" t="s">
        <v>37</v>
      </c>
      <c r="I1448" t="s">
        <v>56</v>
      </c>
      <c r="J1448" t="s">
        <v>35</v>
      </c>
      <c r="K1448">
        <v>4</v>
      </c>
      <c r="L1448">
        <v>48.22</v>
      </c>
      <c r="M1448">
        <v>20.13</v>
      </c>
      <c r="N1448">
        <v>5.15</v>
      </c>
      <c r="O1448">
        <v>15</v>
      </c>
      <c r="P1448">
        <f t="shared" si="198"/>
        <v>1</v>
      </c>
      <c r="Q1448" t="str">
        <f t="shared" si="199"/>
        <v>After 01-15</v>
      </c>
      <c r="R1448">
        <f t="shared" si="200"/>
        <v>40.986999999999995</v>
      </c>
      <c r="S1448">
        <f t="shared" si="201"/>
        <v>163.94799999999998</v>
      </c>
      <c r="T1448">
        <f t="shared" si="202"/>
        <v>83.427999999999983</v>
      </c>
      <c r="U1448" s="2">
        <f>Monthly_Fixed_Costs!$I$2</f>
        <v>26.363636363636363</v>
      </c>
      <c r="V1448">
        <f t="shared" si="203"/>
        <v>20.6</v>
      </c>
      <c r="W1448" s="2">
        <f t="shared" si="204"/>
        <v>36.464363636363615</v>
      </c>
      <c r="X1448">
        <f t="shared" si="205"/>
        <v>4</v>
      </c>
      <c r="Y1448">
        <f t="shared" si="206"/>
        <v>0</v>
      </c>
    </row>
    <row r="1449" spans="1:25" x14ac:dyDescent="0.3">
      <c r="A1449" t="s">
        <v>1485</v>
      </c>
      <c r="B1449" s="1">
        <v>45662</v>
      </c>
      <c r="C1449" s="1">
        <v>45666</v>
      </c>
      <c r="D1449" s="1">
        <v>45666</v>
      </c>
      <c r="E1449" t="s">
        <v>16</v>
      </c>
      <c r="F1449" t="s">
        <v>41</v>
      </c>
      <c r="G1449" t="s">
        <v>24</v>
      </c>
      <c r="H1449" t="s">
        <v>19</v>
      </c>
      <c r="I1449" t="s">
        <v>38</v>
      </c>
      <c r="J1449" t="s">
        <v>21</v>
      </c>
      <c r="K1449">
        <v>3</v>
      </c>
      <c r="L1449">
        <v>153.33000000000001</v>
      </c>
      <c r="M1449">
        <v>62.77</v>
      </c>
      <c r="N1449">
        <v>5.47</v>
      </c>
      <c r="O1449">
        <v>0</v>
      </c>
      <c r="P1449">
        <f t="shared" si="198"/>
        <v>1</v>
      </c>
      <c r="Q1449" t="str">
        <f t="shared" si="199"/>
        <v>Before 01-15</v>
      </c>
      <c r="R1449">
        <f t="shared" si="200"/>
        <v>153.33000000000001</v>
      </c>
      <c r="S1449">
        <f t="shared" si="201"/>
        <v>459.99</v>
      </c>
      <c r="T1449">
        <f t="shared" si="202"/>
        <v>271.68</v>
      </c>
      <c r="U1449" s="2">
        <f>Monthly_Fixed_Costs!$I$2</f>
        <v>26.363636363636363</v>
      </c>
      <c r="V1449">
        <f t="shared" si="203"/>
        <v>16.41</v>
      </c>
      <c r="W1449" s="2">
        <f t="shared" si="204"/>
        <v>228.90636363636364</v>
      </c>
      <c r="X1449">
        <f t="shared" si="205"/>
        <v>4</v>
      </c>
      <c r="Y1449">
        <f t="shared" si="206"/>
        <v>0</v>
      </c>
    </row>
    <row r="1450" spans="1:25" x14ac:dyDescent="0.3">
      <c r="A1450" t="s">
        <v>1486</v>
      </c>
      <c r="B1450" s="1">
        <v>45679</v>
      </c>
      <c r="C1450" s="1">
        <v>45683</v>
      </c>
      <c r="D1450" s="1">
        <v>45685</v>
      </c>
      <c r="E1450" t="s">
        <v>23</v>
      </c>
      <c r="F1450" t="s">
        <v>41</v>
      </c>
      <c r="G1450" t="s">
        <v>24</v>
      </c>
      <c r="H1450" t="s">
        <v>37</v>
      </c>
      <c r="I1450" t="s">
        <v>74</v>
      </c>
      <c r="J1450" t="s">
        <v>27</v>
      </c>
      <c r="K1450">
        <v>9</v>
      </c>
      <c r="L1450">
        <v>158.84</v>
      </c>
      <c r="M1450">
        <v>85.45</v>
      </c>
      <c r="N1450">
        <v>7.07</v>
      </c>
      <c r="O1450">
        <v>15</v>
      </c>
      <c r="P1450">
        <f t="shared" si="198"/>
        <v>0</v>
      </c>
      <c r="Q1450" t="str">
        <f t="shared" si="199"/>
        <v>After 01-15</v>
      </c>
      <c r="R1450">
        <f t="shared" si="200"/>
        <v>135.01400000000001</v>
      </c>
      <c r="S1450">
        <f t="shared" si="201"/>
        <v>1215.1260000000002</v>
      </c>
      <c r="T1450">
        <f t="shared" si="202"/>
        <v>446.07600000000014</v>
      </c>
      <c r="U1450" s="2">
        <f>Monthly_Fixed_Costs!$I$2</f>
        <v>26.363636363636363</v>
      </c>
      <c r="V1450">
        <f t="shared" si="203"/>
        <v>63.63</v>
      </c>
      <c r="W1450" s="2">
        <f t="shared" si="204"/>
        <v>356.08236363636377</v>
      </c>
      <c r="X1450">
        <f t="shared" si="205"/>
        <v>6</v>
      </c>
      <c r="Y1450">
        <f t="shared" si="206"/>
        <v>0</v>
      </c>
    </row>
    <row r="1451" spans="1:25" x14ac:dyDescent="0.3">
      <c r="A1451" t="s">
        <v>1487</v>
      </c>
      <c r="B1451" s="1">
        <v>45687</v>
      </c>
      <c r="C1451" s="1">
        <v>45691</v>
      </c>
      <c r="D1451" s="1">
        <v>45690</v>
      </c>
      <c r="E1451" t="s">
        <v>23</v>
      </c>
      <c r="F1451" t="s">
        <v>41</v>
      </c>
      <c r="G1451" t="s">
        <v>18</v>
      </c>
      <c r="H1451" t="s">
        <v>25</v>
      </c>
      <c r="I1451" t="s">
        <v>74</v>
      </c>
      <c r="J1451" t="s">
        <v>27</v>
      </c>
      <c r="K1451">
        <v>10</v>
      </c>
      <c r="L1451">
        <v>63.48</v>
      </c>
      <c r="M1451">
        <v>34.81</v>
      </c>
      <c r="N1451">
        <v>11.29</v>
      </c>
      <c r="O1451">
        <v>10</v>
      </c>
      <c r="P1451">
        <f t="shared" si="198"/>
        <v>1</v>
      </c>
      <c r="Q1451" t="str">
        <f t="shared" si="199"/>
        <v>After 01-15</v>
      </c>
      <c r="R1451">
        <f t="shared" si="200"/>
        <v>57.131999999999998</v>
      </c>
      <c r="S1451">
        <f t="shared" si="201"/>
        <v>571.31999999999994</v>
      </c>
      <c r="T1451">
        <f t="shared" si="202"/>
        <v>223.21999999999991</v>
      </c>
      <c r="U1451" s="2">
        <f>Monthly_Fixed_Costs!$I$2</f>
        <v>26.363636363636363</v>
      </c>
      <c r="V1451">
        <f t="shared" si="203"/>
        <v>112.89999999999999</v>
      </c>
      <c r="W1451" s="2">
        <f t="shared" si="204"/>
        <v>83.956363636363562</v>
      </c>
      <c r="X1451">
        <f t="shared" si="205"/>
        <v>3</v>
      </c>
      <c r="Y1451">
        <f t="shared" si="206"/>
        <v>0</v>
      </c>
    </row>
    <row r="1452" spans="1:25" x14ac:dyDescent="0.3">
      <c r="A1452" t="s">
        <v>1488</v>
      </c>
      <c r="B1452" s="1">
        <v>45680</v>
      </c>
      <c r="C1452" s="1">
        <v>45683</v>
      </c>
      <c r="D1452" s="1">
        <v>45686</v>
      </c>
      <c r="E1452" t="s">
        <v>23</v>
      </c>
      <c r="F1452" t="s">
        <v>45</v>
      </c>
      <c r="G1452" t="s">
        <v>18</v>
      </c>
      <c r="H1452" t="s">
        <v>37</v>
      </c>
      <c r="I1452" t="s">
        <v>34</v>
      </c>
      <c r="J1452" t="s">
        <v>35</v>
      </c>
      <c r="K1452">
        <v>3</v>
      </c>
      <c r="L1452">
        <v>166.62</v>
      </c>
      <c r="M1452">
        <v>72.709999999999994</v>
      </c>
      <c r="N1452">
        <v>7.58</v>
      </c>
      <c r="O1452">
        <v>15</v>
      </c>
      <c r="P1452">
        <f t="shared" si="198"/>
        <v>0</v>
      </c>
      <c r="Q1452" t="str">
        <f t="shared" si="199"/>
        <v>After 01-15</v>
      </c>
      <c r="R1452">
        <f t="shared" si="200"/>
        <v>141.62700000000001</v>
      </c>
      <c r="S1452">
        <f t="shared" si="201"/>
        <v>424.88100000000003</v>
      </c>
      <c r="T1452">
        <f t="shared" si="202"/>
        <v>206.75100000000003</v>
      </c>
      <c r="U1452" s="2">
        <f>Monthly_Fixed_Costs!$I$2</f>
        <v>26.363636363636363</v>
      </c>
      <c r="V1452">
        <f t="shared" si="203"/>
        <v>22.740000000000002</v>
      </c>
      <c r="W1452" s="2">
        <f t="shared" si="204"/>
        <v>157.64736363636365</v>
      </c>
      <c r="X1452">
        <f t="shared" si="205"/>
        <v>6</v>
      </c>
      <c r="Y1452">
        <f t="shared" si="206"/>
        <v>0</v>
      </c>
    </row>
    <row r="1453" spans="1:25" x14ac:dyDescent="0.3">
      <c r="A1453" t="s">
        <v>1489</v>
      </c>
      <c r="B1453" s="1">
        <v>45674</v>
      </c>
      <c r="C1453" s="1">
        <v>45677</v>
      </c>
      <c r="D1453" s="1">
        <v>45677</v>
      </c>
      <c r="E1453" t="s">
        <v>16</v>
      </c>
      <c r="F1453" t="s">
        <v>17</v>
      </c>
      <c r="G1453" t="s">
        <v>18</v>
      </c>
      <c r="H1453" t="s">
        <v>37</v>
      </c>
      <c r="I1453" t="s">
        <v>74</v>
      </c>
      <c r="J1453" t="s">
        <v>27</v>
      </c>
      <c r="K1453">
        <v>14</v>
      </c>
      <c r="L1453">
        <v>105.13</v>
      </c>
      <c r="M1453">
        <v>45.79</v>
      </c>
      <c r="N1453">
        <v>5.67</v>
      </c>
      <c r="O1453">
        <v>15</v>
      </c>
      <c r="P1453">
        <f t="shared" si="198"/>
        <v>1</v>
      </c>
      <c r="Q1453" t="str">
        <f t="shared" si="199"/>
        <v>After 01-15</v>
      </c>
      <c r="R1453">
        <f t="shared" si="200"/>
        <v>89.360499999999988</v>
      </c>
      <c r="S1453">
        <f t="shared" si="201"/>
        <v>1251.0469999999998</v>
      </c>
      <c r="T1453">
        <f t="shared" si="202"/>
        <v>609.98699999999985</v>
      </c>
      <c r="U1453" s="2">
        <f>Monthly_Fixed_Costs!$I$2</f>
        <v>26.363636363636363</v>
      </c>
      <c r="V1453">
        <f t="shared" si="203"/>
        <v>79.38</v>
      </c>
      <c r="W1453" s="2">
        <f t="shared" si="204"/>
        <v>504.24336363636348</v>
      </c>
      <c r="X1453">
        <f t="shared" si="205"/>
        <v>3</v>
      </c>
      <c r="Y1453">
        <f t="shared" si="206"/>
        <v>0</v>
      </c>
    </row>
    <row r="1454" spans="1:25" x14ac:dyDescent="0.3">
      <c r="A1454" t="s">
        <v>1490</v>
      </c>
      <c r="B1454" s="1">
        <v>45674</v>
      </c>
      <c r="C1454" s="1">
        <v>45677</v>
      </c>
      <c r="D1454" s="1">
        <v>45679</v>
      </c>
      <c r="E1454" t="s">
        <v>16</v>
      </c>
      <c r="F1454" t="s">
        <v>17</v>
      </c>
      <c r="G1454" t="s">
        <v>24</v>
      </c>
      <c r="H1454" t="s">
        <v>19</v>
      </c>
      <c r="I1454" t="s">
        <v>29</v>
      </c>
      <c r="J1454" t="s">
        <v>27</v>
      </c>
      <c r="K1454">
        <v>9</v>
      </c>
      <c r="L1454">
        <v>174.22</v>
      </c>
      <c r="M1454">
        <v>93.18</v>
      </c>
      <c r="N1454">
        <v>8.32</v>
      </c>
      <c r="O1454">
        <v>5</v>
      </c>
      <c r="P1454">
        <f t="shared" si="198"/>
        <v>0</v>
      </c>
      <c r="Q1454" t="str">
        <f t="shared" si="199"/>
        <v>After 01-15</v>
      </c>
      <c r="R1454">
        <f t="shared" si="200"/>
        <v>165.50899999999999</v>
      </c>
      <c r="S1454">
        <f t="shared" si="201"/>
        <v>1489.5809999999999</v>
      </c>
      <c r="T1454">
        <f t="shared" si="202"/>
        <v>650.96099999999979</v>
      </c>
      <c r="U1454" s="2">
        <f>Monthly_Fixed_Costs!$I$2</f>
        <v>26.363636363636363</v>
      </c>
      <c r="V1454">
        <f t="shared" si="203"/>
        <v>74.88</v>
      </c>
      <c r="W1454" s="2">
        <f t="shared" si="204"/>
        <v>549.71736363636342</v>
      </c>
      <c r="X1454">
        <f t="shared" si="205"/>
        <v>5</v>
      </c>
      <c r="Y1454">
        <f t="shared" si="206"/>
        <v>0</v>
      </c>
    </row>
    <row r="1455" spans="1:25" x14ac:dyDescent="0.3">
      <c r="A1455" t="s">
        <v>1491</v>
      </c>
      <c r="B1455" s="1">
        <v>45668</v>
      </c>
      <c r="C1455" s="1">
        <v>45670</v>
      </c>
      <c r="D1455" s="1">
        <v>45669</v>
      </c>
      <c r="E1455" t="s">
        <v>23</v>
      </c>
      <c r="F1455" t="s">
        <v>45</v>
      </c>
      <c r="G1455" t="s">
        <v>24</v>
      </c>
      <c r="H1455" t="s">
        <v>33</v>
      </c>
      <c r="I1455" t="s">
        <v>47</v>
      </c>
      <c r="J1455" t="s">
        <v>35</v>
      </c>
      <c r="K1455">
        <v>15</v>
      </c>
      <c r="L1455">
        <v>113.48</v>
      </c>
      <c r="M1455">
        <v>65.099999999999994</v>
      </c>
      <c r="N1455">
        <v>3.12</v>
      </c>
      <c r="O1455">
        <v>5</v>
      </c>
      <c r="P1455">
        <f t="shared" si="198"/>
        <v>1</v>
      </c>
      <c r="Q1455" t="str">
        <f t="shared" si="199"/>
        <v>Before 01-15</v>
      </c>
      <c r="R1455">
        <f t="shared" si="200"/>
        <v>107.806</v>
      </c>
      <c r="S1455">
        <f t="shared" si="201"/>
        <v>1617.09</v>
      </c>
      <c r="T1455">
        <f t="shared" si="202"/>
        <v>640.59</v>
      </c>
      <c r="U1455" s="2">
        <f>Monthly_Fixed_Costs!$I$2</f>
        <v>26.363636363636363</v>
      </c>
      <c r="V1455">
        <f t="shared" si="203"/>
        <v>46.800000000000004</v>
      </c>
      <c r="W1455" s="2">
        <f t="shared" si="204"/>
        <v>567.4263636363637</v>
      </c>
      <c r="X1455">
        <f t="shared" si="205"/>
        <v>1</v>
      </c>
      <c r="Y1455">
        <f t="shared" si="206"/>
        <v>0</v>
      </c>
    </row>
    <row r="1456" spans="1:25" x14ac:dyDescent="0.3">
      <c r="A1456" t="s">
        <v>1492</v>
      </c>
      <c r="B1456" s="1">
        <v>45682</v>
      </c>
      <c r="C1456" s="1">
        <v>45685</v>
      </c>
      <c r="D1456" s="1">
        <v>45684</v>
      </c>
      <c r="E1456" t="s">
        <v>16</v>
      </c>
      <c r="F1456" t="s">
        <v>32</v>
      </c>
      <c r="G1456" t="s">
        <v>18</v>
      </c>
      <c r="H1456" t="s">
        <v>19</v>
      </c>
      <c r="I1456" t="s">
        <v>74</v>
      </c>
      <c r="J1456" t="s">
        <v>27</v>
      </c>
      <c r="K1456">
        <v>20</v>
      </c>
      <c r="L1456">
        <v>131.35</v>
      </c>
      <c r="M1456">
        <v>71.05</v>
      </c>
      <c r="N1456">
        <v>8.2799999999999994</v>
      </c>
      <c r="O1456">
        <v>10</v>
      </c>
      <c r="P1456">
        <f t="shared" si="198"/>
        <v>1</v>
      </c>
      <c r="Q1456" t="str">
        <f t="shared" si="199"/>
        <v>After 01-15</v>
      </c>
      <c r="R1456">
        <f t="shared" si="200"/>
        <v>118.215</v>
      </c>
      <c r="S1456">
        <f t="shared" si="201"/>
        <v>2364.3000000000002</v>
      </c>
      <c r="T1456">
        <f t="shared" si="202"/>
        <v>943.30000000000018</v>
      </c>
      <c r="U1456" s="2">
        <f>Monthly_Fixed_Costs!$I$2</f>
        <v>26.363636363636363</v>
      </c>
      <c r="V1456">
        <f t="shared" si="203"/>
        <v>165.6</v>
      </c>
      <c r="W1456" s="2">
        <f t="shared" si="204"/>
        <v>751.33636363636379</v>
      </c>
      <c r="X1456">
        <f t="shared" si="205"/>
        <v>2</v>
      </c>
      <c r="Y1456">
        <f t="shared" si="206"/>
        <v>0</v>
      </c>
    </row>
    <row r="1457" spans="1:25" x14ac:dyDescent="0.3">
      <c r="A1457" t="s">
        <v>1493</v>
      </c>
      <c r="B1457" s="1">
        <v>45668</v>
      </c>
      <c r="C1457" s="1">
        <v>45672</v>
      </c>
      <c r="D1457" s="1">
        <v>45672</v>
      </c>
      <c r="E1457" t="s">
        <v>16</v>
      </c>
      <c r="F1457" t="s">
        <v>17</v>
      </c>
      <c r="G1457" t="s">
        <v>18</v>
      </c>
      <c r="H1457" t="s">
        <v>25</v>
      </c>
      <c r="I1457" t="s">
        <v>56</v>
      </c>
      <c r="J1457" t="s">
        <v>35</v>
      </c>
      <c r="K1457">
        <v>13</v>
      </c>
      <c r="L1457">
        <v>96.89</v>
      </c>
      <c r="M1457">
        <v>41.05</v>
      </c>
      <c r="N1457">
        <v>9.01</v>
      </c>
      <c r="O1457">
        <v>15</v>
      </c>
      <c r="P1457">
        <f t="shared" si="198"/>
        <v>1</v>
      </c>
      <c r="Q1457" t="str">
        <f t="shared" si="199"/>
        <v>Before 01-15</v>
      </c>
      <c r="R1457">
        <f t="shared" si="200"/>
        <v>82.356499999999997</v>
      </c>
      <c r="S1457">
        <f t="shared" si="201"/>
        <v>1070.6344999999999</v>
      </c>
      <c r="T1457">
        <f t="shared" si="202"/>
        <v>536.98449999999991</v>
      </c>
      <c r="U1457" s="2">
        <f>Monthly_Fixed_Costs!$I$2</f>
        <v>26.363636363636363</v>
      </c>
      <c r="V1457">
        <f t="shared" si="203"/>
        <v>117.13</v>
      </c>
      <c r="W1457" s="2">
        <f t="shared" si="204"/>
        <v>393.49086363636354</v>
      </c>
      <c r="X1457">
        <f t="shared" si="205"/>
        <v>4</v>
      </c>
      <c r="Y1457">
        <f t="shared" si="206"/>
        <v>0</v>
      </c>
    </row>
    <row r="1458" spans="1:25" x14ac:dyDescent="0.3">
      <c r="A1458" t="s">
        <v>1494</v>
      </c>
      <c r="B1458" s="1">
        <v>45685</v>
      </c>
      <c r="C1458" s="1">
        <v>45688</v>
      </c>
      <c r="D1458" s="1">
        <v>45687</v>
      </c>
      <c r="E1458" t="s">
        <v>23</v>
      </c>
      <c r="F1458" t="s">
        <v>17</v>
      </c>
      <c r="G1458" t="s">
        <v>24</v>
      </c>
      <c r="H1458" t="s">
        <v>25</v>
      </c>
      <c r="I1458" t="s">
        <v>29</v>
      </c>
      <c r="J1458" t="s">
        <v>27</v>
      </c>
      <c r="K1458">
        <v>11</v>
      </c>
      <c r="L1458">
        <v>116.78</v>
      </c>
      <c r="M1458">
        <v>65.19</v>
      </c>
      <c r="N1458">
        <v>10.42</v>
      </c>
      <c r="O1458">
        <v>5</v>
      </c>
      <c r="P1458">
        <f t="shared" si="198"/>
        <v>1</v>
      </c>
      <c r="Q1458" t="str">
        <f t="shared" si="199"/>
        <v>After 01-15</v>
      </c>
      <c r="R1458">
        <f t="shared" si="200"/>
        <v>110.941</v>
      </c>
      <c r="S1458">
        <f t="shared" si="201"/>
        <v>1220.3510000000001</v>
      </c>
      <c r="T1458">
        <f t="shared" si="202"/>
        <v>503.26100000000019</v>
      </c>
      <c r="U1458" s="2">
        <f>Monthly_Fixed_Costs!$I$2</f>
        <v>26.363636363636363</v>
      </c>
      <c r="V1458">
        <f t="shared" si="203"/>
        <v>114.62</v>
      </c>
      <c r="W1458" s="2">
        <f t="shared" si="204"/>
        <v>362.27736363636382</v>
      </c>
      <c r="X1458">
        <f t="shared" si="205"/>
        <v>2</v>
      </c>
      <c r="Y1458">
        <f t="shared" si="206"/>
        <v>0</v>
      </c>
    </row>
    <row r="1459" spans="1:25" x14ac:dyDescent="0.3">
      <c r="A1459" t="s">
        <v>1495</v>
      </c>
      <c r="B1459" s="1">
        <v>45679</v>
      </c>
      <c r="C1459" s="1">
        <v>45681</v>
      </c>
      <c r="D1459" s="1">
        <v>45682</v>
      </c>
      <c r="E1459" t="s">
        <v>23</v>
      </c>
      <c r="F1459" t="s">
        <v>32</v>
      </c>
      <c r="G1459" t="s">
        <v>18</v>
      </c>
      <c r="H1459" t="s">
        <v>25</v>
      </c>
      <c r="I1459" t="s">
        <v>26</v>
      </c>
      <c r="J1459" t="s">
        <v>27</v>
      </c>
      <c r="K1459">
        <v>13</v>
      </c>
      <c r="L1459">
        <v>54.47</v>
      </c>
      <c r="M1459">
        <v>25.98</v>
      </c>
      <c r="N1459">
        <v>5.21</v>
      </c>
      <c r="O1459">
        <v>5</v>
      </c>
      <c r="P1459">
        <f t="shared" si="198"/>
        <v>0</v>
      </c>
      <c r="Q1459" t="str">
        <f t="shared" si="199"/>
        <v>After 01-15</v>
      </c>
      <c r="R1459">
        <f t="shared" si="200"/>
        <v>51.746499999999997</v>
      </c>
      <c r="S1459">
        <f t="shared" si="201"/>
        <v>672.70449999999994</v>
      </c>
      <c r="T1459">
        <f t="shared" si="202"/>
        <v>334.96449999999993</v>
      </c>
      <c r="U1459" s="2">
        <f>Monthly_Fixed_Costs!$I$2</f>
        <v>26.363636363636363</v>
      </c>
      <c r="V1459">
        <f t="shared" si="203"/>
        <v>67.73</v>
      </c>
      <c r="W1459" s="2">
        <f t="shared" si="204"/>
        <v>240.87086363636357</v>
      </c>
      <c r="X1459">
        <f t="shared" si="205"/>
        <v>3</v>
      </c>
      <c r="Y1459">
        <f t="shared" si="206"/>
        <v>0</v>
      </c>
    </row>
    <row r="1460" spans="1:25" x14ac:dyDescent="0.3">
      <c r="A1460" t="s">
        <v>1496</v>
      </c>
      <c r="B1460" s="1">
        <v>45681</v>
      </c>
      <c r="C1460" s="1">
        <v>45685</v>
      </c>
      <c r="D1460" s="1">
        <v>45684</v>
      </c>
      <c r="E1460" t="s">
        <v>23</v>
      </c>
      <c r="F1460" t="s">
        <v>17</v>
      </c>
      <c r="G1460" t="s">
        <v>24</v>
      </c>
      <c r="H1460" t="s">
        <v>25</v>
      </c>
      <c r="I1460" t="s">
        <v>56</v>
      </c>
      <c r="J1460" t="s">
        <v>35</v>
      </c>
      <c r="K1460">
        <v>9</v>
      </c>
      <c r="L1460">
        <v>175.19</v>
      </c>
      <c r="M1460">
        <v>89.61</v>
      </c>
      <c r="N1460">
        <v>9</v>
      </c>
      <c r="O1460">
        <v>0</v>
      </c>
      <c r="P1460">
        <f t="shared" si="198"/>
        <v>1</v>
      </c>
      <c r="Q1460" t="str">
        <f t="shared" si="199"/>
        <v>After 01-15</v>
      </c>
      <c r="R1460">
        <f t="shared" si="200"/>
        <v>175.19</v>
      </c>
      <c r="S1460">
        <f t="shared" si="201"/>
        <v>1576.71</v>
      </c>
      <c r="T1460">
        <f t="shared" si="202"/>
        <v>770.22</v>
      </c>
      <c r="U1460" s="2">
        <f>Monthly_Fixed_Costs!$I$2</f>
        <v>26.363636363636363</v>
      </c>
      <c r="V1460">
        <f t="shared" si="203"/>
        <v>81</v>
      </c>
      <c r="W1460" s="2">
        <f t="shared" si="204"/>
        <v>662.85636363636365</v>
      </c>
      <c r="X1460">
        <f t="shared" si="205"/>
        <v>3</v>
      </c>
      <c r="Y1460">
        <f t="shared" si="206"/>
        <v>0</v>
      </c>
    </row>
    <row r="1461" spans="1:25" x14ac:dyDescent="0.3">
      <c r="A1461" t="s">
        <v>1497</v>
      </c>
      <c r="B1461" s="1">
        <v>45684</v>
      </c>
      <c r="C1461" s="1">
        <v>45687</v>
      </c>
      <c r="D1461" s="1">
        <v>45686</v>
      </c>
      <c r="E1461" t="s">
        <v>23</v>
      </c>
      <c r="F1461" t="s">
        <v>41</v>
      </c>
      <c r="G1461" t="s">
        <v>24</v>
      </c>
      <c r="H1461" t="s">
        <v>33</v>
      </c>
      <c r="I1461" t="s">
        <v>26</v>
      </c>
      <c r="J1461" t="s">
        <v>27</v>
      </c>
      <c r="K1461">
        <v>15</v>
      </c>
      <c r="L1461">
        <v>114.45</v>
      </c>
      <c r="M1461">
        <v>62.93</v>
      </c>
      <c r="N1461">
        <v>4.79</v>
      </c>
      <c r="O1461">
        <v>10</v>
      </c>
      <c r="P1461">
        <f t="shared" si="198"/>
        <v>1</v>
      </c>
      <c r="Q1461" t="str">
        <f t="shared" si="199"/>
        <v>After 01-15</v>
      </c>
      <c r="R1461">
        <f t="shared" si="200"/>
        <v>103.00500000000001</v>
      </c>
      <c r="S1461">
        <f t="shared" si="201"/>
        <v>1545.075</v>
      </c>
      <c r="T1461">
        <f t="shared" si="202"/>
        <v>601.125</v>
      </c>
      <c r="U1461" s="2">
        <f>Monthly_Fixed_Costs!$I$2</f>
        <v>26.363636363636363</v>
      </c>
      <c r="V1461">
        <f t="shared" si="203"/>
        <v>71.849999999999994</v>
      </c>
      <c r="W1461" s="2">
        <f t="shared" si="204"/>
        <v>502.91136363636366</v>
      </c>
      <c r="X1461">
        <f t="shared" si="205"/>
        <v>2</v>
      </c>
      <c r="Y1461">
        <f t="shared" si="206"/>
        <v>0</v>
      </c>
    </row>
    <row r="1462" spans="1:25" x14ac:dyDescent="0.3">
      <c r="A1462" t="s">
        <v>1498</v>
      </c>
      <c r="B1462" s="1">
        <v>45672</v>
      </c>
      <c r="C1462" s="1">
        <v>45675</v>
      </c>
      <c r="D1462" s="1">
        <v>45674</v>
      </c>
      <c r="E1462" t="s">
        <v>23</v>
      </c>
      <c r="F1462" t="s">
        <v>45</v>
      </c>
      <c r="G1462" t="s">
        <v>24</v>
      </c>
      <c r="H1462" t="s">
        <v>37</v>
      </c>
      <c r="I1462" t="s">
        <v>47</v>
      </c>
      <c r="J1462" t="s">
        <v>35</v>
      </c>
      <c r="K1462">
        <v>8</v>
      </c>
      <c r="L1462">
        <v>138.6</v>
      </c>
      <c r="M1462">
        <v>74.86</v>
      </c>
      <c r="N1462">
        <v>4.1500000000000004</v>
      </c>
      <c r="O1462">
        <v>15</v>
      </c>
      <c r="P1462">
        <f t="shared" si="198"/>
        <v>1</v>
      </c>
      <c r="Q1462" t="str">
        <f t="shared" si="199"/>
        <v>Before 01-15</v>
      </c>
      <c r="R1462">
        <f t="shared" si="200"/>
        <v>117.80999999999999</v>
      </c>
      <c r="S1462">
        <f t="shared" si="201"/>
        <v>942.4799999999999</v>
      </c>
      <c r="T1462">
        <f t="shared" si="202"/>
        <v>343.59999999999991</v>
      </c>
      <c r="U1462" s="2">
        <f>Monthly_Fixed_Costs!$I$2</f>
        <v>26.363636363636363</v>
      </c>
      <c r="V1462">
        <f t="shared" si="203"/>
        <v>33.200000000000003</v>
      </c>
      <c r="W1462" s="2">
        <f t="shared" si="204"/>
        <v>284.03636363636355</v>
      </c>
      <c r="X1462">
        <f t="shared" si="205"/>
        <v>2</v>
      </c>
      <c r="Y1462">
        <f t="shared" si="206"/>
        <v>0</v>
      </c>
    </row>
    <row r="1463" spans="1:25" x14ac:dyDescent="0.3">
      <c r="A1463" t="s">
        <v>1499</v>
      </c>
      <c r="B1463" s="1">
        <v>45668</v>
      </c>
      <c r="C1463" s="1">
        <v>45670</v>
      </c>
      <c r="D1463" s="1">
        <v>45669</v>
      </c>
      <c r="E1463" t="s">
        <v>16</v>
      </c>
      <c r="F1463" t="s">
        <v>17</v>
      </c>
      <c r="G1463" t="s">
        <v>18</v>
      </c>
      <c r="H1463" t="s">
        <v>33</v>
      </c>
      <c r="I1463" t="s">
        <v>20</v>
      </c>
      <c r="J1463" t="s">
        <v>21</v>
      </c>
      <c r="K1463">
        <v>7</v>
      </c>
      <c r="L1463">
        <v>151.43</v>
      </c>
      <c r="M1463">
        <v>74.83</v>
      </c>
      <c r="N1463">
        <v>9.7799999999999994</v>
      </c>
      <c r="O1463">
        <v>0</v>
      </c>
      <c r="P1463">
        <f t="shared" si="198"/>
        <v>1</v>
      </c>
      <c r="Q1463" t="str">
        <f t="shared" si="199"/>
        <v>Before 01-15</v>
      </c>
      <c r="R1463">
        <f t="shared" si="200"/>
        <v>151.43</v>
      </c>
      <c r="S1463">
        <f t="shared" si="201"/>
        <v>1060.01</v>
      </c>
      <c r="T1463">
        <f t="shared" si="202"/>
        <v>536.20000000000005</v>
      </c>
      <c r="U1463" s="2">
        <f>Monthly_Fixed_Costs!$I$2</f>
        <v>26.363636363636363</v>
      </c>
      <c r="V1463">
        <f t="shared" si="203"/>
        <v>68.459999999999994</v>
      </c>
      <c r="W1463" s="2">
        <f t="shared" si="204"/>
        <v>441.37636363636369</v>
      </c>
      <c r="X1463">
        <f t="shared" si="205"/>
        <v>1</v>
      </c>
      <c r="Y1463">
        <f t="shared" si="206"/>
        <v>0</v>
      </c>
    </row>
    <row r="1464" spans="1:25" x14ac:dyDescent="0.3">
      <c r="A1464" t="s">
        <v>1500</v>
      </c>
      <c r="B1464" s="1">
        <v>45681</v>
      </c>
      <c r="C1464" s="1">
        <v>45685</v>
      </c>
      <c r="D1464" s="1">
        <v>45684</v>
      </c>
      <c r="E1464" t="s">
        <v>16</v>
      </c>
      <c r="F1464" t="s">
        <v>41</v>
      </c>
      <c r="G1464" t="s">
        <v>18</v>
      </c>
      <c r="H1464" t="s">
        <v>33</v>
      </c>
      <c r="I1464" t="s">
        <v>38</v>
      </c>
      <c r="J1464" t="s">
        <v>21</v>
      </c>
      <c r="K1464">
        <v>6</v>
      </c>
      <c r="L1464">
        <v>91.54</v>
      </c>
      <c r="M1464">
        <v>38.24</v>
      </c>
      <c r="N1464">
        <v>10.220000000000001</v>
      </c>
      <c r="O1464">
        <v>0</v>
      </c>
      <c r="P1464">
        <f t="shared" si="198"/>
        <v>1</v>
      </c>
      <c r="Q1464" t="str">
        <f t="shared" si="199"/>
        <v>After 01-15</v>
      </c>
      <c r="R1464">
        <f t="shared" si="200"/>
        <v>91.54</v>
      </c>
      <c r="S1464">
        <f t="shared" si="201"/>
        <v>549.24</v>
      </c>
      <c r="T1464">
        <f t="shared" si="202"/>
        <v>319.8</v>
      </c>
      <c r="U1464" s="2">
        <f>Monthly_Fixed_Costs!$I$2</f>
        <v>26.363636363636363</v>
      </c>
      <c r="V1464">
        <f t="shared" si="203"/>
        <v>61.320000000000007</v>
      </c>
      <c r="W1464" s="2">
        <f t="shared" si="204"/>
        <v>232.11636363636364</v>
      </c>
      <c r="X1464">
        <f t="shared" si="205"/>
        <v>3</v>
      </c>
      <c r="Y1464">
        <f t="shared" si="206"/>
        <v>0</v>
      </c>
    </row>
    <row r="1465" spans="1:25" x14ac:dyDescent="0.3">
      <c r="A1465" t="s">
        <v>1501</v>
      </c>
      <c r="B1465" s="1">
        <v>45659</v>
      </c>
      <c r="C1465" s="1">
        <v>45663</v>
      </c>
      <c r="D1465" s="1">
        <v>45663</v>
      </c>
      <c r="E1465" t="s">
        <v>23</v>
      </c>
      <c r="F1465" t="s">
        <v>41</v>
      </c>
      <c r="G1465" t="s">
        <v>24</v>
      </c>
      <c r="H1465" t="s">
        <v>19</v>
      </c>
      <c r="I1465" t="s">
        <v>20</v>
      </c>
      <c r="J1465" t="s">
        <v>21</v>
      </c>
      <c r="K1465">
        <v>18</v>
      </c>
      <c r="L1465">
        <v>124.86</v>
      </c>
      <c r="M1465">
        <v>52.84</v>
      </c>
      <c r="N1465">
        <v>10.78</v>
      </c>
      <c r="O1465">
        <v>0</v>
      </c>
      <c r="P1465">
        <f t="shared" si="198"/>
        <v>1</v>
      </c>
      <c r="Q1465" t="str">
        <f t="shared" si="199"/>
        <v>Before 01-15</v>
      </c>
      <c r="R1465">
        <f t="shared" si="200"/>
        <v>124.86</v>
      </c>
      <c r="S1465">
        <f t="shared" si="201"/>
        <v>2247.48</v>
      </c>
      <c r="T1465">
        <f t="shared" si="202"/>
        <v>1296.3599999999999</v>
      </c>
      <c r="U1465" s="2">
        <f>Monthly_Fixed_Costs!$I$2</f>
        <v>26.363636363636363</v>
      </c>
      <c r="V1465">
        <f t="shared" si="203"/>
        <v>194.04</v>
      </c>
      <c r="W1465" s="2">
        <f t="shared" si="204"/>
        <v>1075.9563636363634</v>
      </c>
      <c r="X1465">
        <f t="shared" si="205"/>
        <v>4</v>
      </c>
      <c r="Y1465">
        <f t="shared" si="206"/>
        <v>0</v>
      </c>
    </row>
    <row r="1466" spans="1:25" x14ac:dyDescent="0.3">
      <c r="A1466" t="s">
        <v>1502</v>
      </c>
      <c r="B1466" s="1">
        <v>45674</v>
      </c>
      <c r="C1466" s="1">
        <v>45678</v>
      </c>
      <c r="D1466" s="1">
        <v>45677</v>
      </c>
      <c r="E1466" t="s">
        <v>23</v>
      </c>
      <c r="F1466" t="s">
        <v>17</v>
      </c>
      <c r="G1466" t="s">
        <v>18</v>
      </c>
      <c r="H1466" t="s">
        <v>25</v>
      </c>
      <c r="I1466" t="s">
        <v>47</v>
      </c>
      <c r="J1466" t="s">
        <v>35</v>
      </c>
      <c r="K1466">
        <v>8</v>
      </c>
      <c r="L1466">
        <v>171.01</v>
      </c>
      <c r="M1466">
        <v>74.260000000000005</v>
      </c>
      <c r="N1466">
        <v>8.77</v>
      </c>
      <c r="O1466">
        <v>0</v>
      </c>
      <c r="P1466">
        <f t="shared" si="198"/>
        <v>1</v>
      </c>
      <c r="Q1466" t="str">
        <f t="shared" si="199"/>
        <v>After 01-15</v>
      </c>
      <c r="R1466">
        <f t="shared" si="200"/>
        <v>171.01</v>
      </c>
      <c r="S1466">
        <f t="shared" si="201"/>
        <v>1368.08</v>
      </c>
      <c r="T1466">
        <f t="shared" si="202"/>
        <v>773.99999999999989</v>
      </c>
      <c r="U1466" s="2">
        <f>Monthly_Fixed_Costs!$I$2</f>
        <v>26.363636363636363</v>
      </c>
      <c r="V1466">
        <f t="shared" si="203"/>
        <v>70.16</v>
      </c>
      <c r="W1466" s="2">
        <f t="shared" si="204"/>
        <v>677.47636363636354</v>
      </c>
      <c r="X1466">
        <f t="shared" si="205"/>
        <v>3</v>
      </c>
      <c r="Y1466">
        <f t="shared" si="206"/>
        <v>0</v>
      </c>
    </row>
    <row r="1467" spans="1:25" x14ac:dyDescent="0.3">
      <c r="A1467" t="s">
        <v>1503</v>
      </c>
      <c r="B1467" s="1">
        <v>45660</v>
      </c>
      <c r="C1467" s="1">
        <v>45663</v>
      </c>
      <c r="D1467" s="1">
        <v>45662</v>
      </c>
      <c r="E1467" t="s">
        <v>16</v>
      </c>
      <c r="F1467" t="s">
        <v>41</v>
      </c>
      <c r="G1467" t="s">
        <v>18</v>
      </c>
      <c r="H1467" t="s">
        <v>33</v>
      </c>
      <c r="I1467" t="s">
        <v>29</v>
      </c>
      <c r="J1467" t="s">
        <v>27</v>
      </c>
      <c r="K1467">
        <v>10</v>
      </c>
      <c r="L1467">
        <v>77.540000000000006</v>
      </c>
      <c r="M1467">
        <v>49.53</v>
      </c>
      <c r="N1467">
        <v>4.59</v>
      </c>
      <c r="O1467">
        <v>0</v>
      </c>
      <c r="P1467">
        <f t="shared" si="198"/>
        <v>1</v>
      </c>
      <c r="Q1467" t="str">
        <f t="shared" si="199"/>
        <v>Before 01-15</v>
      </c>
      <c r="R1467">
        <f t="shared" si="200"/>
        <v>77.540000000000006</v>
      </c>
      <c r="S1467">
        <f t="shared" si="201"/>
        <v>775.40000000000009</v>
      </c>
      <c r="T1467">
        <f t="shared" si="202"/>
        <v>280.10000000000008</v>
      </c>
      <c r="U1467" s="2">
        <f>Monthly_Fixed_Costs!$I$2</f>
        <v>26.363636363636363</v>
      </c>
      <c r="V1467">
        <f t="shared" si="203"/>
        <v>45.9</v>
      </c>
      <c r="W1467" s="2">
        <f t="shared" si="204"/>
        <v>207.83636363636373</v>
      </c>
      <c r="X1467">
        <f t="shared" si="205"/>
        <v>2</v>
      </c>
      <c r="Y1467">
        <f t="shared" si="206"/>
        <v>0</v>
      </c>
    </row>
    <row r="1468" spans="1:25" x14ac:dyDescent="0.3">
      <c r="A1468" t="s">
        <v>1504</v>
      </c>
      <c r="B1468" s="1">
        <v>45672</v>
      </c>
      <c r="C1468" s="1">
        <v>45674</v>
      </c>
      <c r="D1468" s="1">
        <v>45674</v>
      </c>
      <c r="E1468" t="s">
        <v>23</v>
      </c>
      <c r="F1468" t="s">
        <v>41</v>
      </c>
      <c r="G1468" t="s">
        <v>24</v>
      </c>
      <c r="H1468" t="s">
        <v>19</v>
      </c>
      <c r="I1468" t="s">
        <v>74</v>
      </c>
      <c r="J1468" t="s">
        <v>27</v>
      </c>
      <c r="K1468">
        <v>19</v>
      </c>
      <c r="L1468">
        <v>102.15</v>
      </c>
      <c r="M1468">
        <v>46.96</v>
      </c>
      <c r="N1468">
        <v>3.52</v>
      </c>
      <c r="O1468">
        <v>10</v>
      </c>
      <c r="P1468">
        <f t="shared" si="198"/>
        <v>1</v>
      </c>
      <c r="Q1468" t="str">
        <f t="shared" si="199"/>
        <v>Before 01-15</v>
      </c>
      <c r="R1468">
        <f t="shared" si="200"/>
        <v>91.935000000000002</v>
      </c>
      <c r="S1468">
        <f t="shared" si="201"/>
        <v>1746.7650000000001</v>
      </c>
      <c r="T1468">
        <f t="shared" si="202"/>
        <v>854.52500000000009</v>
      </c>
      <c r="U1468" s="2">
        <f>Monthly_Fixed_Costs!$I$2</f>
        <v>26.363636363636363</v>
      </c>
      <c r="V1468">
        <f t="shared" si="203"/>
        <v>66.88</v>
      </c>
      <c r="W1468" s="2">
        <f t="shared" si="204"/>
        <v>761.28136363636372</v>
      </c>
      <c r="X1468">
        <f t="shared" si="205"/>
        <v>2</v>
      </c>
      <c r="Y1468">
        <f t="shared" si="206"/>
        <v>0</v>
      </c>
    </row>
    <row r="1469" spans="1:25" x14ac:dyDescent="0.3">
      <c r="A1469" t="s">
        <v>1505</v>
      </c>
      <c r="B1469" s="1">
        <v>45667</v>
      </c>
      <c r="C1469" s="1">
        <v>45670</v>
      </c>
      <c r="D1469" s="1">
        <v>45669</v>
      </c>
      <c r="E1469" t="s">
        <v>23</v>
      </c>
      <c r="F1469" t="s">
        <v>17</v>
      </c>
      <c r="G1469" t="s">
        <v>24</v>
      </c>
      <c r="H1469" t="s">
        <v>37</v>
      </c>
      <c r="I1469" t="s">
        <v>47</v>
      </c>
      <c r="J1469" t="s">
        <v>35</v>
      </c>
      <c r="K1469">
        <v>16</v>
      </c>
      <c r="L1469">
        <v>169.46</v>
      </c>
      <c r="M1469">
        <v>99.21</v>
      </c>
      <c r="N1469">
        <v>3.8</v>
      </c>
      <c r="O1469">
        <v>0</v>
      </c>
      <c r="P1469">
        <f t="shared" si="198"/>
        <v>1</v>
      </c>
      <c r="Q1469" t="str">
        <f t="shared" si="199"/>
        <v>Before 01-15</v>
      </c>
      <c r="R1469">
        <f t="shared" si="200"/>
        <v>169.46</v>
      </c>
      <c r="S1469">
        <f t="shared" si="201"/>
        <v>2711.36</v>
      </c>
      <c r="T1469">
        <f t="shared" si="202"/>
        <v>1124.0000000000002</v>
      </c>
      <c r="U1469" s="2">
        <f>Monthly_Fixed_Costs!$I$2</f>
        <v>26.363636363636363</v>
      </c>
      <c r="V1469">
        <f t="shared" si="203"/>
        <v>60.8</v>
      </c>
      <c r="W1469" s="2">
        <f t="shared" si="204"/>
        <v>1036.8363636363638</v>
      </c>
      <c r="X1469">
        <f t="shared" si="205"/>
        <v>2</v>
      </c>
      <c r="Y1469">
        <f t="shared" si="206"/>
        <v>0</v>
      </c>
    </row>
    <row r="1470" spans="1:25" x14ac:dyDescent="0.3">
      <c r="A1470" t="s">
        <v>1506</v>
      </c>
      <c r="B1470" s="1">
        <v>45680</v>
      </c>
      <c r="C1470" s="1">
        <v>45684</v>
      </c>
      <c r="D1470" s="1">
        <v>45684</v>
      </c>
      <c r="E1470" t="s">
        <v>16</v>
      </c>
      <c r="F1470" t="s">
        <v>17</v>
      </c>
      <c r="G1470" t="s">
        <v>18</v>
      </c>
      <c r="H1470" t="s">
        <v>25</v>
      </c>
      <c r="I1470" t="s">
        <v>74</v>
      </c>
      <c r="J1470" t="s">
        <v>27</v>
      </c>
      <c r="K1470">
        <v>4</v>
      </c>
      <c r="L1470">
        <v>83.12</v>
      </c>
      <c r="M1470">
        <v>42.64</v>
      </c>
      <c r="N1470">
        <v>5.24</v>
      </c>
      <c r="O1470">
        <v>10</v>
      </c>
      <c r="P1470">
        <f t="shared" si="198"/>
        <v>1</v>
      </c>
      <c r="Q1470" t="str">
        <f t="shared" si="199"/>
        <v>After 01-15</v>
      </c>
      <c r="R1470">
        <f t="shared" si="200"/>
        <v>74.808000000000007</v>
      </c>
      <c r="S1470">
        <f t="shared" si="201"/>
        <v>299.23200000000003</v>
      </c>
      <c r="T1470">
        <f t="shared" si="202"/>
        <v>128.67200000000003</v>
      </c>
      <c r="U1470" s="2">
        <f>Monthly_Fixed_Costs!$I$2</f>
        <v>26.363636363636363</v>
      </c>
      <c r="V1470">
        <f t="shared" si="203"/>
        <v>20.96</v>
      </c>
      <c r="W1470" s="2">
        <f t="shared" si="204"/>
        <v>81.348363636363658</v>
      </c>
      <c r="X1470">
        <f t="shared" si="205"/>
        <v>4</v>
      </c>
      <c r="Y1470">
        <f t="shared" si="206"/>
        <v>0</v>
      </c>
    </row>
    <row r="1471" spans="1:25" x14ac:dyDescent="0.3">
      <c r="A1471" t="s">
        <v>1507</v>
      </c>
      <c r="B1471" s="1">
        <v>45667</v>
      </c>
      <c r="C1471" s="1">
        <v>45669</v>
      </c>
      <c r="D1471" s="1">
        <v>45669</v>
      </c>
      <c r="E1471" t="s">
        <v>16</v>
      </c>
      <c r="F1471" t="s">
        <v>41</v>
      </c>
      <c r="G1471" t="s">
        <v>24</v>
      </c>
      <c r="H1471" t="s">
        <v>37</v>
      </c>
      <c r="I1471" t="s">
        <v>56</v>
      </c>
      <c r="J1471" t="s">
        <v>35</v>
      </c>
      <c r="K1471">
        <v>15</v>
      </c>
      <c r="L1471">
        <v>143.76</v>
      </c>
      <c r="M1471">
        <v>79.09</v>
      </c>
      <c r="N1471">
        <v>4.78</v>
      </c>
      <c r="O1471">
        <v>15</v>
      </c>
      <c r="P1471">
        <f t="shared" si="198"/>
        <v>1</v>
      </c>
      <c r="Q1471" t="str">
        <f t="shared" si="199"/>
        <v>Before 01-15</v>
      </c>
      <c r="R1471">
        <f t="shared" si="200"/>
        <v>122.19599999999998</v>
      </c>
      <c r="S1471">
        <f t="shared" si="201"/>
        <v>1832.9399999999998</v>
      </c>
      <c r="T1471">
        <f t="shared" si="202"/>
        <v>646.58999999999969</v>
      </c>
      <c r="U1471" s="2">
        <f>Monthly_Fixed_Costs!$I$2</f>
        <v>26.363636363636363</v>
      </c>
      <c r="V1471">
        <f t="shared" si="203"/>
        <v>71.7</v>
      </c>
      <c r="W1471" s="2">
        <f t="shared" si="204"/>
        <v>548.52636363636339</v>
      </c>
      <c r="X1471">
        <f t="shared" si="205"/>
        <v>2</v>
      </c>
      <c r="Y1471">
        <f t="shared" si="206"/>
        <v>0</v>
      </c>
    </row>
    <row r="1472" spans="1:25" x14ac:dyDescent="0.3">
      <c r="A1472" t="s">
        <v>1508</v>
      </c>
      <c r="B1472" s="1">
        <v>45664</v>
      </c>
      <c r="C1472" s="1">
        <v>45668</v>
      </c>
      <c r="D1472" s="1">
        <v>45668</v>
      </c>
      <c r="E1472" t="s">
        <v>16</v>
      </c>
      <c r="F1472" t="s">
        <v>41</v>
      </c>
      <c r="G1472" t="s">
        <v>24</v>
      </c>
      <c r="H1472" t="s">
        <v>25</v>
      </c>
      <c r="I1472" t="s">
        <v>20</v>
      </c>
      <c r="J1472" t="s">
        <v>21</v>
      </c>
      <c r="K1472">
        <v>8</v>
      </c>
      <c r="L1472">
        <v>117.9</v>
      </c>
      <c r="M1472">
        <v>62.15</v>
      </c>
      <c r="N1472">
        <v>10.59</v>
      </c>
      <c r="O1472">
        <v>5</v>
      </c>
      <c r="P1472">
        <f t="shared" si="198"/>
        <v>1</v>
      </c>
      <c r="Q1472" t="str">
        <f t="shared" si="199"/>
        <v>Before 01-15</v>
      </c>
      <c r="R1472">
        <f t="shared" si="200"/>
        <v>112.005</v>
      </c>
      <c r="S1472">
        <f t="shared" si="201"/>
        <v>896.04</v>
      </c>
      <c r="T1472">
        <f t="shared" si="202"/>
        <v>398.84</v>
      </c>
      <c r="U1472" s="2">
        <f>Monthly_Fixed_Costs!$I$2</f>
        <v>26.363636363636363</v>
      </c>
      <c r="V1472">
        <f t="shared" si="203"/>
        <v>84.72</v>
      </c>
      <c r="W1472" s="2">
        <f t="shared" si="204"/>
        <v>287.75636363636363</v>
      </c>
      <c r="X1472">
        <f t="shared" si="205"/>
        <v>4</v>
      </c>
      <c r="Y1472">
        <f t="shared" si="206"/>
        <v>0</v>
      </c>
    </row>
    <row r="1473" spans="1:25" x14ac:dyDescent="0.3">
      <c r="A1473" t="s">
        <v>1509</v>
      </c>
      <c r="B1473" s="1">
        <v>45668</v>
      </c>
      <c r="C1473" s="1">
        <v>45672</v>
      </c>
      <c r="D1473" s="1">
        <v>45671</v>
      </c>
      <c r="E1473" t="s">
        <v>23</v>
      </c>
      <c r="F1473" t="s">
        <v>41</v>
      </c>
      <c r="G1473" t="s">
        <v>18</v>
      </c>
      <c r="H1473" t="s">
        <v>25</v>
      </c>
      <c r="I1473" t="s">
        <v>47</v>
      </c>
      <c r="J1473" t="s">
        <v>35</v>
      </c>
      <c r="K1473">
        <v>19</v>
      </c>
      <c r="L1473">
        <v>71.27</v>
      </c>
      <c r="M1473">
        <v>30.03</v>
      </c>
      <c r="N1473">
        <v>8.39</v>
      </c>
      <c r="O1473">
        <v>5</v>
      </c>
      <c r="P1473">
        <f t="shared" si="198"/>
        <v>1</v>
      </c>
      <c r="Q1473" t="str">
        <f t="shared" si="199"/>
        <v>Before 01-15</v>
      </c>
      <c r="R1473">
        <f t="shared" si="200"/>
        <v>67.706499999999991</v>
      </c>
      <c r="S1473">
        <f t="shared" si="201"/>
        <v>1286.4234999999999</v>
      </c>
      <c r="T1473">
        <f t="shared" si="202"/>
        <v>715.85349999999983</v>
      </c>
      <c r="U1473" s="2">
        <f>Monthly_Fixed_Costs!$I$2</f>
        <v>26.363636363636363</v>
      </c>
      <c r="V1473">
        <f t="shared" si="203"/>
        <v>159.41000000000003</v>
      </c>
      <c r="W1473" s="2">
        <f t="shared" si="204"/>
        <v>530.07986363636337</v>
      </c>
      <c r="X1473">
        <f t="shared" si="205"/>
        <v>3</v>
      </c>
      <c r="Y1473">
        <f t="shared" si="206"/>
        <v>0</v>
      </c>
    </row>
    <row r="1474" spans="1:25" x14ac:dyDescent="0.3">
      <c r="A1474" t="s">
        <v>1510</v>
      </c>
      <c r="B1474" s="1">
        <v>45673</v>
      </c>
      <c r="C1474" s="1">
        <v>45676</v>
      </c>
      <c r="D1474" s="1">
        <v>45675</v>
      </c>
      <c r="E1474" t="s">
        <v>23</v>
      </c>
      <c r="F1474" t="s">
        <v>32</v>
      </c>
      <c r="G1474" t="s">
        <v>18</v>
      </c>
      <c r="H1474" t="s">
        <v>19</v>
      </c>
      <c r="I1474" t="s">
        <v>34</v>
      </c>
      <c r="J1474" t="s">
        <v>35</v>
      </c>
      <c r="K1474">
        <v>12</v>
      </c>
      <c r="L1474">
        <v>113.9</v>
      </c>
      <c r="M1474">
        <v>61.13</v>
      </c>
      <c r="N1474">
        <v>9.7799999999999994</v>
      </c>
      <c r="O1474">
        <v>15</v>
      </c>
      <c r="P1474">
        <f t="shared" si="198"/>
        <v>1</v>
      </c>
      <c r="Q1474" t="str">
        <f t="shared" si="199"/>
        <v>After 01-15</v>
      </c>
      <c r="R1474">
        <f t="shared" si="200"/>
        <v>96.814999999999998</v>
      </c>
      <c r="S1474">
        <f t="shared" si="201"/>
        <v>1161.78</v>
      </c>
      <c r="T1474">
        <f t="shared" si="202"/>
        <v>428.21999999999991</v>
      </c>
      <c r="U1474" s="2">
        <f>Monthly_Fixed_Costs!$I$2</f>
        <v>26.363636363636363</v>
      </c>
      <c r="V1474">
        <f t="shared" si="203"/>
        <v>117.35999999999999</v>
      </c>
      <c r="W1474" s="2">
        <f t="shared" si="204"/>
        <v>284.49636363636353</v>
      </c>
      <c r="X1474">
        <f t="shared" si="205"/>
        <v>2</v>
      </c>
      <c r="Y1474">
        <f t="shared" si="206"/>
        <v>0</v>
      </c>
    </row>
    <row r="1475" spans="1:25" x14ac:dyDescent="0.3">
      <c r="A1475" t="s">
        <v>1511</v>
      </c>
      <c r="B1475" s="1">
        <v>45658</v>
      </c>
      <c r="C1475" s="1">
        <v>45660</v>
      </c>
      <c r="D1475" s="1">
        <v>45659</v>
      </c>
      <c r="E1475" t="s">
        <v>23</v>
      </c>
      <c r="F1475" t="s">
        <v>45</v>
      </c>
      <c r="G1475" t="s">
        <v>24</v>
      </c>
      <c r="H1475" t="s">
        <v>25</v>
      </c>
      <c r="I1475" t="s">
        <v>38</v>
      </c>
      <c r="J1475" t="s">
        <v>21</v>
      </c>
      <c r="K1475">
        <v>8</v>
      </c>
      <c r="L1475">
        <v>181.39</v>
      </c>
      <c r="M1475">
        <v>117.47</v>
      </c>
      <c r="N1475">
        <v>5.93</v>
      </c>
      <c r="O1475">
        <v>15</v>
      </c>
      <c r="P1475">
        <f t="shared" ref="P1475:P1538" si="207">IF(D1475-C1475 &lt;= 0,1,0)</f>
        <v>1</v>
      </c>
      <c r="Q1475" t="str">
        <f t="shared" ref="Q1475:Q1538" si="208">IF(B1475&lt;=DATE(2025,1,15),"Before 01-15","After 01-15")</f>
        <v>Before 01-15</v>
      </c>
      <c r="R1475">
        <f t="shared" ref="R1475:R1538" si="209">L1475*(1-(0.01*O1475))</f>
        <v>154.18149999999997</v>
      </c>
      <c r="S1475">
        <f t="shared" ref="S1475:S1538" si="210">R1475*K1475</f>
        <v>1233.4519999999998</v>
      </c>
      <c r="T1475">
        <f t="shared" ref="T1475:T1538" si="211">S1475-(M1475*K1475)</f>
        <v>293.69199999999978</v>
      </c>
      <c r="U1475" s="2">
        <f>Monthly_Fixed_Costs!$I$2</f>
        <v>26.363636363636363</v>
      </c>
      <c r="V1475">
        <f t="shared" ref="V1475:V1538" si="212">N1475*K1475</f>
        <v>47.44</v>
      </c>
      <c r="W1475" s="2">
        <f t="shared" ref="W1475:W1538" si="213">T1475-(U1475+V1475)</f>
        <v>219.88836363636341</v>
      </c>
      <c r="X1475">
        <f t="shared" ref="X1475:X1538" si="214">D1475-B1475</f>
        <v>1</v>
      </c>
      <c r="Y1475">
        <f t="shared" ref="Y1475:Y1538" si="215">IF(W1475&lt;10,1,0)</f>
        <v>0</v>
      </c>
    </row>
    <row r="1476" spans="1:25" x14ac:dyDescent="0.3">
      <c r="A1476" t="s">
        <v>1512</v>
      </c>
      <c r="B1476" s="1">
        <v>45660</v>
      </c>
      <c r="C1476" s="1">
        <v>45664</v>
      </c>
      <c r="D1476" s="1">
        <v>45663</v>
      </c>
      <c r="E1476" t="s">
        <v>23</v>
      </c>
      <c r="F1476" t="s">
        <v>45</v>
      </c>
      <c r="G1476" t="s">
        <v>24</v>
      </c>
      <c r="H1476" t="s">
        <v>25</v>
      </c>
      <c r="I1476" t="s">
        <v>34</v>
      </c>
      <c r="J1476" t="s">
        <v>35</v>
      </c>
      <c r="K1476">
        <v>13</v>
      </c>
      <c r="L1476">
        <v>61.63</v>
      </c>
      <c r="M1476">
        <v>27.77</v>
      </c>
      <c r="N1476">
        <v>7.44</v>
      </c>
      <c r="O1476">
        <v>15</v>
      </c>
      <c r="P1476">
        <f t="shared" si="207"/>
        <v>1</v>
      </c>
      <c r="Q1476" t="str">
        <f t="shared" si="208"/>
        <v>Before 01-15</v>
      </c>
      <c r="R1476">
        <f t="shared" si="209"/>
        <v>52.3855</v>
      </c>
      <c r="S1476">
        <f t="shared" si="210"/>
        <v>681.01149999999996</v>
      </c>
      <c r="T1476">
        <f t="shared" si="211"/>
        <v>320.00149999999996</v>
      </c>
      <c r="U1476" s="2">
        <f>Monthly_Fixed_Costs!$I$2</f>
        <v>26.363636363636363</v>
      </c>
      <c r="V1476">
        <f t="shared" si="212"/>
        <v>96.72</v>
      </c>
      <c r="W1476" s="2">
        <f t="shared" si="213"/>
        <v>196.91786363636362</v>
      </c>
      <c r="X1476">
        <f t="shared" si="214"/>
        <v>3</v>
      </c>
      <c r="Y1476">
        <f t="shared" si="215"/>
        <v>0</v>
      </c>
    </row>
    <row r="1477" spans="1:25" x14ac:dyDescent="0.3">
      <c r="A1477" t="s">
        <v>1513</v>
      </c>
      <c r="B1477" s="1">
        <v>45687</v>
      </c>
      <c r="C1477" s="1">
        <v>45690</v>
      </c>
      <c r="D1477" s="1">
        <v>45689</v>
      </c>
      <c r="E1477" t="s">
        <v>23</v>
      </c>
      <c r="F1477" t="s">
        <v>41</v>
      </c>
      <c r="G1477" t="s">
        <v>18</v>
      </c>
      <c r="H1477" t="s">
        <v>19</v>
      </c>
      <c r="I1477" t="s">
        <v>26</v>
      </c>
      <c r="J1477" t="s">
        <v>27</v>
      </c>
      <c r="K1477">
        <v>6</v>
      </c>
      <c r="L1477">
        <v>122.95</v>
      </c>
      <c r="M1477">
        <v>72.25</v>
      </c>
      <c r="N1477">
        <v>6.34</v>
      </c>
      <c r="O1477">
        <v>0</v>
      </c>
      <c r="P1477">
        <f t="shared" si="207"/>
        <v>1</v>
      </c>
      <c r="Q1477" t="str">
        <f t="shared" si="208"/>
        <v>After 01-15</v>
      </c>
      <c r="R1477">
        <f t="shared" si="209"/>
        <v>122.95</v>
      </c>
      <c r="S1477">
        <f t="shared" si="210"/>
        <v>737.7</v>
      </c>
      <c r="T1477">
        <f t="shared" si="211"/>
        <v>304.20000000000005</v>
      </c>
      <c r="U1477" s="2">
        <f>Monthly_Fixed_Costs!$I$2</f>
        <v>26.363636363636363</v>
      </c>
      <c r="V1477">
        <f t="shared" si="212"/>
        <v>38.04</v>
      </c>
      <c r="W1477" s="2">
        <f t="shared" si="213"/>
        <v>239.79636363636368</v>
      </c>
      <c r="X1477">
        <f t="shared" si="214"/>
        <v>2</v>
      </c>
      <c r="Y1477">
        <f t="shared" si="215"/>
        <v>0</v>
      </c>
    </row>
    <row r="1478" spans="1:25" x14ac:dyDescent="0.3">
      <c r="A1478" t="s">
        <v>1514</v>
      </c>
      <c r="B1478" s="1">
        <v>45674</v>
      </c>
      <c r="C1478" s="1">
        <v>45677</v>
      </c>
      <c r="D1478" s="1">
        <v>45677</v>
      </c>
      <c r="E1478" t="s">
        <v>23</v>
      </c>
      <c r="F1478" t="s">
        <v>45</v>
      </c>
      <c r="G1478" t="s">
        <v>24</v>
      </c>
      <c r="H1478" t="s">
        <v>19</v>
      </c>
      <c r="I1478" t="s">
        <v>20</v>
      </c>
      <c r="J1478" t="s">
        <v>21</v>
      </c>
      <c r="K1478">
        <v>10</v>
      </c>
      <c r="L1478">
        <v>100.13</v>
      </c>
      <c r="M1478">
        <v>63.35</v>
      </c>
      <c r="N1478">
        <v>10.85</v>
      </c>
      <c r="O1478">
        <v>5</v>
      </c>
      <c r="P1478">
        <f t="shared" si="207"/>
        <v>1</v>
      </c>
      <c r="Q1478" t="str">
        <f t="shared" si="208"/>
        <v>After 01-15</v>
      </c>
      <c r="R1478">
        <f t="shared" si="209"/>
        <v>95.123499999999993</v>
      </c>
      <c r="S1478">
        <f t="shared" si="210"/>
        <v>951.2349999999999</v>
      </c>
      <c r="T1478">
        <f t="shared" si="211"/>
        <v>317.7349999999999</v>
      </c>
      <c r="U1478" s="2">
        <f>Monthly_Fixed_Costs!$I$2</f>
        <v>26.363636363636363</v>
      </c>
      <c r="V1478">
        <f t="shared" si="212"/>
        <v>108.5</v>
      </c>
      <c r="W1478" s="2">
        <f t="shared" si="213"/>
        <v>182.87136363636353</v>
      </c>
      <c r="X1478">
        <f t="shared" si="214"/>
        <v>3</v>
      </c>
      <c r="Y1478">
        <f t="shared" si="215"/>
        <v>0</v>
      </c>
    </row>
    <row r="1479" spans="1:25" x14ac:dyDescent="0.3">
      <c r="A1479" t="s">
        <v>1515</v>
      </c>
      <c r="B1479" s="1">
        <v>45671</v>
      </c>
      <c r="C1479" s="1">
        <v>45675</v>
      </c>
      <c r="D1479" s="1">
        <v>45675</v>
      </c>
      <c r="E1479" t="s">
        <v>23</v>
      </c>
      <c r="F1479" t="s">
        <v>45</v>
      </c>
      <c r="G1479" t="s">
        <v>18</v>
      </c>
      <c r="H1479" t="s">
        <v>19</v>
      </c>
      <c r="I1479" t="s">
        <v>56</v>
      </c>
      <c r="J1479" t="s">
        <v>35</v>
      </c>
      <c r="K1479">
        <v>13</v>
      </c>
      <c r="L1479">
        <v>127.71</v>
      </c>
      <c r="M1479">
        <v>79.959999999999994</v>
      </c>
      <c r="N1479">
        <v>6.07</v>
      </c>
      <c r="O1479">
        <v>10</v>
      </c>
      <c r="P1479">
        <f t="shared" si="207"/>
        <v>1</v>
      </c>
      <c r="Q1479" t="str">
        <f t="shared" si="208"/>
        <v>Before 01-15</v>
      </c>
      <c r="R1479">
        <f t="shared" si="209"/>
        <v>114.93899999999999</v>
      </c>
      <c r="S1479">
        <f t="shared" si="210"/>
        <v>1494.2069999999999</v>
      </c>
      <c r="T1479">
        <f t="shared" si="211"/>
        <v>454.72699999999986</v>
      </c>
      <c r="U1479" s="2">
        <f>Monthly_Fixed_Costs!$I$2</f>
        <v>26.363636363636363</v>
      </c>
      <c r="V1479">
        <f t="shared" si="212"/>
        <v>78.91</v>
      </c>
      <c r="W1479" s="2">
        <f t="shared" si="213"/>
        <v>349.45336363636352</v>
      </c>
      <c r="X1479">
        <f t="shared" si="214"/>
        <v>4</v>
      </c>
      <c r="Y1479">
        <f t="shared" si="215"/>
        <v>0</v>
      </c>
    </row>
    <row r="1480" spans="1:25" x14ac:dyDescent="0.3">
      <c r="A1480" t="s">
        <v>1516</v>
      </c>
      <c r="B1480" s="1">
        <v>45664</v>
      </c>
      <c r="C1480" s="1">
        <v>45666</v>
      </c>
      <c r="D1480" s="1">
        <v>45666</v>
      </c>
      <c r="E1480" t="s">
        <v>23</v>
      </c>
      <c r="F1480" t="s">
        <v>41</v>
      </c>
      <c r="G1480" t="s">
        <v>24</v>
      </c>
      <c r="H1480" t="s">
        <v>33</v>
      </c>
      <c r="I1480" t="s">
        <v>20</v>
      </c>
      <c r="J1480" t="s">
        <v>21</v>
      </c>
      <c r="K1480">
        <v>2</v>
      </c>
      <c r="L1480">
        <v>138.53</v>
      </c>
      <c r="M1480">
        <v>77.36</v>
      </c>
      <c r="N1480">
        <v>7.14</v>
      </c>
      <c r="O1480">
        <v>5</v>
      </c>
      <c r="P1480">
        <f t="shared" si="207"/>
        <v>1</v>
      </c>
      <c r="Q1480" t="str">
        <f t="shared" si="208"/>
        <v>Before 01-15</v>
      </c>
      <c r="R1480">
        <f t="shared" si="209"/>
        <v>131.6035</v>
      </c>
      <c r="S1480">
        <f t="shared" si="210"/>
        <v>263.20699999999999</v>
      </c>
      <c r="T1480">
        <f t="shared" si="211"/>
        <v>108.48699999999999</v>
      </c>
      <c r="U1480" s="2">
        <f>Monthly_Fixed_Costs!$I$2</f>
        <v>26.363636363636363</v>
      </c>
      <c r="V1480">
        <f t="shared" si="212"/>
        <v>14.28</v>
      </c>
      <c r="W1480" s="2">
        <f t="shared" si="213"/>
        <v>67.843363636363634</v>
      </c>
      <c r="X1480">
        <f t="shared" si="214"/>
        <v>2</v>
      </c>
      <c r="Y1480">
        <f t="shared" si="215"/>
        <v>0</v>
      </c>
    </row>
    <row r="1481" spans="1:25" x14ac:dyDescent="0.3">
      <c r="A1481" t="s">
        <v>1517</v>
      </c>
      <c r="B1481" s="1">
        <v>45673</v>
      </c>
      <c r="C1481" s="1">
        <v>45675</v>
      </c>
      <c r="D1481" s="1">
        <v>45676</v>
      </c>
      <c r="E1481" t="s">
        <v>16</v>
      </c>
      <c r="F1481" t="s">
        <v>45</v>
      </c>
      <c r="G1481" t="s">
        <v>18</v>
      </c>
      <c r="H1481" t="s">
        <v>37</v>
      </c>
      <c r="I1481" t="s">
        <v>34</v>
      </c>
      <c r="J1481" t="s">
        <v>35</v>
      </c>
      <c r="K1481">
        <v>12</v>
      </c>
      <c r="L1481">
        <v>133.41999999999999</v>
      </c>
      <c r="M1481">
        <v>79</v>
      </c>
      <c r="N1481">
        <v>11.45</v>
      </c>
      <c r="O1481">
        <v>10</v>
      </c>
      <c r="P1481">
        <f t="shared" si="207"/>
        <v>0</v>
      </c>
      <c r="Q1481" t="str">
        <f t="shared" si="208"/>
        <v>After 01-15</v>
      </c>
      <c r="R1481">
        <f t="shared" si="209"/>
        <v>120.07799999999999</v>
      </c>
      <c r="S1481">
        <f t="shared" si="210"/>
        <v>1440.9359999999999</v>
      </c>
      <c r="T1481">
        <f t="shared" si="211"/>
        <v>492.93599999999992</v>
      </c>
      <c r="U1481" s="2">
        <f>Monthly_Fixed_Costs!$I$2</f>
        <v>26.363636363636363</v>
      </c>
      <c r="V1481">
        <f t="shared" si="212"/>
        <v>137.39999999999998</v>
      </c>
      <c r="W1481" s="2">
        <f t="shared" si="213"/>
        <v>329.17236363636357</v>
      </c>
      <c r="X1481">
        <f t="shared" si="214"/>
        <v>3</v>
      </c>
      <c r="Y1481">
        <f t="shared" si="215"/>
        <v>0</v>
      </c>
    </row>
    <row r="1482" spans="1:25" x14ac:dyDescent="0.3">
      <c r="A1482" t="s">
        <v>1518</v>
      </c>
      <c r="B1482" s="1">
        <v>45687</v>
      </c>
      <c r="C1482" s="1">
        <v>45689</v>
      </c>
      <c r="D1482" s="1">
        <v>45689</v>
      </c>
      <c r="E1482" t="s">
        <v>16</v>
      </c>
      <c r="F1482" t="s">
        <v>32</v>
      </c>
      <c r="G1482" t="s">
        <v>18</v>
      </c>
      <c r="H1482" t="s">
        <v>25</v>
      </c>
      <c r="I1482" t="s">
        <v>74</v>
      </c>
      <c r="J1482" t="s">
        <v>27</v>
      </c>
      <c r="K1482">
        <v>6</v>
      </c>
      <c r="L1482">
        <v>150.08000000000001</v>
      </c>
      <c r="M1482">
        <v>80.41</v>
      </c>
      <c r="N1482">
        <v>4.72</v>
      </c>
      <c r="O1482">
        <v>0</v>
      </c>
      <c r="P1482">
        <f t="shared" si="207"/>
        <v>1</v>
      </c>
      <c r="Q1482" t="str">
        <f t="shared" si="208"/>
        <v>After 01-15</v>
      </c>
      <c r="R1482">
        <f t="shared" si="209"/>
        <v>150.08000000000001</v>
      </c>
      <c r="S1482">
        <f t="shared" si="210"/>
        <v>900.48</v>
      </c>
      <c r="T1482">
        <f t="shared" si="211"/>
        <v>418.02000000000004</v>
      </c>
      <c r="U1482" s="2">
        <f>Monthly_Fixed_Costs!$I$2</f>
        <v>26.363636363636363</v>
      </c>
      <c r="V1482">
        <f t="shared" si="212"/>
        <v>28.32</v>
      </c>
      <c r="W1482" s="2">
        <f t="shared" si="213"/>
        <v>363.33636363636367</v>
      </c>
      <c r="X1482">
        <f t="shared" si="214"/>
        <v>2</v>
      </c>
      <c r="Y1482">
        <f t="shared" si="215"/>
        <v>0</v>
      </c>
    </row>
    <row r="1483" spans="1:25" x14ac:dyDescent="0.3">
      <c r="A1483" t="s">
        <v>1519</v>
      </c>
      <c r="B1483" s="1">
        <v>45674</v>
      </c>
      <c r="C1483" s="1">
        <v>45677</v>
      </c>
      <c r="D1483" s="1">
        <v>45679</v>
      </c>
      <c r="E1483" t="s">
        <v>23</v>
      </c>
      <c r="F1483" t="s">
        <v>41</v>
      </c>
      <c r="G1483" t="s">
        <v>24</v>
      </c>
      <c r="H1483" t="s">
        <v>37</v>
      </c>
      <c r="I1483" t="s">
        <v>20</v>
      </c>
      <c r="J1483" t="s">
        <v>21</v>
      </c>
      <c r="K1483">
        <v>13</v>
      </c>
      <c r="L1483">
        <v>118.2</v>
      </c>
      <c r="M1483">
        <v>66.260000000000005</v>
      </c>
      <c r="N1483">
        <v>7.4</v>
      </c>
      <c r="O1483">
        <v>5</v>
      </c>
      <c r="P1483">
        <f t="shared" si="207"/>
        <v>0</v>
      </c>
      <c r="Q1483" t="str">
        <f t="shared" si="208"/>
        <v>After 01-15</v>
      </c>
      <c r="R1483">
        <f t="shared" si="209"/>
        <v>112.28999999999999</v>
      </c>
      <c r="S1483">
        <f t="shared" si="210"/>
        <v>1459.77</v>
      </c>
      <c r="T1483">
        <f t="shared" si="211"/>
        <v>598.38999999999987</v>
      </c>
      <c r="U1483" s="2">
        <f>Monthly_Fixed_Costs!$I$2</f>
        <v>26.363636363636363</v>
      </c>
      <c r="V1483">
        <f t="shared" si="212"/>
        <v>96.2</v>
      </c>
      <c r="W1483" s="2">
        <f t="shared" si="213"/>
        <v>475.82636363636351</v>
      </c>
      <c r="X1483">
        <f t="shared" si="214"/>
        <v>5</v>
      </c>
      <c r="Y1483">
        <f t="shared" si="215"/>
        <v>0</v>
      </c>
    </row>
    <row r="1484" spans="1:25" x14ac:dyDescent="0.3">
      <c r="A1484" t="s">
        <v>1520</v>
      </c>
      <c r="B1484" s="1">
        <v>45676</v>
      </c>
      <c r="C1484" s="1">
        <v>45680</v>
      </c>
      <c r="D1484" s="1">
        <v>45679</v>
      </c>
      <c r="E1484" t="s">
        <v>16</v>
      </c>
      <c r="F1484" t="s">
        <v>45</v>
      </c>
      <c r="G1484" t="s">
        <v>24</v>
      </c>
      <c r="H1484" t="s">
        <v>33</v>
      </c>
      <c r="I1484" t="s">
        <v>20</v>
      </c>
      <c r="J1484" t="s">
        <v>21</v>
      </c>
      <c r="K1484">
        <v>8</v>
      </c>
      <c r="L1484">
        <v>150.35</v>
      </c>
      <c r="M1484">
        <v>69.14</v>
      </c>
      <c r="N1484">
        <v>3.33</v>
      </c>
      <c r="O1484">
        <v>15</v>
      </c>
      <c r="P1484">
        <f t="shared" si="207"/>
        <v>1</v>
      </c>
      <c r="Q1484" t="str">
        <f t="shared" si="208"/>
        <v>After 01-15</v>
      </c>
      <c r="R1484">
        <f t="shared" si="209"/>
        <v>127.79749999999999</v>
      </c>
      <c r="S1484">
        <f t="shared" si="210"/>
        <v>1022.3799999999999</v>
      </c>
      <c r="T1484">
        <f t="shared" si="211"/>
        <v>469.25999999999988</v>
      </c>
      <c r="U1484" s="2">
        <f>Monthly_Fixed_Costs!$I$2</f>
        <v>26.363636363636363</v>
      </c>
      <c r="V1484">
        <f t="shared" si="212"/>
        <v>26.64</v>
      </c>
      <c r="W1484" s="2">
        <f t="shared" si="213"/>
        <v>416.25636363636352</v>
      </c>
      <c r="X1484">
        <f t="shared" si="214"/>
        <v>3</v>
      </c>
      <c r="Y1484">
        <f t="shared" si="215"/>
        <v>0</v>
      </c>
    </row>
    <row r="1485" spans="1:25" x14ac:dyDescent="0.3">
      <c r="A1485" t="s">
        <v>1521</v>
      </c>
      <c r="B1485" s="1">
        <v>45681</v>
      </c>
      <c r="C1485" s="1">
        <v>45683</v>
      </c>
      <c r="D1485" s="1">
        <v>45683</v>
      </c>
      <c r="E1485" t="s">
        <v>16</v>
      </c>
      <c r="F1485" t="s">
        <v>17</v>
      </c>
      <c r="G1485" t="s">
        <v>18</v>
      </c>
      <c r="H1485" t="s">
        <v>25</v>
      </c>
      <c r="I1485" t="s">
        <v>47</v>
      </c>
      <c r="J1485" t="s">
        <v>35</v>
      </c>
      <c r="K1485">
        <v>3</v>
      </c>
      <c r="L1485">
        <v>23.2</v>
      </c>
      <c r="M1485">
        <v>11.98</v>
      </c>
      <c r="N1485">
        <v>3.86</v>
      </c>
      <c r="O1485">
        <v>15</v>
      </c>
      <c r="P1485">
        <f t="shared" si="207"/>
        <v>1</v>
      </c>
      <c r="Q1485" t="str">
        <f t="shared" si="208"/>
        <v>After 01-15</v>
      </c>
      <c r="R1485">
        <f t="shared" si="209"/>
        <v>19.72</v>
      </c>
      <c r="S1485">
        <f t="shared" si="210"/>
        <v>59.16</v>
      </c>
      <c r="T1485">
        <f t="shared" si="211"/>
        <v>23.22</v>
      </c>
      <c r="U1485" s="2">
        <f>Monthly_Fixed_Costs!$I$2</f>
        <v>26.363636363636363</v>
      </c>
      <c r="V1485">
        <f t="shared" si="212"/>
        <v>11.58</v>
      </c>
      <c r="W1485" s="2">
        <f t="shared" si="213"/>
        <v>-14.723636363636366</v>
      </c>
      <c r="X1485">
        <f t="shared" si="214"/>
        <v>2</v>
      </c>
      <c r="Y1485">
        <f t="shared" si="215"/>
        <v>1</v>
      </c>
    </row>
    <row r="1486" spans="1:25" x14ac:dyDescent="0.3">
      <c r="A1486" t="s">
        <v>1522</v>
      </c>
      <c r="B1486" s="1">
        <v>45675</v>
      </c>
      <c r="C1486" s="1">
        <v>45678</v>
      </c>
      <c r="D1486" s="1">
        <v>45677</v>
      </c>
      <c r="E1486" t="s">
        <v>16</v>
      </c>
      <c r="F1486" t="s">
        <v>45</v>
      </c>
      <c r="G1486" t="s">
        <v>18</v>
      </c>
      <c r="H1486" t="s">
        <v>25</v>
      </c>
      <c r="I1486" t="s">
        <v>56</v>
      </c>
      <c r="J1486" t="s">
        <v>35</v>
      </c>
      <c r="K1486">
        <v>17</v>
      </c>
      <c r="L1486">
        <v>182.9</v>
      </c>
      <c r="M1486">
        <v>82.99</v>
      </c>
      <c r="N1486">
        <v>3.52</v>
      </c>
      <c r="O1486">
        <v>0</v>
      </c>
      <c r="P1486">
        <f t="shared" si="207"/>
        <v>1</v>
      </c>
      <c r="Q1486" t="str">
        <f t="shared" si="208"/>
        <v>After 01-15</v>
      </c>
      <c r="R1486">
        <f t="shared" si="209"/>
        <v>182.9</v>
      </c>
      <c r="S1486">
        <f t="shared" si="210"/>
        <v>3109.3</v>
      </c>
      <c r="T1486">
        <f t="shared" si="211"/>
        <v>1698.4700000000003</v>
      </c>
      <c r="U1486" s="2">
        <f>Monthly_Fixed_Costs!$I$2</f>
        <v>26.363636363636363</v>
      </c>
      <c r="V1486">
        <f t="shared" si="212"/>
        <v>59.84</v>
      </c>
      <c r="W1486" s="2">
        <f t="shared" si="213"/>
        <v>1612.2663636363638</v>
      </c>
      <c r="X1486">
        <f t="shared" si="214"/>
        <v>2</v>
      </c>
      <c r="Y1486">
        <f t="shared" si="215"/>
        <v>0</v>
      </c>
    </row>
    <row r="1487" spans="1:25" x14ac:dyDescent="0.3">
      <c r="A1487" t="s">
        <v>1523</v>
      </c>
      <c r="B1487" s="1">
        <v>45675</v>
      </c>
      <c r="C1487" s="1">
        <v>45677</v>
      </c>
      <c r="D1487" s="1">
        <v>45677</v>
      </c>
      <c r="E1487" t="s">
        <v>23</v>
      </c>
      <c r="F1487" t="s">
        <v>45</v>
      </c>
      <c r="G1487" t="s">
        <v>18</v>
      </c>
      <c r="H1487" t="s">
        <v>37</v>
      </c>
      <c r="I1487" t="s">
        <v>47</v>
      </c>
      <c r="J1487" t="s">
        <v>35</v>
      </c>
      <c r="K1487">
        <v>16</v>
      </c>
      <c r="L1487">
        <v>187.09</v>
      </c>
      <c r="M1487">
        <v>88.71</v>
      </c>
      <c r="N1487">
        <v>7.6</v>
      </c>
      <c r="O1487">
        <v>0</v>
      </c>
      <c r="P1487">
        <f t="shared" si="207"/>
        <v>1</v>
      </c>
      <c r="Q1487" t="str">
        <f t="shared" si="208"/>
        <v>After 01-15</v>
      </c>
      <c r="R1487">
        <f t="shared" si="209"/>
        <v>187.09</v>
      </c>
      <c r="S1487">
        <f t="shared" si="210"/>
        <v>2993.44</v>
      </c>
      <c r="T1487">
        <f t="shared" si="211"/>
        <v>1574.0800000000002</v>
      </c>
      <c r="U1487" s="2">
        <f>Monthly_Fixed_Costs!$I$2</f>
        <v>26.363636363636363</v>
      </c>
      <c r="V1487">
        <f t="shared" si="212"/>
        <v>121.6</v>
      </c>
      <c r="W1487" s="2">
        <f t="shared" si="213"/>
        <v>1426.1163636363638</v>
      </c>
      <c r="X1487">
        <f t="shared" si="214"/>
        <v>2</v>
      </c>
      <c r="Y1487">
        <f t="shared" si="215"/>
        <v>0</v>
      </c>
    </row>
    <row r="1488" spans="1:25" x14ac:dyDescent="0.3">
      <c r="A1488" t="s">
        <v>1524</v>
      </c>
      <c r="B1488" s="1">
        <v>45664</v>
      </c>
      <c r="C1488" s="1">
        <v>45666</v>
      </c>
      <c r="D1488" s="1">
        <v>45665</v>
      </c>
      <c r="E1488" t="s">
        <v>16</v>
      </c>
      <c r="F1488" t="s">
        <v>32</v>
      </c>
      <c r="G1488" t="s">
        <v>18</v>
      </c>
      <c r="H1488" t="s">
        <v>19</v>
      </c>
      <c r="I1488" t="s">
        <v>29</v>
      </c>
      <c r="J1488" t="s">
        <v>27</v>
      </c>
      <c r="K1488">
        <v>16</v>
      </c>
      <c r="L1488">
        <v>180.4</v>
      </c>
      <c r="M1488">
        <v>79.25</v>
      </c>
      <c r="N1488">
        <v>4.6399999999999997</v>
      </c>
      <c r="O1488">
        <v>10</v>
      </c>
      <c r="P1488">
        <f t="shared" si="207"/>
        <v>1</v>
      </c>
      <c r="Q1488" t="str">
        <f t="shared" si="208"/>
        <v>Before 01-15</v>
      </c>
      <c r="R1488">
        <f t="shared" si="209"/>
        <v>162.36000000000001</v>
      </c>
      <c r="S1488">
        <f t="shared" si="210"/>
        <v>2597.7600000000002</v>
      </c>
      <c r="T1488">
        <f t="shared" si="211"/>
        <v>1329.7600000000002</v>
      </c>
      <c r="U1488" s="2">
        <f>Monthly_Fixed_Costs!$I$2</f>
        <v>26.363636363636363</v>
      </c>
      <c r="V1488">
        <f t="shared" si="212"/>
        <v>74.239999999999995</v>
      </c>
      <c r="W1488" s="2">
        <f t="shared" si="213"/>
        <v>1229.1563636363639</v>
      </c>
      <c r="X1488">
        <f t="shared" si="214"/>
        <v>1</v>
      </c>
      <c r="Y1488">
        <f t="shared" si="215"/>
        <v>0</v>
      </c>
    </row>
    <row r="1489" spans="1:25" x14ac:dyDescent="0.3">
      <c r="A1489" t="s">
        <v>1525</v>
      </c>
      <c r="B1489" s="1">
        <v>45667</v>
      </c>
      <c r="C1489" s="1">
        <v>45669</v>
      </c>
      <c r="D1489" s="1">
        <v>45668</v>
      </c>
      <c r="E1489" t="s">
        <v>16</v>
      </c>
      <c r="F1489" t="s">
        <v>45</v>
      </c>
      <c r="G1489" t="s">
        <v>18</v>
      </c>
      <c r="H1489" t="s">
        <v>19</v>
      </c>
      <c r="I1489" t="s">
        <v>20</v>
      </c>
      <c r="J1489" t="s">
        <v>21</v>
      </c>
      <c r="K1489">
        <v>16</v>
      </c>
      <c r="L1489">
        <v>150.72999999999999</v>
      </c>
      <c r="M1489">
        <v>89.64</v>
      </c>
      <c r="N1489">
        <v>9.89</v>
      </c>
      <c r="O1489">
        <v>5</v>
      </c>
      <c r="P1489">
        <f t="shared" si="207"/>
        <v>1</v>
      </c>
      <c r="Q1489" t="str">
        <f t="shared" si="208"/>
        <v>Before 01-15</v>
      </c>
      <c r="R1489">
        <f t="shared" si="209"/>
        <v>143.19349999999997</v>
      </c>
      <c r="S1489">
        <f t="shared" si="210"/>
        <v>2291.0959999999995</v>
      </c>
      <c r="T1489">
        <f t="shared" si="211"/>
        <v>856.85599999999954</v>
      </c>
      <c r="U1489" s="2">
        <f>Monthly_Fixed_Costs!$I$2</f>
        <v>26.363636363636363</v>
      </c>
      <c r="V1489">
        <f t="shared" si="212"/>
        <v>158.24</v>
      </c>
      <c r="W1489" s="2">
        <f t="shared" si="213"/>
        <v>672.25236363636316</v>
      </c>
      <c r="X1489">
        <f t="shared" si="214"/>
        <v>1</v>
      </c>
      <c r="Y1489">
        <f t="shared" si="215"/>
        <v>0</v>
      </c>
    </row>
    <row r="1490" spans="1:25" x14ac:dyDescent="0.3">
      <c r="A1490" t="s">
        <v>1526</v>
      </c>
      <c r="B1490" s="1">
        <v>45680</v>
      </c>
      <c r="C1490" s="1">
        <v>45682</v>
      </c>
      <c r="D1490" s="1">
        <v>45681</v>
      </c>
      <c r="E1490" t="s">
        <v>23</v>
      </c>
      <c r="F1490" t="s">
        <v>32</v>
      </c>
      <c r="G1490" t="s">
        <v>18</v>
      </c>
      <c r="H1490" t="s">
        <v>19</v>
      </c>
      <c r="I1490" t="s">
        <v>74</v>
      </c>
      <c r="J1490" t="s">
        <v>27</v>
      </c>
      <c r="K1490">
        <v>16</v>
      </c>
      <c r="L1490">
        <v>66.47</v>
      </c>
      <c r="M1490">
        <v>29.36</v>
      </c>
      <c r="N1490">
        <v>5.04</v>
      </c>
      <c r="O1490">
        <v>5</v>
      </c>
      <c r="P1490">
        <f t="shared" si="207"/>
        <v>1</v>
      </c>
      <c r="Q1490" t="str">
        <f t="shared" si="208"/>
        <v>After 01-15</v>
      </c>
      <c r="R1490">
        <f t="shared" si="209"/>
        <v>63.146499999999996</v>
      </c>
      <c r="S1490">
        <f t="shared" si="210"/>
        <v>1010.3439999999999</v>
      </c>
      <c r="T1490">
        <f t="shared" si="211"/>
        <v>540.58399999999995</v>
      </c>
      <c r="U1490" s="2">
        <f>Monthly_Fixed_Costs!$I$2</f>
        <v>26.363636363636363</v>
      </c>
      <c r="V1490">
        <f t="shared" si="212"/>
        <v>80.64</v>
      </c>
      <c r="W1490" s="2">
        <f t="shared" si="213"/>
        <v>433.58036363636359</v>
      </c>
      <c r="X1490">
        <f t="shared" si="214"/>
        <v>1</v>
      </c>
      <c r="Y1490">
        <f t="shared" si="215"/>
        <v>0</v>
      </c>
    </row>
    <row r="1491" spans="1:25" x14ac:dyDescent="0.3">
      <c r="A1491" t="s">
        <v>1527</v>
      </c>
      <c r="B1491" s="1">
        <v>45684</v>
      </c>
      <c r="C1491" s="1">
        <v>45688</v>
      </c>
      <c r="D1491" s="1">
        <v>45691</v>
      </c>
      <c r="E1491" t="s">
        <v>16</v>
      </c>
      <c r="F1491" t="s">
        <v>45</v>
      </c>
      <c r="G1491" t="s">
        <v>18</v>
      </c>
      <c r="H1491" t="s">
        <v>33</v>
      </c>
      <c r="I1491" t="s">
        <v>34</v>
      </c>
      <c r="J1491" t="s">
        <v>35</v>
      </c>
      <c r="K1491">
        <v>5</v>
      </c>
      <c r="L1491">
        <v>61.13</v>
      </c>
      <c r="M1491">
        <v>33.18</v>
      </c>
      <c r="N1491">
        <v>3.96</v>
      </c>
      <c r="O1491">
        <v>5</v>
      </c>
      <c r="P1491">
        <f t="shared" si="207"/>
        <v>0</v>
      </c>
      <c r="Q1491" t="str">
        <f t="shared" si="208"/>
        <v>After 01-15</v>
      </c>
      <c r="R1491">
        <f t="shared" si="209"/>
        <v>58.073500000000003</v>
      </c>
      <c r="S1491">
        <f t="shared" si="210"/>
        <v>290.36750000000001</v>
      </c>
      <c r="T1491">
        <f t="shared" si="211"/>
        <v>124.4675</v>
      </c>
      <c r="U1491" s="2">
        <f>Monthly_Fixed_Costs!$I$2</f>
        <v>26.363636363636363</v>
      </c>
      <c r="V1491">
        <f t="shared" si="212"/>
        <v>19.8</v>
      </c>
      <c r="W1491" s="2">
        <f t="shared" si="213"/>
        <v>78.303863636363644</v>
      </c>
      <c r="X1491">
        <f t="shared" si="214"/>
        <v>7</v>
      </c>
      <c r="Y1491">
        <f t="shared" si="215"/>
        <v>0</v>
      </c>
    </row>
    <row r="1492" spans="1:25" x14ac:dyDescent="0.3">
      <c r="A1492" t="s">
        <v>1528</v>
      </c>
      <c r="B1492" s="1">
        <v>45659</v>
      </c>
      <c r="C1492" s="1">
        <v>45662</v>
      </c>
      <c r="D1492" s="1">
        <v>45662</v>
      </c>
      <c r="E1492" t="s">
        <v>16</v>
      </c>
      <c r="F1492" t="s">
        <v>17</v>
      </c>
      <c r="G1492" t="s">
        <v>18</v>
      </c>
      <c r="H1492" t="s">
        <v>37</v>
      </c>
      <c r="I1492" t="s">
        <v>29</v>
      </c>
      <c r="J1492" t="s">
        <v>27</v>
      </c>
      <c r="K1492">
        <v>5</v>
      </c>
      <c r="L1492">
        <v>44.74</v>
      </c>
      <c r="M1492">
        <v>24.55</v>
      </c>
      <c r="N1492">
        <v>6.89</v>
      </c>
      <c r="O1492">
        <v>15</v>
      </c>
      <c r="P1492">
        <f t="shared" si="207"/>
        <v>1</v>
      </c>
      <c r="Q1492" t="str">
        <f t="shared" si="208"/>
        <v>Before 01-15</v>
      </c>
      <c r="R1492">
        <f t="shared" si="209"/>
        <v>38.029000000000003</v>
      </c>
      <c r="S1492">
        <f t="shared" si="210"/>
        <v>190.14500000000001</v>
      </c>
      <c r="T1492">
        <f t="shared" si="211"/>
        <v>67.39500000000001</v>
      </c>
      <c r="U1492" s="2">
        <f>Monthly_Fixed_Costs!$I$2</f>
        <v>26.363636363636363</v>
      </c>
      <c r="V1492">
        <f t="shared" si="212"/>
        <v>34.449999999999996</v>
      </c>
      <c r="W1492" s="2">
        <f t="shared" si="213"/>
        <v>6.5813636363636476</v>
      </c>
      <c r="X1492">
        <f t="shared" si="214"/>
        <v>3</v>
      </c>
      <c r="Y1492">
        <f t="shared" si="215"/>
        <v>1</v>
      </c>
    </row>
    <row r="1493" spans="1:25" x14ac:dyDescent="0.3">
      <c r="A1493" t="s">
        <v>1529</v>
      </c>
      <c r="B1493" s="1">
        <v>45669</v>
      </c>
      <c r="C1493" s="1">
        <v>45672</v>
      </c>
      <c r="D1493" s="1">
        <v>45671</v>
      </c>
      <c r="E1493" t="s">
        <v>16</v>
      </c>
      <c r="F1493" t="s">
        <v>32</v>
      </c>
      <c r="G1493" t="s">
        <v>18</v>
      </c>
      <c r="H1493" t="s">
        <v>33</v>
      </c>
      <c r="I1493" t="s">
        <v>38</v>
      </c>
      <c r="J1493" t="s">
        <v>21</v>
      </c>
      <c r="K1493">
        <v>3</v>
      </c>
      <c r="L1493">
        <v>39.5</v>
      </c>
      <c r="M1493">
        <v>21.17</v>
      </c>
      <c r="N1493">
        <v>8.74</v>
      </c>
      <c r="O1493">
        <v>0</v>
      </c>
      <c r="P1493">
        <f t="shared" si="207"/>
        <v>1</v>
      </c>
      <c r="Q1493" t="str">
        <f t="shared" si="208"/>
        <v>Before 01-15</v>
      </c>
      <c r="R1493">
        <f t="shared" si="209"/>
        <v>39.5</v>
      </c>
      <c r="S1493">
        <f t="shared" si="210"/>
        <v>118.5</v>
      </c>
      <c r="T1493">
        <f t="shared" si="211"/>
        <v>54.989999999999995</v>
      </c>
      <c r="U1493" s="2">
        <f>Monthly_Fixed_Costs!$I$2</f>
        <v>26.363636363636363</v>
      </c>
      <c r="V1493">
        <f t="shared" si="212"/>
        <v>26.22</v>
      </c>
      <c r="W1493" s="2">
        <f t="shared" si="213"/>
        <v>2.4063636363636363</v>
      </c>
      <c r="X1493">
        <f t="shared" si="214"/>
        <v>2</v>
      </c>
      <c r="Y1493">
        <f t="shared" si="215"/>
        <v>1</v>
      </c>
    </row>
    <row r="1494" spans="1:25" x14ac:dyDescent="0.3">
      <c r="A1494" t="s">
        <v>1530</v>
      </c>
      <c r="B1494" s="1">
        <v>45659</v>
      </c>
      <c r="C1494" s="1">
        <v>45661</v>
      </c>
      <c r="D1494" s="1">
        <v>45661</v>
      </c>
      <c r="E1494" t="s">
        <v>23</v>
      </c>
      <c r="F1494" t="s">
        <v>45</v>
      </c>
      <c r="G1494" t="s">
        <v>24</v>
      </c>
      <c r="H1494" t="s">
        <v>25</v>
      </c>
      <c r="I1494" t="s">
        <v>34</v>
      </c>
      <c r="J1494" t="s">
        <v>35</v>
      </c>
      <c r="K1494">
        <v>12</v>
      </c>
      <c r="L1494">
        <v>50.92</v>
      </c>
      <c r="M1494">
        <v>21.38</v>
      </c>
      <c r="N1494">
        <v>11.11</v>
      </c>
      <c r="O1494">
        <v>10</v>
      </c>
      <c r="P1494">
        <f t="shared" si="207"/>
        <v>1</v>
      </c>
      <c r="Q1494" t="str">
        <f t="shared" si="208"/>
        <v>Before 01-15</v>
      </c>
      <c r="R1494">
        <f t="shared" si="209"/>
        <v>45.828000000000003</v>
      </c>
      <c r="S1494">
        <f t="shared" si="210"/>
        <v>549.93600000000004</v>
      </c>
      <c r="T1494">
        <f t="shared" si="211"/>
        <v>293.37600000000003</v>
      </c>
      <c r="U1494" s="2">
        <f>Monthly_Fixed_Costs!$I$2</f>
        <v>26.363636363636363</v>
      </c>
      <c r="V1494">
        <f t="shared" si="212"/>
        <v>133.32</v>
      </c>
      <c r="W1494" s="2">
        <f t="shared" si="213"/>
        <v>133.69236363636367</v>
      </c>
      <c r="X1494">
        <f t="shared" si="214"/>
        <v>2</v>
      </c>
      <c r="Y1494">
        <f t="shared" si="215"/>
        <v>0</v>
      </c>
    </row>
    <row r="1495" spans="1:25" x14ac:dyDescent="0.3">
      <c r="A1495" t="s">
        <v>1531</v>
      </c>
      <c r="B1495" s="1">
        <v>45688</v>
      </c>
      <c r="C1495" s="1">
        <v>45692</v>
      </c>
      <c r="D1495" s="1">
        <v>45692</v>
      </c>
      <c r="E1495" t="s">
        <v>16</v>
      </c>
      <c r="F1495" t="s">
        <v>32</v>
      </c>
      <c r="G1495" t="s">
        <v>18</v>
      </c>
      <c r="H1495" t="s">
        <v>33</v>
      </c>
      <c r="I1495" t="s">
        <v>56</v>
      </c>
      <c r="J1495" t="s">
        <v>35</v>
      </c>
      <c r="K1495">
        <v>19</v>
      </c>
      <c r="L1495">
        <v>154.91999999999999</v>
      </c>
      <c r="M1495">
        <v>65.39</v>
      </c>
      <c r="N1495">
        <v>3.34</v>
      </c>
      <c r="O1495">
        <v>0</v>
      </c>
      <c r="P1495">
        <f t="shared" si="207"/>
        <v>1</v>
      </c>
      <c r="Q1495" t="str">
        <f t="shared" si="208"/>
        <v>After 01-15</v>
      </c>
      <c r="R1495">
        <f t="shared" si="209"/>
        <v>154.91999999999999</v>
      </c>
      <c r="S1495">
        <f t="shared" si="210"/>
        <v>2943.4799999999996</v>
      </c>
      <c r="T1495">
        <f t="shared" si="211"/>
        <v>1701.0699999999995</v>
      </c>
      <c r="U1495" s="2">
        <f>Monthly_Fixed_Costs!$I$2</f>
        <v>26.363636363636363</v>
      </c>
      <c r="V1495">
        <f t="shared" si="212"/>
        <v>63.459999999999994</v>
      </c>
      <c r="W1495" s="2">
        <f t="shared" si="213"/>
        <v>1611.2463636363632</v>
      </c>
      <c r="X1495">
        <f t="shared" si="214"/>
        <v>4</v>
      </c>
      <c r="Y1495">
        <f t="shared" si="215"/>
        <v>0</v>
      </c>
    </row>
    <row r="1496" spans="1:25" x14ac:dyDescent="0.3">
      <c r="A1496" t="s">
        <v>1532</v>
      </c>
      <c r="B1496" s="1">
        <v>45660</v>
      </c>
      <c r="C1496" s="1">
        <v>45663</v>
      </c>
      <c r="D1496" s="1">
        <v>45663</v>
      </c>
      <c r="E1496" t="s">
        <v>16</v>
      </c>
      <c r="F1496" t="s">
        <v>32</v>
      </c>
      <c r="G1496" t="s">
        <v>18</v>
      </c>
      <c r="H1496" t="s">
        <v>19</v>
      </c>
      <c r="I1496" t="s">
        <v>56</v>
      </c>
      <c r="J1496" t="s">
        <v>35</v>
      </c>
      <c r="K1496">
        <v>5</v>
      </c>
      <c r="L1496">
        <v>173.37</v>
      </c>
      <c r="M1496">
        <v>88.76</v>
      </c>
      <c r="N1496">
        <v>8.56</v>
      </c>
      <c r="O1496">
        <v>15</v>
      </c>
      <c r="P1496">
        <f t="shared" si="207"/>
        <v>1</v>
      </c>
      <c r="Q1496" t="str">
        <f t="shared" si="208"/>
        <v>Before 01-15</v>
      </c>
      <c r="R1496">
        <f t="shared" si="209"/>
        <v>147.36449999999999</v>
      </c>
      <c r="S1496">
        <f t="shared" si="210"/>
        <v>736.82249999999999</v>
      </c>
      <c r="T1496">
        <f t="shared" si="211"/>
        <v>293.02249999999998</v>
      </c>
      <c r="U1496" s="2">
        <f>Monthly_Fixed_Costs!$I$2</f>
        <v>26.363636363636363</v>
      </c>
      <c r="V1496">
        <f t="shared" si="212"/>
        <v>42.800000000000004</v>
      </c>
      <c r="W1496" s="2">
        <f t="shared" si="213"/>
        <v>223.85886363636359</v>
      </c>
      <c r="X1496">
        <f t="shared" si="214"/>
        <v>3</v>
      </c>
      <c r="Y1496">
        <f t="shared" si="215"/>
        <v>0</v>
      </c>
    </row>
    <row r="1497" spans="1:25" x14ac:dyDescent="0.3">
      <c r="A1497" t="s">
        <v>1533</v>
      </c>
      <c r="B1497" s="1">
        <v>45688</v>
      </c>
      <c r="C1497" s="1">
        <v>45690</v>
      </c>
      <c r="D1497" s="1">
        <v>45690</v>
      </c>
      <c r="E1497" t="s">
        <v>23</v>
      </c>
      <c r="F1497" t="s">
        <v>32</v>
      </c>
      <c r="G1497" t="s">
        <v>18</v>
      </c>
      <c r="H1497" t="s">
        <v>37</v>
      </c>
      <c r="I1497" t="s">
        <v>56</v>
      </c>
      <c r="J1497" t="s">
        <v>35</v>
      </c>
      <c r="K1497">
        <v>5</v>
      </c>
      <c r="L1497">
        <v>22.38</v>
      </c>
      <c r="M1497">
        <v>14.01</v>
      </c>
      <c r="N1497">
        <v>11.37</v>
      </c>
      <c r="O1497">
        <v>5</v>
      </c>
      <c r="P1497">
        <f t="shared" si="207"/>
        <v>1</v>
      </c>
      <c r="Q1497" t="str">
        <f t="shared" si="208"/>
        <v>After 01-15</v>
      </c>
      <c r="R1497">
        <f t="shared" si="209"/>
        <v>21.260999999999999</v>
      </c>
      <c r="S1497">
        <f t="shared" si="210"/>
        <v>106.30499999999999</v>
      </c>
      <c r="T1497">
        <f t="shared" si="211"/>
        <v>36.254999999999995</v>
      </c>
      <c r="U1497" s="2">
        <f>Monthly_Fixed_Costs!$I$2</f>
        <v>26.363636363636363</v>
      </c>
      <c r="V1497">
        <f t="shared" si="212"/>
        <v>56.849999999999994</v>
      </c>
      <c r="W1497" s="2">
        <f t="shared" si="213"/>
        <v>-46.958636363636359</v>
      </c>
      <c r="X1497">
        <f t="shared" si="214"/>
        <v>2</v>
      </c>
      <c r="Y1497">
        <f t="shared" si="215"/>
        <v>1</v>
      </c>
    </row>
    <row r="1498" spans="1:25" x14ac:dyDescent="0.3">
      <c r="A1498" t="s">
        <v>1534</v>
      </c>
      <c r="B1498" s="1">
        <v>45682</v>
      </c>
      <c r="C1498" s="1">
        <v>45684</v>
      </c>
      <c r="D1498" s="1">
        <v>45686</v>
      </c>
      <c r="E1498" t="s">
        <v>23</v>
      </c>
      <c r="F1498" t="s">
        <v>17</v>
      </c>
      <c r="G1498" t="s">
        <v>24</v>
      </c>
      <c r="H1498" t="s">
        <v>33</v>
      </c>
      <c r="I1498" t="s">
        <v>38</v>
      </c>
      <c r="J1498" t="s">
        <v>21</v>
      </c>
      <c r="K1498">
        <v>1</v>
      </c>
      <c r="L1498">
        <v>157.41999999999999</v>
      </c>
      <c r="M1498">
        <v>89</v>
      </c>
      <c r="N1498">
        <v>6.05</v>
      </c>
      <c r="O1498">
        <v>0</v>
      </c>
      <c r="P1498">
        <f t="shared" si="207"/>
        <v>0</v>
      </c>
      <c r="Q1498" t="str">
        <f t="shared" si="208"/>
        <v>After 01-15</v>
      </c>
      <c r="R1498">
        <f t="shared" si="209"/>
        <v>157.41999999999999</v>
      </c>
      <c r="S1498">
        <f t="shared" si="210"/>
        <v>157.41999999999999</v>
      </c>
      <c r="T1498">
        <f t="shared" si="211"/>
        <v>68.419999999999987</v>
      </c>
      <c r="U1498" s="2">
        <f>Monthly_Fixed_Costs!$I$2</f>
        <v>26.363636363636363</v>
      </c>
      <c r="V1498">
        <f t="shared" si="212"/>
        <v>6.05</v>
      </c>
      <c r="W1498" s="2">
        <f t="shared" si="213"/>
        <v>36.006363636363623</v>
      </c>
      <c r="X1498">
        <f t="shared" si="214"/>
        <v>4</v>
      </c>
      <c r="Y1498">
        <f t="shared" si="215"/>
        <v>0</v>
      </c>
    </row>
    <row r="1499" spans="1:25" x14ac:dyDescent="0.3">
      <c r="A1499" t="s">
        <v>1535</v>
      </c>
      <c r="B1499" s="1">
        <v>45679</v>
      </c>
      <c r="C1499" s="1">
        <v>45683</v>
      </c>
      <c r="D1499" s="1">
        <v>45682</v>
      </c>
      <c r="E1499" t="s">
        <v>23</v>
      </c>
      <c r="F1499" t="s">
        <v>45</v>
      </c>
      <c r="G1499" t="s">
        <v>24</v>
      </c>
      <c r="H1499" t="s">
        <v>33</v>
      </c>
      <c r="I1499" t="s">
        <v>34</v>
      </c>
      <c r="J1499" t="s">
        <v>35</v>
      </c>
      <c r="K1499">
        <v>10</v>
      </c>
      <c r="L1499">
        <v>135.59</v>
      </c>
      <c r="M1499">
        <v>64.290000000000006</v>
      </c>
      <c r="N1499">
        <v>7.51</v>
      </c>
      <c r="O1499">
        <v>15</v>
      </c>
      <c r="P1499">
        <f t="shared" si="207"/>
        <v>1</v>
      </c>
      <c r="Q1499" t="str">
        <f t="shared" si="208"/>
        <v>After 01-15</v>
      </c>
      <c r="R1499">
        <f t="shared" si="209"/>
        <v>115.25149999999999</v>
      </c>
      <c r="S1499">
        <f t="shared" si="210"/>
        <v>1152.5149999999999</v>
      </c>
      <c r="T1499">
        <f t="shared" si="211"/>
        <v>509.61499999999978</v>
      </c>
      <c r="U1499" s="2">
        <f>Monthly_Fixed_Costs!$I$2</f>
        <v>26.363636363636363</v>
      </c>
      <c r="V1499">
        <f t="shared" si="212"/>
        <v>75.099999999999994</v>
      </c>
      <c r="W1499" s="2">
        <f t="shared" si="213"/>
        <v>408.15136363636344</v>
      </c>
      <c r="X1499">
        <f t="shared" si="214"/>
        <v>3</v>
      </c>
      <c r="Y1499">
        <f t="shared" si="215"/>
        <v>0</v>
      </c>
    </row>
    <row r="1500" spans="1:25" x14ac:dyDescent="0.3">
      <c r="A1500" t="s">
        <v>1536</v>
      </c>
      <c r="B1500" s="1">
        <v>45674</v>
      </c>
      <c r="C1500" s="1">
        <v>45676</v>
      </c>
      <c r="D1500" s="1">
        <v>45676</v>
      </c>
      <c r="E1500" t="s">
        <v>23</v>
      </c>
      <c r="F1500" t="s">
        <v>41</v>
      </c>
      <c r="G1500" t="s">
        <v>18</v>
      </c>
      <c r="H1500" t="s">
        <v>19</v>
      </c>
      <c r="I1500" t="s">
        <v>20</v>
      </c>
      <c r="J1500" t="s">
        <v>21</v>
      </c>
      <c r="K1500">
        <v>6</v>
      </c>
      <c r="L1500">
        <v>115.63</v>
      </c>
      <c r="M1500">
        <v>74.599999999999994</v>
      </c>
      <c r="N1500">
        <v>8.69</v>
      </c>
      <c r="O1500">
        <v>0</v>
      </c>
      <c r="P1500">
        <f t="shared" si="207"/>
        <v>1</v>
      </c>
      <c r="Q1500" t="str">
        <f t="shared" si="208"/>
        <v>After 01-15</v>
      </c>
      <c r="R1500">
        <f t="shared" si="209"/>
        <v>115.63</v>
      </c>
      <c r="S1500">
        <f t="shared" si="210"/>
        <v>693.78</v>
      </c>
      <c r="T1500">
        <f t="shared" si="211"/>
        <v>246.18</v>
      </c>
      <c r="U1500" s="2">
        <f>Monthly_Fixed_Costs!$I$2</f>
        <v>26.363636363636363</v>
      </c>
      <c r="V1500">
        <f t="shared" si="212"/>
        <v>52.14</v>
      </c>
      <c r="W1500" s="2">
        <f t="shared" si="213"/>
        <v>167.67636363636365</v>
      </c>
      <c r="X1500">
        <f t="shared" si="214"/>
        <v>2</v>
      </c>
      <c r="Y1500">
        <f t="shared" si="215"/>
        <v>0</v>
      </c>
    </row>
    <row r="1501" spans="1:25" x14ac:dyDescent="0.3">
      <c r="A1501" t="s">
        <v>1537</v>
      </c>
      <c r="B1501" s="1">
        <v>45677</v>
      </c>
      <c r="C1501" s="1">
        <v>45680</v>
      </c>
      <c r="D1501" s="1">
        <v>45683</v>
      </c>
      <c r="E1501" t="s">
        <v>16</v>
      </c>
      <c r="F1501" t="s">
        <v>41</v>
      </c>
      <c r="G1501" t="s">
        <v>18</v>
      </c>
      <c r="H1501" t="s">
        <v>33</v>
      </c>
      <c r="I1501" t="s">
        <v>20</v>
      </c>
      <c r="J1501" t="s">
        <v>21</v>
      </c>
      <c r="K1501">
        <v>3</v>
      </c>
      <c r="L1501">
        <v>30.94</v>
      </c>
      <c r="M1501">
        <v>19.73</v>
      </c>
      <c r="N1501">
        <v>7.15</v>
      </c>
      <c r="O1501">
        <v>15</v>
      </c>
      <c r="P1501">
        <f t="shared" si="207"/>
        <v>0</v>
      </c>
      <c r="Q1501" t="str">
        <f t="shared" si="208"/>
        <v>After 01-15</v>
      </c>
      <c r="R1501">
        <f t="shared" si="209"/>
        <v>26.298999999999999</v>
      </c>
      <c r="S1501">
        <f t="shared" si="210"/>
        <v>78.896999999999991</v>
      </c>
      <c r="T1501">
        <f t="shared" si="211"/>
        <v>19.706999999999994</v>
      </c>
      <c r="U1501" s="2">
        <f>Monthly_Fixed_Costs!$I$2</f>
        <v>26.363636363636363</v>
      </c>
      <c r="V1501">
        <f t="shared" si="212"/>
        <v>21.450000000000003</v>
      </c>
      <c r="W1501" s="2">
        <f t="shared" si="213"/>
        <v>-28.106636363636369</v>
      </c>
      <c r="X1501">
        <f t="shared" si="214"/>
        <v>6</v>
      </c>
      <c r="Y1501">
        <f t="shared" si="215"/>
        <v>1</v>
      </c>
    </row>
    <row r="1502" spans="1:25" x14ac:dyDescent="0.3">
      <c r="A1502" t="s">
        <v>1538</v>
      </c>
      <c r="B1502" s="1">
        <v>45676</v>
      </c>
      <c r="C1502" s="1">
        <v>45679</v>
      </c>
      <c r="D1502" s="1">
        <v>45681</v>
      </c>
      <c r="E1502" t="s">
        <v>16</v>
      </c>
      <c r="F1502" t="s">
        <v>17</v>
      </c>
      <c r="G1502" t="s">
        <v>18</v>
      </c>
      <c r="H1502" t="s">
        <v>25</v>
      </c>
      <c r="I1502" t="s">
        <v>38</v>
      </c>
      <c r="J1502" t="s">
        <v>21</v>
      </c>
      <c r="K1502">
        <v>12</v>
      </c>
      <c r="L1502">
        <v>85.72</v>
      </c>
      <c r="M1502">
        <v>55.35</v>
      </c>
      <c r="N1502">
        <v>6.53</v>
      </c>
      <c r="O1502">
        <v>10</v>
      </c>
      <c r="P1502">
        <f t="shared" si="207"/>
        <v>0</v>
      </c>
      <c r="Q1502" t="str">
        <f t="shared" si="208"/>
        <v>After 01-15</v>
      </c>
      <c r="R1502">
        <f t="shared" si="209"/>
        <v>77.147999999999996</v>
      </c>
      <c r="S1502">
        <f t="shared" si="210"/>
        <v>925.77599999999995</v>
      </c>
      <c r="T1502">
        <f t="shared" si="211"/>
        <v>261.57599999999991</v>
      </c>
      <c r="U1502" s="2">
        <f>Monthly_Fixed_Costs!$I$2</f>
        <v>26.363636363636363</v>
      </c>
      <c r="V1502">
        <f t="shared" si="212"/>
        <v>78.36</v>
      </c>
      <c r="W1502" s="2">
        <f t="shared" si="213"/>
        <v>156.85236363636355</v>
      </c>
      <c r="X1502">
        <f t="shared" si="214"/>
        <v>5</v>
      </c>
      <c r="Y1502">
        <f t="shared" si="215"/>
        <v>0</v>
      </c>
    </row>
    <row r="1503" spans="1:25" x14ac:dyDescent="0.3">
      <c r="A1503" t="s">
        <v>1539</v>
      </c>
      <c r="B1503" s="1">
        <v>45663</v>
      </c>
      <c r="C1503" s="1">
        <v>45667</v>
      </c>
      <c r="D1503" s="1">
        <v>45666</v>
      </c>
      <c r="E1503" t="s">
        <v>16</v>
      </c>
      <c r="F1503" t="s">
        <v>17</v>
      </c>
      <c r="G1503" t="s">
        <v>18</v>
      </c>
      <c r="H1503" t="s">
        <v>19</v>
      </c>
      <c r="I1503" t="s">
        <v>34</v>
      </c>
      <c r="J1503" t="s">
        <v>35</v>
      </c>
      <c r="K1503">
        <v>18</v>
      </c>
      <c r="L1503">
        <v>49.29</v>
      </c>
      <c r="M1503">
        <v>25.24</v>
      </c>
      <c r="N1503">
        <v>7.99</v>
      </c>
      <c r="O1503">
        <v>15</v>
      </c>
      <c r="P1503">
        <f t="shared" si="207"/>
        <v>1</v>
      </c>
      <c r="Q1503" t="str">
        <f t="shared" si="208"/>
        <v>Before 01-15</v>
      </c>
      <c r="R1503">
        <f t="shared" si="209"/>
        <v>41.896499999999996</v>
      </c>
      <c r="S1503">
        <f t="shared" si="210"/>
        <v>754.13699999999994</v>
      </c>
      <c r="T1503">
        <f t="shared" si="211"/>
        <v>299.81699999999995</v>
      </c>
      <c r="U1503" s="2">
        <f>Monthly_Fixed_Costs!$I$2</f>
        <v>26.363636363636363</v>
      </c>
      <c r="V1503">
        <f t="shared" si="212"/>
        <v>143.82</v>
      </c>
      <c r="W1503" s="2">
        <f t="shared" si="213"/>
        <v>129.63336363636358</v>
      </c>
      <c r="X1503">
        <f t="shared" si="214"/>
        <v>3</v>
      </c>
      <c r="Y1503">
        <f t="shared" si="215"/>
        <v>0</v>
      </c>
    </row>
    <row r="1504" spans="1:25" x14ac:dyDescent="0.3">
      <c r="A1504" t="s">
        <v>1540</v>
      </c>
      <c r="B1504" s="1">
        <v>45668</v>
      </c>
      <c r="C1504" s="1">
        <v>45672</v>
      </c>
      <c r="D1504" s="1">
        <v>45672</v>
      </c>
      <c r="E1504" t="s">
        <v>23</v>
      </c>
      <c r="F1504" t="s">
        <v>17</v>
      </c>
      <c r="G1504" t="s">
        <v>18</v>
      </c>
      <c r="H1504" t="s">
        <v>19</v>
      </c>
      <c r="I1504" t="s">
        <v>47</v>
      </c>
      <c r="J1504" t="s">
        <v>35</v>
      </c>
      <c r="K1504">
        <v>18</v>
      </c>
      <c r="L1504">
        <v>106.22</v>
      </c>
      <c r="M1504">
        <v>42.79</v>
      </c>
      <c r="N1504">
        <v>4.05</v>
      </c>
      <c r="O1504">
        <v>10</v>
      </c>
      <c r="P1504">
        <f t="shared" si="207"/>
        <v>1</v>
      </c>
      <c r="Q1504" t="str">
        <f t="shared" si="208"/>
        <v>Before 01-15</v>
      </c>
      <c r="R1504">
        <f t="shared" si="209"/>
        <v>95.597999999999999</v>
      </c>
      <c r="S1504">
        <f t="shared" si="210"/>
        <v>1720.7639999999999</v>
      </c>
      <c r="T1504">
        <f t="shared" si="211"/>
        <v>950.54399999999987</v>
      </c>
      <c r="U1504" s="2">
        <f>Monthly_Fixed_Costs!$I$2</f>
        <v>26.363636363636363</v>
      </c>
      <c r="V1504">
        <f t="shared" si="212"/>
        <v>72.899999999999991</v>
      </c>
      <c r="W1504" s="2">
        <f t="shared" si="213"/>
        <v>851.28036363636352</v>
      </c>
      <c r="X1504">
        <f t="shared" si="214"/>
        <v>4</v>
      </c>
      <c r="Y1504">
        <f t="shared" si="215"/>
        <v>0</v>
      </c>
    </row>
    <row r="1505" spans="1:25" x14ac:dyDescent="0.3">
      <c r="A1505" t="s">
        <v>1541</v>
      </c>
      <c r="B1505" s="1">
        <v>45672</v>
      </c>
      <c r="C1505" s="1">
        <v>45674</v>
      </c>
      <c r="D1505" s="1">
        <v>45673</v>
      </c>
      <c r="E1505" t="s">
        <v>23</v>
      </c>
      <c r="F1505" t="s">
        <v>32</v>
      </c>
      <c r="G1505" t="s">
        <v>24</v>
      </c>
      <c r="H1505" t="s">
        <v>19</v>
      </c>
      <c r="I1505" t="s">
        <v>74</v>
      </c>
      <c r="J1505" t="s">
        <v>27</v>
      </c>
      <c r="K1505">
        <v>19</v>
      </c>
      <c r="L1505">
        <v>27.81</v>
      </c>
      <c r="M1505">
        <v>14.96</v>
      </c>
      <c r="N1505">
        <v>6.65</v>
      </c>
      <c r="O1505">
        <v>5</v>
      </c>
      <c r="P1505">
        <f t="shared" si="207"/>
        <v>1</v>
      </c>
      <c r="Q1505" t="str">
        <f t="shared" si="208"/>
        <v>Before 01-15</v>
      </c>
      <c r="R1505">
        <f t="shared" si="209"/>
        <v>26.419499999999999</v>
      </c>
      <c r="S1505">
        <f t="shared" si="210"/>
        <v>501.97050000000002</v>
      </c>
      <c r="T1505">
        <f t="shared" si="211"/>
        <v>217.73050000000001</v>
      </c>
      <c r="U1505" s="2">
        <f>Monthly_Fixed_Costs!$I$2</f>
        <v>26.363636363636363</v>
      </c>
      <c r="V1505">
        <f t="shared" si="212"/>
        <v>126.35000000000001</v>
      </c>
      <c r="W1505" s="2">
        <f t="shared" si="213"/>
        <v>65.016863636363638</v>
      </c>
      <c r="X1505">
        <f t="shared" si="214"/>
        <v>1</v>
      </c>
      <c r="Y1505">
        <f t="shared" si="215"/>
        <v>0</v>
      </c>
    </row>
    <row r="1506" spans="1:25" x14ac:dyDescent="0.3">
      <c r="A1506" t="s">
        <v>1542</v>
      </c>
      <c r="B1506" s="1">
        <v>45674</v>
      </c>
      <c r="C1506" s="1">
        <v>45677</v>
      </c>
      <c r="D1506" s="1">
        <v>45676</v>
      </c>
      <c r="E1506" t="s">
        <v>23</v>
      </c>
      <c r="F1506" t="s">
        <v>17</v>
      </c>
      <c r="G1506" t="s">
        <v>24</v>
      </c>
      <c r="H1506" t="s">
        <v>37</v>
      </c>
      <c r="I1506" t="s">
        <v>29</v>
      </c>
      <c r="J1506" t="s">
        <v>27</v>
      </c>
      <c r="K1506">
        <v>12</v>
      </c>
      <c r="L1506">
        <v>163.41</v>
      </c>
      <c r="M1506">
        <v>100.15</v>
      </c>
      <c r="N1506">
        <v>6.38</v>
      </c>
      <c r="O1506">
        <v>5</v>
      </c>
      <c r="P1506">
        <f t="shared" si="207"/>
        <v>1</v>
      </c>
      <c r="Q1506" t="str">
        <f t="shared" si="208"/>
        <v>After 01-15</v>
      </c>
      <c r="R1506">
        <f t="shared" si="209"/>
        <v>155.23949999999999</v>
      </c>
      <c r="S1506">
        <f t="shared" si="210"/>
        <v>1862.8739999999998</v>
      </c>
      <c r="T1506">
        <f t="shared" si="211"/>
        <v>661.07399999999961</v>
      </c>
      <c r="U1506" s="2">
        <f>Monthly_Fixed_Costs!$I$2</f>
        <v>26.363636363636363</v>
      </c>
      <c r="V1506">
        <f t="shared" si="212"/>
        <v>76.56</v>
      </c>
      <c r="W1506" s="2">
        <f t="shared" si="213"/>
        <v>558.15036363636329</v>
      </c>
      <c r="X1506">
        <f t="shared" si="214"/>
        <v>2</v>
      </c>
      <c r="Y1506">
        <f t="shared" si="215"/>
        <v>0</v>
      </c>
    </row>
    <row r="1507" spans="1:25" x14ac:dyDescent="0.3">
      <c r="A1507" t="s">
        <v>1543</v>
      </c>
      <c r="B1507" s="1">
        <v>45658</v>
      </c>
      <c r="C1507" s="1">
        <v>45660</v>
      </c>
      <c r="D1507" s="1">
        <v>45660</v>
      </c>
      <c r="E1507" t="s">
        <v>16</v>
      </c>
      <c r="F1507" t="s">
        <v>17</v>
      </c>
      <c r="G1507" t="s">
        <v>18</v>
      </c>
      <c r="H1507" t="s">
        <v>19</v>
      </c>
      <c r="I1507" t="s">
        <v>20</v>
      </c>
      <c r="J1507" t="s">
        <v>21</v>
      </c>
      <c r="K1507">
        <v>18</v>
      </c>
      <c r="L1507">
        <v>47.16</v>
      </c>
      <c r="M1507">
        <v>24.89</v>
      </c>
      <c r="N1507">
        <v>4.87</v>
      </c>
      <c r="O1507">
        <v>0</v>
      </c>
      <c r="P1507">
        <f t="shared" si="207"/>
        <v>1</v>
      </c>
      <c r="Q1507" t="str">
        <f t="shared" si="208"/>
        <v>Before 01-15</v>
      </c>
      <c r="R1507">
        <f t="shared" si="209"/>
        <v>47.16</v>
      </c>
      <c r="S1507">
        <f t="shared" si="210"/>
        <v>848.87999999999988</v>
      </c>
      <c r="T1507">
        <f t="shared" si="211"/>
        <v>400.8599999999999</v>
      </c>
      <c r="U1507" s="2">
        <f>Monthly_Fixed_Costs!$I$2</f>
        <v>26.363636363636363</v>
      </c>
      <c r="V1507">
        <f t="shared" si="212"/>
        <v>87.66</v>
      </c>
      <c r="W1507" s="2">
        <f t="shared" si="213"/>
        <v>286.83636363636356</v>
      </c>
      <c r="X1507">
        <f t="shared" si="214"/>
        <v>2</v>
      </c>
      <c r="Y1507">
        <f t="shared" si="215"/>
        <v>0</v>
      </c>
    </row>
    <row r="1508" spans="1:25" x14ac:dyDescent="0.3">
      <c r="A1508" t="s">
        <v>1544</v>
      </c>
      <c r="B1508" s="1">
        <v>45659</v>
      </c>
      <c r="C1508" s="1">
        <v>45663</v>
      </c>
      <c r="D1508" s="1">
        <v>45663</v>
      </c>
      <c r="E1508" t="s">
        <v>16</v>
      </c>
      <c r="F1508" t="s">
        <v>17</v>
      </c>
      <c r="G1508" t="s">
        <v>18</v>
      </c>
      <c r="H1508" t="s">
        <v>25</v>
      </c>
      <c r="I1508" t="s">
        <v>38</v>
      </c>
      <c r="J1508" t="s">
        <v>21</v>
      </c>
      <c r="K1508">
        <v>17</v>
      </c>
      <c r="L1508">
        <v>62.94</v>
      </c>
      <c r="M1508">
        <v>32.200000000000003</v>
      </c>
      <c r="N1508">
        <v>11.44</v>
      </c>
      <c r="O1508">
        <v>15</v>
      </c>
      <c r="P1508">
        <f t="shared" si="207"/>
        <v>1</v>
      </c>
      <c r="Q1508" t="str">
        <f t="shared" si="208"/>
        <v>Before 01-15</v>
      </c>
      <c r="R1508">
        <f t="shared" si="209"/>
        <v>53.498999999999995</v>
      </c>
      <c r="S1508">
        <f t="shared" si="210"/>
        <v>909.48299999999995</v>
      </c>
      <c r="T1508">
        <f t="shared" si="211"/>
        <v>362.08299999999986</v>
      </c>
      <c r="U1508" s="2">
        <f>Monthly_Fixed_Costs!$I$2</f>
        <v>26.363636363636363</v>
      </c>
      <c r="V1508">
        <f t="shared" si="212"/>
        <v>194.48</v>
      </c>
      <c r="W1508" s="2">
        <f t="shared" si="213"/>
        <v>141.23936363636349</v>
      </c>
      <c r="X1508">
        <f t="shared" si="214"/>
        <v>4</v>
      </c>
      <c r="Y1508">
        <f t="shared" si="215"/>
        <v>0</v>
      </c>
    </row>
    <row r="1509" spans="1:25" x14ac:dyDescent="0.3">
      <c r="A1509" t="s">
        <v>1545</v>
      </c>
      <c r="B1509" s="1">
        <v>45678</v>
      </c>
      <c r="C1509" s="1">
        <v>45682</v>
      </c>
      <c r="D1509" s="1">
        <v>45682</v>
      </c>
      <c r="E1509" t="s">
        <v>16</v>
      </c>
      <c r="F1509" t="s">
        <v>45</v>
      </c>
      <c r="G1509" t="s">
        <v>18</v>
      </c>
      <c r="H1509" t="s">
        <v>37</v>
      </c>
      <c r="I1509" t="s">
        <v>56</v>
      </c>
      <c r="J1509" t="s">
        <v>35</v>
      </c>
      <c r="K1509">
        <v>16</v>
      </c>
      <c r="L1509">
        <v>163.85</v>
      </c>
      <c r="M1509">
        <v>92.48</v>
      </c>
      <c r="N1509">
        <v>7.9</v>
      </c>
      <c r="O1509">
        <v>5</v>
      </c>
      <c r="P1509">
        <f t="shared" si="207"/>
        <v>1</v>
      </c>
      <c r="Q1509" t="str">
        <f t="shared" si="208"/>
        <v>After 01-15</v>
      </c>
      <c r="R1509">
        <f t="shared" si="209"/>
        <v>155.6575</v>
      </c>
      <c r="S1509">
        <f t="shared" si="210"/>
        <v>2490.52</v>
      </c>
      <c r="T1509">
        <f t="shared" si="211"/>
        <v>1010.8399999999999</v>
      </c>
      <c r="U1509" s="2">
        <f>Monthly_Fixed_Costs!$I$2</f>
        <v>26.363636363636363</v>
      </c>
      <c r="V1509">
        <f t="shared" si="212"/>
        <v>126.4</v>
      </c>
      <c r="W1509" s="2">
        <f t="shared" si="213"/>
        <v>858.07636363636357</v>
      </c>
      <c r="X1509">
        <f t="shared" si="214"/>
        <v>4</v>
      </c>
      <c r="Y1509">
        <f t="shared" si="215"/>
        <v>0</v>
      </c>
    </row>
    <row r="1510" spans="1:25" x14ac:dyDescent="0.3">
      <c r="A1510" t="s">
        <v>1546</v>
      </c>
      <c r="B1510" s="1">
        <v>45670</v>
      </c>
      <c r="C1510" s="1">
        <v>45674</v>
      </c>
      <c r="D1510" s="1">
        <v>45673</v>
      </c>
      <c r="E1510" t="s">
        <v>23</v>
      </c>
      <c r="F1510" t="s">
        <v>17</v>
      </c>
      <c r="G1510" t="s">
        <v>24</v>
      </c>
      <c r="H1510" t="s">
        <v>33</v>
      </c>
      <c r="I1510" t="s">
        <v>34</v>
      </c>
      <c r="J1510" t="s">
        <v>35</v>
      </c>
      <c r="K1510">
        <v>8</v>
      </c>
      <c r="L1510">
        <v>95.96</v>
      </c>
      <c r="M1510">
        <v>52.6</v>
      </c>
      <c r="N1510">
        <v>6.38</v>
      </c>
      <c r="O1510">
        <v>10</v>
      </c>
      <c r="P1510">
        <f t="shared" si="207"/>
        <v>1</v>
      </c>
      <c r="Q1510" t="str">
        <f t="shared" si="208"/>
        <v>Before 01-15</v>
      </c>
      <c r="R1510">
        <f t="shared" si="209"/>
        <v>86.36399999999999</v>
      </c>
      <c r="S1510">
        <f t="shared" si="210"/>
        <v>690.91199999999992</v>
      </c>
      <c r="T1510">
        <f t="shared" si="211"/>
        <v>270.11199999999991</v>
      </c>
      <c r="U1510" s="2">
        <f>Monthly_Fixed_Costs!$I$2</f>
        <v>26.363636363636363</v>
      </c>
      <c r="V1510">
        <f t="shared" si="212"/>
        <v>51.04</v>
      </c>
      <c r="W1510" s="2">
        <f t="shared" si="213"/>
        <v>192.70836363636354</v>
      </c>
      <c r="X1510">
        <f t="shared" si="214"/>
        <v>3</v>
      </c>
      <c r="Y1510">
        <f t="shared" si="215"/>
        <v>0</v>
      </c>
    </row>
    <row r="1511" spans="1:25" x14ac:dyDescent="0.3">
      <c r="A1511" t="s">
        <v>1547</v>
      </c>
      <c r="B1511" s="1">
        <v>45660</v>
      </c>
      <c r="C1511" s="1">
        <v>45664</v>
      </c>
      <c r="D1511" s="1">
        <v>45663</v>
      </c>
      <c r="E1511" t="s">
        <v>16</v>
      </c>
      <c r="F1511" t="s">
        <v>17</v>
      </c>
      <c r="G1511" t="s">
        <v>18</v>
      </c>
      <c r="H1511" t="s">
        <v>19</v>
      </c>
      <c r="I1511" t="s">
        <v>38</v>
      </c>
      <c r="J1511" t="s">
        <v>21</v>
      </c>
      <c r="K1511">
        <v>3</v>
      </c>
      <c r="L1511">
        <v>28.66</v>
      </c>
      <c r="M1511">
        <v>14.9</v>
      </c>
      <c r="N1511">
        <v>10.029999999999999</v>
      </c>
      <c r="O1511">
        <v>10</v>
      </c>
      <c r="P1511">
        <f t="shared" si="207"/>
        <v>1</v>
      </c>
      <c r="Q1511" t="str">
        <f t="shared" si="208"/>
        <v>Before 01-15</v>
      </c>
      <c r="R1511">
        <f t="shared" si="209"/>
        <v>25.794</v>
      </c>
      <c r="S1511">
        <f t="shared" si="210"/>
        <v>77.382000000000005</v>
      </c>
      <c r="T1511">
        <f t="shared" si="211"/>
        <v>32.682000000000002</v>
      </c>
      <c r="U1511" s="2">
        <f>Monthly_Fixed_Costs!$I$2</f>
        <v>26.363636363636363</v>
      </c>
      <c r="V1511">
        <f t="shared" si="212"/>
        <v>30.089999999999996</v>
      </c>
      <c r="W1511" s="2">
        <f t="shared" si="213"/>
        <v>-23.771636363636361</v>
      </c>
      <c r="X1511">
        <f t="shared" si="214"/>
        <v>3</v>
      </c>
      <c r="Y1511">
        <f t="shared" si="215"/>
        <v>1</v>
      </c>
    </row>
    <row r="1512" spans="1:25" x14ac:dyDescent="0.3">
      <c r="A1512" t="s">
        <v>1548</v>
      </c>
      <c r="B1512" s="1">
        <v>45664</v>
      </c>
      <c r="C1512" s="1">
        <v>45667</v>
      </c>
      <c r="D1512" s="1">
        <v>45666</v>
      </c>
      <c r="E1512" t="s">
        <v>16</v>
      </c>
      <c r="F1512" t="s">
        <v>17</v>
      </c>
      <c r="G1512" t="s">
        <v>18</v>
      </c>
      <c r="H1512" t="s">
        <v>37</v>
      </c>
      <c r="I1512" t="s">
        <v>26</v>
      </c>
      <c r="J1512" t="s">
        <v>27</v>
      </c>
      <c r="K1512">
        <v>9</v>
      </c>
      <c r="L1512">
        <v>31.08</v>
      </c>
      <c r="M1512">
        <v>12.53</v>
      </c>
      <c r="N1512">
        <v>3.5</v>
      </c>
      <c r="O1512">
        <v>5</v>
      </c>
      <c r="P1512">
        <f t="shared" si="207"/>
        <v>1</v>
      </c>
      <c r="Q1512" t="str">
        <f t="shared" si="208"/>
        <v>Before 01-15</v>
      </c>
      <c r="R1512">
        <f t="shared" si="209"/>
        <v>29.525999999999996</v>
      </c>
      <c r="S1512">
        <f t="shared" si="210"/>
        <v>265.73399999999998</v>
      </c>
      <c r="T1512">
        <f t="shared" si="211"/>
        <v>152.964</v>
      </c>
      <c r="U1512" s="2">
        <f>Monthly_Fixed_Costs!$I$2</f>
        <v>26.363636363636363</v>
      </c>
      <c r="V1512">
        <f t="shared" si="212"/>
        <v>31.5</v>
      </c>
      <c r="W1512" s="2">
        <f t="shared" si="213"/>
        <v>95.100363636363639</v>
      </c>
      <c r="X1512">
        <f t="shared" si="214"/>
        <v>2</v>
      </c>
      <c r="Y1512">
        <f t="shared" si="215"/>
        <v>0</v>
      </c>
    </row>
    <row r="1513" spans="1:25" x14ac:dyDescent="0.3">
      <c r="A1513" t="s">
        <v>1549</v>
      </c>
      <c r="B1513" s="1">
        <v>45660</v>
      </c>
      <c r="C1513" s="1">
        <v>45664</v>
      </c>
      <c r="D1513" s="1">
        <v>45663</v>
      </c>
      <c r="E1513" t="s">
        <v>23</v>
      </c>
      <c r="F1513" t="s">
        <v>32</v>
      </c>
      <c r="G1513" t="s">
        <v>24</v>
      </c>
      <c r="H1513" t="s">
        <v>19</v>
      </c>
      <c r="I1513" t="s">
        <v>47</v>
      </c>
      <c r="J1513" t="s">
        <v>35</v>
      </c>
      <c r="K1513">
        <v>19</v>
      </c>
      <c r="L1513">
        <v>44.85</v>
      </c>
      <c r="M1513">
        <v>28.11</v>
      </c>
      <c r="N1513">
        <v>9.83</v>
      </c>
      <c r="O1513">
        <v>15</v>
      </c>
      <c r="P1513">
        <f t="shared" si="207"/>
        <v>1</v>
      </c>
      <c r="Q1513" t="str">
        <f t="shared" si="208"/>
        <v>Before 01-15</v>
      </c>
      <c r="R1513">
        <f t="shared" si="209"/>
        <v>38.122500000000002</v>
      </c>
      <c r="S1513">
        <f t="shared" si="210"/>
        <v>724.3275000000001</v>
      </c>
      <c r="T1513">
        <f t="shared" si="211"/>
        <v>190.23750000000007</v>
      </c>
      <c r="U1513" s="2">
        <f>Monthly_Fixed_Costs!$I$2</f>
        <v>26.363636363636363</v>
      </c>
      <c r="V1513">
        <f t="shared" si="212"/>
        <v>186.77</v>
      </c>
      <c r="W1513" s="2">
        <f t="shared" si="213"/>
        <v>-22.896136363636316</v>
      </c>
      <c r="X1513">
        <f t="shared" si="214"/>
        <v>3</v>
      </c>
      <c r="Y1513">
        <f t="shared" si="215"/>
        <v>1</v>
      </c>
    </row>
    <row r="1514" spans="1:25" x14ac:dyDescent="0.3">
      <c r="A1514" t="s">
        <v>1550</v>
      </c>
      <c r="B1514" s="1">
        <v>45663</v>
      </c>
      <c r="C1514" s="1">
        <v>45665</v>
      </c>
      <c r="D1514" s="1">
        <v>45664</v>
      </c>
      <c r="E1514" t="s">
        <v>23</v>
      </c>
      <c r="F1514" t="s">
        <v>17</v>
      </c>
      <c r="G1514" t="s">
        <v>18</v>
      </c>
      <c r="H1514" t="s">
        <v>33</v>
      </c>
      <c r="I1514" t="s">
        <v>38</v>
      </c>
      <c r="J1514" t="s">
        <v>21</v>
      </c>
      <c r="K1514">
        <v>2</v>
      </c>
      <c r="L1514">
        <v>181.25</v>
      </c>
      <c r="M1514">
        <v>87.1</v>
      </c>
      <c r="N1514">
        <v>3.42</v>
      </c>
      <c r="O1514">
        <v>15</v>
      </c>
      <c r="P1514">
        <f t="shared" si="207"/>
        <v>1</v>
      </c>
      <c r="Q1514" t="str">
        <f t="shared" si="208"/>
        <v>Before 01-15</v>
      </c>
      <c r="R1514">
        <f t="shared" si="209"/>
        <v>154.0625</v>
      </c>
      <c r="S1514">
        <f t="shared" si="210"/>
        <v>308.125</v>
      </c>
      <c r="T1514">
        <f t="shared" si="211"/>
        <v>133.92500000000001</v>
      </c>
      <c r="U1514" s="2">
        <f>Monthly_Fixed_Costs!$I$2</f>
        <v>26.363636363636363</v>
      </c>
      <c r="V1514">
        <f t="shared" si="212"/>
        <v>6.84</v>
      </c>
      <c r="W1514" s="2">
        <f t="shared" si="213"/>
        <v>100.72136363636365</v>
      </c>
      <c r="X1514">
        <f t="shared" si="214"/>
        <v>1</v>
      </c>
      <c r="Y1514">
        <f t="shared" si="215"/>
        <v>0</v>
      </c>
    </row>
    <row r="1515" spans="1:25" x14ac:dyDescent="0.3">
      <c r="A1515" t="s">
        <v>1551</v>
      </c>
      <c r="B1515" s="1">
        <v>45663</v>
      </c>
      <c r="C1515" s="1">
        <v>45667</v>
      </c>
      <c r="D1515" s="1">
        <v>45666</v>
      </c>
      <c r="E1515" t="s">
        <v>23</v>
      </c>
      <c r="F1515" t="s">
        <v>17</v>
      </c>
      <c r="G1515" t="s">
        <v>24</v>
      </c>
      <c r="H1515" t="s">
        <v>33</v>
      </c>
      <c r="I1515" t="s">
        <v>20</v>
      </c>
      <c r="J1515" t="s">
        <v>21</v>
      </c>
      <c r="K1515">
        <v>3</v>
      </c>
      <c r="L1515">
        <v>75.459999999999994</v>
      </c>
      <c r="M1515">
        <v>39.79</v>
      </c>
      <c r="N1515">
        <v>4.49</v>
      </c>
      <c r="O1515">
        <v>0</v>
      </c>
      <c r="P1515">
        <f t="shared" si="207"/>
        <v>1</v>
      </c>
      <c r="Q1515" t="str">
        <f t="shared" si="208"/>
        <v>Before 01-15</v>
      </c>
      <c r="R1515">
        <f t="shared" si="209"/>
        <v>75.459999999999994</v>
      </c>
      <c r="S1515">
        <f t="shared" si="210"/>
        <v>226.38</v>
      </c>
      <c r="T1515">
        <f t="shared" si="211"/>
        <v>107.00999999999999</v>
      </c>
      <c r="U1515" s="2">
        <f>Monthly_Fixed_Costs!$I$2</f>
        <v>26.363636363636363</v>
      </c>
      <c r="V1515">
        <f t="shared" si="212"/>
        <v>13.47</v>
      </c>
      <c r="W1515" s="2">
        <f t="shared" si="213"/>
        <v>67.176363636363618</v>
      </c>
      <c r="X1515">
        <f t="shared" si="214"/>
        <v>3</v>
      </c>
      <c r="Y1515">
        <f t="shared" si="215"/>
        <v>0</v>
      </c>
    </row>
    <row r="1516" spans="1:25" x14ac:dyDescent="0.3">
      <c r="A1516" t="s">
        <v>1552</v>
      </c>
      <c r="B1516" s="1">
        <v>45663</v>
      </c>
      <c r="C1516" s="1">
        <v>45666</v>
      </c>
      <c r="D1516" s="1">
        <v>45666</v>
      </c>
      <c r="E1516" t="s">
        <v>16</v>
      </c>
      <c r="F1516" t="s">
        <v>41</v>
      </c>
      <c r="G1516" t="s">
        <v>18</v>
      </c>
      <c r="H1516" t="s">
        <v>33</v>
      </c>
      <c r="I1516" t="s">
        <v>20</v>
      </c>
      <c r="J1516" t="s">
        <v>21</v>
      </c>
      <c r="K1516">
        <v>17</v>
      </c>
      <c r="L1516">
        <v>194.24</v>
      </c>
      <c r="M1516">
        <v>115.07</v>
      </c>
      <c r="N1516">
        <v>9.33</v>
      </c>
      <c r="O1516">
        <v>5</v>
      </c>
      <c r="P1516">
        <f t="shared" si="207"/>
        <v>1</v>
      </c>
      <c r="Q1516" t="str">
        <f t="shared" si="208"/>
        <v>Before 01-15</v>
      </c>
      <c r="R1516">
        <f t="shared" si="209"/>
        <v>184.52799999999999</v>
      </c>
      <c r="S1516">
        <f t="shared" si="210"/>
        <v>3136.9759999999997</v>
      </c>
      <c r="T1516">
        <f t="shared" si="211"/>
        <v>1180.7859999999998</v>
      </c>
      <c r="U1516" s="2">
        <f>Monthly_Fixed_Costs!$I$2</f>
        <v>26.363636363636363</v>
      </c>
      <c r="V1516">
        <f t="shared" si="212"/>
        <v>158.61000000000001</v>
      </c>
      <c r="W1516" s="2">
        <f t="shared" si="213"/>
        <v>995.81236363636344</v>
      </c>
      <c r="X1516">
        <f t="shared" si="214"/>
        <v>3</v>
      </c>
      <c r="Y1516">
        <f t="shared" si="215"/>
        <v>0</v>
      </c>
    </row>
    <row r="1517" spans="1:25" x14ac:dyDescent="0.3">
      <c r="A1517" t="s">
        <v>1553</v>
      </c>
      <c r="B1517" s="1">
        <v>45658</v>
      </c>
      <c r="C1517" s="1">
        <v>45660</v>
      </c>
      <c r="D1517" s="1">
        <v>45659</v>
      </c>
      <c r="E1517" t="s">
        <v>23</v>
      </c>
      <c r="F1517" t="s">
        <v>45</v>
      </c>
      <c r="G1517" t="s">
        <v>24</v>
      </c>
      <c r="H1517" t="s">
        <v>19</v>
      </c>
      <c r="I1517" t="s">
        <v>34</v>
      </c>
      <c r="J1517" t="s">
        <v>35</v>
      </c>
      <c r="K1517">
        <v>15</v>
      </c>
      <c r="L1517">
        <v>114.69</v>
      </c>
      <c r="M1517">
        <v>59.46</v>
      </c>
      <c r="N1517">
        <v>10.050000000000001</v>
      </c>
      <c r="O1517">
        <v>0</v>
      </c>
      <c r="P1517">
        <f t="shared" si="207"/>
        <v>1</v>
      </c>
      <c r="Q1517" t="str">
        <f t="shared" si="208"/>
        <v>Before 01-15</v>
      </c>
      <c r="R1517">
        <f t="shared" si="209"/>
        <v>114.69</v>
      </c>
      <c r="S1517">
        <f t="shared" si="210"/>
        <v>1720.35</v>
      </c>
      <c r="T1517">
        <f t="shared" si="211"/>
        <v>828.44999999999993</v>
      </c>
      <c r="U1517" s="2">
        <f>Monthly_Fixed_Costs!$I$2</f>
        <v>26.363636363636363</v>
      </c>
      <c r="V1517">
        <f t="shared" si="212"/>
        <v>150.75</v>
      </c>
      <c r="W1517" s="2">
        <f t="shared" si="213"/>
        <v>651.33636363636356</v>
      </c>
      <c r="X1517">
        <f t="shared" si="214"/>
        <v>1</v>
      </c>
      <c r="Y1517">
        <f t="shared" si="215"/>
        <v>0</v>
      </c>
    </row>
    <row r="1518" spans="1:25" x14ac:dyDescent="0.3">
      <c r="A1518" t="s">
        <v>1554</v>
      </c>
      <c r="B1518" s="1">
        <v>45688</v>
      </c>
      <c r="C1518" s="1">
        <v>45692</v>
      </c>
      <c r="D1518" s="1">
        <v>45694</v>
      </c>
      <c r="E1518" t="s">
        <v>23</v>
      </c>
      <c r="F1518" t="s">
        <v>32</v>
      </c>
      <c r="G1518" t="s">
        <v>18</v>
      </c>
      <c r="H1518" t="s">
        <v>33</v>
      </c>
      <c r="I1518" t="s">
        <v>29</v>
      </c>
      <c r="J1518" t="s">
        <v>27</v>
      </c>
      <c r="K1518">
        <v>11</v>
      </c>
      <c r="L1518">
        <v>141.78</v>
      </c>
      <c r="M1518">
        <v>86.22</v>
      </c>
      <c r="N1518">
        <v>4.62</v>
      </c>
      <c r="O1518">
        <v>0</v>
      </c>
      <c r="P1518">
        <f t="shared" si="207"/>
        <v>0</v>
      </c>
      <c r="Q1518" t="str">
        <f t="shared" si="208"/>
        <v>After 01-15</v>
      </c>
      <c r="R1518">
        <f t="shared" si="209"/>
        <v>141.78</v>
      </c>
      <c r="S1518">
        <f t="shared" si="210"/>
        <v>1559.58</v>
      </c>
      <c r="T1518">
        <f t="shared" si="211"/>
        <v>611.16</v>
      </c>
      <c r="U1518" s="2">
        <f>Monthly_Fixed_Costs!$I$2</f>
        <v>26.363636363636363</v>
      </c>
      <c r="V1518">
        <f t="shared" si="212"/>
        <v>50.82</v>
      </c>
      <c r="W1518" s="2">
        <f t="shared" si="213"/>
        <v>533.97636363636366</v>
      </c>
      <c r="X1518">
        <f t="shared" si="214"/>
        <v>6</v>
      </c>
      <c r="Y1518">
        <f t="shared" si="215"/>
        <v>0</v>
      </c>
    </row>
    <row r="1519" spans="1:25" x14ac:dyDescent="0.3">
      <c r="A1519" t="s">
        <v>1555</v>
      </c>
      <c r="B1519" s="1">
        <v>45680</v>
      </c>
      <c r="C1519" s="1">
        <v>45684</v>
      </c>
      <c r="D1519" s="1">
        <v>45687</v>
      </c>
      <c r="E1519" t="s">
        <v>16</v>
      </c>
      <c r="F1519" t="s">
        <v>32</v>
      </c>
      <c r="G1519" t="s">
        <v>18</v>
      </c>
      <c r="H1519" t="s">
        <v>19</v>
      </c>
      <c r="I1519" t="s">
        <v>38</v>
      </c>
      <c r="J1519" t="s">
        <v>21</v>
      </c>
      <c r="K1519">
        <v>17</v>
      </c>
      <c r="L1519">
        <v>47.6</v>
      </c>
      <c r="M1519">
        <v>26.68</v>
      </c>
      <c r="N1519">
        <v>5.73</v>
      </c>
      <c r="O1519">
        <v>0</v>
      </c>
      <c r="P1519">
        <f t="shared" si="207"/>
        <v>0</v>
      </c>
      <c r="Q1519" t="str">
        <f t="shared" si="208"/>
        <v>After 01-15</v>
      </c>
      <c r="R1519">
        <f t="shared" si="209"/>
        <v>47.6</v>
      </c>
      <c r="S1519">
        <f t="shared" si="210"/>
        <v>809.2</v>
      </c>
      <c r="T1519">
        <f t="shared" si="211"/>
        <v>355.64000000000004</v>
      </c>
      <c r="U1519" s="2">
        <f>Monthly_Fixed_Costs!$I$2</f>
        <v>26.363636363636363</v>
      </c>
      <c r="V1519">
        <f t="shared" si="212"/>
        <v>97.410000000000011</v>
      </c>
      <c r="W1519" s="2">
        <f t="shared" si="213"/>
        <v>231.86636363636367</v>
      </c>
      <c r="X1519">
        <f t="shared" si="214"/>
        <v>7</v>
      </c>
      <c r="Y1519">
        <f t="shared" si="215"/>
        <v>0</v>
      </c>
    </row>
    <row r="1520" spans="1:25" x14ac:dyDescent="0.3">
      <c r="A1520" t="s">
        <v>1556</v>
      </c>
      <c r="B1520" s="1">
        <v>45664</v>
      </c>
      <c r="C1520" s="1">
        <v>45666</v>
      </c>
      <c r="D1520" s="1">
        <v>45665</v>
      </c>
      <c r="E1520" t="s">
        <v>23</v>
      </c>
      <c r="F1520" t="s">
        <v>32</v>
      </c>
      <c r="G1520" t="s">
        <v>24</v>
      </c>
      <c r="H1520" t="s">
        <v>19</v>
      </c>
      <c r="I1520" t="s">
        <v>34</v>
      </c>
      <c r="J1520" t="s">
        <v>35</v>
      </c>
      <c r="K1520">
        <v>19</v>
      </c>
      <c r="L1520">
        <v>39.29</v>
      </c>
      <c r="M1520">
        <v>17.09</v>
      </c>
      <c r="N1520">
        <v>6.32</v>
      </c>
      <c r="O1520">
        <v>10</v>
      </c>
      <c r="P1520">
        <f t="shared" si="207"/>
        <v>1</v>
      </c>
      <c r="Q1520" t="str">
        <f t="shared" si="208"/>
        <v>Before 01-15</v>
      </c>
      <c r="R1520">
        <f t="shared" si="209"/>
        <v>35.360999999999997</v>
      </c>
      <c r="S1520">
        <f t="shared" si="210"/>
        <v>671.85899999999992</v>
      </c>
      <c r="T1520">
        <f t="shared" si="211"/>
        <v>347.14899999999994</v>
      </c>
      <c r="U1520" s="2">
        <f>Monthly_Fixed_Costs!$I$2</f>
        <v>26.363636363636363</v>
      </c>
      <c r="V1520">
        <f t="shared" si="212"/>
        <v>120.08000000000001</v>
      </c>
      <c r="W1520" s="2">
        <f t="shared" si="213"/>
        <v>200.70536363636356</v>
      </c>
      <c r="X1520">
        <f t="shared" si="214"/>
        <v>1</v>
      </c>
      <c r="Y1520">
        <f t="shared" si="215"/>
        <v>0</v>
      </c>
    </row>
    <row r="1521" spans="1:25" x14ac:dyDescent="0.3">
      <c r="A1521" t="s">
        <v>1557</v>
      </c>
      <c r="B1521" s="1">
        <v>45676</v>
      </c>
      <c r="C1521" s="1">
        <v>45679</v>
      </c>
      <c r="D1521" s="1">
        <v>45678</v>
      </c>
      <c r="E1521" t="s">
        <v>16</v>
      </c>
      <c r="F1521" t="s">
        <v>32</v>
      </c>
      <c r="G1521" t="s">
        <v>18</v>
      </c>
      <c r="H1521" t="s">
        <v>19</v>
      </c>
      <c r="I1521" t="s">
        <v>38</v>
      </c>
      <c r="J1521" t="s">
        <v>21</v>
      </c>
      <c r="K1521">
        <v>19</v>
      </c>
      <c r="L1521">
        <v>26.88</v>
      </c>
      <c r="M1521">
        <v>15.75</v>
      </c>
      <c r="N1521">
        <v>6.09</v>
      </c>
      <c r="O1521">
        <v>0</v>
      </c>
      <c r="P1521">
        <f t="shared" si="207"/>
        <v>1</v>
      </c>
      <c r="Q1521" t="str">
        <f t="shared" si="208"/>
        <v>After 01-15</v>
      </c>
      <c r="R1521">
        <f t="shared" si="209"/>
        <v>26.88</v>
      </c>
      <c r="S1521">
        <f t="shared" si="210"/>
        <v>510.71999999999997</v>
      </c>
      <c r="T1521">
        <f t="shared" si="211"/>
        <v>211.46999999999997</v>
      </c>
      <c r="U1521" s="2">
        <f>Monthly_Fixed_Costs!$I$2</f>
        <v>26.363636363636363</v>
      </c>
      <c r="V1521">
        <f t="shared" si="212"/>
        <v>115.71</v>
      </c>
      <c r="W1521" s="2">
        <f t="shared" si="213"/>
        <v>69.396363636363617</v>
      </c>
      <c r="X1521">
        <f t="shared" si="214"/>
        <v>2</v>
      </c>
      <c r="Y1521">
        <f t="shared" si="215"/>
        <v>0</v>
      </c>
    </row>
    <row r="1522" spans="1:25" x14ac:dyDescent="0.3">
      <c r="A1522" t="s">
        <v>1558</v>
      </c>
      <c r="B1522" s="1">
        <v>45671</v>
      </c>
      <c r="C1522" s="1">
        <v>45674</v>
      </c>
      <c r="D1522" s="1">
        <v>45674</v>
      </c>
      <c r="E1522" t="s">
        <v>16</v>
      </c>
      <c r="F1522" t="s">
        <v>32</v>
      </c>
      <c r="G1522" t="s">
        <v>24</v>
      </c>
      <c r="H1522" t="s">
        <v>33</v>
      </c>
      <c r="I1522" t="s">
        <v>56</v>
      </c>
      <c r="J1522" t="s">
        <v>35</v>
      </c>
      <c r="K1522">
        <v>15</v>
      </c>
      <c r="L1522">
        <v>47.72</v>
      </c>
      <c r="M1522">
        <v>28.92</v>
      </c>
      <c r="N1522">
        <v>11.36</v>
      </c>
      <c r="O1522">
        <v>15</v>
      </c>
      <c r="P1522">
        <f t="shared" si="207"/>
        <v>1</v>
      </c>
      <c r="Q1522" t="str">
        <f t="shared" si="208"/>
        <v>Before 01-15</v>
      </c>
      <c r="R1522">
        <f t="shared" si="209"/>
        <v>40.561999999999998</v>
      </c>
      <c r="S1522">
        <f t="shared" si="210"/>
        <v>608.42999999999995</v>
      </c>
      <c r="T1522">
        <f t="shared" si="211"/>
        <v>174.62999999999994</v>
      </c>
      <c r="U1522" s="2">
        <f>Monthly_Fixed_Costs!$I$2</f>
        <v>26.363636363636363</v>
      </c>
      <c r="V1522">
        <f t="shared" si="212"/>
        <v>170.39999999999998</v>
      </c>
      <c r="W1522" s="2">
        <f t="shared" si="213"/>
        <v>-22.133636363636413</v>
      </c>
      <c r="X1522">
        <f t="shared" si="214"/>
        <v>3</v>
      </c>
      <c r="Y1522">
        <f t="shared" si="215"/>
        <v>1</v>
      </c>
    </row>
    <row r="1523" spans="1:25" x14ac:dyDescent="0.3">
      <c r="A1523" t="s">
        <v>1559</v>
      </c>
      <c r="B1523" s="1">
        <v>45661</v>
      </c>
      <c r="C1523" s="1">
        <v>45665</v>
      </c>
      <c r="D1523" s="1">
        <v>45664</v>
      </c>
      <c r="E1523" t="s">
        <v>23</v>
      </c>
      <c r="F1523" t="s">
        <v>32</v>
      </c>
      <c r="G1523" t="s">
        <v>24</v>
      </c>
      <c r="H1523" t="s">
        <v>37</v>
      </c>
      <c r="I1523" t="s">
        <v>47</v>
      </c>
      <c r="J1523" t="s">
        <v>35</v>
      </c>
      <c r="K1523">
        <v>18</v>
      </c>
      <c r="L1523">
        <v>156.25</v>
      </c>
      <c r="M1523">
        <v>89.23</v>
      </c>
      <c r="N1523">
        <v>5.98</v>
      </c>
      <c r="O1523">
        <v>15</v>
      </c>
      <c r="P1523">
        <f t="shared" si="207"/>
        <v>1</v>
      </c>
      <c r="Q1523" t="str">
        <f t="shared" si="208"/>
        <v>Before 01-15</v>
      </c>
      <c r="R1523">
        <f t="shared" si="209"/>
        <v>132.8125</v>
      </c>
      <c r="S1523">
        <f t="shared" si="210"/>
        <v>2390.625</v>
      </c>
      <c r="T1523">
        <f t="shared" si="211"/>
        <v>784.4849999999999</v>
      </c>
      <c r="U1523" s="2">
        <f>Monthly_Fixed_Costs!$I$2</f>
        <v>26.363636363636363</v>
      </c>
      <c r="V1523">
        <f t="shared" si="212"/>
        <v>107.64000000000001</v>
      </c>
      <c r="W1523" s="2">
        <f t="shared" si="213"/>
        <v>650.48136363636354</v>
      </c>
      <c r="X1523">
        <f t="shared" si="214"/>
        <v>3</v>
      </c>
      <c r="Y1523">
        <f t="shared" si="215"/>
        <v>0</v>
      </c>
    </row>
    <row r="1524" spans="1:25" x14ac:dyDescent="0.3">
      <c r="A1524" t="s">
        <v>1560</v>
      </c>
      <c r="B1524" s="1">
        <v>45668</v>
      </c>
      <c r="C1524" s="1">
        <v>45670</v>
      </c>
      <c r="D1524" s="1">
        <v>45669</v>
      </c>
      <c r="E1524" t="s">
        <v>16</v>
      </c>
      <c r="F1524" t="s">
        <v>41</v>
      </c>
      <c r="G1524" t="s">
        <v>18</v>
      </c>
      <c r="H1524" t="s">
        <v>37</v>
      </c>
      <c r="I1524" t="s">
        <v>47</v>
      </c>
      <c r="J1524" t="s">
        <v>35</v>
      </c>
      <c r="K1524">
        <v>20</v>
      </c>
      <c r="L1524">
        <v>106.42</v>
      </c>
      <c r="M1524">
        <v>68.09</v>
      </c>
      <c r="N1524">
        <v>5.17</v>
      </c>
      <c r="O1524">
        <v>10</v>
      </c>
      <c r="P1524">
        <f t="shared" si="207"/>
        <v>1</v>
      </c>
      <c r="Q1524" t="str">
        <f t="shared" si="208"/>
        <v>Before 01-15</v>
      </c>
      <c r="R1524">
        <f t="shared" si="209"/>
        <v>95.778000000000006</v>
      </c>
      <c r="S1524">
        <f t="shared" si="210"/>
        <v>1915.5600000000002</v>
      </c>
      <c r="T1524">
        <f t="shared" si="211"/>
        <v>553.76</v>
      </c>
      <c r="U1524" s="2">
        <f>Monthly_Fixed_Costs!$I$2</f>
        <v>26.363636363636363</v>
      </c>
      <c r="V1524">
        <f t="shared" si="212"/>
        <v>103.4</v>
      </c>
      <c r="W1524" s="2">
        <f t="shared" si="213"/>
        <v>423.99636363636364</v>
      </c>
      <c r="X1524">
        <f t="shared" si="214"/>
        <v>1</v>
      </c>
      <c r="Y1524">
        <f t="shared" si="215"/>
        <v>0</v>
      </c>
    </row>
    <row r="1525" spans="1:25" x14ac:dyDescent="0.3">
      <c r="A1525" t="s">
        <v>1561</v>
      </c>
      <c r="B1525" s="1">
        <v>45676</v>
      </c>
      <c r="C1525" s="1">
        <v>45678</v>
      </c>
      <c r="D1525" s="1">
        <v>45677</v>
      </c>
      <c r="E1525" t="s">
        <v>23</v>
      </c>
      <c r="F1525" t="s">
        <v>45</v>
      </c>
      <c r="G1525" t="s">
        <v>18</v>
      </c>
      <c r="H1525" t="s">
        <v>37</v>
      </c>
      <c r="I1525" t="s">
        <v>38</v>
      </c>
      <c r="J1525" t="s">
        <v>21</v>
      </c>
      <c r="K1525">
        <v>11</v>
      </c>
      <c r="L1525">
        <v>52.45</v>
      </c>
      <c r="M1525">
        <v>27.39</v>
      </c>
      <c r="N1525">
        <v>10.87</v>
      </c>
      <c r="O1525">
        <v>10</v>
      </c>
      <c r="P1525">
        <f t="shared" si="207"/>
        <v>1</v>
      </c>
      <c r="Q1525" t="str">
        <f t="shared" si="208"/>
        <v>After 01-15</v>
      </c>
      <c r="R1525">
        <f t="shared" si="209"/>
        <v>47.205000000000005</v>
      </c>
      <c r="S1525">
        <f t="shared" si="210"/>
        <v>519.25500000000011</v>
      </c>
      <c r="T1525">
        <f t="shared" si="211"/>
        <v>217.96500000000009</v>
      </c>
      <c r="U1525" s="2">
        <f>Monthly_Fixed_Costs!$I$2</f>
        <v>26.363636363636363</v>
      </c>
      <c r="V1525">
        <f t="shared" si="212"/>
        <v>119.57</v>
      </c>
      <c r="W1525" s="2">
        <f t="shared" si="213"/>
        <v>72.031363636363722</v>
      </c>
      <c r="X1525">
        <f t="shared" si="214"/>
        <v>1</v>
      </c>
      <c r="Y1525">
        <f t="shared" si="215"/>
        <v>0</v>
      </c>
    </row>
    <row r="1526" spans="1:25" x14ac:dyDescent="0.3">
      <c r="A1526" t="s">
        <v>1562</v>
      </c>
      <c r="B1526" s="1">
        <v>45658</v>
      </c>
      <c r="C1526" s="1">
        <v>45660</v>
      </c>
      <c r="D1526" s="1">
        <v>45660</v>
      </c>
      <c r="E1526" t="s">
        <v>16</v>
      </c>
      <c r="F1526" t="s">
        <v>45</v>
      </c>
      <c r="G1526" t="s">
        <v>18</v>
      </c>
      <c r="H1526" t="s">
        <v>25</v>
      </c>
      <c r="I1526" t="s">
        <v>20</v>
      </c>
      <c r="J1526" t="s">
        <v>21</v>
      </c>
      <c r="K1526">
        <v>13</v>
      </c>
      <c r="L1526">
        <v>100.66</v>
      </c>
      <c r="M1526">
        <v>50.15</v>
      </c>
      <c r="N1526">
        <v>9.49</v>
      </c>
      <c r="O1526">
        <v>15</v>
      </c>
      <c r="P1526">
        <f t="shared" si="207"/>
        <v>1</v>
      </c>
      <c r="Q1526" t="str">
        <f t="shared" si="208"/>
        <v>Before 01-15</v>
      </c>
      <c r="R1526">
        <f t="shared" si="209"/>
        <v>85.560999999999993</v>
      </c>
      <c r="S1526">
        <f t="shared" si="210"/>
        <v>1112.2929999999999</v>
      </c>
      <c r="T1526">
        <f t="shared" si="211"/>
        <v>460.34299999999996</v>
      </c>
      <c r="U1526" s="2">
        <f>Monthly_Fixed_Costs!$I$2</f>
        <v>26.363636363636363</v>
      </c>
      <c r="V1526">
        <f t="shared" si="212"/>
        <v>123.37</v>
      </c>
      <c r="W1526" s="2">
        <f t="shared" si="213"/>
        <v>310.60936363636358</v>
      </c>
      <c r="X1526">
        <f t="shared" si="214"/>
        <v>2</v>
      </c>
      <c r="Y1526">
        <f t="shared" si="215"/>
        <v>0</v>
      </c>
    </row>
    <row r="1527" spans="1:25" x14ac:dyDescent="0.3">
      <c r="A1527" t="s">
        <v>1563</v>
      </c>
      <c r="B1527" s="1">
        <v>45688</v>
      </c>
      <c r="C1527" s="1">
        <v>45690</v>
      </c>
      <c r="D1527" s="1">
        <v>45689</v>
      </c>
      <c r="E1527" t="s">
        <v>16</v>
      </c>
      <c r="F1527" t="s">
        <v>32</v>
      </c>
      <c r="G1527" t="s">
        <v>24</v>
      </c>
      <c r="H1527" t="s">
        <v>19</v>
      </c>
      <c r="I1527" t="s">
        <v>56</v>
      </c>
      <c r="J1527" t="s">
        <v>35</v>
      </c>
      <c r="K1527">
        <v>20</v>
      </c>
      <c r="L1527">
        <v>51.77</v>
      </c>
      <c r="M1527">
        <v>31.88</v>
      </c>
      <c r="N1527">
        <v>11.04</v>
      </c>
      <c r="O1527">
        <v>10</v>
      </c>
      <c r="P1527">
        <f t="shared" si="207"/>
        <v>1</v>
      </c>
      <c r="Q1527" t="str">
        <f t="shared" si="208"/>
        <v>After 01-15</v>
      </c>
      <c r="R1527">
        <f t="shared" si="209"/>
        <v>46.593000000000004</v>
      </c>
      <c r="S1527">
        <f t="shared" si="210"/>
        <v>931.86000000000013</v>
      </c>
      <c r="T1527">
        <f t="shared" si="211"/>
        <v>294.2600000000001</v>
      </c>
      <c r="U1527" s="2">
        <f>Monthly_Fixed_Costs!$I$2</f>
        <v>26.363636363636363</v>
      </c>
      <c r="V1527">
        <f t="shared" si="212"/>
        <v>220.79999999999998</v>
      </c>
      <c r="W1527" s="2">
        <f t="shared" si="213"/>
        <v>47.096363636363748</v>
      </c>
      <c r="X1527">
        <f t="shared" si="214"/>
        <v>1</v>
      </c>
      <c r="Y1527">
        <f t="shared" si="215"/>
        <v>0</v>
      </c>
    </row>
    <row r="1528" spans="1:25" x14ac:dyDescent="0.3">
      <c r="A1528" t="s">
        <v>1564</v>
      </c>
      <c r="B1528" s="1">
        <v>45663</v>
      </c>
      <c r="C1528" s="1">
        <v>45666</v>
      </c>
      <c r="D1528" s="1">
        <v>45665</v>
      </c>
      <c r="E1528" t="s">
        <v>23</v>
      </c>
      <c r="F1528" t="s">
        <v>32</v>
      </c>
      <c r="G1528" t="s">
        <v>24</v>
      </c>
      <c r="H1528" t="s">
        <v>37</v>
      </c>
      <c r="I1528" t="s">
        <v>26</v>
      </c>
      <c r="J1528" t="s">
        <v>27</v>
      </c>
      <c r="K1528">
        <v>4</v>
      </c>
      <c r="L1528">
        <v>122.51</v>
      </c>
      <c r="M1528">
        <v>57.54</v>
      </c>
      <c r="N1528">
        <v>8.89</v>
      </c>
      <c r="O1528">
        <v>10</v>
      </c>
      <c r="P1528">
        <f t="shared" si="207"/>
        <v>1</v>
      </c>
      <c r="Q1528" t="str">
        <f t="shared" si="208"/>
        <v>Before 01-15</v>
      </c>
      <c r="R1528">
        <f t="shared" si="209"/>
        <v>110.259</v>
      </c>
      <c r="S1528">
        <f t="shared" si="210"/>
        <v>441.036</v>
      </c>
      <c r="T1528">
        <f t="shared" si="211"/>
        <v>210.876</v>
      </c>
      <c r="U1528" s="2">
        <f>Monthly_Fixed_Costs!$I$2</f>
        <v>26.363636363636363</v>
      </c>
      <c r="V1528">
        <f t="shared" si="212"/>
        <v>35.56</v>
      </c>
      <c r="W1528" s="2">
        <f t="shared" si="213"/>
        <v>148.95236363636366</v>
      </c>
      <c r="X1528">
        <f t="shared" si="214"/>
        <v>2</v>
      </c>
      <c r="Y1528">
        <f t="shared" si="215"/>
        <v>0</v>
      </c>
    </row>
    <row r="1529" spans="1:25" x14ac:dyDescent="0.3">
      <c r="A1529" t="s">
        <v>1565</v>
      </c>
      <c r="B1529" s="1">
        <v>45682</v>
      </c>
      <c r="C1529" s="1">
        <v>45686</v>
      </c>
      <c r="D1529" s="1">
        <v>45686</v>
      </c>
      <c r="E1529" t="s">
        <v>23</v>
      </c>
      <c r="F1529" t="s">
        <v>32</v>
      </c>
      <c r="G1529" t="s">
        <v>24</v>
      </c>
      <c r="H1529" t="s">
        <v>33</v>
      </c>
      <c r="I1529" t="s">
        <v>29</v>
      </c>
      <c r="J1529" t="s">
        <v>27</v>
      </c>
      <c r="K1529">
        <v>7</v>
      </c>
      <c r="L1529">
        <v>131.38</v>
      </c>
      <c r="M1529">
        <v>78.819999999999993</v>
      </c>
      <c r="N1529">
        <v>7.38</v>
      </c>
      <c r="O1529">
        <v>15</v>
      </c>
      <c r="P1529">
        <f t="shared" si="207"/>
        <v>1</v>
      </c>
      <c r="Q1529" t="str">
        <f t="shared" si="208"/>
        <v>After 01-15</v>
      </c>
      <c r="R1529">
        <f t="shared" si="209"/>
        <v>111.67299999999999</v>
      </c>
      <c r="S1529">
        <f t="shared" si="210"/>
        <v>781.7109999999999</v>
      </c>
      <c r="T1529">
        <f t="shared" si="211"/>
        <v>229.97099999999989</v>
      </c>
      <c r="U1529" s="2">
        <f>Monthly_Fixed_Costs!$I$2</f>
        <v>26.363636363636363</v>
      </c>
      <c r="V1529">
        <f t="shared" si="212"/>
        <v>51.66</v>
      </c>
      <c r="W1529" s="2">
        <f t="shared" si="213"/>
        <v>151.94736363636355</v>
      </c>
      <c r="X1529">
        <f t="shared" si="214"/>
        <v>4</v>
      </c>
      <c r="Y1529">
        <f t="shared" si="215"/>
        <v>0</v>
      </c>
    </row>
    <row r="1530" spans="1:25" x14ac:dyDescent="0.3">
      <c r="A1530" t="s">
        <v>1566</v>
      </c>
      <c r="B1530" s="1">
        <v>45666</v>
      </c>
      <c r="C1530" s="1">
        <v>45669</v>
      </c>
      <c r="D1530" s="1">
        <v>45669</v>
      </c>
      <c r="E1530" t="s">
        <v>16</v>
      </c>
      <c r="F1530" t="s">
        <v>45</v>
      </c>
      <c r="G1530" t="s">
        <v>24</v>
      </c>
      <c r="H1530" t="s">
        <v>33</v>
      </c>
      <c r="I1530" t="s">
        <v>47</v>
      </c>
      <c r="J1530" t="s">
        <v>35</v>
      </c>
      <c r="K1530">
        <v>20</v>
      </c>
      <c r="L1530">
        <v>44.08</v>
      </c>
      <c r="M1530">
        <v>17.84</v>
      </c>
      <c r="N1530">
        <v>4.8600000000000003</v>
      </c>
      <c r="O1530">
        <v>5</v>
      </c>
      <c r="P1530">
        <f t="shared" si="207"/>
        <v>1</v>
      </c>
      <c r="Q1530" t="str">
        <f t="shared" si="208"/>
        <v>Before 01-15</v>
      </c>
      <c r="R1530">
        <f t="shared" si="209"/>
        <v>41.875999999999998</v>
      </c>
      <c r="S1530">
        <f t="shared" si="210"/>
        <v>837.52</v>
      </c>
      <c r="T1530">
        <f t="shared" si="211"/>
        <v>480.71999999999997</v>
      </c>
      <c r="U1530" s="2">
        <f>Monthly_Fixed_Costs!$I$2</f>
        <v>26.363636363636363</v>
      </c>
      <c r="V1530">
        <f t="shared" si="212"/>
        <v>97.2</v>
      </c>
      <c r="W1530" s="2">
        <f t="shared" si="213"/>
        <v>357.15636363636361</v>
      </c>
      <c r="X1530">
        <f t="shared" si="214"/>
        <v>3</v>
      </c>
      <c r="Y1530">
        <f t="shared" si="215"/>
        <v>0</v>
      </c>
    </row>
    <row r="1531" spans="1:25" x14ac:dyDescent="0.3">
      <c r="A1531" t="s">
        <v>1567</v>
      </c>
      <c r="B1531" s="1">
        <v>45678</v>
      </c>
      <c r="C1531" s="1">
        <v>45680</v>
      </c>
      <c r="D1531" s="1">
        <v>45679</v>
      </c>
      <c r="E1531" t="s">
        <v>16</v>
      </c>
      <c r="F1531" t="s">
        <v>45</v>
      </c>
      <c r="G1531" t="s">
        <v>18</v>
      </c>
      <c r="H1531" t="s">
        <v>37</v>
      </c>
      <c r="I1531" t="s">
        <v>56</v>
      </c>
      <c r="J1531" t="s">
        <v>35</v>
      </c>
      <c r="K1531">
        <v>8</v>
      </c>
      <c r="L1531">
        <v>90.91</v>
      </c>
      <c r="M1531">
        <v>38.46</v>
      </c>
      <c r="N1531">
        <v>3.05</v>
      </c>
      <c r="O1531">
        <v>10</v>
      </c>
      <c r="P1531">
        <f t="shared" si="207"/>
        <v>1</v>
      </c>
      <c r="Q1531" t="str">
        <f t="shared" si="208"/>
        <v>After 01-15</v>
      </c>
      <c r="R1531">
        <f t="shared" si="209"/>
        <v>81.819000000000003</v>
      </c>
      <c r="S1531">
        <f t="shared" si="210"/>
        <v>654.55200000000002</v>
      </c>
      <c r="T1531">
        <f t="shared" si="211"/>
        <v>346.87200000000001</v>
      </c>
      <c r="U1531" s="2">
        <f>Monthly_Fixed_Costs!$I$2</f>
        <v>26.363636363636363</v>
      </c>
      <c r="V1531">
        <f t="shared" si="212"/>
        <v>24.4</v>
      </c>
      <c r="W1531" s="2">
        <f t="shared" si="213"/>
        <v>296.10836363636366</v>
      </c>
      <c r="X1531">
        <f t="shared" si="214"/>
        <v>1</v>
      </c>
      <c r="Y1531">
        <f t="shared" si="215"/>
        <v>0</v>
      </c>
    </row>
    <row r="1532" spans="1:25" x14ac:dyDescent="0.3">
      <c r="A1532" t="s">
        <v>1568</v>
      </c>
      <c r="B1532" s="1">
        <v>45659</v>
      </c>
      <c r="C1532" s="1">
        <v>45662</v>
      </c>
      <c r="D1532" s="1">
        <v>45662</v>
      </c>
      <c r="E1532" t="s">
        <v>16</v>
      </c>
      <c r="F1532" t="s">
        <v>17</v>
      </c>
      <c r="G1532" t="s">
        <v>24</v>
      </c>
      <c r="H1532" t="s">
        <v>19</v>
      </c>
      <c r="I1532" t="s">
        <v>38</v>
      </c>
      <c r="J1532" t="s">
        <v>21</v>
      </c>
      <c r="K1532">
        <v>3</v>
      </c>
      <c r="L1532">
        <v>51.21</v>
      </c>
      <c r="M1532">
        <v>21.54</v>
      </c>
      <c r="N1532">
        <v>7.87</v>
      </c>
      <c r="O1532">
        <v>5</v>
      </c>
      <c r="P1532">
        <f t="shared" si="207"/>
        <v>1</v>
      </c>
      <c r="Q1532" t="str">
        <f t="shared" si="208"/>
        <v>Before 01-15</v>
      </c>
      <c r="R1532">
        <f t="shared" si="209"/>
        <v>48.649499999999996</v>
      </c>
      <c r="S1532">
        <f t="shared" si="210"/>
        <v>145.9485</v>
      </c>
      <c r="T1532">
        <f t="shared" si="211"/>
        <v>81.328499999999991</v>
      </c>
      <c r="U1532" s="2">
        <f>Monthly_Fixed_Costs!$I$2</f>
        <v>26.363636363636363</v>
      </c>
      <c r="V1532">
        <f t="shared" si="212"/>
        <v>23.61</v>
      </c>
      <c r="W1532" s="2">
        <f t="shared" si="213"/>
        <v>31.354863636363632</v>
      </c>
      <c r="X1532">
        <f t="shared" si="214"/>
        <v>3</v>
      </c>
      <c r="Y1532">
        <f t="shared" si="215"/>
        <v>0</v>
      </c>
    </row>
    <row r="1533" spans="1:25" x14ac:dyDescent="0.3">
      <c r="A1533" t="s">
        <v>1569</v>
      </c>
      <c r="B1533" s="1">
        <v>45671</v>
      </c>
      <c r="C1533" s="1">
        <v>45675</v>
      </c>
      <c r="D1533" s="1">
        <v>45675</v>
      </c>
      <c r="E1533" t="s">
        <v>23</v>
      </c>
      <c r="F1533" t="s">
        <v>45</v>
      </c>
      <c r="G1533" t="s">
        <v>18</v>
      </c>
      <c r="H1533" t="s">
        <v>33</v>
      </c>
      <c r="I1533" t="s">
        <v>47</v>
      </c>
      <c r="J1533" t="s">
        <v>35</v>
      </c>
      <c r="K1533">
        <v>2</v>
      </c>
      <c r="L1533">
        <v>106.37</v>
      </c>
      <c r="M1533">
        <v>52.23</v>
      </c>
      <c r="N1533">
        <v>3.71</v>
      </c>
      <c r="O1533">
        <v>15</v>
      </c>
      <c r="P1533">
        <f t="shared" si="207"/>
        <v>1</v>
      </c>
      <c r="Q1533" t="str">
        <f t="shared" si="208"/>
        <v>Before 01-15</v>
      </c>
      <c r="R1533">
        <f t="shared" si="209"/>
        <v>90.414500000000004</v>
      </c>
      <c r="S1533">
        <f t="shared" si="210"/>
        <v>180.82900000000001</v>
      </c>
      <c r="T1533">
        <f t="shared" si="211"/>
        <v>76.369000000000014</v>
      </c>
      <c r="U1533" s="2">
        <f>Monthly_Fixed_Costs!$I$2</f>
        <v>26.363636363636363</v>
      </c>
      <c r="V1533">
        <f t="shared" si="212"/>
        <v>7.42</v>
      </c>
      <c r="W1533" s="2">
        <f t="shared" si="213"/>
        <v>42.585363636363653</v>
      </c>
      <c r="X1533">
        <f t="shared" si="214"/>
        <v>4</v>
      </c>
      <c r="Y1533">
        <f t="shared" si="215"/>
        <v>0</v>
      </c>
    </row>
    <row r="1534" spans="1:25" x14ac:dyDescent="0.3">
      <c r="A1534" t="s">
        <v>1570</v>
      </c>
      <c r="B1534" s="1">
        <v>45676</v>
      </c>
      <c r="C1534" s="1">
        <v>45678</v>
      </c>
      <c r="D1534" s="1">
        <v>45679</v>
      </c>
      <c r="E1534" t="s">
        <v>23</v>
      </c>
      <c r="F1534" t="s">
        <v>32</v>
      </c>
      <c r="G1534" t="s">
        <v>18</v>
      </c>
      <c r="H1534" t="s">
        <v>25</v>
      </c>
      <c r="I1534" t="s">
        <v>74</v>
      </c>
      <c r="J1534" t="s">
        <v>27</v>
      </c>
      <c r="K1534">
        <v>15</v>
      </c>
      <c r="L1534">
        <v>90.26</v>
      </c>
      <c r="M1534">
        <v>47.91</v>
      </c>
      <c r="N1534">
        <v>10.11</v>
      </c>
      <c r="O1534">
        <v>10</v>
      </c>
      <c r="P1534">
        <f t="shared" si="207"/>
        <v>0</v>
      </c>
      <c r="Q1534" t="str">
        <f t="shared" si="208"/>
        <v>After 01-15</v>
      </c>
      <c r="R1534">
        <f t="shared" si="209"/>
        <v>81.234000000000009</v>
      </c>
      <c r="S1534">
        <f t="shared" si="210"/>
        <v>1218.5100000000002</v>
      </c>
      <c r="T1534">
        <f t="shared" si="211"/>
        <v>499.86000000000024</v>
      </c>
      <c r="U1534" s="2">
        <f>Monthly_Fixed_Costs!$I$2</f>
        <v>26.363636363636363</v>
      </c>
      <c r="V1534">
        <f t="shared" si="212"/>
        <v>151.64999999999998</v>
      </c>
      <c r="W1534" s="2">
        <f t="shared" si="213"/>
        <v>321.84636363636389</v>
      </c>
      <c r="X1534">
        <f t="shared" si="214"/>
        <v>3</v>
      </c>
      <c r="Y1534">
        <f t="shared" si="215"/>
        <v>0</v>
      </c>
    </row>
    <row r="1535" spans="1:25" x14ac:dyDescent="0.3">
      <c r="A1535" t="s">
        <v>1571</v>
      </c>
      <c r="B1535" s="1">
        <v>45662</v>
      </c>
      <c r="C1535" s="1">
        <v>45664</v>
      </c>
      <c r="D1535" s="1">
        <v>45664</v>
      </c>
      <c r="E1535" t="s">
        <v>23</v>
      </c>
      <c r="F1535" t="s">
        <v>32</v>
      </c>
      <c r="G1535" t="s">
        <v>18</v>
      </c>
      <c r="H1535" t="s">
        <v>37</v>
      </c>
      <c r="I1535" t="s">
        <v>34</v>
      </c>
      <c r="J1535" t="s">
        <v>35</v>
      </c>
      <c r="K1535">
        <v>15</v>
      </c>
      <c r="L1535">
        <v>78.86</v>
      </c>
      <c r="M1535">
        <v>40.4</v>
      </c>
      <c r="N1535">
        <v>6.71</v>
      </c>
      <c r="O1535">
        <v>10</v>
      </c>
      <c r="P1535">
        <f t="shared" si="207"/>
        <v>1</v>
      </c>
      <c r="Q1535" t="str">
        <f t="shared" si="208"/>
        <v>Before 01-15</v>
      </c>
      <c r="R1535">
        <f t="shared" si="209"/>
        <v>70.974000000000004</v>
      </c>
      <c r="S1535">
        <f t="shared" si="210"/>
        <v>1064.6100000000001</v>
      </c>
      <c r="T1535">
        <f t="shared" si="211"/>
        <v>458.61000000000013</v>
      </c>
      <c r="U1535" s="2">
        <f>Monthly_Fixed_Costs!$I$2</f>
        <v>26.363636363636363</v>
      </c>
      <c r="V1535">
        <f t="shared" si="212"/>
        <v>100.65</v>
      </c>
      <c r="W1535" s="2">
        <f t="shared" si="213"/>
        <v>331.59636363636378</v>
      </c>
      <c r="X1535">
        <f t="shared" si="214"/>
        <v>2</v>
      </c>
      <c r="Y1535">
        <f t="shared" si="215"/>
        <v>0</v>
      </c>
    </row>
    <row r="1536" spans="1:25" x14ac:dyDescent="0.3">
      <c r="A1536" t="s">
        <v>1572</v>
      </c>
      <c r="B1536" s="1">
        <v>45683</v>
      </c>
      <c r="C1536" s="1">
        <v>45685</v>
      </c>
      <c r="D1536" s="1">
        <v>45685</v>
      </c>
      <c r="E1536" t="s">
        <v>23</v>
      </c>
      <c r="F1536" t="s">
        <v>41</v>
      </c>
      <c r="G1536" t="s">
        <v>18</v>
      </c>
      <c r="H1536" t="s">
        <v>37</v>
      </c>
      <c r="I1536" t="s">
        <v>38</v>
      </c>
      <c r="J1536" t="s">
        <v>21</v>
      </c>
      <c r="K1536">
        <v>20</v>
      </c>
      <c r="L1536">
        <v>41.5</v>
      </c>
      <c r="M1536">
        <v>18.079999999999998</v>
      </c>
      <c r="N1536">
        <v>4.59</v>
      </c>
      <c r="O1536">
        <v>15</v>
      </c>
      <c r="P1536">
        <f t="shared" si="207"/>
        <v>1</v>
      </c>
      <c r="Q1536" t="str">
        <f t="shared" si="208"/>
        <v>After 01-15</v>
      </c>
      <c r="R1536">
        <f t="shared" si="209"/>
        <v>35.274999999999999</v>
      </c>
      <c r="S1536">
        <f t="shared" si="210"/>
        <v>705.5</v>
      </c>
      <c r="T1536">
        <f t="shared" si="211"/>
        <v>343.90000000000003</v>
      </c>
      <c r="U1536" s="2">
        <f>Monthly_Fixed_Costs!$I$2</f>
        <v>26.363636363636363</v>
      </c>
      <c r="V1536">
        <f t="shared" si="212"/>
        <v>91.8</v>
      </c>
      <c r="W1536" s="2">
        <f t="shared" si="213"/>
        <v>225.73636363636368</v>
      </c>
      <c r="X1536">
        <f t="shared" si="214"/>
        <v>2</v>
      </c>
      <c r="Y1536">
        <f t="shared" si="215"/>
        <v>0</v>
      </c>
    </row>
    <row r="1537" spans="1:25" x14ac:dyDescent="0.3">
      <c r="A1537" t="s">
        <v>1573</v>
      </c>
      <c r="B1537" s="1">
        <v>45667</v>
      </c>
      <c r="C1537" s="1">
        <v>45669</v>
      </c>
      <c r="D1537" s="1">
        <v>45669</v>
      </c>
      <c r="E1537" t="s">
        <v>16</v>
      </c>
      <c r="F1537" t="s">
        <v>45</v>
      </c>
      <c r="G1537" t="s">
        <v>24</v>
      </c>
      <c r="H1537" t="s">
        <v>19</v>
      </c>
      <c r="I1537" t="s">
        <v>47</v>
      </c>
      <c r="J1537" t="s">
        <v>35</v>
      </c>
      <c r="K1537">
        <v>4</v>
      </c>
      <c r="L1537">
        <v>72.69</v>
      </c>
      <c r="M1537">
        <v>29.52</v>
      </c>
      <c r="N1537">
        <v>9.6300000000000008</v>
      </c>
      <c r="O1537">
        <v>0</v>
      </c>
      <c r="P1537">
        <f t="shared" si="207"/>
        <v>1</v>
      </c>
      <c r="Q1537" t="str">
        <f t="shared" si="208"/>
        <v>Before 01-15</v>
      </c>
      <c r="R1537">
        <f t="shared" si="209"/>
        <v>72.69</v>
      </c>
      <c r="S1537">
        <f t="shared" si="210"/>
        <v>290.76</v>
      </c>
      <c r="T1537">
        <f t="shared" si="211"/>
        <v>172.68</v>
      </c>
      <c r="U1537" s="2">
        <f>Monthly_Fixed_Costs!$I$2</f>
        <v>26.363636363636363</v>
      </c>
      <c r="V1537">
        <f t="shared" si="212"/>
        <v>38.520000000000003</v>
      </c>
      <c r="W1537" s="2">
        <f t="shared" si="213"/>
        <v>107.79636363636364</v>
      </c>
      <c r="X1537">
        <f t="shared" si="214"/>
        <v>2</v>
      </c>
      <c r="Y1537">
        <f t="shared" si="215"/>
        <v>0</v>
      </c>
    </row>
    <row r="1538" spans="1:25" x14ac:dyDescent="0.3">
      <c r="A1538" t="s">
        <v>1574</v>
      </c>
      <c r="B1538" s="1">
        <v>45672</v>
      </c>
      <c r="C1538" s="1">
        <v>45676</v>
      </c>
      <c r="D1538" s="1">
        <v>45676</v>
      </c>
      <c r="E1538" t="s">
        <v>23</v>
      </c>
      <c r="F1538" t="s">
        <v>17</v>
      </c>
      <c r="G1538" t="s">
        <v>18</v>
      </c>
      <c r="H1538" t="s">
        <v>19</v>
      </c>
      <c r="I1538" t="s">
        <v>20</v>
      </c>
      <c r="J1538" t="s">
        <v>21</v>
      </c>
      <c r="K1538">
        <v>5</v>
      </c>
      <c r="L1538">
        <v>32.869999999999997</v>
      </c>
      <c r="M1538">
        <v>20.75</v>
      </c>
      <c r="N1538">
        <v>9.5399999999999991</v>
      </c>
      <c r="O1538">
        <v>15</v>
      </c>
      <c r="P1538">
        <f t="shared" si="207"/>
        <v>1</v>
      </c>
      <c r="Q1538" t="str">
        <f t="shared" si="208"/>
        <v>Before 01-15</v>
      </c>
      <c r="R1538">
        <f t="shared" si="209"/>
        <v>27.939499999999995</v>
      </c>
      <c r="S1538">
        <f t="shared" si="210"/>
        <v>139.69749999999999</v>
      </c>
      <c r="T1538">
        <f t="shared" si="211"/>
        <v>35.947499999999991</v>
      </c>
      <c r="U1538" s="2">
        <f>Monthly_Fixed_Costs!$I$2</f>
        <v>26.363636363636363</v>
      </c>
      <c r="V1538">
        <f t="shared" si="212"/>
        <v>47.699999999999996</v>
      </c>
      <c r="W1538" s="2">
        <f t="shared" si="213"/>
        <v>-38.116136363636372</v>
      </c>
      <c r="X1538">
        <f t="shared" si="214"/>
        <v>4</v>
      </c>
      <c r="Y1538">
        <f t="shared" si="215"/>
        <v>1</v>
      </c>
    </row>
    <row r="1539" spans="1:25" x14ac:dyDescent="0.3">
      <c r="A1539" t="s">
        <v>1575</v>
      </c>
      <c r="B1539" s="1">
        <v>45673</v>
      </c>
      <c r="C1539" s="1">
        <v>45676</v>
      </c>
      <c r="D1539" s="1">
        <v>45678</v>
      </c>
      <c r="E1539" t="s">
        <v>23</v>
      </c>
      <c r="F1539" t="s">
        <v>32</v>
      </c>
      <c r="G1539" t="s">
        <v>18</v>
      </c>
      <c r="H1539" t="s">
        <v>25</v>
      </c>
      <c r="I1539" t="s">
        <v>26</v>
      </c>
      <c r="J1539" t="s">
        <v>27</v>
      </c>
      <c r="K1539">
        <v>6</v>
      </c>
      <c r="L1539">
        <v>166.89</v>
      </c>
      <c r="M1539">
        <v>90.16</v>
      </c>
      <c r="N1539">
        <v>3.31</v>
      </c>
      <c r="O1539">
        <v>15</v>
      </c>
      <c r="P1539">
        <f t="shared" ref="P1539:P1602" si="216">IF(D1539-C1539 &lt;= 0,1,0)</f>
        <v>0</v>
      </c>
      <c r="Q1539" t="str">
        <f t="shared" ref="Q1539:Q1602" si="217">IF(B1539&lt;=DATE(2025,1,15),"Before 01-15","After 01-15")</f>
        <v>After 01-15</v>
      </c>
      <c r="R1539">
        <f t="shared" ref="R1539:R1602" si="218">L1539*(1-(0.01*O1539))</f>
        <v>141.85649999999998</v>
      </c>
      <c r="S1539">
        <f t="shared" ref="S1539:S1602" si="219">R1539*K1539</f>
        <v>851.1389999999999</v>
      </c>
      <c r="T1539">
        <f t="shared" ref="T1539:T1602" si="220">S1539-(M1539*K1539)</f>
        <v>310.17899999999986</v>
      </c>
      <c r="U1539" s="2">
        <f>Monthly_Fixed_Costs!$I$2</f>
        <v>26.363636363636363</v>
      </c>
      <c r="V1539">
        <f t="shared" ref="V1539:V1602" si="221">N1539*K1539</f>
        <v>19.86</v>
      </c>
      <c r="W1539" s="2">
        <f t="shared" ref="W1539:W1602" si="222">T1539-(U1539+V1539)</f>
        <v>263.95536363636347</v>
      </c>
      <c r="X1539">
        <f t="shared" ref="X1539:X1602" si="223">D1539-B1539</f>
        <v>5</v>
      </c>
      <c r="Y1539">
        <f t="shared" ref="Y1539:Y1602" si="224">IF(W1539&lt;10,1,0)</f>
        <v>0</v>
      </c>
    </row>
    <row r="1540" spans="1:25" x14ac:dyDescent="0.3">
      <c r="A1540" t="s">
        <v>1576</v>
      </c>
      <c r="B1540" s="1">
        <v>45665</v>
      </c>
      <c r="C1540" s="1">
        <v>45667</v>
      </c>
      <c r="D1540" s="1">
        <v>45667</v>
      </c>
      <c r="E1540" t="s">
        <v>23</v>
      </c>
      <c r="F1540" t="s">
        <v>41</v>
      </c>
      <c r="G1540" t="s">
        <v>24</v>
      </c>
      <c r="H1540" t="s">
        <v>37</v>
      </c>
      <c r="I1540" t="s">
        <v>20</v>
      </c>
      <c r="J1540" t="s">
        <v>21</v>
      </c>
      <c r="K1540">
        <v>4</v>
      </c>
      <c r="L1540">
        <v>39.159999999999997</v>
      </c>
      <c r="M1540">
        <v>24.72</v>
      </c>
      <c r="N1540">
        <v>5.15</v>
      </c>
      <c r="O1540">
        <v>15</v>
      </c>
      <c r="P1540">
        <f t="shared" si="216"/>
        <v>1</v>
      </c>
      <c r="Q1540" t="str">
        <f t="shared" si="217"/>
        <v>Before 01-15</v>
      </c>
      <c r="R1540">
        <f t="shared" si="218"/>
        <v>33.285999999999994</v>
      </c>
      <c r="S1540">
        <f t="shared" si="219"/>
        <v>133.14399999999998</v>
      </c>
      <c r="T1540">
        <f t="shared" si="220"/>
        <v>34.263999999999982</v>
      </c>
      <c r="U1540" s="2">
        <f>Monthly_Fixed_Costs!$I$2</f>
        <v>26.363636363636363</v>
      </c>
      <c r="V1540">
        <f t="shared" si="221"/>
        <v>20.6</v>
      </c>
      <c r="W1540" s="2">
        <f t="shared" si="222"/>
        <v>-12.699636363636387</v>
      </c>
      <c r="X1540">
        <f t="shared" si="223"/>
        <v>2</v>
      </c>
      <c r="Y1540">
        <f t="shared" si="224"/>
        <v>1</v>
      </c>
    </row>
    <row r="1541" spans="1:25" x14ac:dyDescent="0.3">
      <c r="A1541" t="s">
        <v>1577</v>
      </c>
      <c r="B1541" s="1">
        <v>45673</v>
      </c>
      <c r="C1541" s="1">
        <v>45675</v>
      </c>
      <c r="D1541" s="1">
        <v>45677</v>
      </c>
      <c r="E1541" t="s">
        <v>23</v>
      </c>
      <c r="F1541" t="s">
        <v>45</v>
      </c>
      <c r="G1541" t="s">
        <v>18</v>
      </c>
      <c r="H1541" t="s">
        <v>37</v>
      </c>
      <c r="I1541" t="s">
        <v>20</v>
      </c>
      <c r="J1541" t="s">
        <v>21</v>
      </c>
      <c r="K1541">
        <v>1</v>
      </c>
      <c r="L1541">
        <v>168.04</v>
      </c>
      <c r="M1541">
        <v>87.74</v>
      </c>
      <c r="N1541">
        <v>10.74</v>
      </c>
      <c r="O1541">
        <v>15</v>
      </c>
      <c r="P1541">
        <f t="shared" si="216"/>
        <v>0</v>
      </c>
      <c r="Q1541" t="str">
        <f t="shared" si="217"/>
        <v>After 01-15</v>
      </c>
      <c r="R1541">
        <f t="shared" si="218"/>
        <v>142.834</v>
      </c>
      <c r="S1541">
        <f t="shared" si="219"/>
        <v>142.834</v>
      </c>
      <c r="T1541">
        <f t="shared" si="220"/>
        <v>55.094000000000008</v>
      </c>
      <c r="U1541" s="2">
        <f>Monthly_Fixed_Costs!$I$2</f>
        <v>26.363636363636363</v>
      </c>
      <c r="V1541">
        <f t="shared" si="221"/>
        <v>10.74</v>
      </c>
      <c r="W1541" s="2">
        <f t="shared" si="222"/>
        <v>17.990363636363647</v>
      </c>
      <c r="X1541">
        <f t="shared" si="223"/>
        <v>4</v>
      </c>
      <c r="Y1541">
        <f t="shared" si="224"/>
        <v>0</v>
      </c>
    </row>
    <row r="1542" spans="1:25" x14ac:dyDescent="0.3">
      <c r="A1542" t="s">
        <v>1578</v>
      </c>
      <c r="B1542" s="1">
        <v>45683</v>
      </c>
      <c r="C1542" s="1">
        <v>45685</v>
      </c>
      <c r="D1542" s="1">
        <v>45688</v>
      </c>
      <c r="E1542" t="s">
        <v>23</v>
      </c>
      <c r="F1542" t="s">
        <v>32</v>
      </c>
      <c r="G1542" t="s">
        <v>24</v>
      </c>
      <c r="H1542" t="s">
        <v>19</v>
      </c>
      <c r="I1542" t="s">
        <v>47</v>
      </c>
      <c r="J1542" t="s">
        <v>35</v>
      </c>
      <c r="K1542">
        <v>10</v>
      </c>
      <c r="L1542">
        <v>160.77000000000001</v>
      </c>
      <c r="M1542">
        <v>90.05</v>
      </c>
      <c r="N1542">
        <v>8.69</v>
      </c>
      <c r="O1542">
        <v>5</v>
      </c>
      <c r="P1542">
        <f t="shared" si="216"/>
        <v>0</v>
      </c>
      <c r="Q1542" t="str">
        <f t="shared" si="217"/>
        <v>After 01-15</v>
      </c>
      <c r="R1542">
        <f t="shared" si="218"/>
        <v>152.73150000000001</v>
      </c>
      <c r="S1542">
        <f t="shared" si="219"/>
        <v>1527.3150000000001</v>
      </c>
      <c r="T1542">
        <f t="shared" si="220"/>
        <v>626.81500000000005</v>
      </c>
      <c r="U1542" s="2">
        <f>Monthly_Fixed_Costs!$I$2</f>
        <v>26.363636363636363</v>
      </c>
      <c r="V1542">
        <f t="shared" si="221"/>
        <v>86.899999999999991</v>
      </c>
      <c r="W1542" s="2">
        <f t="shared" si="222"/>
        <v>513.5513636363637</v>
      </c>
      <c r="X1542">
        <f t="shared" si="223"/>
        <v>5</v>
      </c>
      <c r="Y1542">
        <f t="shared" si="224"/>
        <v>0</v>
      </c>
    </row>
    <row r="1543" spans="1:25" x14ac:dyDescent="0.3">
      <c r="A1543" t="s">
        <v>1579</v>
      </c>
      <c r="B1543" s="1">
        <v>45667</v>
      </c>
      <c r="C1543" s="1">
        <v>45671</v>
      </c>
      <c r="D1543" s="1">
        <v>45670</v>
      </c>
      <c r="E1543" t="s">
        <v>23</v>
      </c>
      <c r="F1543" t="s">
        <v>32</v>
      </c>
      <c r="G1543" t="s">
        <v>24</v>
      </c>
      <c r="H1543" t="s">
        <v>33</v>
      </c>
      <c r="I1543" t="s">
        <v>34</v>
      </c>
      <c r="J1543" t="s">
        <v>35</v>
      </c>
      <c r="K1543">
        <v>16</v>
      </c>
      <c r="L1543">
        <v>130.38</v>
      </c>
      <c r="M1543">
        <v>56.2</v>
      </c>
      <c r="N1543">
        <v>3.89</v>
      </c>
      <c r="O1543">
        <v>5</v>
      </c>
      <c r="P1543">
        <f t="shared" si="216"/>
        <v>1</v>
      </c>
      <c r="Q1543" t="str">
        <f t="shared" si="217"/>
        <v>Before 01-15</v>
      </c>
      <c r="R1543">
        <f t="shared" si="218"/>
        <v>123.86099999999999</v>
      </c>
      <c r="S1543">
        <f t="shared" si="219"/>
        <v>1981.7759999999998</v>
      </c>
      <c r="T1543">
        <f t="shared" si="220"/>
        <v>1082.5759999999998</v>
      </c>
      <c r="U1543" s="2">
        <f>Monthly_Fixed_Costs!$I$2</f>
        <v>26.363636363636363</v>
      </c>
      <c r="V1543">
        <f t="shared" si="221"/>
        <v>62.24</v>
      </c>
      <c r="W1543" s="2">
        <f t="shared" si="222"/>
        <v>993.97236363636341</v>
      </c>
      <c r="X1543">
        <f t="shared" si="223"/>
        <v>3</v>
      </c>
      <c r="Y1543">
        <f t="shared" si="224"/>
        <v>0</v>
      </c>
    </row>
    <row r="1544" spans="1:25" x14ac:dyDescent="0.3">
      <c r="A1544" t="s">
        <v>1580</v>
      </c>
      <c r="B1544" s="1">
        <v>45661</v>
      </c>
      <c r="C1544" s="1">
        <v>45665</v>
      </c>
      <c r="D1544" s="1">
        <v>45665</v>
      </c>
      <c r="E1544" t="s">
        <v>16</v>
      </c>
      <c r="F1544" t="s">
        <v>17</v>
      </c>
      <c r="G1544" t="s">
        <v>24</v>
      </c>
      <c r="H1544" t="s">
        <v>33</v>
      </c>
      <c r="I1544" t="s">
        <v>20</v>
      </c>
      <c r="J1544" t="s">
        <v>21</v>
      </c>
      <c r="K1544">
        <v>3</v>
      </c>
      <c r="L1544">
        <v>86.95</v>
      </c>
      <c r="M1544">
        <v>49.11</v>
      </c>
      <c r="N1544">
        <v>10.64</v>
      </c>
      <c r="O1544">
        <v>5</v>
      </c>
      <c r="P1544">
        <f t="shared" si="216"/>
        <v>1</v>
      </c>
      <c r="Q1544" t="str">
        <f t="shared" si="217"/>
        <v>Before 01-15</v>
      </c>
      <c r="R1544">
        <f t="shared" si="218"/>
        <v>82.602499999999992</v>
      </c>
      <c r="S1544">
        <f t="shared" si="219"/>
        <v>247.80749999999998</v>
      </c>
      <c r="T1544">
        <f t="shared" si="220"/>
        <v>100.47749999999999</v>
      </c>
      <c r="U1544" s="2">
        <f>Monthly_Fixed_Costs!$I$2</f>
        <v>26.363636363636363</v>
      </c>
      <c r="V1544">
        <f t="shared" si="221"/>
        <v>31.92</v>
      </c>
      <c r="W1544" s="2">
        <f t="shared" si="222"/>
        <v>42.193863636363631</v>
      </c>
      <c r="X1544">
        <f t="shared" si="223"/>
        <v>4</v>
      </c>
      <c r="Y1544">
        <f t="shared" si="224"/>
        <v>0</v>
      </c>
    </row>
    <row r="1545" spans="1:25" x14ac:dyDescent="0.3">
      <c r="A1545" t="s">
        <v>1581</v>
      </c>
      <c r="B1545" s="1">
        <v>45679</v>
      </c>
      <c r="C1545" s="1">
        <v>45681</v>
      </c>
      <c r="D1545" s="1">
        <v>45680</v>
      </c>
      <c r="E1545" t="s">
        <v>23</v>
      </c>
      <c r="F1545" t="s">
        <v>17</v>
      </c>
      <c r="G1545" t="s">
        <v>18</v>
      </c>
      <c r="H1545" t="s">
        <v>19</v>
      </c>
      <c r="I1545" t="s">
        <v>74</v>
      </c>
      <c r="J1545" t="s">
        <v>27</v>
      </c>
      <c r="K1545">
        <v>1</v>
      </c>
      <c r="L1545">
        <v>33.47</v>
      </c>
      <c r="M1545">
        <v>13.54</v>
      </c>
      <c r="N1545">
        <v>3.11</v>
      </c>
      <c r="O1545">
        <v>5</v>
      </c>
      <c r="P1545">
        <f t="shared" si="216"/>
        <v>1</v>
      </c>
      <c r="Q1545" t="str">
        <f t="shared" si="217"/>
        <v>After 01-15</v>
      </c>
      <c r="R1545">
        <f t="shared" si="218"/>
        <v>31.796499999999998</v>
      </c>
      <c r="S1545">
        <f t="shared" si="219"/>
        <v>31.796499999999998</v>
      </c>
      <c r="T1545">
        <f t="shared" si="220"/>
        <v>18.256499999999999</v>
      </c>
      <c r="U1545" s="2">
        <f>Monthly_Fixed_Costs!$I$2</f>
        <v>26.363636363636363</v>
      </c>
      <c r="V1545">
        <f t="shared" si="221"/>
        <v>3.11</v>
      </c>
      <c r="W1545" s="2">
        <f t="shared" si="222"/>
        <v>-11.217136363636364</v>
      </c>
      <c r="X1545">
        <f t="shared" si="223"/>
        <v>1</v>
      </c>
      <c r="Y1545">
        <f t="shared" si="224"/>
        <v>1</v>
      </c>
    </row>
    <row r="1546" spans="1:25" x14ac:dyDescent="0.3">
      <c r="A1546" t="s">
        <v>1582</v>
      </c>
      <c r="B1546" s="1">
        <v>45685</v>
      </c>
      <c r="C1546" s="1">
        <v>45687</v>
      </c>
      <c r="D1546" s="1">
        <v>45687</v>
      </c>
      <c r="E1546" t="s">
        <v>16</v>
      </c>
      <c r="F1546" t="s">
        <v>32</v>
      </c>
      <c r="G1546" t="s">
        <v>18</v>
      </c>
      <c r="H1546" t="s">
        <v>19</v>
      </c>
      <c r="I1546" t="s">
        <v>34</v>
      </c>
      <c r="J1546" t="s">
        <v>35</v>
      </c>
      <c r="K1546">
        <v>13</v>
      </c>
      <c r="L1546">
        <v>141.52000000000001</v>
      </c>
      <c r="M1546">
        <v>65.39</v>
      </c>
      <c r="N1546">
        <v>6.36</v>
      </c>
      <c r="O1546">
        <v>10</v>
      </c>
      <c r="P1546">
        <f t="shared" si="216"/>
        <v>1</v>
      </c>
      <c r="Q1546" t="str">
        <f t="shared" si="217"/>
        <v>After 01-15</v>
      </c>
      <c r="R1546">
        <f t="shared" si="218"/>
        <v>127.36800000000001</v>
      </c>
      <c r="S1546">
        <f t="shared" si="219"/>
        <v>1655.7840000000001</v>
      </c>
      <c r="T1546">
        <f t="shared" si="220"/>
        <v>805.71400000000006</v>
      </c>
      <c r="U1546" s="2">
        <f>Monthly_Fixed_Costs!$I$2</f>
        <v>26.363636363636363</v>
      </c>
      <c r="V1546">
        <f t="shared" si="221"/>
        <v>82.68</v>
      </c>
      <c r="W1546" s="2">
        <f t="shared" si="222"/>
        <v>696.67036363636373</v>
      </c>
      <c r="X1546">
        <f t="shared" si="223"/>
        <v>2</v>
      </c>
      <c r="Y1546">
        <f t="shared" si="224"/>
        <v>0</v>
      </c>
    </row>
    <row r="1547" spans="1:25" x14ac:dyDescent="0.3">
      <c r="A1547" t="s">
        <v>1583</v>
      </c>
      <c r="B1547" s="1">
        <v>45663</v>
      </c>
      <c r="C1547" s="1">
        <v>45667</v>
      </c>
      <c r="D1547" s="1">
        <v>45667</v>
      </c>
      <c r="E1547" t="s">
        <v>23</v>
      </c>
      <c r="F1547" t="s">
        <v>17</v>
      </c>
      <c r="G1547" t="s">
        <v>24</v>
      </c>
      <c r="H1547" t="s">
        <v>33</v>
      </c>
      <c r="I1547" t="s">
        <v>56</v>
      </c>
      <c r="J1547" t="s">
        <v>35</v>
      </c>
      <c r="K1547">
        <v>15</v>
      </c>
      <c r="L1547">
        <v>129.68</v>
      </c>
      <c r="M1547">
        <v>70.849999999999994</v>
      </c>
      <c r="N1547">
        <v>11.33</v>
      </c>
      <c r="O1547">
        <v>0</v>
      </c>
      <c r="P1547">
        <f t="shared" si="216"/>
        <v>1</v>
      </c>
      <c r="Q1547" t="str">
        <f t="shared" si="217"/>
        <v>Before 01-15</v>
      </c>
      <c r="R1547">
        <f t="shared" si="218"/>
        <v>129.68</v>
      </c>
      <c r="S1547">
        <f t="shared" si="219"/>
        <v>1945.2</v>
      </c>
      <c r="T1547">
        <f t="shared" si="220"/>
        <v>882.45</v>
      </c>
      <c r="U1547" s="2">
        <f>Monthly_Fixed_Costs!$I$2</f>
        <v>26.363636363636363</v>
      </c>
      <c r="V1547">
        <f t="shared" si="221"/>
        <v>169.95</v>
      </c>
      <c r="W1547" s="2">
        <f t="shared" si="222"/>
        <v>686.13636363636374</v>
      </c>
      <c r="X1547">
        <f t="shared" si="223"/>
        <v>4</v>
      </c>
      <c r="Y1547">
        <f t="shared" si="224"/>
        <v>0</v>
      </c>
    </row>
    <row r="1548" spans="1:25" x14ac:dyDescent="0.3">
      <c r="A1548" t="s">
        <v>1584</v>
      </c>
      <c r="B1548" s="1">
        <v>45688</v>
      </c>
      <c r="C1548" s="1">
        <v>45690</v>
      </c>
      <c r="D1548" s="1">
        <v>45690</v>
      </c>
      <c r="E1548" t="s">
        <v>23</v>
      </c>
      <c r="F1548" t="s">
        <v>45</v>
      </c>
      <c r="G1548" t="s">
        <v>18</v>
      </c>
      <c r="H1548" t="s">
        <v>19</v>
      </c>
      <c r="I1548" t="s">
        <v>26</v>
      </c>
      <c r="J1548" t="s">
        <v>27</v>
      </c>
      <c r="K1548">
        <v>2</v>
      </c>
      <c r="L1548">
        <v>143.22</v>
      </c>
      <c r="M1548">
        <v>80.37</v>
      </c>
      <c r="N1548">
        <v>11.8</v>
      </c>
      <c r="O1548">
        <v>5</v>
      </c>
      <c r="P1548">
        <f t="shared" si="216"/>
        <v>1</v>
      </c>
      <c r="Q1548" t="str">
        <f t="shared" si="217"/>
        <v>After 01-15</v>
      </c>
      <c r="R1548">
        <f t="shared" si="218"/>
        <v>136.059</v>
      </c>
      <c r="S1548">
        <f t="shared" si="219"/>
        <v>272.11799999999999</v>
      </c>
      <c r="T1548">
        <f t="shared" si="220"/>
        <v>111.37799999999999</v>
      </c>
      <c r="U1548" s="2">
        <f>Monthly_Fixed_Costs!$I$2</f>
        <v>26.363636363636363</v>
      </c>
      <c r="V1548">
        <f t="shared" si="221"/>
        <v>23.6</v>
      </c>
      <c r="W1548" s="2">
        <f t="shared" si="222"/>
        <v>61.414363636363618</v>
      </c>
      <c r="X1548">
        <f t="shared" si="223"/>
        <v>2</v>
      </c>
      <c r="Y1548">
        <f t="shared" si="224"/>
        <v>0</v>
      </c>
    </row>
    <row r="1549" spans="1:25" x14ac:dyDescent="0.3">
      <c r="A1549" t="s">
        <v>1585</v>
      </c>
      <c r="B1549" s="1">
        <v>45667</v>
      </c>
      <c r="C1549" s="1">
        <v>45669</v>
      </c>
      <c r="D1549" s="1">
        <v>45668</v>
      </c>
      <c r="E1549" t="s">
        <v>16</v>
      </c>
      <c r="F1549" t="s">
        <v>32</v>
      </c>
      <c r="G1549" t="s">
        <v>24</v>
      </c>
      <c r="H1549" t="s">
        <v>25</v>
      </c>
      <c r="I1549" t="s">
        <v>56</v>
      </c>
      <c r="J1549" t="s">
        <v>35</v>
      </c>
      <c r="K1549">
        <v>5</v>
      </c>
      <c r="L1549">
        <v>50.78</v>
      </c>
      <c r="M1549">
        <v>30.09</v>
      </c>
      <c r="N1549">
        <v>7.79</v>
      </c>
      <c r="O1549">
        <v>5</v>
      </c>
      <c r="P1549">
        <f t="shared" si="216"/>
        <v>1</v>
      </c>
      <c r="Q1549" t="str">
        <f t="shared" si="217"/>
        <v>Before 01-15</v>
      </c>
      <c r="R1549">
        <f t="shared" si="218"/>
        <v>48.241</v>
      </c>
      <c r="S1549">
        <f t="shared" si="219"/>
        <v>241.20499999999998</v>
      </c>
      <c r="T1549">
        <f t="shared" si="220"/>
        <v>90.754999999999995</v>
      </c>
      <c r="U1549" s="2">
        <f>Monthly_Fixed_Costs!$I$2</f>
        <v>26.363636363636363</v>
      </c>
      <c r="V1549">
        <f t="shared" si="221"/>
        <v>38.950000000000003</v>
      </c>
      <c r="W1549" s="2">
        <f t="shared" si="222"/>
        <v>25.441363636363633</v>
      </c>
      <c r="X1549">
        <f t="shared" si="223"/>
        <v>1</v>
      </c>
      <c r="Y1549">
        <f t="shared" si="224"/>
        <v>0</v>
      </c>
    </row>
    <row r="1550" spans="1:25" x14ac:dyDescent="0.3">
      <c r="A1550" t="s">
        <v>1586</v>
      </c>
      <c r="B1550" s="1">
        <v>45680</v>
      </c>
      <c r="C1550" s="1">
        <v>45682</v>
      </c>
      <c r="D1550" s="1">
        <v>45683</v>
      </c>
      <c r="E1550" t="s">
        <v>23</v>
      </c>
      <c r="F1550" t="s">
        <v>32</v>
      </c>
      <c r="G1550" t="s">
        <v>24</v>
      </c>
      <c r="H1550" t="s">
        <v>33</v>
      </c>
      <c r="I1550" t="s">
        <v>20</v>
      </c>
      <c r="J1550" t="s">
        <v>21</v>
      </c>
      <c r="K1550">
        <v>6</v>
      </c>
      <c r="L1550">
        <v>103.36</v>
      </c>
      <c r="M1550">
        <v>62.87</v>
      </c>
      <c r="N1550">
        <v>6.08</v>
      </c>
      <c r="O1550">
        <v>5</v>
      </c>
      <c r="P1550">
        <f t="shared" si="216"/>
        <v>0</v>
      </c>
      <c r="Q1550" t="str">
        <f t="shared" si="217"/>
        <v>After 01-15</v>
      </c>
      <c r="R1550">
        <f t="shared" si="218"/>
        <v>98.191999999999993</v>
      </c>
      <c r="S1550">
        <f t="shared" si="219"/>
        <v>589.15199999999993</v>
      </c>
      <c r="T1550">
        <f t="shared" si="220"/>
        <v>211.93199999999996</v>
      </c>
      <c r="U1550" s="2">
        <f>Monthly_Fixed_Costs!$I$2</f>
        <v>26.363636363636363</v>
      </c>
      <c r="V1550">
        <f t="shared" si="221"/>
        <v>36.480000000000004</v>
      </c>
      <c r="W1550" s="2">
        <f t="shared" si="222"/>
        <v>149.0883636363636</v>
      </c>
      <c r="X1550">
        <f t="shared" si="223"/>
        <v>3</v>
      </c>
      <c r="Y1550">
        <f t="shared" si="224"/>
        <v>0</v>
      </c>
    </row>
    <row r="1551" spans="1:25" x14ac:dyDescent="0.3">
      <c r="A1551" t="s">
        <v>1587</v>
      </c>
      <c r="B1551" s="1">
        <v>45662</v>
      </c>
      <c r="C1551" s="1">
        <v>45664</v>
      </c>
      <c r="D1551" s="1">
        <v>45664</v>
      </c>
      <c r="E1551" t="s">
        <v>16</v>
      </c>
      <c r="F1551" t="s">
        <v>32</v>
      </c>
      <c r="G1551" t="s">
        <v>18</v>
      </c>
      <c r="H1551" t="s">
        <v>37</v>
      </c>
      <c r="I1551" t="s">
        <v>34</v>
      </c>
      <c r="J1551" t="s">
        <v>35</v>
      </c>
      <c r="K1551">
        <v>17</v>
      </c>
      <c r="L1551">
        <v>47.57</v>
      </c>
      <c r="M1551">
        <v>26.91</v>
      </c>
      <c r="N1551">
        <v>5.57</v>
      </c>
      <c r="O1551">
        <v>5</v>
      </c>
      <c r="P1551">
        <f t="shared" si="216"/>
        <v>1</v>
      </c>
      <c r="Q1551" t="str">
        <f t="shared" si="217"/>
        <v>Before 01-15</v>
      </c>
      <c r="R1551">
        <f t="shared" si="218"/>
        <v>45.191499999999998</v>
      </c>
      <c r="S1551">
        <f t="shared" si="219"/>
        <v>768.25549999999998</v>
      </c>
      <c r="T1551">
        <f t="shared" si="220"/>
        <v>310.78549999999996</v>
      </c>
      <c r="U1551" s="2">
        <f>Monthly_Fixed_Costs!$I$2</f>
        <v>26.363636363636363</v>
      </c>
      <c r="V1551">
        <f t="shared" si="221"/>
        <v>94.69</v>
      </c>
      <c r="W1551" s="2">
        <f t="shared" si="222"/>
        <v>189.73186363636358</v>
      </c>
      <c r="X1551">
        <f t="shared" si="223"/>
        <v>2</v>
      </c>
      <c r="Y1551">
        <f t="shared" si="224"/>
        <v>0</v>
      </c>
    </row>
    <row r="1552" spans="1:25" x14ac:dyDescent="0.3">
      <c r="A1552" t="s">
        <v>1588</v>
      </c>
      <c r="B1552" s="1">
        <v>45665</v>
      </c>
      <c r="C1552" s="1">
        <v>45667</v>
      </c>
      <c r="D1552" s="1">
        <v>45667</v>
      </c>
      <c r="E1552" t="s">
        <v>16</v>
      </c>
      <c r="F1552" t="s">
        <v>32</v>
      </c>
      <c r="G1552" t="s">
        <v>24</v>
      </c>
      <c r="H1552" t="s">
        <v>19</v>
      </c>
      <c r="I1552" t="s">
        <v>29</v>
      </c>
      <c r="J1552" t="s">
        <v>27</v>
      </c>
      <c r="K1552">
        <v>8</v>
      </c>
      <c r="L1552">
        <v>134.19999999999999</v>
      </c>
      <c r="M1552">
        <v>68.819999999999993</v>
      </c>
      <c r="N1552">
        <v>6.73</v>
      </c>
      <c r="O1552">
        <v>0</v>
      </c>
      <c r="P1552">
        <f t="shared" si="216"/>
        <v>1</v>
      </c>
      <c r="Q1552" t="str">
        <f t="shared" si="217"/>
        <v>Before 01-15</v>
      </c>
      <c r="R1552">
        <f t="shared" si="218"/>
        <v>134.19999999999999</v>
      </c>
      <c r="S1552">
        <f t="shared" si="219"/>
        <v>1073.5999999999999</v>
      </c>
      <c r="T1552">
        <f t="shared" si="220"/>
        <v>523.04</v>
      </c>
      <c r="U1552" s="2">
        <f>Monthly_Fixed_Costs!$I$2</f>
        <v>26.363636363636363</v>
      </c>
      <c r="V1552">
        <f t="shared" si="221"/>
        <v>53.84</v>
      </c>
      <c r="W1552" s="2">
        <f t="shared" si="222"/>
        <v>442.83636363636361</v>
      </c>
      <c r="X1552">
        <f t="shared" si="223"/>
        <v>2</v>
      </c>
      <c r="Y1552">
        <f t="shared" si="224"/>
        <v>0</v>
      </c>
    </row>
    <row r="1553" spans="1:25" x14ac:dyDescent="0.3">
      <c r="A1553" t="s">
        <v>1589</v>
      </c>
      <c r="B1553" s="1">
        <v>45674</v>
      </c>
      <c r="C1553" s="1">
        <v>45677</v>
      </c>
      <c r="D1553" s="1">
        <v>45680</v>
      </c>
      <c r="E1553" t="s">
        <v>23</v>
      </c>
      <c r="F1553" t="s">
        <v>32</v>
      </c>
      <c r="G1553" t="s">
        <v>18</v>
      </c>
      <c r="H1553" t="s">
        <v>33</v>
      </c>
      <c r="I1553" t="s">
        <v>56</v>
      </c>
      <c r="J1553" t="s">
        <v>35</v>
      </c>
      <c r="K1553">
        <v>11</v>
      </c>
      <c r="L1553">
        <v>129.97</v>
      </c>
      <c r="M1553">
        <v>57.66</v>
      </c>
      <c r="N1553">
        <v>9.39</v>
      </c>
      <c r="O1553">
        <v>5</v>
      </c>
      <c r="P1553">
        <f t="shared" si="216"/>
        <v>0</v>
      </c>
      <c r="Q1553" t="str">
        <f t="shared" si="217"/>
        <v>After 01-15</v>
      </c>
      <c r="R1553">
        <f t="shared" si="218"/>
        <v>123.47149999999999</v>
      </c>
      <c r="S1553">
        <f t="shared" si="219"/>
        <v>1358.1864999999998</v>
      </c>
      <c r="T1553">
        <f t="shared" si="220"/>
        <v>723.92649999999981</v>
      </c>
      <c r="U1553" s="2">
        <f>Monthly_Fixed_Costs!$I$2</f>
        <v>26.363636363636363</v>
      </c>
      <c r="V1553">
        <f t="shared" si="221"/>
        <v>103.29</v>
      </c>
      <c r="W1553" s="2">
        <f t="shared" si="222"/>
        <v>594.27286363636347</v>
      </c>
      <c r="X1553">
        <f t="shared" si="223"/>
        <v>6</v>
      </c>
      <c r="Y1553">
        <f t="shared" si="224"/>
        <v>0</v>
      </c>
    </row>
    <row r="1554" spans="1:25" x14ac:dyDescent="0.3">
      <c r="A1554" t="s">
        <v>1590</v>
      </c>
      <c r="B1554" s="1">
        <v>45662</v>
      </c>
      <c r="C1554" s="1">
        <v>45666</v>
      </c>
      <c r="D1554" s="1">
        <v>45665</v>
      </c>
      <c r="E1554" t="s">
        <v>16</v>
      </c>
      <c r="F1554" t="s">
        <v>32</v>
      </c>
      <c r="G1554" t="s">
        <v>24</v>
      </c>
      <c r="H1554" t="s">
        <v>19</v>
      </c>
      <c r="I1554" t="s">
        <v>34</v>
      </c>
      <c r="J1554" t="s">
        <v>35</v>
      </c>
      <c r="K1554">
        <v>20</v>
      </c>
      <c r="L1554">
        <v>60.3</v>
      </c>
      <c r="M1554">
        <v>36.380000000000003</v>
      </c>
      <c r="N1554">
        <v>4.26</v>
      </c>
      <c r="O1554">
        <v>10</v>
      </c>
      <c r="P1554">
        <f t="shared" si="216"/>
        <v>1</v>
      </c>
      <c r="Q1554" t="str">
        <f t="shared" si="217"/>
        <v>Before 01-15</v>
      </c>
      <c r="R1554">
        <f t="shared" si="218"/>
        <v>54.269999999999996</v>
      </c>
      <c r="S1554">
        <f t="shared" si="219"/>
        <v>1085.3999999999999</v>
      </c>
      <c r="T1554">
        <f t="shared" si="220"/>
        <v>357.79999999999984</v>
      </c>
      <c r="U1554" s="2">
        <f>Monthly_Fixed_Costs!$I$2</f>
        <v>26.363636363636363</v>
      </c>
      <c r="V1554">
        <f t="shared" si="221"/>
        <v>85.199999999999989</v>
      </c>
      <c r="W1554" s="2">
        <f t="shared" si="222"/>
        <v>246.23636363636348</v>
      </c>
      <c r="X1554">
        <f t="shared" si="223"/>
        <v>3</v>
      </c>
      <c r="Y1554">
        <f t="shared" si="224"/>
        <v>0</v>
      </c>
    </row>
    <row r="1555" spans="1:25" x14ac:dyDescent="0.3">
      <c r="A1555" t="s">
        <v>1591</v>
      </c>
      <c r="B1555" s="1">
        <v>45668</v>
      </c>
      <c r="C1555" s="1">
        <v>45671</v>
      </c>
      <c r="D1555" s="1">
        <v>45671</v>
      </c>
      <c r="E1555" t="s">
        <v>23</v>
      </c>
      <c r="F1555" t="s">
        <v>45</v>
      </c>
      <c r="G1555" t="s">
        <v>18</v>
      </c>
      <c r="H1555" t="s">
        <v>33</v>
      </c>
      <c r="I1555" t="s">
        <v>20</v>
      </c>
      <c r="J1555" t="s">
        <v>21</v>
      </c>
      <c r="K1555">
        <v>5</v>
      </c>
      <c r="L1555">
        <v>43.68</v>
      </c>
      <c r="M1555">
        <v>22.66</v>
      </c>
      <c r="N1555">
        <v>3.92</v>
      </c>
      <c r="O1555">
        <v>10</v>
      </c>
      <c r="P1555">
        <f t="shared" si="216"/>
        <v>1</v>
      </c>
      <c r="Q1555" t="str">
        <f t="shared" si="217"/>
        <v>Before 01-15</v>
      </c>
      <c r="R1555">
        <f t="shared" si="218"/>
        <v>39.311999999999998</v>
      </c>
      <c r="S1555">
        <f t="shared" si="219"/>
        <v>196.56</v>
      </c>
      <c r="T1555">
        <f t="shared" si="220"/>
        <v>83.26</v>
      </c>
      <c r="U1555" s="2">
        <f>Monthly_Fixed_Costs!$I$2</f>
        <v>26.363636363636363</v>
      </c>
      <c r="V1555">
        <f t="shared" si="221"/>
        <v>19.600000000000001</v>
      </c>
      <c r="W1555" s="2">
        <f t="shared" si="222"/>
        <v>37.296363636363637</v>
      </c>
      <c r="X1555">
        <f t="shared" si="223"/>
        <v>3</v>
      </c>
      <c r="Y1555">
        <f t="shared" si="224"/>
        <v>0</v>
      </c>
    </row>
    <row r="1556" spans="1:25" x14ac:dyDescent="0.3">
      <c r="A1556" t="s">
        <v>1592</v>
      </c>
      <c r="B1556" s="1">
        <v>45667</v>
      </c>
      <c r="C1556" s="1">
        <v>45671</v>
      </c>
      <c r="D1556" s="1">
        <v>45670</v>
      </c>
      <c r="E1556" t="s">
        <v>23</v>
      </c>
      <c r="F1556" t="s">
        <v>32</v>
      </c>
      <c r="G1556" t="s">
        <v>24</v>
      </c>
      <c r="H1556" t="s">
        <v>25</v>
      </c>
      <c r="I1556" t="s">
        <v>29</v>
      </c>
      <c r="J1556" t="s">
        <v>27</v>
      </c>
      <c r="K1556">
        <v>1</v>
      </c>
      <c r="L1556">
        <v>191.78</v>
      </c>
      <c r="M1556">
        <v>113.32</v>
      </c>
      <c r="N1556">
        <v>6.14</v>
      </c>
      <c r="O1556">
        <v>10</v>
      </c>
      <c r="P1556">
        <f t="shared" si="216"/>
        <v>1</v>
      </c>
      <c r="Q1556" t="str">
        <f t="shared" si="217"/>
        <v>Before 01-15</v>
      </c>
      <c r="R1556">
        <f t="shared" si="218"/>
        <v>172.602</v>
      </c>
      <c r="S1556">
        <f t="shared" si="219"/>
        <v>172.602</v>
      </c>
      <c r="T1556">
        <f t="shared" si="220"/>
        <v>59.282000000000011</v>
      </c>
      <c r="U1556" s="2">
        <f>Monthly_Fixed_Costs!$I$2</f>
        <v>26.363636363636363</v>
      </c>
      <c r="V1556">
        <f t="shared" si="221"/>
        <v>6.14</v>
      </c>
      <c r="W1556" s="2">
        <f t="shared" si="222"/>
        <v>26.77836363636365</v>
      </c>
      <c r="X1556">
        <f t="shared" si="223"/>
        <v>3</v>
      </c>
      <c r="Y1556">
        <f t="shared" si="224"/>
        <v>0</v>
      </c>
    </row>
    <row r="1557" spans="1:25" x14ac:dyDescent="0.3">
      <c r="A1557" t="s">
        <v>1593</v>
      </c>
      <c r="B1557" s="1">
        <v>45688</v>
      </c>
      <c r="C1557" s="1">
        <v>45691</v>
      </c>
      <c r="D1557" s="1">
        <v>45691</v>
      </c>
      <c r="E1557" t="s">
        <v>16</v>
      </c>
      <c r="F1557" t="s">
        <v>17</v>
      </c>
      <c r="G1557" t="s">
        <v>24</v>
      </c>
      <c r="H1557" t="s">
        <v>19</v>
      </c>
      <c r="I1557" t="s">
        <v>34</v>
      </c>
      <c r="J1557" t="s">
        <v>35</v>
      </c>
      <c r="K1557">
        <v>11</v>
      </c>
      <c r="L1557">
        <v>94.53</v>
      </c>
      <c r="M1557">
        <v>54.61</v>
      </c>
      <c r="N1557">
        <v>11.97</v>
      </c>
      <c r="O1557">
        <v>15</v>
      </c>
      <c r="P1557">
        <f t="shared" si="216"/>
        <v>1</v>
      </c>
      <c r="Q1557" t="str">
        <f t="shared" si="217"/>
        <v>After 01-15</v>
      </c>
      <c r="R1557">
        <f t="shared" si="218"/>
        <v>80.350499999999997</v>
      </c>
      <c r="S1557">
        <f t="shared" si="219"/>
        <v>883.85550000000001</v>
      </c>
      <c r="T1557">
        <f t="shared" si="220"/>
        <v>283.14549999999997</v>
      </c>
      <c r="U1557" s="2">
        <f>Monthly_Fixed_Costs!$I$2</f>
        <v>26.363636363636363</v>
      </c>
      <c r="V1557">
        <f t="shared" si="221"/>
        <v>131.67000000000002</v>
      </c>
      <c r="W1557" s="2">
        <f t="shared" si="222"/>
        <v>125.11186363636358</v>
      </c>
      <c r="X1557">
        <f t="shared" si="223"/>
        <v>3</v>
      </c>
      <c r="Y1557">
        <f t="shared" si="224"/>
        <v>0</v>
      </c>
    </row>
    <row r="1558" spans="1:25" x14ac:dyDescent="0.3">
      <c r="A1558" t="s">
        <v>1594</v>
      </c>
      <c r="B1558" s="1">
        <v>45685</v>
      </c>
      <c r="C1558" s="1">
        <v>45687</v>
      </c>
      <c r="D1558" s="1">
        <v>45688</v>
      </c>
      <c r="E1558" t="s">
        <v>23</v>
      </c>
      <c r="F1558" t="s">
        <v>17</v>
      </c>
      <c r="G1558" t="s">
        <v>24</v>
      </c>
      <c r="H1558" t="s">
        <v>19</v>
      </c>
      <c r="I1558" t="s">
        <v>74</v>
      </c>
      <c r="J1558" t="s">
        <v>27</v>
      </c>
      <c r="K1558">
        <v>9</v>
      </c>
      <c r="L1558">
        <v>196.71</v>
      </c>
      <c r="M1558">
        <v>110.56</v>
      </c>
      <c r="N1558">
        <v>4.1100000000000003</v>
      </c>
      <c r="O1558">
        <v>5</v>
      </c>
      <c r="P1558">
        <f t="shared" si="216"/>
        <v>0</v>
      </c>
      <c r="Q1558" t="str">
        <f t="shared" si="217"/>
        <v>After 01-15</v>
      </c>
      <c r="R1558">
        <f t="shared" si="218"/>
        <v>186.87450000000001</v>
      </c>
      <c r="S1558">
        <f t="shared" si="219"/>
        <v>1681.8705</v>
      </c>
      <c r="T1558">
        <f t="shared" si="220"/>
        <v>686.83050000000003</v>
      </c>
      <c r="U1558" s="2">
        <f>Monthly_Fixed_Costs!$I$2</f>
        <v>26.363636363636363</v>
      </c>
      <c r="V1558">
        <f t="shared" si="221"/>
        <v>36.99</v>
      </c>
      <c r="W1558" s="2">
        <f t="shared" si="222"/>
        <v>623.47686363636365</v>
      </c>
      <c r="X1558">
        <f t="shared" si="223"/>
        <v>3</v>
      </c>
      <c r="Y1558">
        <f t="shared" si="224"/>
        <v>0</v>
      </c>
    </row>
    <row r="1559" spans="1:25" x14ac:dyDescent="0.3">
      <c r="A1559" t="s">
        <v>1595</v>
      </c>
      <c r="B1559" s="1">
        <v>45670</v>
      </c>
      <c r="C1559" s="1">
        <v>45673</v>
      </c>
      <c r="D1559" s="1">
        <v>45673</v>
      </c>
      <c r="E1559" t="s">
        <v>23</v>
      </c>
      <c r="F1559" t="s">
        <v>32</v>
      </c>
      <c r="G1559" t="s">
        <v>24</v>
      </c>
      <c r="H1559" t="s">
        <v>33</v>
      </c>
      <c r="I1559" t="s">
        <v>38</v>
      </c>
      <c r="J1559" t="s">
        <v>21</v>
      </c>
      <c r="K1559">
        <v>6</v>
      </c>
      <c r="L1559">
        <v>160.19</v>
      </c>
      <c r="M1559">
        <v>103.51</v>
      </c>
      <c r="N1559">
        <v>10.01</v>
      </c>
      <c r="O1559">
        <v>15</v>
      </c>
      <c r="P1559">
        <f t="shared" si="216"/>
        <v>1</v>
      </c>
      <c r="Q1559" t="str">
        <f t="shared" si="217"/>
        <v>Before 01-15</v>
      </c>
      <c r="R1559">
        <f t="shared" si="218"/>
        <v>136.16149999999999</v>
      </c>
      <c r="S1559">
        <f t="shared" si="219"/>
        <v>816.96899999999994</v>
      </c>
      <c r="T1559">
        <f t="shared" si="220"/>
        <v>195.90899999999988</v>
      </c>
      <c r="U1559" s="2">
        <f>Monthly_Fixed_Costs!$I$2</f>
        <v>26.363636363636363</v>
      </c>
      <c r="V1559">
        <f t="shared" si="221"/>
        <v>60.06</v>
      </c>
      <c r="W1559" s="2">
        <f t="shared" si="222"/>
        <v>109.48536363636352</v>
      </c>
      <c r="X1559">
        <f t="shared" si="223"/>
        <v>3</v>
      </c>
      <c r="Y1559">
        <f t="shared" si="224"/>
        <v>0</v>
      </c>
    </row>
    <row r="1560" spans="1:25" x14ac:dyDescent="0.3">
      <c r="A1560" t="s">
        <v>1596</v>
      </c>
      <c r="B1560" s="1">
        <v>45672</v>
      </c>
      <c r="C1560" s="1">
        <v>45676</v>
      </c>
      <c r="D1560" s="1">
        <v>45676</v>
      </c>
      <c r="E1560" t="s">
        <v>23</v>
      </c>
      <c r="F1560" t="s">
        <v>45</v>
      </c>
      <c r="G1560" t="s">
        <v>18</v>
      </c>
      <c r="H1560" t="s">
        <v>25</v>
      </c>
      <c r="I1560" t="s">
        <v>47</v>
      </c>
      <c r="J1560" t="s">
        <v>35</v>
      </c>
      <c r="K1560">
        <v>19</v>
      </c>
      <c r="L1560">
        <v>49.05</v>
      </c>
      <c r="M1560">
        <v>21.25</v>
      </c>
      <c r="N1560">
        <v>10.97</v>
      </c>
      <c r="O1560">
        <v>5</v>
      </c>
      <c r="P1560">
        <f t="shared" si="216"/>
        <v>1</v>
      </c>
      <c r="Q1560" t="str">
        <f t="shared" si="217"/>
        <v>Before 01-15</v>
      </c>
      <c r="R1560">
        <f t="shared" si="218"/>
        <v>46.597499999999997</v>
      </c>
      <c r="S1560">
        <f t="shared" si="219"/>
        <v>885.35249999999996</v>
      </c>
      <c r="T1560">
        <f t="shared" si="220"/>
        <v>481.60249999999996</v>
      </c>
      <c r="U1560" s="2">
        <f>Monthly_Fixed_Costs!$I$2</f>
        <v>26.363636363636363</v>
      </c>
      <c r="V1560">
        <f t="shared" si="221"/>
        <v>208.43</v>
      </c>
      <c r="W1560" s="2">
        <f t="shared" si="222"/>
        <v>246.80886363636358</v>
      </c>
      <c r="X1560">
        <f t="shared" si="223"/>
        <v>4</v>
      </c>
      <c r="Y1560">
        <f t="shared" si="224"/>
        <v>0</v>
      </c>
    </row>
    <row r="1561" spans="1:25" x14ac:dyDescent="0.3">
      <c r="A1561" t="s">
        <v>1597</v>
      </c>
      <c r="B1561" s="1">
        <v>45684</v>
      </c>
      <c r="C1561" s="1">
        <v>45688</v>
      </c>
      <c r="D1561" s="1">
        <v>45688</v>
      </c>
      <c r="E1561" t="s">
        <v>16</v>
      </c>
      <c r="F1561" t="s">
        <v>41</v>
      </c>
      <c r="G1561" t="s">
        <v>24</v>
      </c>
      <c r="H1561" t="s">
        <v>25</v>
      </c>
      <c r="I1561" t="s">
        <v>56</v>
      </c>
      <c r="J1561" t="s">
        <v>35</v>
      </c>
      <c r="K1561">
        <v>14</v>
      </c>
      <c r="L1561">
        <v>46.23</v>
      </c>
      <c r="M1561">
        <v>21.53</v>
      </c>
      <c r="N1561">
        <v>11.57</v>
      </c>
      <c r="O1561">
        <v>5</v>
      </c>
      <c r="P1561">
        <f t="shared" si="216"/>
        <v>1</v>
      </c>
      <c r="Q1561" t="str">
        <f t="shared" si="217"/>
        <v>After 01-15</v>
      </c>
      <c r="R1561">
        <f t="shared" si="218"/>
        <v>43.918499999999995</v>
      </c>
      <c r="S1561">
        <f t="shared" si="219"/>
        <v>614.85899999999992</v>
      </c>
      <c r="T1561">
        <f t="shared" si="220"/>
        <v>313.43899999999991</v>
      </c>
      <c r="U1561" s="2">
        <f>Monthly_Fixed_Costs!$I$2</f>
        <v>26.363636363636363</v>
      </c>
      <c r="V1561">
        <f t="shared" si="221"/>
        <v>161.98000000000002</v>
      </c>
      <c r="W1561" s="2">
        <f t="shared" si="222"/>
        <v>125.09536363636352</v>
      </c>
      <c r="X1561">
        <f t="shared" si="223"/>
        <v>4</v>
      </c>
      <c r="Y1561">
        <f t="shared" si="224"/>
        <v>0</v>
      </c>
    </row>
    <row r="1562" spans="1:25" x14ac:dyDescent="0.3">
      <c r="A1562" t="s">
        <v>1598</v>
      </c>
      <c r="B1562" s="1">
        <v>45661</v>
      </c>
      <c r="C1562" s="1">
        <v>45664</v>
      </c>
      <c r="D1562" s="1">
        <v>45664</v>
      </c>
      <c r="E1562" t="s">
        <v>16</v>
      </c>
      <c r="F1562" t="s">
        <v>41</v>
      </c>
      <c r="G1562" t="s">
        <v>18</v>
      </c>
      <c r="H1562" t="s">
        <v>19</v>
      </c>
      <c r="I1562" t="s">
        <v>74</v>
      </c>
      <c r="J1562" t="s">
        <v>27</v>
      </c>
      <c r="K1562">
        <v>2</v>
      </c>
      <c r="L1562">
        <v>168.42</v>
      </c>
      <c r="M1562">
        <v>74.28</v>
      </c>
      <c r="N1562">
        <v>9.5299999999999994</v>
      </c>
      <c r="O1562">
        <v>15</v>
      </c>
      <c r="P1562">
        <f t="shared" si="216"/>
        <v>1</v>
      </c>
      <c r="Q1562" t="str">
        <f t="shared" si="217"/>
        <v>Before 01-15</v>
      </c>
      <c r="R1562">
        <f t="shared" si="218"/>
        <v>143.15699999999998</v>
      </c>
      <c r="S1562">
        <f t="shared" si="219"/>
        <v>286.31399999999996</v>
      </c>
      <c r="T1562">
        <f t="shared" si="220"/>
        <v>137.75399999999996</v>
      </c>
      <c r="U1562" s="2">
        <f>Monthly_Fixed_Costs!$I$2</f>
        <v>26.363636363636363</v>
      </c>
      <c r="V1562">
        <f t="shared" si="221"/>
        <v>19.059999999999999</v>
      </c>
      <c r="W1562" s="2">
        <f t="shared" si="222"/>
        <v>92.3303636363636</v>
      </c>
      <c r="X1562">
        <f t="shared" si="223"/>
        <v>3</v>
      </c>
      <c r="Y1562">
        <f t="shared" si="224"/>
        <v>0</v>
      </c>
    </row>
    <row r="1563" spans="1:25" x14ac:dyDescent="0.3">
      <c r="A1563" t="s">
        <v>1599</v>
      </c>
      <c r="B1563" s="1">
        <v>45666</v>
      </c>
      <c r="C1563" s="1">
        <v>45669</v>
      </c>
      <c r="D1563" s="1">
        <v>45668</v>
      </c>
      <c r="E1563" t="s">
        <v>16</v>
      </c>
      <c r="F1563" t="s">
        <v>41</v>
      </c>
      <c r="G1563" t="s">
        <v>18</v>
      </c>
      <c r="H1563" t="s">
        <v>19</v>
      </c>
      <c r="I1563" t="s">
        <v>20</v>
      </c>
      <c r="J1563" t="s">
        <v>21</v>
      </c>
      <c r="K1563">
        <v>14</v>
      </c>
      <c r="L1563">
        <v>112.6</v>
      </c>
      <c r="M1563">
        <v>59.51</v>
      </c>
      <c r="N1563">
        <v>7.9</v>
      </c>
      <c r="O1563">
        <v>10</v>
      </c>
      <c r="P1563">
        <f t="shared" si="216"/>
        <v>1</v>
      </c>
      <c r="Q1563" t="str">
        <f t="shared" si="217"/>
        <v>Before 01-15</v>
      </c>
      <c r="R1563">
        <f t="shared" si="218"/>
        <v>101.34</v>
      </c>
      <c r="S1563">
        <f t="shared" si="219"/>
        <v>1418.76</v>
      </c>
      <c r="T1563">
        <f t="shared" si="220"/>
        <v>585.62</v>
      </c>
      <c r="U1563" s="2">
        <f>Monthly_Fixed_Costs!$I$2</f>
        <v>26.363636363636363</v>
      </c>
      <c r="V1563">
        <f t="shared" si="221"/>
        <v>110.60000000000001</v>
      </c>
      <c r="W1563" s="2">
        <f t="shared" si="222"/>
        <v>448.65636363636361</v>
      </c>
      <c r="X1563">
        <f t="shared" si="223"/>
        <v>2</v>
      </c>
      <c r="Y1563">
        <f t="shared" si="224"/>
        <v>0</v>
      </c>
    </row>
    <row r="1564" spans="1:25" x14ac:dyDescent="0.3">
      <c r="A1564" t="s">
        <v>1600</v>
      </c>
      <c r="B1564" s="1">
        <v>45679</v>
      </c>
      <c r="C1564" s="1">
        <v>45683</v>
      </c>
      <c r="D1564" s="1">
        <v>45683</v>
      </c>
      <c r="E1564" t="s">
        <v>23</v>
      </c>
      <c r="F1564" t="s">
        <v>41</v>
      </c>
      <c r="G1564" t="s">
        <v>24</v>
      </c>
      <c r="H1564" t="s">
        <v>33</v>
      </c>
      <c r="I1564" t="s">
        <v>20</v>
      </c>
      <c r="J1564" t="s">
        <v>21</v>
      </c>
      <c r="K1564">
        <v>18</v>
      </c>
      <c r="L1564">
        <v>189.89</v>
      </c>
      <c r="M1564">
        <v>121</v>
      </c>
      <c r="N1564">
        <v>8.1199999999999992</v>
      </c>
      <c r="O1564">
        <v>5</v>
      </c>
      <c r="P1564">
        <f t="shared" si="216"/>
        <v>1</v>
      </c>
      <c r="Q1564" t="str">
        <f t="shared" si="217"/>
        <v>After 01-15</v>
      </c>
      <c r="R1564">
        <f t="shared" si="218"/>
        <v>180.39549999999997</v>
      </c>
      <c r="S1564">
        <f t="shared" si="219"/>
        <v>3247.1189999999997</v>
      </c>
      <c r="T1564">
        <f t="shared" si="220"/>
        <v>1069.1189999999997</v>
      </c>
      <c r="U1564" s="2">
        <f>Monthly_Fixed_Costs!$I$2</f>
        <v>26.363636363636363</v>
      </c>
      <c r="V1564">
        <f t="shared" si="221"/>
        <v>146.16</v>
      </c>
      <c r="W1564" s="2">
        <f t="shared" si="222"/>
        <v>896.59536363636334</v>
      </c>
      <c r="X1564">
        <f t="shared" si="223"/>
        <v>4</v>
      </c>
      <c r="Y1564">
        <f t="shared" si="224"/>
        <v>0</v>
      </c>
    </row>
    <row r="1565" spans="1:25" x14ac:dyDescent="0.3">
      <c r="A1565" t="s">
        <v>1601</v>
      </c>
      <c r="B1565" s="1">
        <v>45671</v>
      </c>
      <c r="C1565" s="1">
        <v>45674</v>
      </c>
      <c r="D1565" s="1">
        <v>45673</v>
      </c>
      <c r="E1565" t="s">
        <v>16</v>
      </c>
      <c r="F1565" t="s">
        <v>45</v>
      </c>
      <c r="G1565" t="s">
        <v>18</v>
      </c>
      <c r="H1565" t="s">
        <v>33</v>
      </c>
      <c r="I1565" t="s">
        <v>29</v>
      </c>
      <c r="J1565" t="s">
        <v>27</v>
      </c>
      <c r="K1565">
        <v>14</v>
      </c>
      <c r="L1565">
        <v>123.9</v>
      </c>
      <c r="M1565">
        <v>74.77</v>
      </c>
      <c r="N1565">
        <v>4.88</v>
      </c>
      <c r="O1565">
        <v>10</v>
      </c>
      <c r="P1565">
        <f t="shared" si="216"/>
        <v>1</v>
      </c>
      <c r="Q1565" t="str">
        <f t="shared" si="217"/>
        <v>Before 01-15</v>
      </c>
      <c r="R1565">
        <f t="shared" si="218"/>
        <v>111.51</v>
      </c>
      <c r="S1565">
        <f t="shared" si="219"/>
        <v>1561.14</v>
      </c>
      <c r="T1565">
        <f t="shared" si="220"/>
        <v>514.36000000000013</v>
      </c>
      <c r="U1565" s="2">
        <f>Monthly_Fixed_Costs!$I$2</f>
        <v>26.363636363636363</v>
      </c>
      <c r="V1565">
        <f t="shared" si="221"/>
        <v>68.319999999999993</v>
      </c>
      <c r="W1565" s="2">
        <f t="shared" si="222"/>
        <v>419.67636363636376</v>
      </c>
      <c r="X1565">
        <f t="shared" si="223"/>
        <v>2</v>
      </c>
      <c r="Y1565">
        <f t="shared" si="224"/>
        <v>0</v>
      </c>
    </row>
    <row r="1566" spans="1:25" x14ac:dyDescent="0.3">
      <c r="A1566" t="s">
        <v>1602</v>
      </c>
      <c r="B1566" s="1">
        <v>45687</v>
      </c>
      <c r="C1566" s="1">
        <v>45690</v>
      </c>
      <c r="D1566" s="1">
        <v>45693</v>
      </c>
      <c r="E1566" t="s">
        <v>23</v>
      </c>
      <c r="F1566" t="s">
        <v>32</v>
      </c>
      <c r="G1566" t="s">
        <v>24</v>
      </c>
      <c r="H1566" t="s">
        <v>33</v>
      </c>
      <c r="I1566" t="s">
        <v>56</v>
      </c>
      <c r="J1566" t="s">
        <v>35</v>
      </c>
      <c r="K1566">
        <v>1</v>
      </c>
      <c r="L1566">
        <v>191.28</v>
      </c>
      <c r="M1566">
        <v>117.69</v>
      </c>
      <c r="N1566">
        <v>11.88</v>
      </c>
      <c r="O1566">
        <v>15</v>
      </c>
      <c r="P1566">
        <f t="shared" si="216"/>
        <v>0</v>
      </c>
      <c r="Q1566" t="str">
        <f t="shared" si="217"/>
        <v>After 01-15</v>
      </c>
      <c r="R1566">
        <f t="shared" si="218"/>
        <v>162.58799999999999</v>
      </c>
      <c r="S1566">
        <f t="shared" si="219"/>
        <v>162.58799999999999</v>
      </c>
      <c r="T1566">
        <f t="shared" si="220"/>
        <v>44.897999999999996</v>
      </c>
      <c r="U1566" s="2">
        <f>Monthly_Fixed_Costs!$I$2</f>
        <v>26.363636363636363</v>
      </c>
      <c r="V1566">
        <f t="shared" si="221"/>
        <v>11.88</v>
      </c>
      <c r="W1566" s="2">
        <f t="shared" si="222"/>
        <v>6.6543636363636338</v>
      </c>
      <c r="X1566">
        <f t="shared" si="223"/>
        <v>6</v>
      </c>
      <c r="Y1566">
        <f t="shared" si="224"/>
        <v>1</v>
      </c>
    </row>
    <row r="1567" spans="1:25" x14ac:dyDescent="0.3">
      <c r="A1567" t="s">
        <v>1603</v>
      </c>
      <c r="B1567" s="1">
        <v>45674</v>
      </c>
      <c r="C1567" s="1">
        <v>45677</v>
      </c>
      <c r="D1567" s="1">
        <v>45676</v>
      </c>
      <c r="E1567" t="s">
        <v>16</v>
      </c>
      <c r="F1567" t="s">
        <v>32</v>
      </c>
      <c r="G1567" t="s">
        <v>24</v>
      </c>
      <c r="H1567" t="s">
        <v>25</v>
      </c>
      <c r="I1567" t="s">
        <v>26</v>
      </c>
      <c r="J1567" t="s">
        <v>27</v>
      </c>
      <c r="K1567">
        <v>4</v>
      </c>
      <c r="L1567">
        <v>139.69999999999999</v>
      </c>
      <c r="M1567">
        <v>86.46</v>
      </c>
      <c r="N1567">
        <v>3.03</v>
      </c>
      <c r="O1567">
        <v>0</v>
      </c>
      <c r="P1567">
        <f t="shared" si="216"/>
        <v>1</v>
      </c>
      <c r="Q1567" t="str">
        <f t="shared" si="217"/>
        <v>After 01-15</v>
      </c>
      <c r="R1567">
        <f t="shared" si="218"/>
        <v>139.69999999999999</v>
      </c>
      <c r="S1567">
        <f t="shared" si="219"/>
        <v>558.79999999999995</v>
      </c>
      <c r="T1567">
        <f t="shared" si="220"/>
        <v>212.95999999999998</v>
      </c>
      <c r="U1567" s="2">
        <f>Monthly_Fixed_Costs!$I$2</f>
        <v>26.363636363636363</v>
      </c>
      <c r="V1567">
        <f t="shared" si="221"/>
        <v>12.12</v>
      </c>
      <c r="W1567" s="2">
        <f t="shared" si="222"/>
        <v>174.4763636363636</v>
      </c>
      <c r="X1567">
        <f t="shared" si="223"/>
        <v>2</v>
      </c>
      <c r="Y1567">
        <f t="shared" si="224"/>
        <v>0</v>
      </c>
    </row>
    <row r="1568" spans="1:25" x14ac:dyDescent="0.3">
      <c r="A1568" t="s">
        <v>1604</v>
      </c>
      <c r="B1568" s="1">
        <v>45670</v>
      </c>
      <c r="C1568" s="1">
        <v>45674</v>
      </c>
      <c r="D1568" s="1">
        <v>45674</v>
      </c>
      <c r="E1568" t="s">
        <v>16</v>
      </c>
      <c r="F1568" t="s">
        <v>17</v>
      </c>
      <c r="G1568" t="s">
        <v>18</v>
      </c>
      <c r="H1568" t="s">
        <v>19</v>
      </c>
      <c r="I1568" t="s">
        <v>56</v>
      </c>
      <c r="J1568" t="s">
        <v>35</v>
      </c>
      <c r="K1568">
        <v>17</v>
      </c>
      <c r="L1568">
        <v>86.06</v>
      </c>
      <c r="M1568">
        <v>55.57</v>
      </c>
      <c r="N1568">
        <v>10.69</v>
      </c>
      <c r="O1568">
        <v>10</v>
      </c>
      <c r="P1568">
        <f t="shared" si="216"/>
        <v>1</v>
      </c>
      <c r="Q1568" t="str">
        <f t="shared" si="217"/>
        <v>Before 01-15</v>
      </c>
      <c r="R1568">
        <f t="shared" si="218"/>
        <v>77.454000000000008</v>
      </c>
      <c r="S1568">
        <f t="shared" si="219"/>
        <v>1316.7180000000001</v>
      </c>
      <c r="T1568">
        <f t="shared" si="220"/>
        <v>372.02800000000002</v>
      </c>
      <c r="U1568" s="2">
        <f>Monthly_Fixed_Costs!$I$2</f>
        <v>26.363636363636363</v>
      </c>
      <c r="V1568">
        <f t="shared" si="221"/>
        <v>181.73</v>
      </c>
      <c r="W1568" s="2">
        <f t="shared" si="222"/>
        <v>163.93436363636366</v>
      </c>
      <c r="X1568">
        <f t="shared" si="223"/>
        <v>4</v>
      </c>
      <c r="Y1568">
        <f t="shared" si="224"/>
        <v>0</v>
      </c>
    </row>
    <row r="1569" spans="1:25" x14ac:dyDescent="0.3">
      <c r="A1569" t="s">
        <v>1605</v>
      </c>
      <c r="B1569" s="1">
        <v>45685</v>
      </c>
      <c r="C1569" s="1">
        <v>45687</v>
      </c>
      <c r="D1569" s="1">
        <v>45687</v>
      </c>
      <c r="E1569" t="s">
        <v>23</v>
      </c>
      <c r="F1569" t="s">
        <v>17</v>
      </c>
      <c r="G1569" t="s">
        <v>24</v>
      </c>
      <c r="H1569" t="s">
        <v>25</v>
      </c>
      <c r="I1569" t="s">
        <v>34</v>
      </c>
      <c r="J1569" t="s">
        <v>35</v>
      </c>
      <c r="K1569">
        <v>16</v>
      </c>
      <c r="L1569">
        <v>49.96</v>
      </c>
      <c r="M1569">
        <v>28.07</v>
      </c>
      <c r="N1569">
        <v>9.6300000000000008</v>
      </c>
      <c r="O1569">
        <v>10</v>
      </c>
      <c r="P1569">
        <f t="shared" si="216"/>
        <v>1</v>
      </c>
      <c r="Q1569" t="str">
        <f t="shared" si="217"/>
        <v>After 01-15</v>
      </c>
      <c r="R1569">
        <f t="shared" si="218"/>
        <v>44.963999999999999</v>
      </c>
      <c r="S1569">
        <f t="shared" si="219"/>
        <v>719.42399999999998</v>
      </c>
      <c r="T1569">
        <f t="shared" si="220"/>
        <v>270.30399999999997</v>
      </c>
      <c r="U1569" s="2">
        <f>Monthly_Fixed_Costs!$I$2</f>
        <v>26.363636363636363</v>
      </c>
      <c r="V1569">
        <f t="shared" si="221"/>
        <v>154.08000000000001</v>
      </c>
      <c r="W1569" s="2">
        <f t="shared" si="222"/>
        <v>89.860363636363587</v>
      </c>
      <c r="X1569">
        <f t="shared" si="223"/>
        <v>2</v>
      </c>
      <c r="Y1569">
        <f t="shared" si="224"/>
        <v>0</v>
      </c>
    </row>
    <row r="1570" spans="1:25" x14ac:dyDescent="0.3">
      <c r="A1570" t="s">
        <v>1606</v>
      </c>
      <c r="B1570" s="1">
        <v>45687</v>
      </c>
      <c r="C1570" s="1">
        <v>45689</v>
      </c>
      <c r="D1570" s="1">
        <v>45689</v>
      </c>
      <c r="E1570" t="s">
        <v>16</v>
      </c>
      <c r="F1570" t="s">
        <v>17</v>
      </c>
      <c r="G1570" t="s">
        <v>24</v>
      </c>
      <c r="H1570" t="s">
        <v>25</v>
      </c>
      <c r="I1570" t="s">
        <v>29</v>
      </c>
      <c r="J1570" t="s">
        <v>27</v>
      </c>
      <c r="K1570">
        <v>5</v>
      </c>
      <c r="L1570">
        <v>171.85</v>
      </c>
      <c r="M1570">
        <v>104.02</v>
      </c>
      <c r="N1570">
        <v>7.17</v>
      </c>
      <c r="O1570">
        <v>5</v>
      </c>
      <c r="P1570">
        <f t="shared" si="216"/>
        <v>1</v>
      </c>
      <c r="Q1570" t="str">
        <f t="shared" si="217"/>
        <v>After 01-15</v>
      </c>
      <c r="R1570">
        <f t="shared" si="218"/>
        <v>163.25749999999999</v>
      </c>
      <c r="S1570">
        <f t="shared" si="219"/>
        <v>816.28749999999991</v>
      </c>
      <c r="T1570">
        <f t="shared" si="220"/>
        <v>296.18749999999989</v>
      </c>
      <c r="U1570" s="2">
        <f>Monthly_Fixed_Costs!$I$2</f>
        <v>26.363636363636363</v>
      </c>
      <c r="V1570">
        <f t="shared" si="221"/>
        <v>35.85</v>
      </c>
      <c r="W1570" s="2">
        <f t="shared" si="222"/>
        <v>233.97386363636352</v>
      </c>
      <c r="X1570">
        <f t="shared" si="223"/>
        <v>2</v>
      </c>
      <c r="Y1570">
        <f t="shared" si="224"/>
        <v>0</v>
      </c>
    </row>
    <row r="1571" spans="1:25" x14ac:dyDescent="0.3">
      <c r="A1571" t="s">
        <v>1607</v>
      </c>
      <c r="B1571" s="1">
        <v>45665</v>
      </c>
      <c r="C1571" s="1">
        <v>45669</v>
      </c>
      <c r="D1571" s="1">
        <v>45668</v>
      </c>
      <c r="E1571" t="s">
        <v>16</v>
      </c>
      <c r="F1571" t="s">
        <v>17</v>
      </c>
      <c r="G1571" t="s">
        <v>24</v>
      </c>
      <c r="H1571" t="s">
        <v>33</v>
      </c>
      <c r="I1571" t="s">
        <v>56</v>
      </c>
      <c r="J1571" t="s">
        <v>35</v>
      </c>
      <c r="K1571">
        <v>2</v>
      </c>
      <c r="L1571">
        <v>89.58</v>
      </c>
      <c r="M1571">
        <v>57.18</v>
      </c>
      <c r="N1571">
        <v>10.51</v>
      </c>
      <c r="O1571">
        <v>5</v>
      </c>
      <c r="P1571">
        <f t="shared" si="216"/>
        <v>1</v>
      </c>
      <c r="Q1571" t="str">
        <f t="shared" si="217"/>
        <v>Before 01-15</v>
      </c>
      <c r="R1571">
        <f t="shared" si="218"/>
        <v>85.100999999999999</v>
      </c>
      <c r="S1571">
        <f t="shared" si="219"/>
        <v>170.202</v>
      </c>
      <c r="T1571">
        <f t="shared" si="220"/>
        <v>55.841999999999999</v>
      </c>
      <c r="U1571" s="2">
        <f>Monthly_Fixed_Costs!$I$2</f>
        <v>26.363636363636363</v>
      </c>
      <c r="V1571">
        <f t="shared" si="221"/>
        <v>21.02</v>
      </c>
      <c r="W1571" s="2">
        <f t="shared" si="222"/>
        <v>8.4583636363636359</v>
      </c>
      <c r="X1571">
        <f t="shared" si="223"/>
        <v>3</v>
      </c>
      <c r="Y1571">
        <f t="shared" si="224"/>
        <v>1</v>
      </c>
    </row>
    <row r="1572" spans="1:25" x14ac:dyDescent="0.3">
      <c r="A1572" t="s">
        <v>1608</v>
      </c>
      <c r="B1572" s="1">
        <v>45685</v>
      </c>
      <c r="C1572" s="1">
        <v>45689</v>
      </c>
      <c r="D1572" s="1">
        <v>45688</v>
      </c>
      <c r="E1572" t="s">
        <v>23</v>
      </c>
      <c r="F1572" t="s">
        <v>17</v>
      </c>
      <c r="G1572" t="s">
        <v>24</v>
      </c>
      <c r="H1572" t="s">
        <v>37</v>
      </c>
      <c r="I1572" t="s">
        <v>20</v>
      </c>
      <c r="J1572" t="s">
        <v>21</v>
      </c>
      <c r="K1572">
        <v>6</v>
      </c>
      <c r="L1572">
        <v>72.209999999999994</v>
      </c>
      <c r="M1572">
        <v>46.74</v>
      </c>
      <c r="N1572">
        <v>5.72</v>
      </c>
      <c r="O1572">
        <v>10</v>
      </c>
      <c r="P1572">
        <f t="shared" si="216"/>
        <v>1</v>
      </c>
      <c r="Q1572" t="str">
        <f t="shared" si="217"/>
        <v>After 01-15</v>
      </c>
      <c r="R1572">
        <f t="shared" si="218"/>
        <v>64.98899999999999</v>
      </c>
      <c r="S1572">
        <f t="shared" si="219"/>
        <v>389.93399999999997</v>
      </c>
      <c r="T1572">
        <f t="shared" si="220"/>
        <v>109.49399999999997</v>
      </c>
      <c r="U1572" s="2">
        <f>Monthly_Fixed_Costs!$I$2</f>
        <v>26.363636363636363</v>
      </c>
      <c r="V1572">
        <f t="shared" si="221"/>
        <v>34.32</v>
      </c>
      <c r="W1572" s="2">
        <f t="shared" si="222"/>
        <v>48.810363636363604</v>
      </c>
      <c r="X1572">
        <f t="shared" si="223"/>
        <v>3</v>
      </c>
      <c r="Y1572">
        <f t="shared" si="224"/>
        <v>0</v>
      </c>
    </row>
    <row r="1573" spans="1:25" x14ac:dyDescent="0.3">
      <c r="A1573" t="s">
        <v>1609</v>
      </c>
      <c r="B1573" s="1">
        <v>45673</v>
      </c>
      <c r="C1573" s="1">
        <v>45675</v>
      </c>
      <c r="D1573" s="1">
        <v>45674</v>
      </c>
      <c r="E1573" t="s">
        <v>23</v>
      </c>
      <c r="F1573" t="s">
        <v>45</v>
      </c>
      <c r="G1573" t="s">
        <v>18</v>
      </c>
      <c r="H1573" t="s">
        <v>25</v>
      </c>
      <c r="I1573" t="s">
        <v>26</v>
      </c>
      <c r="J1573" t="s">
        <v>27</v>
      </c>
      <c r="K1573">
        <v>20</v>
      </c>
      <c r="L1573">
        <v>116.73</v>
      </c>
      <c r="M1573">
        <v>48.24</v>
      </c>
      <c r="N1573">
        <v>11.03</v>
      </c>
      <c r="O1573">
        <v>15</v>
      </c>
      <c r="P1573">
        <f t="shared" si="216"/>
        <v>1</v>
      </c>
      <c r="Q1573" t="str">
        <f t="shared" si="217"/>
        <v>After 01-15</v>
      </c>
      <c r="R1573">
        <f t="shared" si="218"/>
        <v>99.220500000000001</v>
      </c>
      <c r="S1573">
        <f t="shared" si="219"/>
        <v>1984.41</v>
      </c>
      <c r="T1573">
        <f t="shared" si="220"/>
        <v>1019.61</v>
      </c>
      <c r="U1573" s="2">
        <f>Monthly_Fixed_Costs!$I$2</f>
        <v>26.363636363636363</v>
      </c>
      <c r="V1573">
        <f t="shared" si="221"/>
        <v>220.6</v>
      </c>
      <c r="W1573" s="2">
        <f t="shared" si="222"/>
        <v>772.64636363636362</v>
      </c>
      <c r="X1573">
        <f t="shared" si="223"/>
        <v>1</v>
      </c>
      <c r="Y1573">
        <f t="shared" si="224"/>
        <v>0</v>
      </c>
    </row>
    <row r="1574" spans="1:25" x14ac:dyDescent="0.3">
      <c r="A1574" t="s">
        <v>1610</v>
      </c>
      <c r="B1574" s="1">
        <v>45685</v>
      </c>
      <c r="C1574" s="1">
        <v>45687</v>
      </c>
      <c r="D1574" s="1">
        <v>45687</v>
      </c>
      <c r="E1574" t="s">
        <v>16</v>
      </c>
      <c r="F1574" t="s">
        <v>17</v>
      </c>
      <c r="G1574" t="s">
        <v>24</v>
      </c>
      <c r="H1574" t="s">
        <v>19</v>
      </c>
      <c r="I1574" t="s">
        <v>34</v>
      </c>
      <c r="J1574" t="s">
        <v>35</v>
      </c>
      <c r="K1574">
        <v>13</v>
      </c>
      <c r="L1574">
        <v>116.02</v>
      </c>
      <c r="M1574">
        <v>64.959999999999994</v>
      </c>
      <c r="N1574">
        <v>5.3</v>
      </c>
      <c r="O1574">
        <v>15</v>
      </c>
      <c r="P1574">
        <f t="shared" si="216"/>
        <v>1</v>
      </c>
      <c r="Q1574" t="str">
        <f t="shared" si="217"/>
        <v>After 01-15</v>
      </c>
      <c r="R1574">
        <f t="shared" si="218"/>
        <v>98.61699999999999</v>
      </c>
      <c r="S1574">
        <f t="shared" si="219"/>
        <v>1282.021</v>
      </c>
      <c r="T1574">
        <f t="shared" si="220"/>
        <v>437.54100000000005</v>
      </c>
      <c r="U1574" s="2">
        <f>Monthly_Fixed_Costs!$I$2</f>
        <v>26.363636363636363</v>
      </c>
      <c r="V1574">
        <f t="shared" si="221"/>
        <v>68.899999999999991</v>
      </c>
      <c r="W1574" s="2">
        <f t="shared" si="222"/>
        <v>342.2773636363637</v>
      </c>
      <c r="X1574">
        <f t="shared" si="223"/>
        <v>2</v>
      </c>
      <c r="Y1574">
        <f t="shared" si="224"/>
        <v>0</v>
      </c>
    </row>
    <row r="1575" spans="1:25" x14ac:dyDescent="0.3">
      <c r="A1575" t="s">
        <v>1611</v>
      </c>
      <c r="B1575" s="1">
        <v>45684</v>
      </c>
      <c r="C1575" s="1">
        <v>45688</v>
      </c>
      <c r="D1575" s="1">
        <v>45688</v>
      </c>
      <c r="E1575" t="s">
        <v>23</v>
      </c>
      <c r="F1575" t="s">
        <v>32</v>
      </c>
      <c r="G1575" t="s">
        <v>18</v>
      </c>
      <c r="H1575" t="s">
        <v>19</v>
      </c>
      <c r="I1575" t="s">
        <v>47</v>
      </c>
      <c r="J1575" t="s">
        <v>35</v>
      </c>
      <c r="K1575">
        <v>2</v>
      </c>
      <c r="L1575">
        <v>24.26</v>
      </c>
      <c r="M1575">
        <v>11.97</v>
      </c>
      <c r="N1575">
        <v>11.91</v>
      </c>
      <c r="O1575">
        <v>15</v>
      </c>
      <c r="P1575">
        <f t="shared" si="216"/>
        <v>1</v>
      </c>
      <c r="Q1575" t="str">
        <f t="shared" si="217"/>
        <v>After 01-15</v>
      </c>
      <c r="R1575">
        <f t="shared" si="218"/>
        <v>20.621000000000002</v>
      </c>
      <c r="S1575">
        <f t="shared" si="219"/>
        <v>41.242000000000004</v>
      </c>
      <c r="T1575">
        <f t="shared" si="220"/>
        <v>17.302000000000003</v>
      </c>
      <c r="U1575" s="2">
        <f>Monthly_Fixed_Costs!$I$2</f>
        <v>26.363636363636363</v>
      </c>
      <c r="V1575">
        <f t="shared" si="221"/>
        <v>23.82</v>
      </c>
      <c r="W1575" s="2">
        <f t="shared" si="222"/>
        <v>-32.88163636363636</v>
      </c>
      <c r="X1575">
        <f t="shared" si="223"/>
        <v>4</v>
      </c>
      <c r="Y1575">
        <f t="shared" si="224"/>
        <v>1</v>
      </c>
    </row>
    <row r="1576" spans="1:25" x14ac:dyDescent="0.3">
      <c r="A1576" t="s">
        <v>1612</v>
      </c>
      <c r="B1576" s="1">
        <v>45679</v>
      </c>
      <c r="C1576" s="1">
        <v>45681</v>
      </c>
      <c r="D1576" s="1">
        <v>45680</v>
      </c>
      <c r="E1576" t="s">
        <v>16</v>
      </c>
      <c r="F1576" t="s">
        <v>45</v>
      </c>
      <c r="G1576" t="s">
        <v>18</v>
      </c>
      <c r="H1576" t="s">
        <v>19</v>
      </c>
      <c r="I1576" t="s">
        <v>38</v>
      </c>
      <c r="J1576" t="s">
        <v>21</v>
      </c>
      <c r="K1576">
        <v>3</v>
      </c>
      <c r="L1576">
        <v>54.29</v>
      </c>
      <c r="M1576">
        <v>31.16</v>
      </c>
      <c r="N1576">
        <v>7.95</v>
      </c>
      <c r="O1576">
        <v>0</v>
      </c>
      <c r="P1576">
        <f t="shared" si="216"/>
        <v>1</v>
      </c>
      <c r="Q1576" t="str">
        <f t="shared" si="217"/>
        <v>After 01-15</v>
      </c>
      <c r="R1576">
        <f t="shared" si="218"/>
        <v>54.29</v>
      </c>
      <c r="S1576">
        <f t="shared" si="219"/>
        <v>162.87</v>
      </c>
      <c r="T1576">
        <f t="shared" si="220"/>
        <v>69.39</v>
      </c>
      <c r="U1576" s="2">
        <f>Monthly_Fixed_Costs!$I$2</f>
        <v>26.363636363636363</v>
      </c>
      <c r="V1576">
        <f t="shared" si="221"/>
        <v>23.85</v>
      </c>
      <c r="W1576" s="2">
        <f t="shared" si="222"/>
        <v>19.176363636363632</v>
      </c>
      <c r="X1576">
        <f t="shared" si="223"/>
        <v>1</v>
      </c>
      <c r="Y1576">
        <f t="shared" si="224"/>
        <v>0</v>
      </c>
    </row>
    <row r="1577" spans="1:25" x14ac:dyDescent="0.3">
      <c r="A1577" t="s">
        <v>1613</v>
      </c>
      <c r="B1577" s="1">
        <v>45663</v>
      </c>
      <c r="C1577" s="1">
        <v>45667</v>
      </c>
      <c r="D1577" s="1">
        <v>45667</v>
      </c>
      <c r="E1577" t="s">
        <v>16</v>
      </c>
      <c r="F1577" t="s">
        <v>41</v>
      </c>
      <c r="G1577" t="s">
        <v>24</v>
      </c>
      <c r="H1577" t="s">
        <v>19</v>
      </c>
      <c r="I1577" t="s">
        <v>20</v>
      </c>
      <c r="J1577" t="s">
        <v>21</v>
      </c>
      <c r="K1577">
        <v>14</v>
      </c>
      <c r="L1577">
        <v>162.9</v>
      </c>
      <c r="M1577">
        <v>76.88</v>
      </c>
      <c r="N1577">
        <v>4.8899999999999997</v>
      </c>
      <c r="O1577">
        <v>0</v>
      </c>
      <c r="P1577">
        <f t="shared" si="216"/>
        <v>1</v>
      </c>
      <c r="Q1577" t="str">
        <f t="shared" si="217"/>
        <v>Before 01-15</v>
      </c>
      <c r="R1577">
        <f t="shared" si="218"/>
        <v>162.9</v>
      </c>
      <c r="S1577">
        <f t="shared" si="219"/>
        <v>2280.6</v>
      </c>
      <c r="T1577">
        <f t="shared" si="220"/>
        <v>1204.28</v>
      </c>
      <c r="U1577" s="2">
        <f>Monthly_Fixed_Costs!$I$2</f>
        <v>26.363636363636363</v>
      </c>
      <c r="V1577">
        <f t="shared" si="221"/>
        <v>68.459999999999994</v>
      </c>
      <c r="W1577" s="2">
        <f t="shared" si="222"/>
        <v>1109.4563636363637</v>
      </c>
      <c r="X1577">
        <f t="shared" si="223"/>
        <v>4</v>
      </c>
      <c r="Y1577">
        <f t="shared" si="224"/>
        <v>0</v>
      </c>
    </row>
    <row r="1578" spans="1:25" x14ac:dyDescent="0.3">
      <c r="A1578" t="s">
        <v>1614</v>
      </c>
      <c r="B1578" s="1">
        <v>45680</v>
      </c>
      <c r="C1578" s="1">
        <v>45683</v>
      </c>
      <c r="D1578" s="1">
        <v>45683</v>
      </c>
      <c r="E1578" t="s">
        <v>23</v>
      </c>
      <c r="F1578" t="s">
        <v>32</v>
      </c>
      <c r="G1578" t="s">
        <v>24</v>
      </c>
      <c r="H1578" t="s">
        <v>37</v>
      </c>
      <c r="I1578" t="s">
        <v>29</v>
      </c>
      <c r="J1578" t="s">
        <v>27</v>
      </c>
      <c r="K1578">
        <v>12</v>
      </c>
      <c r="L1578">
        <v>174.89</v>
      </c>
      <c r="M1578">
        <v>104.69</v>
      </c>
      <c r="N1578">
        <v>8</v>
      </c>
      <c r="O1578">
        <v>0</v>
      </c>
      <c r="P1578">
        <f t="shared" si="216"/>
        <v>1</v>
      </c>
      <c r="Q1578" t="str">
        <f t="shared" si="217"/>
        <v>After 01-15</v>
      </c>
      <c r="R1578">
        <f t="shared" si="218"/>
        <v>174.89</v>
      </c>
      <c r="S1578">
        <f t="shared" si="219"/>
        <v>2098.6799999999998</v>
      </c>
      <c r="T1578">
        <f t="shared" si="220"/>
        <v>842.39999999999986</v>
      </c>
      <c r="U1578" s="2">
        <f>Monthly_Fixed_Costs!$I$2</f>
        <v>26.363636363636363</v>
      </c>
      <c r="V1578">
        <f t="shared" si="221"/>
        <v>96</v>
      </c>
      <c r="W1578" s="2">
        <f t="shared" si="222"/>
        <v>720.03636363636349</v>
      </c>
      <c r="X1578">
        <f t="shared" si="223"/>
        <v>3</v>
      </c>
      <c r="Y1578">
        <f t="shared" si="224"/>
        <v>0</v>
      </c>
    </row>
    <row r="1579" spans="1:25" x14ac:dyDescent="0.3">
      <c r="A1579" t="s">
        <v>1615</v>
      </c>
      <c r="B1579" s="1">
        <v>45670</v>
      </c>
      <c r="C1579" s="1">
        <v>45673</v>
      </c>
      <c r="D1579" s="1">
        <v>45673</v>
      </c>
      <c r="E1579" t="s">
        <v>23</v>
      </c>
      <c r="F1579" t="s">
        <v>17</v>
      </c>
      <c r="G1579" t="s">
        <v>18</v>
      </c>
      <c r="H1579" t="s">
        <v>33</v>
      </c>
      <c r="I1579" t="s">
        <v>74</v>
      </c>
      <c r="J1579" t="s">
        <v>27</v>
      </c>
      <c r="K1579">
        <v>3</v>
      </c>
      <c r="L1579">
        <v>61.67</v>
      </c>
      <c r="M1579">
        <v>36.69</v>
      </c>
      <c r="N1579">
        <v>10.74</v>
      </c>
      <c r="O1579">
        <v>10</v>
      </c>
      <c r="P1579">
        <f t="shared" si="216"/>
        <v>1</v>
      </c>
      <c r="Q1579" t="str">
        <f t="shared" si="217"/>
        <v>Before 01-15</v>
      </c>
      <c r="R1579">
        <f t="shared" si="218"/>
        <v>55.503</v>
      </c>
      <c r="S1579">
        <f t="shared" si="219"/>
        <v>166.50900000000001</v>
      </c>
      <c r="T1579">
        <f t="shared" si="220"/>
        <v>56.439000000000021</v>
      </c>
      <c r="U1579" s="2">
        <f>Monthly_Fixed_Costs!$I$2</f>
        <v>26.363636363636363</v>
      </c>
      <c r="V1579">
        <f t="shared" si="221"/>
        <v>32.22</v>
      </c>
      <c r="W1579" s="2">
        <f t="shared" si="222"/>
        <v>-2.1446363636363373</v>
      </c>
      <c r="X1579">
        <f t="shared" si="223"/>
        <v>3</v>
      </c>
      <c r="Y1579">
        <f t="shared" si="224"/>
        <v>1</v>
      </c>
    </row>
    <row r="1580" spans="1:25" x14ac:dyDescent="0.3">
      <c r="A1580" t="s">
        <v>1616</v>
      </c>
      <c r="B1580" s="1">
        <v>45685</v>
      </c>
      <c r="C1580" s="1">
        <v>45689</v>
      </c>
      <c r="D1580" s="1">
        <v>45688</v>
      </c>
      <c r="E1580" t="s">
        <v>23</v>
      </c>
      <c r="F1580" t="s">
        <v>32</v>
      </c>
      <c r="G1580" t="s">
        <v>24</v>
      </c>
      <c r="H1580" t="s">
        <v>33</v>
      </c>
      <c r="I1580" t="s">
        <v>38</v>
      </c>
      <c r="J1580" t="s">
        <v>21</v>
      </c>
      <c r="K1580">
        <v>16</v>
      </c>
      <c r="L1580">
        <v>139.43</v>
      </c>
      <c r="M1580">
        <v>87.53</v>
      </c>
      <c r="N1580">
        <v>10.59</v>
      </c>
      <c r="O1580">
        <v>15</v>
      </c>
      <c r="P1580">
        <f t="shared" si="216"/>
        <v>1</v>
      </c>
      <c r="Q1580" t="str">
        <f t="shared" si="217"/>
        <v>After 01-15</v>
      </c>
      <c r="R1580">
        <f t="shared" si="218"/>
        <v>118.5155</v>
      </c>
      <c r="S1580">
        <f t="shared" si="219"/>
        <v>1896.248</v>
      </c>
      <c r="T1580">
        <f t="shared" si="220"/>
        <v>495.76800000000003</v>
      </c>
      <c r="U1580" s="2">
        <f>Monthly_Fixed_Costs!$I$2</f>
        <v>26.363636363636363</v>
      </c>
      <c r="V1580">
        <f t="shared" si="221"/>
        <v>169.44</v>
      </c>
      <c r="W1580" s="2">
        <f t="shared" si="222"/>
        <v>299.96436363636366</v>
      </c>
      <c r="X1580">
        <f t="shared" si="223"/>
        <v>3</v>
      </c>
      <c r="Y1580">
        <f t="shared" si="224"/>
        <v>0</v>
      </c>
    </row>
    <row r="1581" spans="1:25" x14ac:dyDescent="0.3">
      <c r="A1581" t="s">
        <v>1617</v>
      </c>
      <c r="B1581" s="1">
        <v>45686</v>
      </c>
      <c r="C1581" s="1">
        <v>45689</v>
      </c>
      <c r="D1581" s="1">
        <v>45688</v>
      </c>
      <c r="E1581" t="s">
        <v>23</v>
      </c>
      <c r="F1581" t="s">
        <v>45</v>
      </c>
      <c r="G1581" t="s">
        <v>24</v>
      </c>
      <c r="H1581" t="s">
        <v>33</v>
      </c>
      <c r="I1581" t="s">
        <v>34</v>
      </c>
      <c r="J1581" t="s">
        <v>35</v>
      </c>
      <c r="K1581">
        <v>1</v>
      </c>
      <c r="L1581">
        <v>30.06</v>
      </c>
      <c r="M1581">
        <v>17.170000000000002</v>
      </c>
      <c r="N1581">
        <v>4.8</v>
      </c>
      <c r="O1581">
        <v>5</v>
      </c>
      <c r="P1581">
        <f t="shared" si="216"/>
        <v>1</v>
      </c>
      <c r="Q1581" t="str">
        <f t="shared" si="217"/>
        <v>After 01-15</v>
      </c>
      <c r="R1581">
        <f t="shared" si="218"/>
        <v>28.556999999999999</v>
      </c>
      <c r="S1581">
        <f t="shared" si="219"/>
        <v>28.556999999999999</v>
      </c>
      <c r="T1581">
        <f t="shared" si="220"/>
        <v>11.386999999999997</v>
      </c>
      <c r="U1581" s="2">
        <f>Monthly_Fixed_Costs!$I$2</f>
        <v>26.363636363636363</v>
      </c>
      <c r="V1581">
        <f t="shared" si="221"/>
        <v>4.8</v>
      </c>
      <c r="W1581" s="2">
        <f t="shared" si="222"/>
        <v>-19.776636363636367</v>
      </c>
      <c r="X1581">
        <f t="shared" si="223"/>
        <v>2</v>
      </c>
      <c r="Y1581">
        <f t="shared" si="224"/>
        <v>1</v>
      </c>
    </row>
    <row r="1582" spans="1:25" x14ac:dyDescent="0.3">
      <c r="A1582" t="s">
        <v>1618</v>
      </c>
      <c r="B1582" s="1">
        <v>45675</v>
      </c>
      <c r="C1582" s="1">
        <v>45677</v>
      </c>
      <c r="D1582" s="1">
        <v>45676</v>
      </c>
      <c r="E1582" t="s">
        <v>16</v>
      </c>
      <c r="F1582" t="s">
        <v>41</v>
      </c>
      <c r="G1582" t="s">
        <v>24</v>
      </c>
      <c r="H1582" t="s">
        <v>25</v>
      </c>
      <c r="I1582" t="s">
        <v>20</v>
      </c>
      <c r="J1582" t="s">
        <v>21</v>
      </c>
      <c r="K1582">
        <v>18</v>
      </c>
      <c r="L1582">
        <v>117.66</v>
      </c>
      <c r="M1582">
        <v>61.52</v>
      </c>
      <c r="N1582">
        <v>11.73</v>
      </c>
      <c r="O1582">
        <v>10</v>
      </c>
      <c r="P1582">
        <f t="shared" si="216"/>
        <v>1</v>
      </c>
      <c r="Q1582" t="str">
        <f t="shared" si="217"/>
        <v>After 01-15</v>
      </c>
      <c r="R1582">
        <f t="shared" si="218"/>
        <v>105.89400000000001</v>
      </c>
      <c r="S1582">
        <f t="shared" si="219"/>
        <v>1906.0920000000001</v>
      </c>
      <c r="T1582">
        <f t="shared" si="220"/>
        <v>798.73199999999997</v>
      </c>
      <c r="U1582" s="2">
        <f>Monthly_Fixed_Costs!$I$2</f>
        <v>26.363636363636363</v>
      </c>
      <c r="V1582">
        <f t="shared" si="221"/>
        <v>211.14000000000001</v>
      </c>
      <c r="W1582" s="2">
        <f t="shared" si="222"/>
        <v>561.22836363636361</v>
      </c>
      <c r="X1582">
        <f t="shared" si="223"/>
        <v>1</v>
      </c>
      <c r="Y1582">
        <f t="shared" si="224"/>
        <v>0</v>
      </c>
    </row>
    <row r="1583" spans="1:25" x14ac:dyDescent="0.3">
      <c r="A1583" t="s">
        <v>1619</v>
      </c>
      <c r="B1583" s="1">
        <v>45662</v>
      </c>
      <c r="C1583" s="1">
        <v>45665</v>
      </c>
      <c r="D1583" s="1">
        <v>45665</v>
      </c>
      <c r="E1583" t="s">
        <v>16</v>
      </c>
      <c r="F1583" t="s">
        <v>17</v>
      </c>
      <c r="G1583" t="s">
        <v>18</v>
      </c>
      <c r="H1583" t="s">
        <v>33</v>
      </c>
      <c r="I1583" t="s">
        <v>38</v>
      </c>
      <c r="J1583" t="s">
        <v>21</v>
      </c>
      <c r="K1583">
        <v>7</v>
      </c>
      <c r="L1583">
        <v>95.41</v>
      </c>
      <c r="M1583">
        <v>52.26</v>
      </c>
      <c r="N1583">
        <v>11.43</v>
      </c>
      <c r="O1583">
        <v>0</v>
      </c>
      <c r="P1583">
        <f t="shared" si="216"/>
        <v>1</v>
      </c>
      <c r="Q1583" t="str">
        <f t="shared" si="217"/>
        <v>Before 01-15</v>
      </c>
      <c r="R1583">
        <f t="shared" si="218"/>
        <v>95.41</v>
      </c>
      <c r="S1583">
        <f t="shared" si="219"/>
        <v>667.87</v>
      </c>
      <c r="T1583">
        <f t="shared" si="220"/>
        <v>302.05</v>
      </c>
      <c r="U1583" s="2">
        <f>Monthly_Fixed_Costs!$I$2</f>
        <v>26.363636363636363</v>
      </c>
      <c r="V1583">
        <f t="shared" si="221"/>
        <v>80.009999999999991</v>
      </c>
      <c r="W1583" s="2">
        <f t="shared" si="222"/>
        <v>195.67636363636365</v>
      </c>
      <c r="X1583">
        <f t="shared" si="223"/>
        <v>3</v>
      </c>
      <c r="Y1583">
        <f t="shared" si="224"/>
        <v>0</v>
      </c>
    </row>
    <row r="1584" spans="1:25" x14ac:dyDescent="0.3">
      <c r="A1584" t="s">
        <v>1620</v>
      </c>
      <c r="B1584" s="1">
        <v>45686</v>
      </c>
      <c r="C1584" s="1">
        <v>45688</v>
      </c>
      <c r="D1584" s="1">
        <v>45689</v>
      </c>
      <c r="E1584" t="s">
        <v>16</v>
      </c>
      <c r="F1584" t="s">
        <v>32</v>
      </c>
      <c r="G1584" t="s">
        <v>18</v>
      </c>
      <c r="H1584" t="s">
        <v>33</v>
      </c>
      <c r="I1584" t="s">
        <v>74</v>
      </c>
      <c r="J1584" t="s">
        <v>27</v>
      </c>
      <c r="K1584">
        <v>15</v>
      </c>
      <c r="L1584">
        <v>64.819999999999993</v>
      </c>
      <c r="M1584">
        <v>30.96</v>
      </c>
      <c r="N1584">
        <v>5.76</v>
      </c>
      <c r="O1584">
        <v>0</v>
      </c>
      <c r="P1584">
        <f t="shared" si="216"/>
        <v>0</v>
      </c>
      <c r="Q1584" t="str">
        <f t="shared" si="217"/>
        <v>After 01-15</v>
      </c>
      <c r="R1584">
        <f t="shared" si="218"/>
        <v>64.819999999999993</v>
      </c>
      <c r="S1584">
        <f t="shared" si="219"/>
        <v>972.3</v>
      </c>
      <c r="T1584">
        <f t="shared" si="220"/>
        <v>507.89999999999992</v>
      </c>
      <c r="U1584" s="2">
        <f>Monthly_Fixed_Costs!$I$2</f>
        <v>26.363636363636363</v>
      </c>
      <c r="V1584">
        <f t="shared" si="221"/>
        <v>86.399999999999991</v>
      </c>
      <c r="W1584" s="2">
        <f t="shared" si="222"/>
        <v>395.13636363636357</v>
      </c>
      <c r="X1584">
        <f t="shared" si="223"/>
        <v>3</v>
      </c>
      <c r="Y1584">
        <f t="shared" si="224"/>
        <v>0</v>
      </c>
    </row>
    <row r="1585" spans="1:25" x14ac:dyDescent="0.3">
      <c r="A1585" t="s">
        <v>1621</v>
      </c>
      <c r="B1585" s="1">
        <v>45669</v>
      </c>
      <c r="C1585" s="1">
        <v>45671</v>
      </c>
      <c r="D1585" s="1">
        <v>45670</v>
      </c>
      <c r="E1585" t="s">
        <v>23</v>
      </c>
      <c r="F1585" t="s">
        <v>32</v>
      </c>
      <c r="G1585" t="s">
        <v>18</v>
      </c>
      <c r="H1585" t="s">
        <v>37</v>
      </c>
      <c r="I1585" t="s">
        <v>47</v>
      </c>
      <c r="J1585" t="s">
        <v>35</v>
      </c>
      <c r="K1585">
        <v>13</v>
      </c>
      <c r="L1585">
        <v>190.53</v>
      </c>
      <c r="M1585">
        <v>116.13</v>
      </c>
      <c r="N1585">
        <v>7.36</v>
      </c>
      <c r="O1585">
        <v>5</v>
      </c>
      <c r="P1585">
        <f t="shared" si="216"/>
        <v>1</v>
      </c>
      <c r="Q1585" t="str">
        <f t="shared" si="217"/>
        <v>Before 01-15</v>
      </c>
      <c r="R1585">
        <f t="shared" si="218"/>
        <v>181.0035</v>
      </c>
      <c r="S1585">
        <f t="shared" si="219"/>
        <v>2353.0455000000002</v>
      </c>
      <c r="T1585">
        <f t="shared" si="220"/>
        <v>843.35550000000012</v>
      </c>
      <c r="U1585" s="2">
        <f>Monthly_Fixed_Costs!$I$2</f>
        <v>26.363636363636363</v>
      </c>
      <c r="V1585">
        <f t="shared" si="221"/>
        <v>95.68</v>
      </c>
      <c r="W1585" s="2">
        <f t="shared" si="222"/>
        <v>721.3118636363638</v>
      </c>
      <c r="X1585">
        <f t="shared" si="223"/>
        <v>1</v>
      </c>
      <c r="Y1585">
        <f t="shared" si="224"/>
        <v>0</v>
      </c>
    </row>
    <row r="1586" spans="1:25" x14ac:dyDescent="0.3">
      <c r="A1586" t="s">
        <v>1622</v>
      </c>
      <c r="B1586" s="1">
        <v>45680</v>
      </c>
      <c r="C1586" s="1">
        <v>45684</v>
      </c>
      <c r="D1586" s="1">
        <v>45683</v>
      </c>
      <c r="E1586" t="s">
        <v>16</v>
      </c>
      <c r="F1586" t="s">
        <v>17</v>
      </c>
      <c r="G1586" t="s">
        <v>24</v>
      </c>
      <c r="H1586" t="s">
        <v>33</v>
      </c>
      <c r="I1586" t="s">
        <v>38</v>
      </c>
      <c r="J1586" t="s">
        <v>21</v>
      </c>
      <c r="K1586">
        <v>1</v>
      </c>
      <c r="L1586">
        <v>169.66</v>
      </c>
      <c r="M1586">
        <v>104.31</v>
      </c>
      <c r="N1586">
        <v>4.84</v>
      </c>
      <c r="O1586">
        <v>5</v>
      </c>
      <c r="P1586">
        <f t="shared" si="216"/>
        <v>1</v>
      </c>
      <c r="Q1586" t="str">
        <f t="shared" si="217"/>
        <v>After 01-15</v>
      </c>
      <c r="R1586">
        <f t="shared" si="218"/>
        <v>161.17699999999999</v>
      </c>
      <c r="S1586">
        <f t="shared" si="219"/>
        <v>161.17699999999999</v>
      </c>
      <c r="T1586">
        <f t="shared" si="220"/>
        <v>56.86699999999999</v>
      </c>
      <c r="U1586" s="2">
        <f>Monthly_Fixed_Costs!$I$2</f>
        <v>26.363636363636363</v>
      </c>
      <c r="V1586">
        <f t="shared" si="221"/>
        <v>4.84</v>
      </c>
      <c r="W1586" s="2">
        <f t="shared" si="222"/>
        <v>25.663363636363627</v>
      </c>
      <c r="X1586">
        <f t="shared" si="223"/>
        <v>3</v>
      </c>
      <c r="Y1586">
        <f t="shared" si="224"/>
        <v>0</v>
      </c>
    </row>
    <row r="1587" spans="1:25" x14ac:dyDescent="0.3">
      <c r="A1587" t="s">
        <v>1623</v>
      </c>
      <c r="B1587" s="1">
        <v>45661</v>
      </c>
      <c r="C1587" s="1">
        <v>45664</v>
      </c>
      <c r="D1587" s="1">
        <v>45663</v>
      </c>
      <c r="E1587" t="s">
        <v>23</v>
      </c>
      <c r="F1587" t="s">
        <v>41</v>
      </c>
      <c r="G1587" t="s">
        <v>18</v>
      </c>
      <c r="H1587" t="s">
        <v>33</v>
      </c>
      <c r="I1587" t="s">
        <v>34</v>
      </c>
      <c r="J1587" t="s">
        <v>35</v>
      </c>
      <c r="K1587">
        <v>19</v>
      </c>
      <c r="L1587">
        <v>48.57</v>
      </c>
      <c r="M1587">
        <v>29.26</v>
      </c>
      <c r="N1587">
        <v>6</v>
      </c>
      <c r="O1587">
        <v>10</v>
      </c>
      <c r="P1587">
        <f t="shared" si="216"/>
        <v>1</v>
      </c>
      <c r="Q1587" t="str">
        <f t="shared" si="217"/>
        <v>Before 01-15</v>
      </c>
      <c r="R1587">
        <f t="shared" si="218"/>
        <v>43.713000000000001</v>
      </c>
      <c r="S1587">
        <f t="shared" si="219"/>
        <v>830.54700000000003</v>
      </c>
      <c r="T1587">
        <f t="shared" si="220"/>
        <v>274.60699999999997</v>
      </c>
      <c r="U1587" s="2">
        <f>Monthly_Fixed_Costs!$I$2</f>
        <v>26.363636363636363</v>
      </c>
      <c r="V1587">
        <f t="shared" si="221"/>
        <v>114</v>
      </c>
      <c r="W1587" s="2">
        <f t="shared" si="222"/>
        <v>134.2433636363636</v>
      </c>
      <c r="X1587">
        <f t="shared" si="223"/>
        <v>2</v>
      </c>
      <c r="Y1587">
        <f t="shared" si="224"/>
        <v>0</v>
      </c>
    </row>
    <row r="1588" spans="1:25" x14ac:dyDescent="0.3">
      <c r="A1588" t="s">
        <v>1624</v>
      </c>
      <c r="B1588" s="1">
        <v>45678</v>
      </c>
      <c r="C1588" s="1">
        <v>45681</v>
      </c>
      <c r="D1588" s="1">
        <v>45683</v>
      </c>
      <c r="E1588" t="s">
        <v>23</v>
      </c>
      <c r="F1588" t="s">
        <v>41</v>
      </c>
      <c r="G1588" t="s">
        <v>18</v>
      </c>
      <c r="H1588" t="s">
        <v>19</v>
      </c>
      <c r="I1588" t="s">
        <v>20</v>
      </c>
      <c r="J1588" t="s">
        <v>21</v>
      </c>
      <c r="K1588">
        <v>17</v>
      </c>
      <c r="L1588">
        <v>28.77</v>
      </c>
      <c r="M1588">
        <v>17.260000000000002</v>
      </c>
      <c r="N1588">
        <v>10.31</v>
      </c>
      <c r="O1588">
        <v>10</v>
      </c>
      <c r="P1588">
        <f t="shared" si="216"/>
        <v>0</v>
      </c>
      <c r="Q1588" t="str">
        <f t="shared" si="217"/>
        <v>After 01-15</v>
      </c>
      <c r="R1588">
        <f t="shared" si="218"/>
        <v>25.893000000000001</v>
      </c>
      <c r="S1588">
        <f t="shared" si="219"/>
        <v>440.18100000000004</v>
      </c>
      <c r="T1588">
        <f t="shared" si="220"/>
        <v>146.76100000000002</v>
      </c>
      <c r="U1588" s="2">
        <f>Monthly_Fixed_Costs!$I$2</f>
        <v>26.363636363636363</v>
      </c>
      <c r="V1588">
        <f t="shared" si="221"/>
        <v>175.27</v>
      </c>
      <c r="W1588" s="2">
        <f t="shared" si="222"/>
        <v>-54.87263636363636</v>
      </c>
      <c r="X1588">
        <f t="shared" si="223"/>
        <v>5</v>
      </c>
      <c r="Y1588">
        <f t="shared" si="224"/>
        <v>1</v>
      </c>
    </row>
    <row r="1589" spans="1:25" x14ac:dyDescent="0.3">
      <c r="A1589" t="s">
        <v>1625</v>
      </c>
      <c r="B1589" s="1">
        <v>45667</v>
      </c>
      <c r="C1589" s="1">
        <v>45670</v>
      </c>
      <c r="D1589" s="1">
        <v>45670</v>
      </c>
      <c r="E1589" t="s">
        <v>23</v>
      </c>
      <c r="F1589" t="s">
        <v>41</v>
      </c>
      <c r="G1589" t="s">
        <v>18</v>
      </c>
      <c r="H1589" t="s">
        <v>19</v>
      </c>
      <c r="I1589" t="s">
        <v>29</v>
      </c>
      <c r="J1589" t="s">
        <v>27</v>
      </c>
      <c r="K1589">
        <v>16</v>
      </c>
      <c r="L1589">
        <v>74.36</v>
      </c>
      <c r="M1589">
        <v>34.409999999999997</v>
      </c>
      <c r="N1589">
        <v>8.4700000000000006</v>
      </c>
      <c r="O1589">
        <v>10</v>
      </c>
      <c r="P1589">
        <f t="shared" si="216"/>
        <v>1</v>
      </c>
      <c r="Q1589" t="str">
        <f t="shared" si="217"/>
        <v>Before 01-15</v>
      </c>
      <c r="R1589">
        <f t="shared" si="218"/>
        <v>66.924000000000007</v>
      </c>
      <c r="S1589">
        <f t="shared" si="219"/>
        <v>1070.7840000000001</v>
      </c>
      <c r="T1589">
        <f t="shared" si="220"/>
        <v>520.22400000000016</v>
      </c>
      <c r="U1589" s="2">
        <f>Monthly_Fixed_Costs!$I$2</f>
        <v>26.363636363636363</v>
      </c>
      <c r="V1589">
        <f t="shared" si="221"/>
        <v>135.52000000000001</v>
      </c>
      <c r="W1589" s="2">
        <f t="shared" si="222"/>
        <v>358.3403636363638</v>
      </c>
      <c r="X1589">
        <f t="shared" si="223"/>
        <v>3</v>
      </c>
      <c r="Y1589">
        <f t="shared" si="224"/>
        <v>0</v>
      </c>
    </row>
    <row r="1590" spans="1:25" x14ac:dyDescent="0.3">
      <c r="A1590" t="s">
        <v>1626</v>
      </c>
      <c r="B1590" s="1">
        <v>45685</v>
      </c>
      <c r="C1590" s="1">
        <v>45687</v>
      </c>
      <c r="D1590" s="1">
        <v>45687</v>
      </c>
      <c r="E1590" t="s">
        <v>16</v>
      </c>
      <c r="F1590" t="s">
        <v>41</v>
      </c>
      <c r="G1590" t="s">
        <v>18</v>
      </c>
      <c r="H1590" t="s">
        <v>37</v>
      </c>
      <c r="I1590" t="s">
        <v>38</v>
      </c>
      <c r="J1590" t="s">
        <v>21</v>
      </c>
      <c r="K1590">
        <v>10</v>
      </c>
      <c r="L1590">
        <v>129.44999999999999</v>
      </c>
      <c r="M1590">
        <v>83.42</v>
      </c>
      <c r="N1590">
        <v>10.119999999999999</v>
      </c>
      <c r="O1590">
        <v>15</v>
      </c>
      <c r="P1590">
        <f t="shared" si="216"/>
        <v>1</v>
      </c>
      <c r="Q1590" t="str">
        <f t="shared" si="217"/>
        <v>After 01-15</v>
      </c>
      <c r="R1590">
        <f t="shared" si="218"/>
        <v>110.03249999999998</v>
      </c>
      <c r="S1590">
        <f t="shared" si="219"/>
        <v>1100.3249999999998</v>
      </c>
      <c r="T1590">
        <f t="shared" si="220"/>
        <v>266.12499999999977</v>
      </c>
      <c r="U1590" s="2">
        <f>Monthly_Fixed_Costs!$I$2</f>
        <v>26.363636363636363</v>
      </c>
      <c r="V1590">
        <f t="shared" si="221"/>
        <v>101.19999999999999</v>
      </c>
      <c r="W1590" s="2">
        <f t="shared" si="222"/>
        <v>138.56136363636341</v>
      </c>
      <c r="X1590">
        <f t="shared" si="223"/>
        <v>2</v>
      </c>
      <c r="Y1590">
        <f t="shared" si="224"/>
        <v>0</v>
      </c>
    </row>
    <row r="1591" spans="1:25" x14ac:dyDescent="0.3">
      <c r="A1591" t="s">
        <v>1627</v>
      </c>
      <c r="B1591" s="1">
        <v>45662</v>
      </c>
      <c r="C1591" s="1">
        <v>45666</v>
      </c>
      <c r="D1591" s="1">
        <v>45665</v>
      </c>
      <c r="E1591" t="s">
        <v>23</v>
      </c>
      <c r="F1591" t="s">
        <v>32</v>
      </c>
      <c r="G1591" t="s">
        <v>18</v>
      </c>
      <c r="H1591" t="s">
        <v>19</v>
      </c>
      <c r="I1591" t="s">
        <v>20</v>
      </c>
      <c r="J1591" t="s">
        <v>21</v>
      </c>
      <c r="K1591">
        <v>13</v>
      </c>
      <c r="L1591">
        <v>125.11</v>
      </c>
      <c r="M1591">
        <v>69.06</v>
      </c>
      <c r="N1591">
        <v>5.01</v>
      </c>
      <c r="O1591">
        <v>0</v>
      </c>
      <c r="P1591">
        <f t="shared" si="216"/>
        <v>1</v>
      </c>
      <c r="Q1591" t="str">
        <f t="shared" si="217"/>
        <v>Before 01-15</v>
      </c>
      <c r="R1591">
        <f t="shared" si="218"/>
        <v>125.11</v>
      </c>
      <c r="S1591">
        <f t="shared" si="219"/>
        <v>1626.43</v>
      </c>
      <c r="T1591">
        <f t="shared" si="220"/>
        <v>728.65000000000009</v>
      </c>
      <c r="U1591" s="2">
        <f>Monthly_Fixed_Costs!$I$2</f>
        <v>26.363636363636363</v>
      </c>
      <c r="V1591">
        <f t="shared" si="221"/>
        <v>65.13</v>
      </c>
      <c r="W1591" s="2">
        <f t="shared" si="222"/>
        <v>637.15636363636372</v>
      </c>
      <c r="X1591">
        <f t="shared" si="223"/>
        <v>3</v>
      </c>
      <c r="Y1591">
        <f t="shared" si="224"/>
        <v>0</v>
      </c>
    </row>
    <row r="1592" spans="1:25" x14ac:dyDescent="0.3">
      <c r="A1592" t="s">
        <v>1628</v>
      </c>
      <c r="B1592" s="1">
        <v>45675</v>
      </c>
      <c r="C1592" s="1">
        <v>45679</v>
      </c>
      <c r="D1592" s="1">
        <v>45679</v>
      </c>
      <c r="E1592" t="s">
        <v>23</v>
      </c>
      <c r="F1592" t="s">
        <v>41</v>
      </c>
      <c r="G1592" t="s">
        <v>24</v>
      </c>
      <c r="H1592" t="s">
        <v>33</v>
      </c>
      <c r="I1592" t="s">
        <v>56</v>
      </c>
      <c r="J1592" t="s">
        <v>35</v>
      </c>
      <c r="K1592">
        <v>20</v>
      </c>
      <c r="L1592">
        <v>25.8</v>
      </c>
      <c r="M1592">
        <v>10.49</v>
      </c>
      <c r="N1592">
        <v>8.23</v>
      </c>
      <c r="O1592">
        <v>5</v>
      </c>
      <c r="P1592">
        <f t="shared" si="216"/>
        <v>1</v>
      </c>
      <c r="Q1592" t="str">
        <f t="shared" si="217"/>
        <v>After 01-15</v>
      </c>
      <c r="R1592">
        <f t="shared" si="218"/>
        <v>24.509999999999998</v>
      </c>
      <c r="S1592">
        <f t="shared" si="219"/>
        <v>490.19999999999993</v>
      </c>
      <c r="T1592">
        <f t="shared" si="220"/>
        <v>280.39999999999992</v>
      </c>
      <c r="U1592" s="2">
        <f>Monthly_Fixed_Costs!$I$2</f>
        <v>26.363636363636363</v>
      </c>
      <c r="V1592">
        <f t="shared" si="221"/>
        <v>164.60000000000002</v>
      </c>
      <c r="W1592" s="2">
        <f t="shared" si="222"/>
        <v>89.436363636363524</v>
      </c>
      <c r="X1592">
        <f t="shared" si="223"/>
        <v>4</v>
      </c>
      <c r="Y1592">
        <f t="shared" si="224"/>
        <v>0</v>
      </c>
    </row>
    <row r="1593" spans="1:25" x14ac:dyDescent="0.3">
      <c r="A1593" t="s">
        <v>1629</v>
      </c>
      <c r="B1593" s="1">
        <v>45659</v>
      </c>
      <c r="C1593" s="1">
        <v>45663</v>
      </c>
      <c r="D1593" s="1">
        <v>45662</v>
      </c>
      <c r="E1593" t="s">
        <v>23</v>
      </c>
      <c r="F1593" t="s">
        <v>41</v>
      </c>
      <c r="G1593" t="s">
        <v>24</v>
      </c>
      <c r="H1593" t="s">
        <v>33</v>
      </c>
      <c r="I1593" t="s">
        <v>29</v>
      </c>
      <c r="J1593" t="s">
        <v>27</v>
      </c>
      <c r="K1593">
        <v>3</v>
      </c>
      <c r="L1593">
        <v>145.22999999999999</v>
      </c>
      <c r="M1593">
        <v>60.7</v>
      </c>
      <c r="N1593">
        <v>10.77</v>
      </c>
      <c r="O1593">
        <v>10</v>
      </c>
      <c r="P1593">
        <f t="shared" si="216"/>
        <v>1</v>
      </c>
      <c r="Q1593" t="str">
        <f t="shared" si="217"/>
        <v>Before 01-15</v>
      </c>
      <c r="R1593">
        <f t="shared" si="218"/>
        <v>130.70699999999999</v>
      </c>
      <c r="S1593">
        <f t="shared" si="219"/>
        <v>392.12099999999998</v>
      </c>
      <c r="T1593">
        <f t="shared" si="220"/>
        <v>210.02099999999996</v>
      </c>
      <c r="U1593" s="2">
        <f>Monthly_Fixed_Costs!$I$2</f>
        <v>26.363636363636363</v>
      </c>
      <c r="V1593">
        <f t="shared" si="221"/>
        <v>32.31</v>
      </c>
      <c r="W1593" s="2">
        <f t="shared" si="222"/>
        <v>151.34736363636358</v>
      </c>
      <c r="X1593">
        <f t="shared" si="223"/>
        <v>3</v>
      </c>
      <c r="Y1593">
        <f t="shared" si="224"/>
        <v>0</v>
      </c>
    </row>
    <row r="1594" spans="1:25" x14ac:dyDescent="0.3">
      <c r="A1594" t="s">
        <v>1630</v>
      </c>
      <c r="B1594" s="1">
        <v>45668</v>
      </c>
      <c r="C1594" s="1">
        <v>45672</v>
      </c>
      <c r="D1594" s="1">
        <v>45671</v>
      </c>
      <c r="E1594" t="s">
        <v>16</v>
      </c>
      <c r="F1594" t="s">
        <v>17</v>
      </c>
      <c r="G1594" t="s">
        <v>24</v>
      </c>
      <c r="H1594" t="s">
        <v>37</v>
      </c>
      <c r="I1594" t="s">
        <v>26</v>
      </c>
      <c r="J1594" t="s">
        <v>27</v>
      </c>
      <c r="K1594">
        <v>5</v>
      </c>
      <c r="L1594">
        <v>160.08000000000001</v>
      </c>
      <c r="M1594">
        <v>89.78</v>
      </c>
      <c r="N1594">
        <v>8.7100000000000009</v>
      </c>
      <c r="O1594">
        <v>0</v>
      </c>
      <c r="P1594">
        <f t="shared" si="216"/>
        <v>1</v>
      </c>
      <c r="Q1594" t="str">
        <f t="shared" si="217"/>
        <v>Before 01-15</v>
      </c>
      <c r="R1594">
        <f t="shared" si="218"/>
        <v>160.08000000000001</v>
      </c>
      <c r="S1594">
        <f t="shared" si="219"/>
        <v>800.40000000000009</v>
      </c>
      <c r="T1594">
        <f t="shared" si="220"/>
        <v>351.50000000000011</v>
      </c>
      <c r="U1594" s="2">
        <f>Monthly_Fixed_Costs!$I$2</f>
        <v>26.363636363636363</v>
      </c>
      <c r="V1594">
        <f t="shared" si="221"/>
        <v>43.550000000000004</v>
      </c>
      <c r="W1594" s="2">
        <f t="shared" si="222"/>
        <v>281.58636363636373</v>
      </c>
      <c r="X1594">
        <f t="shared" si="223"/>
        <v>3</v>
      </c>
      <c r="Y1594">
        <f t="shared" si="224"/>
        <v>0</v>
      </c>
    </row>
    <row r="1595" spans="1:25" x14ac:dyDescent="0.3">
      <c r="A1595" t="s">
        <v>1631</v>
      </c>
      <c r="B1595" s="1">
        <v>45673</v>
      </c>
      <c r="C1595" s="1">
        <v>45675</v>
      </c>
      <c r="D1595" s="1">
        <v>45675</v>
      </c>
      <c r="E1595" t="s">
        <v>23</v>
      </c>
      <c r="F1595" t="s">
        <v>32</v>
      </c>
      <c r="G1595" t="s">
        <v>24</v>
      </c>
      <c r="H1595" t="s">
        <v>19</v>
      </c>
      <c r="I1595" t="s">
        <v>26</v>
      </c>
      <c r="J1595" t="s">
        <v>27</v>
      </c>
      <c r="K1595">
        <v>5</v>
      </c>
      <c r="L1595">
        <v>20.68</v>
      </c>
      <c r="M1595">
        <v>12.83</v>
      </c>
      <c r="N1595">
        <v>5.87</v>
      </c>
      <c r="O1595">
        <v>15</v>
      </c>
      <c r="P1595">
        <f t="shared" si="216"/>
        <v>1</v>
      </c>
      <c r="Q1595" t="str">
        <f t="shared" si="217"/>
        <v>After 01-15</v>
      </c>
      <c r="R1595">
        <f t="shared" si="218"/>
        <v>17.577999999999999</v>
      </c>
      <c r="S1595">
        <f t="shared" si="219"/>
        <v>87.89</v>
      </c>
      <c r="T1595">
        <f t="shared" si="220"/>
        <v>23.739999999999995</v>
      </c>
      <c r="U1595" s="2">
        <f>Monthly_Fixed_Costs!$I$2</f>
        <v>26.363636363636363</v>
      </c>
      <c r="V1595">
        <f t="shared" si="221"/>
        <v>29.35</v>
      </c>
      <c r="W1595" s="2">
        <f t="shared" si="222"/>
        <v>-31.973636363636373</v>
      </c>
      <c r="X1595">
        <f t="shared" si="223"/>
        <v>2</v>
      </c>
      <c r="Y1595">
        <f t="shared" si="224"/>
        <v>1</v>
      </c>
    </row>
    <row r="1596" spans="1:25" x14ac:dyDescent="0.3">
      <c r="A1596" t="s">
        <v>1632</v>
      </c>
      <c r="B1596" s="1">
        <v>45685</v>
      </c>
      <c r="C1596" s="1">
        <v>45688</v>
      </c>
      <c r="D1596" s="1">
        <v>45690</v>
      </c>
      <c r="E1596" t="s">
        <v>23</v>
      </c>
      <c r="F1596" t="s">
        <v>17</v>
      </c>
      <c r="G1596" t="s">
        <v>18</v>
      </c>
      <c r="H1596" t="s">
        <v>19</v>
      </c>
      <c r="I1596" t="s">
        <v>26</v>
      </c>
      <c r="J1596" t="s">
        <v>27</v>
      </c>
      <c r="K1596">
        <v>3</v>
      </c>
      <c r="L1596">
        <v>133.43</v>
      </c>
      <c r="M1596">
        <v>79.88</v>
      </c>
      <c r="N1596">
        <v>3.95</v>
      </c>
      <c r="O1596">
        <v>5</v>
      </c>
      <c r="P1596">
        <f t="shared" si="216"/>
        <v>0</v>
      </c>
      <c r="Q1596" t="str">
        <f t="shared" si="217"/>
        <v>After 01-15</v>
      </c>
      <c r="R1596">
        <f t="shared" si="218"/>
        <v>126.7585</v>
      </c>
      <c r="S1596">
        <f t="shared" si="219"/>
        <v>380.27549999999997</v>
      </c>
      <c r="T1596">
        <f t="shared" si="220"/>
        <v>140.63549999999998</v>
      </c>
      <c r="U1596" s="2">
        <f>Monthly_Fixed_Costs!$I$2</f>
        <v>26.363636363636363</v>
      </c>
      <c r="V1596">
        <f t="shared" si="221"/>
        <v>11.850000000000001</v>
      </c>
      <c r="W1596" s="2">
        <f t="shared" si="222"/>
        <v>102.42186363636361</v>
      </c>
      <c r="X1596">
        <f t="shared" si="223"/>
        <v>5</v>
      </c>
      <c r="Y1596">
        <f t="shared" si="224"/>
        <v>0</v>
      </c>
    </row>
    <row r="1597" spans="1:25" x14ac:dyDescent="0.3">
      <c r="A1597" t="s">
        <v>1633</v>
      </c>
      <c r="B1597" s="1">
        <v>45659</v>
      </c>
      <c r="C1597" s="1">
        <v>45662</v>
      </c>
      <c r="D1597" s="1">
        <v>45661</v>
      </c>
      <c r="E1597" t="s">
        <v>23</v>
      </c>
      <c r="F1597" t="s">
        <v>41</v>
      </c>
      <c r="G1597" t="s">
        <v>18</v>
      </c>
      <c r="H1597" t="s">
        <v>25</v>
      </c>
      <c r="I1597" t="s">
        <v>38</v>
      </c>
      <c r="J1597" t="s">
        <v>21</v>
      </c>
      <c r="K1597">
        <v>17</v>
      </c>
      <c r="L1597">
        <v>142.18</v>
      </c>
      <c r="M1597">
        <v>90.93</v>
      </c>
      <c r="N1597">
        <v>10.050000000000001</v>
      </c>
      <c r="O1597">
        <v>10</v>
      </c>
      <c r="P1597">
        <f t="shared" si="216"/>
        <v>1</v>
      </c>
      <c r="Q1597" t="str">
        <f t="shared" si="217"/>
        <v>Before 01-15</v>
      </c>
      <c r="R1597">
        <f t="shared" si="218"/>
        <v>127.962</v>
      </c>
      <c r="S1597">
        <f t="shared" si="219"/>
        <v>2175.3540000000003</v>
      </c>
      <c r="T1597">
        <f t="shared" si="220"/>
        <v>629.5440000000001</v>
      </c>
      <c r="U1597" s="2">
        <f>Monthly_Fixed_Costs!$I$2</f>
        <v>26.363636363636363</v>
      </c>
      <c r="V1597">
        <f t="shared" si="221"/>
        <v>170.85000000000002</v>
      </c>
      <c r="W1597" s="2">
        <f t="shared" si="222"/>
        <v>432.3303636363637</v>
      </c>
      <c r="X1597">
        <f t="shared" si="223"/>
        <v>2</v>
      </c>
      <c r="Y1597">
        <f t="shared" si="224"/>
        <v>0</v>
      </c>
    </row>
    <row r="1598" spans="1:25" x14ac:dyDescent="0.3">
      <c r="A1598" t="s">
        <v>1634</v>
      </c>
      <c r="B1598" s="1">
        <v>45659</v>
      </c>
      <c r="C1598" s="1">
        <v>45661</v>
      </c>
      <c r="D1598" s="1">
        <v>45660</v>
      </c>
      <c r="E1598" t="s">
        <v>23</v>
      </c>
      <c r="F1598" t="s">
        <v>17</v>
      </c>
      <c r="G1598" t="s">
        <v>24</v>
      </c>
      <c r="H1598" t="s">
        <v>19</v>
      </c>
      <c r="I1598" t="s">
        <v>20</v>
      </c>
      <c r="J1598" t="s">
        <v>21</v>
      </c>
      <c r="K1598">
        <v>8</v>
      </c>
      <c r="L1598">
        <v>30.07</v>
      </c>
      <c r="M1598">
        <v>15.87</v>
      </c>
      <c r="N1598">
        <v>9.42</v>
      </c>
      <c r="O1598">
        <v>15</v>
      </c>
      <c r="P1598">
        <f t="shared" si="216"/>
        <v>1</v>
      </c>
      <c r="Q1598" t="str">
        <f t="shared" si="217"/>
        <v>Before 01-15</v>
      </c>
      <c r="R1598">
        <f t="shared" si="218"/>
        <v>25.5595</v>
      </c>
      <c r="S1598">
        <f t="shared" si="219"/>
        <v>204.476</v>
      </c>
      <c r="T1598">
        <f t="shared" si="220"/>
        <v>77.516000000000005</v>
      </c>
      <c r="U1598" s="2">
        <f>Monthly_Fixed_Costs!$I$2</f>
        <v>26.363636363636363</v>
      </c>
      <c r="V1598">
        <f t="shared" si="221"/>
        <v>75.36</v>
      </c>
      <c r="W1598" s="2">
        <f t="shared" si="222"/>
        <v>-24.207636363636354</v>
      </c>
      <c r="X1598">
        <f t="shared" si="223"/>
        <v>1</v>
      </c>
      <c r="Y1598">
        <f t="shared" si="224"/>
        <v>1</v>
      </c>
    </row>
    <row r="1599" spans="1:25" x14ac:dyDescent="0.3">
      <c r="A1599" t="s">
        <v>1635</v>
      </c>
      <c r="B1599" s="1">
        <v>45680</v>
      </c>
      <c r="C1599" s="1">
        <v>45684</v>
      </c>
      <c r="D1599" s="1">
        <v>45684</v>
      </c>
      <c r="E1599" t="s">
        <v>16</v>
      </c>
      <c r="F1599" t="s">
        <v>41</v>
      </c>
      <c r="G1599" t="s">
        <v>24</v>
      </c>
      <c r="H1599" t="s">
        <v>33</v>
      </c>
      <c r="I1599" t="s">
        <v>26</v>
      </c>
      <c r="J1599" t="s">
        <v>27</v>
      </c>
      <c r="K1599">
        <v>4</v>
      </c>
      <c r="L1599">
        <v>85.9</v>
      </c>
      <c r="M1599">
        <v>36.81</v>
      </c>
      <c r="N1599">
        <v>5.64</v>
      </c>
      <c r="O1599">
        <v>5</v>
      </c>
      <c r="P1599">
        <f t="shared" si="216"/>
        <v>1</v>
      </c>
      <c r="Q1599" t="str">
        <f t="shared" si="217"/>
        <v>After 01-15</v>
      </c>
      <c r="R1599">
        <f t="shared" si="218"/>
        <v>81.605000000000004</v>
      </c>
      <c r="S1599">
        <f t="shared" si="219"/>
        <v>326.42</v>
      </c>
      <c r="T1599">
        <f t="shared" si="220"/>
        <v>179.18</v>
      </c>
      <c r="U1599" s="2">
        <f>Monthly_Fixed_Costs!$I$2</f>
        <v>26.363636363636363</v>
      </c>
      <c r="V1599">
        <f t="shared" si="221"/>
        <v>22.56</v>
      </c>
      <c r="W1599" s="2">
        <f t="shared" si="222"/>
        <v>130.25636363636363</v>
      </c>
      <c r="X1599">
        <f t="shared" si="223"/>
        <v>4</v>
      </c>
      <c r="Y1599">
        <f t="shared" si="224"/>
        <v>0</v>
      </c>
    </row>
    <row r="1600" spans="1:25" x14ac:dyDescent="0.3">
      <c r="A1600" t="s">
        <v>1636</v>
      </c>
      <c r="B1600" s="1">
        <v>45664</v>
      </c>
      <c r="C1600" s="1">
        <v>45666</v>
      </c>
      <c r="D1600" s="1">
        <v>45666</v>
      </c>
      <c r="E1600" t="s">
        <v>23</v>
      </c>
      <c r="F1600" t="s">
        <v>41</v>
      </c>
      <c r="G1600" t="s">
        <v>24</v>
      </c>
      <c r="H1600" t="s">
        <v>25</v>
      </c>
      <c r="I1600" t="s">
        <v>20</v>
      </c>
      <c r="J1600" t="s">
        <v>21</v>
      </c>
      <c r="K1600">
        <v>6</v>
      </c>
      <c r="L1600">
        <v>73.150000000000006</v>
      </c>
      <c r="M1600">
        <v>42.41</v>
      </c>
      <c r="N1600">
        <v>9.82</v>
      </c>
      <c r="O1600">
        <v>5</v>
      </c>
      <c r="P1600">
        <f t="shared" si="216"/>
        <v>1</v>
      </c>
      <c r="Q1600" t="str">
        <f t="shared" si="217"/>
        <v>Before 01-15</v>
      </c>
      <c r="R1600">
        <f t="shared" si="218"/>
        <v>69.492500000000007</v>
      </c>
      <c r="S1600">
        <f t="shared" si="219"/>
        <v>416.95500000000004</v>
      </c>
      <c r="T1600">
        <f t="shared" si="220"/>
        <v>162.49500000000006</v>
      </c>
      <c r="U1600" s="2">
        <f>Monthly_Fixed_Costs!$I$2</f>
        <v>26.363636363636363</v>
      </c>
      <c r="V1600">
        <f t="shared" si="221"/>
        <v>58.92</v>
      </c>
      <c r="W1600" s="2">
        <f t="shared" si="222"/>
        <v>77.2113636363637</v>
      </c>
      <c r="X1600">
        <f t="shared" si="223"/>
        <v>2</v>
      </c>
      <c r="Y1600">
        <f t="shared" si="224"/>
        <v>0</v>
      </c>
    </row>
    <row r="1601" spans="1:25" x14ac:dyDescent="0.3">
      <c r="A1601" t="s">
        <v>1637</v>
      </c>
      <c r="B1601" s="1">
        <v>45670</v>
      </c>
      <c r="C1601" s="1">
        <v>45672</v>
      </c>
      <c r="D1601" s="1">
        <v>45672</v>
      </c>
      <c r="E1601" t="s">
        <v>23</v>
      </c>
      <c r="F1601" t="s">
        <v>17</v>
      </c>
      <c r="G1601" t="s">
        <v>24</v>
      </c>
      <c r="H1601" t="s">
        <v>37</v>
      </c>
      <c r="I1601" t="s">
        <v>74</v>
      </c>
      <c r="J1601" t="s">
        <v>27</v>
      </c>
      <c r="K1601">
        <v>6</v>
      </c>
      <c r="L1601">
        <v>29.67</v>
      </c>
      <c r="M1601">
        <v>13.75</v>
      </c>
      <c r="N1601">
        <v>4.4400000000000004</v>
      </c>
      <c r="O1601">
        <v>10</v>
      </c>
      <c r="P1601">
        <f t="shared" si="216"/>
        <v>1</v>
      </c>
      <c r="Q1601" t="str">
        <f t="shared" si="217"/>
        <v>Before 01-15</v>
      </c>
      <c r="R1601">
        <f t="shared" si="218"/>
        <v>26.703000000000003</v>
      </c>
      <c r="S1601">
        <f t="shared" si="219"/>
        <v>160.21800000000002</v>
      </c>
      <c r="T1601">
        <f t="shared" si="220"/>
        <v>77.718000000000018</v>
      </c>
      <c r="U1601" s="2">
        <f>Monthly_Fixed_Costs!$I$2</f>
        <v>26.363636363636363</v>
      </c>
      <c r="V1601">
        <f t="shared" si="221"/>
        <v>26.64</v>
      </c>
      <c r="W1601" s="2">
        <f t="shared" si="222"/>
        <v>24.714363636363657</v>
      </c>
      <c r="X1601">
        <f t="shared" si="223"/>
        <v>2</v>
      </c>
      <c r="Y1601">
        <f t="shared" si="224"/>
        <v>0</v>
      </c>
    </row>
    <row r="1602" spans="1:25" x14ac:dyDescent="0.3">
      <c r="A1602" t="s">
        <v>1638</v>
      </c>
      <c r="B1602" s="1">
        <v>45682</v>
      </c>
      <c r="C1602" s="1">
        <v>45686</v>
      </c>
      <c r="D1602" s="1">
        <v>45685</v>
      </c>
      <c r="E1602" t="s">
        <v>16</v>
      </c>
      <c r="F1602" t="s">
        <v>41</v>
      </c>
      <c r="G1602" t="s">
        <v>24</v>
      </c>
      <c r="H1602" t="s">
        <v>25</v>
      </c>
      <c r="I1602" t="s">
        <v>20</v>
      </c>
      <c r="J1602" t="s">
        <v>21</v>
      </c>
      <c r="K1602">
        <v>2</v>
      </c>
      <c r="L1602">
        <v>153.37</v>
      </c>
      <c r="M1602">
        <v>85.27</v>
      </c>
      <c r="N1602">
        <v>6.24</v>
      </c>
      <c r="O1602">
        <v>15</v>
      </c>
      <c r="P1602">
        <f t="shared" si="216"/>
        <v>1</v>
      </c>
      <c r="Q1602" t="str">
        <f t="shared" si="217"/>
        <v>After 01-15</v>
      </c>
      <c r="R1602">
        <f t="shared" si="218"/>
        <v>130.36449999999999</v>
      </c>
      <c r="S1602">
        <f t="shared" si="219"/>
        <v>260.72899999999998</v>
      </c>
      <c r="T1602">
        <f t="shared" si="220"/>
        <v>90.188999999999993</v>
      </c>
      <c r="U1602" s="2">
        <f>Monthly_Fixed_Costs!$I$2</f>
        <v>26.363636363636363</v>
      </c>
      <c r="V1602">
        <f t="shared" si="221"/>
        <v>12.48</v>
      </c>
      <c r="W1602" s="2">
        <f t="shared" si="222"/>
        <v>51.345363636363629</v>
      </c>
      <c r="X1602">
        <f t="shared" si="223"/>
        <v>3</v>
      </c>
      <c r="Y1602">
        <f t="shared" si="224"/>
        <v>0</v>
      </c>
    </row>
    <row r="1603" spans="1:25" x14ac:dyDescent="0.3">
      <c r="A1603" t="s">
        <v>1639</v>
      </c>
      <c r="B1603" s="1">
        <v>45678</v>
      </c>
      <c r="C1603" s="1">
        <v>45682</v>
      </c>
      <c r="D1603" s="1">
        <v>45681</v>
      </c>
      <c r="E1603" t="s">
        <v>23</v>
      </c>
      <c r="F1603" t="s">
        <v>45</v>
      </c>
      <c r="G1603" t="s">
        <v>24</v>
      </c>
      <c r="H1603" t="s">
        <v>37</v>
      </c>
      <c r="I1603" t="s">
        <v>29</v>
      </c>
      <c r="J1603" t="s">
        <v>27</v>
      </c>
      <c r="K1603">
        <v>17</v>
      </c>
      <c r="L1603">
        <v>70.12</v>
      </c>
      <c r="M1603">
        <v>41.52</v>
      </c>
      <c r="N1603">
        <v>11.11</v>
      </c>
      <c r="O1603">
        <v>10</v>
      </c>
      <c r="P1603">
        <f t="shared" ref="P1603:P1666" si="225">IF(D1603-C1603 &lt;= 0,1,0)</f>
        <v>1</v>
      </c>
      <c r="Q1603" t="str">
        <f t="shared" ref="Q1603:Q1666" si="226">IF(B1603&lt;=DATE(2025,1,15),"Before 01-15","After 01-15")</f>
        <v>After 01-15</v>
      </c>
      <c r="R1603">
        <f t="shared" ref="R1603:R1666" si="227">L1603*(1-(0.01*O1603))</f>
        <v>63.108000000000004</v>
      </c>
      <c r="S1603">
        <f t="shared" ref="S1603:S1666" si="228">R1603*K1603</f>
        <v>1072.836</v>
      </c>
      <c r="T1603">
        <f t="shared" ref="T1603:T1666" si="229">S1603-(M1603*K1603)</f>
        <v>366.99599999999998</v>
      </c>
      <c r="U1603" s="2">
        <f>Monthly_Fixed_Costs!$I$2</f>
        <v>26.363636363636363</v>
      </c>
      <c r="V1603">
        <f t="shared" ref="V1603:V1666" si="230">N1603*K1603</f>
        <v>188.87</v>
      </c>
      <c r="W1603" s="2">
        <f t="shared" ref="W1603:W1666" si="231">T1603-(U1603+V1603)</f>
        <v>151.7623636363636</v>
      </c>
      <c r="X1603">
        <f t="shared" ref="X1603:X1666" si="232">D1603-B1603</f>
        <v>3</v>
      </c>
      <c r="Y1603">
        <f t="shared" ref="Y1603:Y1666" si="233">IF(W1603&lt;10,1,0)</f>
        <v>0</v>
      </c>
    </row>
    <row r="1604" spans="1:25" x14ac:dyDescent="0.3">
      <c r="A1604" t="s">
        <v>1640</v>
      </c>
      <c r="B1604" s="1">
        <v>45666</v>
      </c>
      <c r="C1604" s="1">
        <v>45669</v>
      </c>
      <c r="D1604" s="1">
        <v>45669</v>
      </c>
      <c r="E1604" t="s">
        <v>16</v>
      </c>
      <c r="F1604" t="s">
        <v>45</v>
      </c>
      <c r="G1604" t="s">
        <v>18</v>
      </c>
      <c r="H1604" t="s">
        <v>25</v>
      </c>
      <c r="I1604" t="s">
        <v>47</v>
      </c>
      <c r="J1604" t="s">
        <v>35</v>
      </c>
      <c r="K1604">
        <v>8</v>
      </c>
      <c r="L1604">
        <v>61.39</v>
      </c>
      <c r="M1604">
        <v>26.98</v>
      </c>
      <c r="N1604">
        <v>10.29</v>
      </c>
      <c r="O1604">
        <v>0</v>
      </c>
      <c r="P1604">
        <f t="shared" si="225"/>
        <v>1</v>
      </c>
      <c r="Q1604" t="str">
        <f t="shared" si="226"/>
        <v>Before 01-15</v>
      </c>
      <c r="R1604">
        <f t="shared" si="227"/>
        <v>61.39</v>
      </c>
      <c r="S1604">
        <f t="shared" si="228"/>
        <v>491.12</v>
      </c>
      <c r="T1604">
        <f t="shared" si="229"/>
        <v>275.27999999999997</v>
      </c>
      <c r="U1604" s="2">
        <f>Monthly_Fixed_Costs!$I$2</f>
        <v>26.363636363636363</v>
      </c>
      <c r="V1604">
        <f t="shared" si="230"/>
        <v>82.32</v>
      </c>
      <c r="W1604" s="2">
        <f t="shared" si="231"/>
        <v>166.59636363636361</v>
      </c>
      <c r="X1604">
        <f t="shared" si="232"/>
        <v>3</v>
      </c>
      <c r="Y1604">
        <f t="shared" si="233"/>
        <v>0</v>
      </c>
    </row>
    <row r="1605" spans="1:25" x14ac:dyDescent="0.3">
      <c r="A1605" t="s">
        <v>1641</v>
      </c>
      <c r="B1605" s="1">
        <v>45670</v>
      </c>
      <c r="C1605" s="1">
        <v>45672</v>
      </c>
      <c r="D1605" s="1">
        <v>45672</v>
      </c>
      <c r="E1605" t="s">
        <v>16</v>
      </c>
      <c r="F1605" t="s">
        <v>17</v>
      </c>
      <c r="G1605" t="s">
        <v>18</v>
      </c>
      <c r="H1605" t="s">
        <v>25</v>
      </c>
      <c r="I1605" t="s">
        <v>47</v>
      </c>
      <c r="J1605" t="s">
        <v>35</v>
      </c>
      <c r="K1605">
        <v>16</v>
      </c>
      <c r="L1605">
        <v>21.93</v>
      </c>
      <c r="M1605">
        <v>13.22</v>
      </c>
      <c r="N1605">
        <v>10.28</v>
      </c>
      <c r="O1605">
        <v>5</v>
      </c>
      <c r="P1605">
        <f t="shared" si="225"/>
        <v>1</v>
      </c>
      <c r="Q1605" t="str">
        <f t="shared" si="226"/>
        <v>Before 01-15</v>
      </c>
      <c r="R1605">
        <f t="shared" si="227"/>
        <v>20.833499999999997</v>
      </c>
      <c r="S1605">
        <f t="shared" si="228"/>
        <v>333.33599999999996</v>
      </c>
      <c r="T1605">
        <f t="shared" si="229"/>
        <v>121.81599999999995</v>
      </c>
      <c r="U1605" s="2">
        <f>Monthly_Fixed_Costs!$I$2</f>
        <v>26.363636363636363</v>
      </c>
      <c r="V1605">
        <f t="shared" si="230"/>
        <v>164.48</v>
      </c>
      <c r="W1605" s="2">
        <f t="shared" si="231"/>
        <v>-69.027636363636418</v>
      </c>
      <c r="X1605">
        <f t="shared" si="232"/>
        <v>2</v>
      </c>
      <c r="Y1605">
        <f t="shared" si="233"/>
        <v>1</v>
      </c>
    </row>
    <row r="1606" spans="1:25" x14ac:dyDescent="0.3">
      <c r="A1606" t="s">
        <v>1642</v>
      </c>
      <c r="B1606" s="1">
        <v>45660</v>
      </c>
      <c r="C1606" s="1">
        <v>45662</v>
      </c>
      <c r="D1606" s="1">
        <v>45662</v>
      </c>
      <c r="E1606" t="s">
        <v>16</v>
      </c>
      <c r="F1606" t="s">
        <v>41</v>
      </c>
      <c r="G1606" t="s">
        <v>24</v>
      </c>
      <c r="H1606" t="s">
        <v>37</v>
      </c>
      <c r="I1606" t="s">
        <v>29</v>
      </c>
      <c r="J1606" t="s">
        <v>27</v>
      </c>
      <c r="K1606">
        <v>10</v>
      </c>
      <c r="L1606">
        <v>45.94</v>
      </c>
      <c r="M1606">
        <v>24.37</v>
      </c>
      <c r="N1606">
        <v>5.98</v>
      </c>
      <c r="O1606">
        <v>0</v>
      </c>
      <c r="P1606">
        <f t="shared" si="225"/>
        <v>1</v>
      </c>
      <c r="Q1606" t="str">
        <f t="shared" si="226"/>
        <v>Before 01-15</v>
      </c>
      <c r="R1606">
        <f t="shared" si="227"/>
        <v>45.94</v>
      </c>
      <c r="S1606">
        <f t="shared" si="228"/>
        <v>459.4</v>
      </c>
      <c r="T1606">
        <f t="shared" si="229"/>
        <v>215.69999999999996</v>
      </c>
      <c r="U1606" s="2">
        <f>Monthly_Fixed_Costs!$I$2</f>
        <v>26.363636363636363</v>
      </c>
      <c r="V1606">
        <f t="shared" si="230"/>
        <v>59.800000000000004</v>
      </c>
      <c r="W1606" s="2">
        <f t="shared" si="231"/>
        <v>129.5363636363636</v>
      </c>
      <c r="X1606">
        <f t="shared" si="232"/>
        <v>2</v>
      </c>
      <c r="Y1606">
        <f t="shared" si="233"/>
        <v>0</v>
      </c>
    </row>
    <row r="1607" spans="1:25" x14ac:dyDescent="0.3">
      <c r="A1607" t="s">
        <v>1643</v>
      </c>
      <c r="B1607" s="1">
        <v>45666</v>
      </c>
      <c r="C1607" s="1">
        <v>45669</v>
      </c>
      <c r="D1607" s="1">
        <v>45669</v>
      </c>
      <c r="E1607" t="s">
        <v>16</v>
      </c>
      <c r="F1607" t="s">
        <v>32</v>
      </c>
      <c r="G1607" t="s">
        <v>18</v>
      </c>
      <c r="H1607" t="s">
        <v>25</v>
      </c>
      <c r="I1607" t="s">
        <v>56</v>
      </c>
      <c r="J1607" t="s">
        <v>35</v>
      </c>
      <c r="K1607">
        <v>18</v>
      </c>
      <c r="L1607">
        <v>77.989999999999995</v>
      </c>
      <c r="M1607">
        <v>45.03</v>
      </c>
      <c r="N1607">
        <v>7.73</v>
      </c>
      <c r="O1607">
        <v>10</v>
      </c>
      <c r="P1607">
        <f t="shared" si="225"/>
        <v>1</v>
      </c>
      <c r="Q1607" t="str">
        <f t="shared" si="226"/>
        <v>Before 01-15</v>
      </c>
      <c r="R1607">
        <f t="shared" si="227"/>
        <v>70.191000000000003</v>
      </c>
      <c r="S1607">
        <f t="shared" si="228"/>
        <v>1263.4380000000001</v>
      </c>
      <c r="T1607">
        <f t="shared" si="229"/>
        <v>452.89800000000014</v>
      </c>
      <c r="U1607" s="2">
        <f>Monthly_Fixed_Costs!$I$2</f>
        <v>26.363636363636363</v>
      </c>
      <c r="V1607">
        <f t="shared" si="230"/>
        <v>139.14000000000001</v>
      </c>
      <c r="W1607" s="2">
        <f t="shared" si="231"/>
        <v>287.39436363636378</v>
      </c>
      <c r="X1607">
        <f t="shared" si="232"/>
        <v>3</v>
      </c>
      <c r="Y1607">
        <f t="shared" si="233"/>
        <v>0</v>
      </c>
    </row>
    <row r="1608" spans="1:25" x14ac:dyDescent="0.3">
      <c r="A1608" t="s">
        <v>1644</v>
      </c>
      <c r="B1608" s="1">
        <v>45678</v>
      </c>
      <c r="C1608" s="1">
        <v>45681</v>
      </c>
      <c r="D1608" s="1">
        <v>45683</v>
      </c>
      <c r="E1608" t="s">
        <v>16</v>
      </c>
      <c r="F1608" t="s">
        <v>45</v>
      </c>
      <c r="G1608" t="s">
        <v>24</v>
      </c>
      <c r="H1608" t="s">
        <v>25</v>
      </c>
      <c r="I1608" t="s">
        <v>26</v>
      </c>
      <c r="J1608" t="s">
        <v>27</v>
      </c>
      <c r="K1608">
        <v>20</v>
      </c>
      <c r="L1608">
        <v>193.09</v>
      </c>
      <c r="M1608">
        <v>83.03</v>
      </c>
      <c r="N1608">
        <v>10.37</v>
      </c>
      <c r="O1608">
        <v>5</v>
      </c>
      <c r="P1608">
        <f t="shared" si="225"/>
        <v>0</v>
      </c>
      <c r="Q1608" t="str">
        <f t="shared" si="226"/>
        <v>After 01-15</v>
      </c>
      <c r="R1608">
        <f t="shared" si="227"/>
        <v>183.43549999999999</v>
      </c>
      <c r="S1608">
        <f t="shared" si="228"/>
        <v>3668.71</v>
      </c>
      <c r="T1608">
        <f t="shared" si="229"/>
        <v>2008.1100000000001</v>
      </c>
      <c r="U1608" s="2">
        <f>Monthly_Fixed_Costs!$I$2</f>
        <v>26.363636363636363</v>
      </c>
      <c r="V1608">
        <f t="shared" si="230"/>
        <v>207.39999999999998</v>
      </c>
      <c r="W1608" s="2">
        <f t="shared" si="231"/>
        <v>1774.3463636363638</v>
      </c>
      <c r="X1608">
        <f t="shared" si="232"/>
        <v>5</v>
      </c>
      <c r="Y1608">
        <f t="shared" si="233"/>
        <v>0</v>
      </c>
    </row>
    <row r="1609" spans="1:25" x14ac:dyDescent="0.3">
      <c r="A1609" t="s">
        <v>1645</v>
      </c>
      <c r="B1609" s="1">
        <v>45677</v>
      </c>
      <c r="C1609" s="1">
        <v>45681</v>
      </c>
      <c r="D1609" s="1">
        <v>45681</v>
      </c>
      <c r="E1609" t="s">
        <v>23</v>
      </c>
      <c r="F1609" t="s">
        <v>32</v>
      </c>
      <c r="G1609" t="s">
        <v>18</v>
      </c>
      <c r="H1609" t="s">
        <v>33</v>
      </c>
      <c r="I1609" t="s">
        <v>29</v>
      </c>
      <c r="J1609" t="s">
        <v>27</v>
      </c>
      <c r="K1609">
        <v>13</v>
      </c>
      <c r="L1609">
        <v>171</v>
      </c>
      <c r="M1609">
        <v>78.14</v>
      </c>
      <c r="N1609">
        <v>7.35</v>
      </c>
      <c r="O1609">
        <v>15</v>
      </c>
      <c r="P1609">
        <f t="shared" si="225"/>
        <v>1</v>
      </c>
      <c r="Q1609" t="str">
        <f t="shared" si="226"/>
        <v>After 01-15</v>
      </c>
      <c r="R1609">
        <f t="shared" si="227"/>
        <v>145.35</v>
      </c>
      <c r="S1609">
        <f t="shared" si="228"/>
        <v>1889.55</v>
      </c>
      <c r="T1609">
        <f t="shared" si="229"/>
        <v>873.7299999999999</v>
      </c>
      <c r="U1609" s="2">
        <f>Monthly_Fixed_Costs!$I$2</f>
        <v>26.363636363636363</v>
      </c>
      <c r="V1609">
        <f t="shared" si="230"/>
        <v>95.55</v>
      </c>
      <c r="W1609" s="2">
        <f t="shared" si="231"/>
        <v>751.81636363636358</v>
      </c>
      <c r="X1609">
        <f t="shared" si="232"/>
        <v>4</v>
      </c>
      <c r="Y1609">
        <f t="shared" si="233"/>
        <v>0</v>
      </c>
    </row>
    <row r="1610" spans="1:25" x14ac:dyDescent="0.3">
      <c r="A1610" t="s">
        <v>1646</v>
      </c>
      <c r="B1610" s="1">
        <v>45659</v>
      </c>
      <c r="C1610" s="1">
        <v>45662</v>
      </c>
      <c r="D1610" s="1">
        <v>45662</v>
      </c>
      <c r="E1610" t="s">
        <v>23</v>
      </c>
      <c r="F1610" t="s">
        <v>41</v>
      </c>
      <c r="G1610" t="s">
        <v>18</v>
      </c>
      <c r="H1610" t="s">
        <v>33</v>
      </c>
      <c r="I1610" t="s">
        <v>26</v>
      </c>
      <c r="J1610" t="s">
        <v>27</v>
      </c>
      <c r="K1610">
        <v>16</v>
      </c>
      <c r="L1610">
        <v>119.19</v>
      </c>
      <c r="M1610">
        <v>63.87</v>
      </c>
      <c r="N1610">
        <v>9.1199999999999992</v>
      </c>
      <c r="O1610">
        <v>5</v>
      </c>
      <c r="P1610">
        <f t="shared" si="225"/>
        <v>1</v>
      </c>
      <c r="Q1610" t="str">
        <f t="shared" si="226"/>
        <v>Before 01-15</v>
      </c>
      <c r="R1610">
        <f t="shared" si="227"/>
        <v>113.23049999999999</v>
      </c>
      <c r="S1610">
        <f t="shared" si="228"/>
        <v>1811.6879999999999</v>
      </c>
      <c r="T1610">
        <f t="shared" si="229"/>
        <v>789.76799999999992</v>
      </c>
      <c r="U1610" s="2">
        <f>Monthly_Fixed_Costs!$I$2</f>
        <v>26.363636363636363</v>
      </c>
      <c r="V1610">
        <f t="shared" si="230"/>
        <v>145.91999999999999</v>
      </c>
      <c r="W1610" s="2">
        <f t="shared" si="231"/>
        <v>617.48436363636358</v>
      </c>
      <c r="X1610">
        <f t="shared" si="232"/>
        <v>3</v>
      </c>
      <c r="Y1610">
        <f t="shared" si="233"/>
        <v>0</v>
      </c>
    </row>
    <row r="1611" spans="1:25" x14ac:dyDescent="0.3">
      <c r="A1611" t="s">
        <v>1647</v>
      </c>
      <c r="B1611" s="1">
        <v>45669</v>
      </c>
      <c r="C1611" s="1">
        <v>45672</v>
      </c>
      <c r="D1611" s="1">
        <v>45671</v>
      </c>
      <c r="E1611" t="s">
        <v>23</v>
      </c>
      <c r="F1611" t="s">
        <v>45</v>
      </c>
      <c r="G1611" t="s">
        <v>18</v>
      </c>
      <c r="H1611" t="s">
        <v>37</v>
      </c>
      <c r="I1611" t="s">
        <v>29</v>
      </c>
      <c r="J1611" t="s">
        <v>27</v>
      </c>
      <c r="K1611">
        <v>11</v>
      </c>
      <c r="L1611">
        <v>151.63</v>
      </c>
      <c r="M1611">
        <v>72.61</v>
      </c>
      <c r="N1611">
        <v>8.36</v>
      </c>
      <c r="O1611">
        <v>10</v>
      </c>
      <c r="P1611">
        <f t="shared" si="225"/>
        <v>1</v>
      </c>
      <c r="Q1611" t="str">
        <f t="shared" si="226"/>
        <v>Before 01-15</v>
      </c>
      <c r="R1611">
        <f t="shared" si="227"/>
        <v>136.46700000000001</v>
      </c>
      <c r="S1611">
        <f t="shared" si="228"/>
        <v>1501.1370000000002</v>
      </c>
      <c r="T1611">
        <f t="shared" si="229"/>
        <v>702.42700000000013</v>
      </c>
      <c r="U1611" s="2">
        <f>Monthly_Fixed_Costs!$I$2</f>
        <v>26.363636363636363</v>
      </c>
      <c r="V1611">
        <f t="shared" si="230"/>
        <v>91.96</v>
      </c>
      <c r="W1611" s="2">
        <f t="shared" si="231"/>
        <v>584.10336363636384</v>
      </c>
      <c r="X1611">
        <f t="shared" si="232"/>
        <v>2</v>
      </c>
      <c r="Y1611">
        <f t="shared" si="233"/>
        <v>0</v>
      </c>
    </row>
    <row r="1612" spans="1:25" x14ac:dyDescent="0.3">
      <c r="A1612" t="s">
        <v>1648</v>
      </c>
      <c r="B1612" s="1">
        <v>45679</v>
      </c>
      <c r="C1612" s="1">
        <v>45683</v>
      </c>
      <c r="D1612" s="1">
        <v>45686</v>
      </c>
      <c r="E1612" t="s">
        <v>16</v>
      </c>
      <c r="F1612" t="s">
        <v>32</v>
      </c>
      <c r="G1612" t="s">
        <v>24</v>
      </c>
      <c r="H1612" t="s">
        <v>25</v>
      </c>
      <c r="I1612" t="s">
        <v>56</v>
      </c>
      <c r="J1612" t="s">
        <v>35</v>
      </c>
      <c r="K1612">
        <v>9</v>
      </c>
      <c r="L1612">
        <v>63.75</v>
      </c>
      <c r="M1612">
        <v>27.17</v>
      </c>
      <c r="N1612">
        <v>7.65</v>
      </c>
      <c r="O1612">
        <v>5</v>
      </c>
      <c r="P1612">
        <f t="shared" si="225"/>
        <v>0</v>
      </c>
      <c r="Q1612" t="str">
        <f t="shared" si="226"/>
        <v>After 01-15</v>
      </c>
      <c r="R1612">
        <f t="shared" si="227"/>
        <v>60.5625</v>
      </c>
      <c r="S1612">
        <f t="shared" si="228"/>
        <v>545.0625</v>
      </c>
      <c r="T1612">
        <f t="shared" si="229"/>
        <v>300.53249999999997</v>
      </c>
      <c r="U1612" s="2">
        <f>Monthly_Fixed_Costs!$I$2</f>
        <v>26.363636363636363</v>
      </c>
      <c r="V1612">
        <f t="shared" si="230"/>
        <v>68.850000000000009</v>
      </c>
      <c r="W1612" s="2">
        <f t="shared" si="231"/>
        <v>205.3188636363636</v>
      </c>
      <c r="X1612">
        <f t="shared" si="232"/>
        <v>7</v>
      </c>
      <c r="Y1612">
        <f t="shared" si="233"/>
        <v>0</v>
      </c>
    </row>
    <row r="1613" spans="1:25" x14ac:dyDescent="0.3">
      <c r="A1613" t="s">
        <v>1649</v>
      </c>
      <c r="B1613" s="1">
        <v>45686</v>
      </c>
      <c r="C1613" s="1">
        <v>45689</v>
      </c>
      <c r="D1613" s="1">
        <v>45688</v>
      </c>
      <c r="E1613" t="s">
        <v>23</v>
      </c>
      <c r="F1613" t="s">
        <v>41</v>
      </c>
      <c r="G1613" t="s">
        <v>18</v>
      </c>
      <c r="H1613" t="s">
        <v>37</v>
      </c>
      <c r="I1613" t="s">
        <v>29</v>
      </c>
      <c r="J1613" t="s">
        <v>27</v>
      </c>
      <c r="K1613">
        <v>8</v>
      </c>
      <c r="L1613">
        <v>75.78</v>
      </c>
      <c r="M1613">
        <v>33.33</v>
      </c>
      <c r="N1613">
        <v>5.35</v>
      </c>
      <c r="O1613">
        <v>10</v>
      </c>
      <c r="P1613">
        <f t="shared" si="225"/>
        <v>1</v>
      </c>
      <c r="Q1613" t="str">
        <f t="shared" si="226"/>
        <v>After 01-15</v>
      </c>
      <c r="R1613">
        <f t="shared" si="227"/>
        <v>68.201999999999998</v>
      </c>
      <c r="S1613">
        <f t="shared" si="228"/>
        <v>545.61599999999999</v>
      </c>
      <c r="T1613">
        <f t="shared" si="229"/>
        <v>278.976</v>
      </c>
      <c r="U1613" s="2">
        <f>Monthly_Fixed_Costs!$I$2</f>
        <v>26.363636363636363</v>
      </c>
      <c r="V1613">
        <f t="shared" si="230"/>
        <v>42.8</v>
      </c>
      <c r="W1613" s="2">
        <f t="shared" si="231"/>
        <v>209.81236363636364</v>
      </c>
      <c r="X1613">
        <f t="shared" si="232"/>
        <v>2</v>
      </c>
      <c r="Y1613">
        <f t="shared" si="233"/>
        <v>0</v>
      </c>
    </row>
    <row r="1614" spans="1:25" x14ac:dyDescent="0.3">
      <c r="A1614" t="s">
        <v>1650</v>
      </c>
      <c r="B1614" s="1">
        <v>45674</v>
      </c>
      <c r="C1614" s="1">
        <v>45678</v>
      </c>
      <c r="D1614" s="1">
        <v>45681</v>
      </c>
      <c r="E1614" t="s">
        <v>16</v>
      </c>
      <c r="F1614" t="s">
        <v>17</v>
      </c>
      <c r="G1614" t="s">
        <v>24</v>
      </c>
      <c r="H1614" t="s">
        <v>37</v>
      </c>
      <c r="I1614" t="s">
        <v>47</v>
      </c>
      <c r="J1614" t="s">
        <v>35</v>
      </c>
      <c r="K1614">
        <v>10</v>
      </c>
      <c r="L1614">
        <v>181.66</v>
      </c>
      <c r="M1614">
        <v>104.92</v>
      </c>
      <c r="N1614">
        <v>4.8600000000000003</v>
      </c>
      <c r="O1614">
        <v>5</v>
      </c>
      <c r="P1614">
        <f t="shared" si="225"/>
        <v>0</v>
      </c>
      <c r="Q1614" t="str">
        <f t="shared" si="226"/>
        <v>After 01-15</v>
      </c>
      <c r="R1614">
        <f t="shared" si="227"/>
        <v>172.577</v>
      </c>
      <c r="S1614">
        <f t="shared" si="228"/>
        <v>1725.77</v>
      </c>
      <c r="T1614">
        <f t="shared" si="229"/>
        <v>676.56999999999994</v>
      </c>
      <c r="U1614" s="2">
        <f>Monthly_Fixed_Costs!$I$2</f>
        <v>26.363636363636363</v>
      </c>
      <c r="V1614">
        <f t="shared" si="230"/>
        <v>48.6</v>
      </c>
      <c r="W1614" s="2">
        <f t="shared" si="231"/>
        <v>601.60636363636354</v>
      </c>
      <c r="X1614">
        <f t="shared" si="232"/>
        <v>7</v>
      </c>
      <c r="Y1614">
        <f t="shared" si="233"/>
        <v>0</v>
      </c>
    </row>
    <row r="1615" spans="1:25" x14ac:dyDescent="0.3">
      <c r="A1615" t="s">
        <v>1651</v>
      </c>
      <c r="B1615" s="1">
        <v>45675</v>
      </c>
      <c r="C1615" s="1">
        <v>45679</v>
      </c>
      <c r="D1615" s="1">
        <v>45680</v>
      </c>
      <c r="E1615" t="s">
        <v>16</v>
      </c>
      <c r="F1615" t="s">
        <v>32</v>
      </c>
      <c r="G1615" t="s">
        <v>18</v>
      </c>
      <c r="H1615" t="s">
        <v>25</v>
      </c>
      <c r="I1615" t="s">
        <v>34</v>
      </c>
      <c r="J1615" t="s">
        <v>35</v>
      </c>
      <c r="K1615">
        <v>20</v>
      </c>
      <c r="L1615">
        <v>180.91</v>
      </c>
      <c r="M1615">
        <v>97.51</v>
      </c>
      <c r="N1615">
        <v>3.71</v>
      </c>
      <c r="O1615">
        <v>15</v>
      </c>
      <c r="P1615">
        <f t="shared" si="225"/>
        <v>0</v>
      </c>
      <c r="Q1615" t="str">
        <f t="shared" si="226"/>
        <v>After 01-15</v>
      </c>
      <c r="R1615">
        <f t="shared" si="227"/>
        <v>153.77349999999998</v>
      </c>
      <c r="S1615">
        <f t="shared" si="228"/>
        <v>3075.47</v>
      </c>
      <c r="T1615">
        <f t="shared" si="229"/>
        <v>1125.2699999999998</v>
      </c>
      <c r="U1615" s="2">
        <f>Monthly_Fixed_Costs!$I$2</f>
        <v>26.363636363636363</v>
      </c>
      <c r="V1615">
        <f t="shared" si="230"/>
        <v>74.2</v>
      </c>
      <c r="W1615" s="2">
        <f t="shared" si="231"/>
        <v>1024.7063636363634</v>
      </c>
      <c r="X1615">
        <f t="shared" si="232"/>
        <v>5</v>
      </c>
      <c r="Y1615">
        <f t="shared" si="233"/>
        <v>0</v>
      </c>
    </row>
    <row r="1616" spans="1:25" x14ac:dyDescent="0.3">
      <c r="A1616" t="s">
        <v>1652</v>
      </c>
      <c r="B1616" s="1">
        <v>45659</v>
      </c>
      <c r="C1616" s="1">
        <v>45662</v>
      </c>
      <c r="D1616" s="1">
        <v>45661</v>
      </c>
      <c r="E1616" t="s">
        <v>16</v>
      </c>
      <c r="F1616" t="s">
        <v>17</v>
      </c>
      <c r="G1616" t="s">
        <v>18</v>
      </c>
      <c r="H1616" t="s">
        <v>33</v>
      </c>
      <c r="I1616" t="s">
        <v>34</v>
      </c>
      <c r="J1616" t="s">
        <v>35</v>
      </c>
      <c r="K1616">
        <v>18</v>
      </c>
      <c r="L1616">
        <v>41.82</v>
      </c>
      <c r="M1616">
        <v>20.36</v>
      </c>
      <c r="N1616">
        <v>5.54</v>
      </c>
      <c r="O1616">
        <v>10</v>
      </c>
      <c r="P1616">
        <f t="shared" si="225"/>
        <v>1</v>
      </c>
      <c r="Q1616" t="str">
        <f t="shared" si="226"/>
        <v>Before 01-15</v>
      </c>
      <c r="R1616">
        <f t="shared" si="227"/>
        <v>37.637999999999998</v>
      </c>
      <c r="S1616">
        <f t="shared" si="228"/>
        <v>677.48399999999992</v>
      </c>
      <c r="T1616">
        <f t="shared" si="229"/>
        <v>311.00399999999991</v>
      </c>
      <c r="U1616" s="2">
        <f>Monthly_Fixed_Costs!$I$2</f>
        <v>26.363636363636363</v>
      </c>
      <c r="V1616">
        <f t="shared" si="230"/>
        <v>99.72</v>
      </c>
      <c r="W1616" s="2">
        <f t="shared" si="231"/>
        <v>184.92036363636356</v>
      </c>
      <c r="X1616">
        <f t="shared" si="232"/>
        <v>2</v>
      </c>
      <c r="Y1616">
        <f t="shared" si="233"/>
        <v>0</v>
      </c>
    </row>
    <row r="1617" spans="1:25" x14ac:dyDescent="0.3">
      <c r="A1617" t="s">
        <v>1653</v>
      </c>
      <c r="B1617" s="1">
        <v>45680</v>
      </c>
      <c r="C1617" s="1">
        <v>45683</v>
      </c>
      <c r="D1617" s="1">
        <v>45684</v>
      </c>
      <c r="E1617" t="s">
        <v>23</v>
      </c>
      <c r="F1617" t="s">
        <v>17</v>
      </c>
      <c r="G1617" t="s">
        <v>18</v>
      </c>
      <c r="H1617" t="s">
        <v>25</v>
      </c>
      <c r="I1617" t="s">
        <v>56</v>
      </c>
      <c r="J1617" t="s">
        <v>35</v>
      </c>
      <c r="K1617">
        <v>18</v>
      </c>
      <c r="L1617">
        <v>23.88</v>
      </c>
      <c r="M1617">
        <v>10.39</v>
      </c>
      <c r="N1617">
        <v>5.5</v>
      </c>
      <c r="O1617">
        <v>15</v>
      </c>
      <c r="P1617">
        <f t="shared" si="225"/>
        <v>0</v>
      </c>
      <c r="Q1617" t="str">
        <f t="shared" si="226"/>
        <v>After 01-15</v>
      </c>
      <c r="R1617">
        <f t="shared" si="227"/>
        <v>20.297999999999998</v>
      </c>
      <c r="S1617">
        <f t="shared" si="228"/>
        <v>365.36399999999998</v>
      </c>
      <c r="T1617">
        <f t="shared" si="229"/>
        <v>178.34399999999997</v>
      </c>
      <c r="U1617" s="2">
        <f>Monthly_Fixed_Costs!$I$2</f>
        <v>26.363636363636363</v>
      </c>
      <c r="V1617">
        <f t="shared" si="230"/>
        <v>99</v>
      </c>
      <c r="W1617" s="2">
        <f t="shared" si="231"/>
        <v>52.980363636363606</v>
      </c>
      <c r="X1617">
        <f t="shared" si="232"/>
        <v>4</v>
      </c>
      <c r="Y1617">
        <f t="shared" si="233"/>
        <v>0</v>
      </c>
    </row>
    <row r="1618" spans="1:25" x14ac:dyDescent="0.3">
      <c r="A1618" t="s">
        <v>1654</v>
      </c>
      <c r="B1618" s="1">
        <v>45679</v>
      </c>
      <c r="C1618" s="1">
        <v>45683</v>
      </c>
      <c r="D1618" s="1">
        <v>45683</v>
      </c>
      <c r="E1618" t="s">
        <v>16</v>
      </c>
      <c r="F1618" t="s">
        <v>17</v>
      </c>
      <c r="G1618" t="s">
        <v>24</v>
      </c>
      <c r="H1618" t="s">
        <v>19</v>
      </c>
      <c r="I1618" t="s">
        <v>29</v>
      </c>
      <c r="J1618" t="s">
        <v>27</v>
      </c>
      <c r="K1618">
        <v>19</v>
      </c>
      <c r="L1618">
        <v>199.14</v>
      </c>
      <c r="M1618">
        <v>112.21</v>
      </c>
      <c r="N1618">
        <v>7.88</v>
      </c>
      <c r="O1618">
        <v>0</v>
      </c>
      <c r="P1618">
        <f t="shared" si="225"/>
        <v>1</v>
      </c>
      <c r="Q1618" t="str">
        <f t="shared" si="226"/>
        <v>After 01-15</v>
      </c>
      <c r="R1618">
        <f t="shared" si="227"/>
        <v>199.14</v>
      </c>
      <c r="S1618">
        <f t="shared" si="228"/>
        <v>3783.66</v>
      </c>
      <c r="T1618">
        <f t="shared" si="229"/>
        <v>1651.67</v>
      </c>
      <c r="U1618" s="2">
        <f>Monthly_Fixed_Costs!$I$2</f>
        <v>26.363636363636363</v>
      </c>
      <c r="V1618">
        <f t="shared" si="230"/>
        <v>149.72</v>
      </c>
      <c r="W1618" s="2">
        <f t="shared" si="231"/>
        <v>1475.5863636363638</v>
      </c>
      <c r="X1618">
        <f t="shared" si="232"/>
        <v>4</v>
      </c>
      <c r="Y1618">
        <f t="shared" si="233"/>
        <v>0</v>
      </c>
    </row>
    <row r="1619" spans="1:25" x14ac:dyDescent="0.3">
      <c r="A1619" t="s">
        <v>1655</v>
      </c>
      <c r="B1619" s="1">
        <v>45685</v>
      </c>
      <c r="C1619" s="1">
        <v>45689</v>
      </c>
      <c r="D1619" s="1">
        <v>45692</v>
      </c>
      <c r="E1619" t="s">
        <v>23</v>
      </c>
      <c r="F1619" t="s">
        <v>41</v>
      </c>
      <c r="G1619" t="s">
        <v>24</v>
      </c>
      <c r="H1619" t="s">
        <v>19</v>
      </c>
      <c r="I1619" t="s">
        <v>29</v>
      </c>
      <c r="J1619" t="s">
        <v>27</v>
      </c>
      <c r="K1619">
        <v>4</v>
      </c>
      <c r="L1619">
        <v>99.82</v>
      </c>
      <c r="M1619">
        <v>43.33</v>
      </c>
      <c r="N1619">
        <v>9.7799999999999994</v>
      </c>
      <c r="O1619">
        <v>10</v>
      </c>
      <c r="P1619">
        <f t="shared" si="225"/>
        <v>0</v>
      </c>
      <c r="Q1619" t="str">
        <f t="shared" si="226"/>
        <v>After 01-15</v>
      </c>
      <c r="R1619">
        <f t="shared" si="227"/>
        <v>89.837999999999994</v>
      </c>
      <c r="S1619">
        <f t="shared" si="228"/>
        <v>359.35199999999998</v>
      </c>
      <c r="T1619">
        <f t="shared" si="229"/>
        <v>186.03199999999998</v>
      </c>
      <c r="U1619" s="2">
        <f>Monthly_Fixed_Costs!$I$2</f>
        <v>26.363636363636363</v>
      </c>
      <c r="V1619">
        <f t="shared" si="230"/>
        <v>39.119999999999997</v>
      </c>
      <c r="W1619" s="2">
        <f t="shared" si="231"/>
        <v>120.54836363636362</v>
      </c>
      <c r="X1619">
        <f t="shared" si="232"/>
        <v>7</v>
      </c>
      <c r="Y1619">
        <f t="shared" si="233"/>
        <v>0</v>
      </c>
    </row>
    <row r="1620" spans="1:25" x14ac:dyDescent="0.3">
      <c r="A1620" t="s">
        <v>1656</v>
      </c>
      <c r="B1620" s="1">
        <v>45676</v>
      </c>
      <c r="C1620" s="1">
        <v>45679</v>
      </c>
      <c r="D1620" s="1">
        <v>45679</v>
      </c>
      <c r="E1620" t="s">
        <v>16</v>
      </c>
      <c r="F1620" t="s">
        <v>45</v>
      </c>
      <c r="G1620" t="s">
        <v>24</v>
      </c>
      <c r="H1620" t="s">
        <v>37</v>
      </c>
      <c r="I1620" t="s">
        <v>38</v>
      </c>
      <c r="J1620" t="s">
        <v>21</v>
      </c>
      <c r="K1620">
        <v>15</v>
      </c>
      <c r="L1620">
        <v>159.62</v>
      </c>
      <c r="M1620">
        <v>102.28</v>
      </c>
      <c r="N1620">
        <v>3.13</v>
      </c>
      <c r="O1620">
        <v>5</v>
      </c>
      <c r="P1620">
        <f t="shared" si="225"/>
        <v>1</v>
      </c>
      <c r="Q1620" t="str">
        <f t="shared" si="226"/>
        <v>After 01-15</v>
      </c>
      <c r="R1620">
        <f t="shared" si="227"/>
        <v>151.63900000000001</v>
      </c>
      <c r="S1620">
        <f t="shared" si="228"/>
        <v>2274.585</v>
      </c>
      <c r="T1620">
        <f t="shared" si="229"/>
        <v>740.38499999999999</v>
      </c>
      <c r="U1620" s="2">
        <f>Monthly_Fixed_Costs!$I$2</f>
        <v>26.363636363636363</v>
      </c>
      <c r="V1620">
        <f t="shared" si="230"/>
        <v>46.949999999999996</v>
      </c>
      <c r="W1620" s="2">
        <f t="shared" si="231"/>
        <v>667.07136363636369</v>
      </c>
      <c r="X1620">
        <f t="shared" si="232"/>
        <v>3</v>
      </c>
      <c r="Y1620">
        <f t="shared" si="233"/>
        <v>0</v>
      </c>
    </row>
    <row r="1621" spans="1:25" x14ac:dyDescent="0.3">
      <c r="A1621" t="s">
        <v>1657</v>
      </c>
      <c r="B1621" s="1">
        <v>45664</v>
      </c>
      <c r="C1621" s="1">
        <v>45668</v>
      </c>
      <c r="D1621" s="1">
        <v>45668</v>
      </c>
      <c r="E1621" t="s">
        <v>16</v>
      </c>
      <c r="F1621" t="s">
        <v>32</v>
      </c>
      <c r="G1621" t="s">
        <v>18</v>
      </c>
      <c r="H1621" t="s">
        <v>25</v>
      </c>
      <c r="I1621" t="s">
        <v>38</v>
      </c>
      <c r="J1621" t="s">
        <v>21</v>
      </c>
      <c r="K1621">
        <v>17</v>
      </c>
      <c r="L1621">
        <v>174.86</v>
      </c>
      <c r="M1621">
        <v>79.64</v>
      </c>
      <c r="N1621">
        <v>8.0399999999999991</v>
      </c>
      <c r="O1621">
        <v>15</v>
      </c>
      <c r="P1621">
        <f t="shared" si="225"/>
        <v>1</v>
      </c>
      <c r="Q1621" t="str">
        <f t="shared" si="226"/>
        <v>Before 01-15</v>
      </c>
      <c r="R1621">
        <f t="shared" si="227"/>
        <v>148.631</v>
      </c>
      <c r="S1621">
        <f t="shared" si="228"/>
        <v>2526.7269999999999</v>
      </c>
      <c r="T1621">
        <f t="shared" si="229"/>
        <v>1172.8469999999998</v>
      </c>
      <c r="U1621" s="2">
        <f>Monthly_Fixed_Costs!$I$2</f>
        <v>26.363636363636363</v>
      </c>
      <c r="V1621">
        <f t="shared" si="230"/>
        <v>136.67999999999998</v>
      </c>
      <c r="W1621" s="2">
        <f t="shared" si="231"/>
        <v>1009.8033636363634</v>
      </c>
      <c r="X1621">
        <f t="shared" si="232"/>
        <v>4</v>
      </c>
      <c r="Y1621">
        <f t="shared" si="233"/>
        <v>0</v>
      </c>
    </row>
    <row r="1622" spans="1:25" x14ac:dyDescent="0.3">
      <c r="A1622" t="s">
        <v>1658</v>
      </c>
      <c r="B1622" s="1">
        <v>45667</v>
      </c>
      <c r="C1622" s="1">
        <v>45670</v>
      </c>
      <c r="D1622" s="1">
        <v>45669</v>
      </c>
      <c r="E1622" t="s">
        <v>23</v>
      </c>
      <c r="F1622" t="s">
        <v>32</v>
      </c>
      <c r="G1622" t="s">
        <v>18</v>
      </c>
      <c r="H1622" t="s">
        <v>37</v>
      </c>
      <c r="I1622" t="s">
        <v>38</v>
      </c>
      <c r="J1622" t="s">
        <v>21</v>
      </c>
      <c r="K1622">
        <v>17</v>
      </c>
      <c r="L1622">
        <v>186.55</v>
      </c>
      <c r="M1622">
        <v>96.64</v>
      </c>
      <c r="N1622">
        <v>7.72</v>
      </c>
      <c r="O1622">
        <v>0</v>
      </c>
      <c r="P1622">
        <f t="shared" si="225"/>
        <v>1</v>
      </c>
      <c r="Q1622" t="str">
        <f t="shared" si="226"/>
        <v>Before 01-15</v>
      </c>
      <c r="R1622">
        <f t="shared" si="227"/>
        <v>186.55</v>
      </c>
      <c r="S1622">
        <f t="shared" si="228"/>
        <v>3171.3500000000004</v>
      </c>
      <c r="T1622">
        <f t="shared" si="229"/>
        <v>1528.4700000000003</v>
      </c>
      <c r="U1622" s="2">
        <f>Monthly_Fixed_Costs!$I$2</f>
        <v>26.363636363636363</v>
      </c>
      <c r="V1622">
        <f t="shared" si="230"/>
        <v>131.24</v>
      </c>
      <c r="W1622" s="2">
        <f t="shared" si="231"/>
        <v>1370.866363636364</v>
      </c>
      <c r="X1622">
        <f t="shared" si="232"/>
        <v>2</v>
      </c>
      <c r="Y1622">
        <f t="shared" si="233"/>
        <v>0</v>
      </c>
    </row>
    <row r="1623" spans="1:25" x14ac:dyDescent="0.3">
      <c r="A1623" t="s">
        <v>1659</v>
      </c>
      <c r="B1623" s="1">
        <v>45661</v>
      </c>
      <c r="C1623" s="1">
        <v>45665</v>
      </c>
      <c r="D1623" s="1">
        <v>45665</v>
      </c>
      <c r="E1623" t="s">
        <v>16</v>
      </c>
      <c r="F1623" t="s">
        <v>41</v>
      </c>
      <c r="G1623" t="s">
        <v>24</v>
      </c>
      <c r="H1623" t="s">
        <v>33</v>
      </c>
      <c r="I1623" t="s">
        <v>34</v>
      </c>
      <c r="J1623" t="s">
        <v>35</v>
      </c>
      <c r="K1623">
        <v>20</v>
      </c>
      <c r="L1623">
        <v>137.30000000000001</v>
      </c>
      <c r="M1623">
        <v>85.55</v>
      </c>
      <c r="N1623">
        <v>6.33</v>
      </c>
      <c r="O1623">
        <v>15</v>
      </c>
      <c r="P1623">
        <f t="shared" si="225"/>
        <v>1</v>
      </c>
      <c r="Q1623" t="str">
        <f t="shared" si="226"/>
        <v>Before 01-15</v>
      </c>
      <c r="R1623">
        <f t="shared" si="227"/>
        <v>116.70500000000001</v>
      </c>
      <c r="S1623">
        <f t="shared" si="228"/>
        <v>2334.1000000000004</v>
      </c>
      <c r="T1623">
        <f t="shared" si="229"/>
        <v>623.10000000000036</v>
      </c>
      <c r="U1623" s="2">
        <f>Monthly_Fixed_Costs!$I$2</f>
        <v>26.363636363636363</v>
      </c>
      <c r="V1623">
        <f t="shared" si="230"/>
        <v>126.6</v>
      </c>
      <c r="W1623" s="2">
        <f t="shared" si="231"/>
        <v>470.13636363636397</v>
      </c>
      <c r="X1623">
        <f t="shared" si="232"/>
        <v>4</v>
      </c>
      <c r="Y1623">
        <f t="shared" si="233"/>
        <v>0</v>
      </c>
    </row>
    <row r="1624" spans="1:25" x14ac:dyDescent="0.3">
      <c r="A1624" t="s">
        <v>1660</v>
      </c>
      <c r="B1624" s="1">
        <v>45665</v>
      </c>
      <c r="C1624" s="1">
        <v>45668</v>
      </c>
      <c r="D1624" s="1">
        <v>45667</v>
      </c>
      <c r="E1624" t="s">
        <v>23</v>
      </c>
      <c r="F1624" t="s">
        <v>41</v>
      </c>
      <c r="G1624" t="s">
        <v>24</v>
      </c>
      <c r="H1624" t="s">
        <v>19</v>
      </c>
      <c r="I1624" t="s">
        <v>20</v>
      </c>
      <c r="J1624" t="s">
        <v>21</v>
      </c>
      <c r="K1624">
        <v>5</v>
      </c>
      <c r="L1624">
        <v>111.23</v>
      </c>
      <c r="M1624">
        <v>47</v>
      </c>
      <c r="N1624">
        <v>8.5399999999999991</v>
      </c>
      <c r="O1624">
        <v>15</v>
      </c>
      <c r="P1624">
        <f t="shared" si="225"/>
        <v>1</v>
      </c>
      <c r="Q1624" t="str">
        <f t="shared" si="226"/>
        <v>Before 01-15</v>
      </c>
      <c r="R1624">
        <f t="shared" si="227"/>
        <v>94.545500000000004</v>
      </c>
      <c r="S1624">
        <f t="shared" si="228"/>
        <v>472.72750000000002</v>
      </c>
      <c r="T1624">
        <f t="shared" si="229"/>
        <v>237.72750000000002</v>
      </c>
      <c r="U1624" s="2">
        <f>Monthly_Fixed_Costs!$I$2</f>
        <v>26.363636363636363</v>
      </c>
      <c r="V1624">
        <f t="shared" si="230"/>
        <v>42.699999999999996</v>
      </c>
      <c r="W1624" s="2">
        <f t="shared" si="231"/>
        <v>168.66386363636366</v>
      </c>
      <c r="X1624">
        <f t="shared" si="232"/>
        <v>2</v>
      </c>
      <c r="Y1624">
        <f t="shared" si="233"/>
        <v>0</v>
      </c>
    </row>
    <row r="1625" spans="1:25" x14ac:dyDescent="0.3">
      <c r="A1625" t="s">
        <v>1661</v>
      </c>
      <c r="B1625" s="1">
        <v>45660</v>
      </c>
      <c r="C1625" s="1">
        <v>45662</v>
      </c>
      <c r="D1625" s="1">
        <v>45662</v>
      </c>
      <c r="E1625" t="s">
        <v>16</v>
      </c>
      <c r="F1625" t="s">
        <v>45</v>
      </c>
      <c r="G1625" t="s">
        <v>18</v>
      </c>
      <c r="H1625" t="s">
        <v>25</v>
      </c>
      <c r="I1625" t="s">
        <v>38</v>
      </c>
      <c r="J1625" t="s">
        <v>21</v>
      </c>
      <c r="K1625">
        <v>2</v>
      </c>
      <c r="L1625">
        <v>188.13</v>
      </c>
      <c r="M1625">
        <v>91.68</v>
      </c>
      <c r="N1625">
        <v>9.75</v>
      </c>
      <c r="O1625">
        <v>5</v>
      </c>
      <c r="P1625">
        <f t="shared" si="225"/>
        <v>1</v>
      </c>
      <c r="Q1625" t="str">
        <f t="shared" si="226"/>
        <v>Before 01-15</v>
      </c>
      <c r="R1625">
        <f t="shared" si="227"/>
        <v>178.7235</v>
      </c>
      <c r="S1625">
        <f t="shared" si="228"/>
        <v>357.447</v>
      </c>
      <c r="T1625">
        <f t="shared" si="229"/>
        <v>174.08699999999999</v>
      </c>
      <c r="U1625" s="2">
        <f>Monthly_Fixed_Costs!$I$2</f>
        <v>26.363636363636363</v>
      </c>
      <c r="V1625">
        <f t="shared" si="230"/>
        <v>19.5</v>
      </c>
      <c r="W1625" s="2">
        <f t="shared" si="231"/>
        <v>128.22336363636362</v>
      </c>
      <c r="X1625">
        <f t="shared" si="232"/>
        <v>2</v>
      </c>
      <c r="Y1625">
        <f t="shared" si="233"/>
        <v>0</v>
      </c>
    </row>
    <row r="1626" spans="1:25" x14ac:dyDescent="0.3">
      <c r="A1626" t="s">
        <v>1662</v>
      </c>
      <c r="B1626" s="1">
        <v>45687</v>
      </c>
      <c r="C1626" s="1">
        <v>45689</v>
      </c>
      <c r="D1626" s="1">
        <v>45689</v>
      </c>
      <c r="E1626" t="s">
        <v>23</v>
      </c>
      <c r="F1626" t="s">
        <v>32</v>
      </c>
      <c r="G1626" t="s">
        <v>24</v>
      </c>
      <c r="H1626" t="s">
        <v>19</v>
      </c>
      <c r="I1626" t="s">
        <v>29</v>
      </c>
      <c r="J1626" t="s">
        <v>27</v>
      </c>
      <c r="K1626">
        <v>11</v>
      </c>
      <c r="L1626">
        <v>126.55</v>
      </c>
      <c r="M1626">
        <v>71.099999999999994</v>
      </c>
      <c r="N1626">
        <v>3.66</v>
      </c>
      <c r="O1626">
        <v>15</v>
      </c>
      <c r="P1626">
        <f t="shared" si="225"/>
        <v>1</v>
      </c>
      <c r="Q1626" t="str">
        <f t="shared" si="226"/>
        <v>After 01-15</v>
      </c>
      <c r="R1626">
        <f t="shared" si="227"/>
        <v>107.5675</v>
      </c>
      <c r="S1626">
        <f t="shared" si="228"/>
        <v>1183.2424999999998</v>
      </c>
      <c r="T1626">
        <f t="shared" si="229"/>
        <v>401.14249999999993</v>
      </c>
      <c r="U1626" s="2">
        <f>Monthly_Fixed_Costs!$I$2</f>
        <v>26.363636363636363</v>
      </c>
      <c r="V1626">
        <f t="shared" si="230"/>
        <v>40.260000000000005</v>
      </c>
      <c r="W1626" s="2">
        <f t="shared" si="231"/>
        <v>334.51886363636356</v>
      </c>
      <c r="X1626">
        <f t="shared" si="232"/>
        <v>2</v>
      </c>
      <c r="Y1626">
        <f t="shared" si="233"/>
        <v>0</v>
      </c>
    </row>
    <row r="1627" spans="1:25" x14ac:dyDescent="0.3">
      <c r="A1627" t="s">
        <v>1663</v>
      </c>
      <c r="B1627" s="1">
        <v>45687</v>
      </c>
      <c r="C1627" s="1">
        <v>45689</v>
      </c>
      <c r="D1627" s="1">
        <v>45691</v>
      </c>
      <c r="E1627" t="s">
        <v>16</v>
      </c>
      <c r="F1627" t="s">
        <v>45</v>
      </c>
      <c r="G1627" t="s">
        <v>24</v>
      </c>
      <c r="H1627" t="s">
        <v>19</v>
      </c>
      <c r="I1627" t="s">
        <v>29</v>
      </c>
      <c r="J1627" t="s">
        <v>27</v>
      </c>
      <c r="K1627">
        <v>4</v>
      </c>
      <c r="L1627">
        <v>98.63</v>
      </c>
      <c r="M1627">
        <v>55.45</v>
      </c>
      <c r="N1627">
        <v>4.63</v>
      </c>
      <c r="O1627">
        <v>10</v>
      </c>
      <c r="P1627">
        <f t="shared" si="225"/>
        <v>0</v>
      </c>
      <c r="Q1627" t="str">
        <f t="shared" si="226"/>
        <v>After 01-15</v>
      </c>
      <c r="R1627">
        <f t="shared" si="227"/>
        <v>88.766999999999996</v>
      </c>
      <c r="S1627">
        <f t="shared" si="228"/>
        <v>355.06799999999998</v>
      </c>
      <c r="T1627">
        <f t="shared" si="229"/>
        <v>133.26799999999997</v>
      </c>
      <c r="U1627" s="2">
        <f>Monthly_Fixed_Costs!$I$2</f>
        <v>26.363636363636363</v>
      </c>
      <c r="V1627">
        <f t="shared" si="230"/>
        <v>18.52</v>
      </c>
      <c r="W1627" s="2">
        <f t="shared" si="231"/>
        <v>88.384363636363616</v>
      </c>
      <c r="X1627">
        <f t="shared" si="232"/>
        <v>4</v>
      </c>
      <c r="Y1627">
        <f t="shared" si="233"/>
        <v>0</v>
      </c>
    </row>
    <row r="1628" spans="1:25" x14ac:dyDescent="0.3">
      <c r="A1628" t="s">
        <v>1664</v>
      </c>
      <c r="B1628" s="1">
        <v>45678</v>
      </c>
      <c r="C1628" s="1">
        <v>45682</v>
      </c>
      <c r="D1628" s="1">
        <v>45682</v>
      </c>
      <c r="E1628" t="s">
        <v>16</v>
      </c>
      <c r="F1628" t="s">
        <v>17</v>
      </c>
      <c r="G1628" t="s">
        <v>18</v>
      </c>
      <c r="H1628" t="s">
        <v>33</v>
      </c>
      <c r="I1628" t="s">
        <v>29</v>
      </c>
      <c r="J1628" t="s">
        <v>27</v>
      </c>
      <c r="K1628">
        <v>2</v>
      </c>
      <c r="L1628">
        <v>132.82</v>
      </c>
      <c r="M1628">
        <v>81.569999999999993</v>
      </c>
      <c r="N1628">
        <v>4.93</v>
      </c>
      <c r="O1628">
        <v>15</v>
      </c>
      <c r="P1628">
        <f t="shared" si="225"/>
        <v>1</v>
      </c>
      <c r="Q1628" t="str">
        <f t="shared" si="226"/>
        <v>After 01-15</v>
      </c>
      <c r="R1628">
        <f t="shared" si="227"/>
        <v>112.89699999999999</v>
      </c>
      <c r="S1628">
        <f t="shared" si="228"/>
        <v>225.79399999999998</v>
      </c>
      <c r="T1628">
        <f t="shared" si="229"/>
        <v>62.653999999999996</v>
      </c>
      <c r="U1628" s="2">
        <f>Monthly_Fixed_Costs!$I$2</f>
        <v>26.363636363636363</v>
      </c>
      <c r="V1628">
        <f t="shared" si="230"/>
        <v>9.86</v>
      </c>
      <c r="W1628" s="2">
        <f t="shared" si="231"/>
        <v>26.430363636363637</v>
      </c>
      <c r="X1628">
        <f t="shared" si="232"/>
        <v>4</v>
      </c>
      <c r="Y1628">
        <f t="shared" si="233"/>
        <v>0</v>
      </c>
    </row>
    <row r="1629" spans="1:25" x14ac:dyDescent="0.3">
      <c r="A1629" t="s">
        <v>1665</v>
      </c>
      <c r="B1629" s="1">
        <v>45658</v>
      </c>
      <c r="C1629" s="1">
        <v>45662</v>
      </c>
      <c r="D1629" s="1">
        <v>45662</v>
      </c>
      <c r="E1629" t="s">
        <v>16</v>
      </c>
      <c r="F1629" t="s">
        <v>32</v>
      </c>
      <c r="G1629" t="s">
        <v>24</v>
      </c>
      <c r="H1629" t="s">
        <v>25</v>
      </c>
      <c r="I1629" t="s">
        <v>26</v>
      </c>
      <c r="J1629" t="s">
        <v>27</v>
      </c>
      <c r="K1629">
        <v>19</v>
      </c>
      <c r="L1629">
        <v>41.39</v>
      </c>
      <c r="M1629">
        <v>21.76</v>
      </c>
      <c r="N1629">
        <v>3.51</v>
      </c>
      <c r="O1629">
        <v>5</v>
      </c>
      <c r="P1629">
        <f t="shared" si="225"/>
        <v>1</v>
      </c>
      <c r="Q1629" t="str">
        <f t="shared" si="226"/>
        <v>Before 01-15</v>
      </c>
      <c r="R1629">
        <f t="shared" si="227"/>
        <v>39.320499999999996</v>
      </c>
      <c r="S1629">
        <f t="shared" si="228"/>
        <v>747.08949999999993</v>
      </c>
      <c r="T1629">
        <f t="shared" si="229"/>
        <v>333.64949999999988</v>
      </c>
      <c r="U1629" s="2">
        <f>Monthly_Fixed_Costs!$I$2</f>
        <v>26.363636363636363</v>
      </c>
      <c r="V1629">
        <f t="shared" si="230"/>
        <v>66.69</v>
      </c>
      <c r="W1629" s="2">
        <f t="shared" si="231"/>
        <v>240.5958636363635</v>
      </c>
      <c r="X1629">
        <f t="shared" si="232"/>
        <v>4</v>
      </c>
      <c r="Y1629">
        <f t="shared" si="233"/>
        <v>0</v>
      </c>
    </row>
    <row r="1630" spans="1:25" x14ac:dyDescent="0.3">
      <c r="A1630" t="s">
        <v>1666</v>
      </c>
      <c r="B1630" s="1">
        <v>45683</v>
      </c>
      <c r="C1630" s="1">
        <v>45685</v>
      </c>
      <c r="D1630" s="1">
        <v>45687</v>
      </c>
      <c r="E1630" t="s">
        <v>23</v>
      </c>
      <c r="F1630" t="s">
        <v>45</v>
      </c>
      <c r="G1630" t="s">
        <v>18</v>
      </c>
      <c r="H1630" t="s">
        <v>25</v>
      </c>
      <c r="I1630" t="s">
        <v>29</v>
      </c>
      <c r="J1630" t="s">
        <v>27</v>
      </c>
      <c r="K1630">
        <v>11</v>
      </c>
      <c r="L1630">
        <v>181.4</v>
      </c>
      <c r="M1630">
        <v>103.69</v>
      </c>
      <c r="N1630">
        <v>10.89</v>
      </c>
      <c r="O1630">
        <v>10</v>
      </c>
      <c r="P1630">
        <f t="shared" si="225"/>
        <v>0</v>
      </c>
      <c r="Q1630" t="str">
        <f t="shared" si="226"/>
        <v>After 01-15</v>
      </c>
      <c r="R1630">
        <f t="shared" si="227"/>
        <v>163.26000000000002</v>
      </c>
      <c r="S1630">
        <f t="shared" si="228"/>
        <v>1795.8600000000001</v>
      </c>
      <c r="T1630">
        <f t="shared" si="229"/>
        <v>655.27000000000021</v>
      </c>
      <c r="U1630" s="2">
        <f>Monthly_Fixed_Costs!$I$2</f>
        <v>26.363636363636363</v>
      </c>
      <c r="V1630">
        <f t="shared" si="230"/>
        <v>119.79</v>
      </c>
      <c r="W1630" s="2">
        <f t="shared" si="231"/>
        <v>509.11636363636387</v>
      </c>
      <c r="X1630">
        <f t="shared" si="232"/>
        <v>4</v>
      </c>
      <c r="Y1630">
        <f t="shared" si="233"/>
        <v>0</v>
      </c>
    </row>
    <row r="1631" spans="1:25" x14ac:dyDescent="0.3">
      <c r="A1631" t="s">
        <v>1667</v>
      </c>
      <c r="B1631" s="1">
        <v>45665</v>
      </c>
      <c r="C1631" s="1">
        <v>45667</v>
      </c>
      <c r="D1631" s="1">
        <v>45666</v>
      </c>
      <c r="E1631" t="s">
        <v>23</v>
      </c>
      <c r="F1631" t="s">
        <v>45</v>
      </c>
      <c r="G1631" t="s">
        <v>24</v>
      </c>
      <c r="H1631" t="s">
        <v>19</v>
      </c>
      <c r="I1631" t="s">
        <v>29</v>
      </c>
      <c r="J1631" t="s">
        <v>27</v>
      </c>
      <c r="K1631">
        <v>16</v>
      </c>
      <c r="L1631">
        <v>40.6</v>
      </c>
      <c r="M1631">
        <v>19.420000000000002</v>
      </c>
      <c r="N1631">
        <v>7.11</v>
      </c>
      <c r="O1631">
        <v>5</v>
      </c>
      <c r="P1631">
        <f t="shared" si="225"/>
        <v>1</v>
      </c>
      <c r="Q1631" t="str">
        <f t="shared" si="226"/>
        <v>Before 01-15</v>
      </c>
      <c r="R1631">
        <f t="shared" si="227"/>
        <v>38.57</v>
      </c>
      <c r="S1631">
        <f t="shared" si="228"/>
        <v>617.12</v>
      </c>
      <c r="T1631">
        <f t="shared" si="229"/>
        <v>306.39999999999998</v>
      </c>
      <c r="U1631" s="2">
        <f>Monthly_Fixed_Costs!$I$2</f>
        <v>26.363636363636363</v>
      </c>
      <c r="V1631">
        <f t="shared" si="230"/>
        <v>113.76</v>
      </c>
      <c r="W1631" s="2">
        <f t="shared" si="231"/>
        <v>166.27636363636361</v>
      </c>
      <c r="X1631">
        <f t="shared" si="232"/>
        <v>1</v>
      </c>
      <c r="Y1631">
        <f t="shared" si="233"/>
        <v>0</v>
      </c>
    </row>
    <row r="1632" spans="1:25" x14ac:dyDescent="0.3">
      <c r="A1632" t="s">
        <v>1668</v>
      </c>
      <c r="B1632" s="1">
        <v>45658</v>
      </c>
      <c r="C1632" s="1">
        <v>45661</v>
      </c>
      <c r="D1632" s="1">
        <v>45661</v>
      </c>
      <c r="E1632" t="s">
        <v>23</v>
      </c>
      <c r="F1632" t="s">
        <v>32</v>
      </c>
      <c r="G1632" t="s">
        <v>18</v>
      </c>
      <c r="H1632" t="s">
        <v>25</v>
      </c>
      <c r="I1632" t="s">
        <v>26</v>
      </c>
      <c r="J1632" t="s">
        <v>27</v>
      </c>
      <c r="K1632">
        <v>2</v>
      </c>
      <c r="L1632">
        <v>54.18</v>
      </c>
      <c r="M1632">
        <v>32.4</v>
      </c>
      <c r="N1632">
        <v>5.97</v>
      </c>
      <c r="O1632">
        <v>10</v>
      </c>
      <c r="P1632">
        <f t="shared" si="225"/>
        <v>1</v>
      </c>
      <c r="Q1632" t="str">
        <f t="shared" si="226"/>
        <v>Before 01-15</v>
      </c>
      <c r="R1632">
        <f t="shared" si="227"/>
        <v>48.762</v>
      </c>
      <c r="S1632">
        <f t="shared" si="228"/>
        <v>97.524000000000001</v>
      </c>
      <c r="T1632">
        <f t="shared" si="229"/>
        <v>32.724000000000004</v>
      </c>
      <c r="U1632" s="2">
        <f>Monthly_Fixed_Costs!$I$2</f>
        <v>26.363636363636363</v>
      </c>
      <c r="V1632">
        <f t="shared" si="230"/>
        <v>11.94</v>
      </c>
      <c r="W1632" s="2">
        <f t="shared" si="231"/>
        <v>-5.5796363636363608</v>
      </c>
      <c r="X1632">
        <f t="shared" si="232"/>
        <v>3</v>
      </c>
      <c r="Y1632">
        <f t="shared" si="233"/>
        <v>1</v>
      </c>
    </row>
    <row r="1633" spans="1:25" x14ac:dyDescent="0.3">
      <c r="A1633" t="s">
        <v>1669</v>
      </c>
      <c r="B1633" s="1">
        <v>45685</v>
      </c>
      <c r="C1633" s="1">
        <v>45688</v>
      </c>
      <c r="D1633" s="1">
        <v>45689</v>
      </c>
      <c r="E1633" t="s">
        <v>23</v>
      </c>
      <c r="F1633" t="s">
        <v>32</v>
      </c>
      <c r="G1633" t="s">
        <v>18</v>
      </c>
      <c r="H1633" t="s">
        <v>19</v>
      </c>
      <c r="I1633" t="s">
        <v>74</v>
      </c>
      <c r="J1633" t="s">
        <v>27</v>
      </c>
      <c r="K1633">
        <v>15</v>
      </c>
      <c r="L1633">
        <v>169.21</v>
      </c>
      <c r="M1633">
        <v>108.94</v>
      </c>
      <c r="N1633">
        <v>7.77</v>
      </c>
      <c r="O1633">
        <v>0</v>
      </c>
      <c r="P1633">
        <f t="shared" si="225"/>
        <v>0</v>
      </c>
      <c r="Q1633" t="str">
        <f t="shared" si="226"/>
        <v>After 01-15</v>
      </c>
      <c r="R1633">
        <f t="shared" si="227"/>
        <v>169.21</v>
      </c>
      <c r="S1633">
        <f t="shared" si="228"/>
        <v>2538.15</v>
      </c>
      <c r="T1633">
        <f t="shared" si="229"/>
        <v>904.05000000000018</v>
      </c>
      <c r="U1633" s="2">
        <f>Monthly_Fixed_Costs!$I$2</f>
        <v>26.363636363636363</v>
      </c>
      <c r="V1633">
        <f t="shared" si="230"/>
        <v>116.55</v>
      </c>
      <c r="W1633" s="2">
        <f t="shared" si="231"/>
        <v>761.13636363636385</v>
      </c>
      <c r="X1633">
        <f t="shared" si="232"/>
        <v>4</v>
      </c>
      <c r="Y1633">
        <f t="shared" si="233"/>
        <v>0</v>
      </c>
    </row>
    <row r="1634" spans="1:25" x14ac:dyDescent="0.3">
      <c r="A1634" t="s">
        <v>1670</v>
      </c>
      <c r="B1634" s="1">
        <v>45677</v>
      </c>
      <c r="C1634" s="1">
        <v>45679</v>
      </c>
      <c r="D1634" s="1">
        <v>45681</v>
      </c>
      <c r="E1634" t="s">
        <v>16</v>
      </c>
      <c r="F1634" t="s">
        <v>45</v>
      </c>
      <c r="G1634" t="s">
        <v>18</v>
      </c>
      <c r="H1634" t="s">
        <v>33</v>
      </c>
      <c r="I1634" t="s">
        <v>56</v>
      </c>
      <c r="J1634" t="s">
        <v>35</v>
      </c>
      <c r="K1634">
        <v>7</v>
      </c>
      <c r="L1634">
        <v>79.55</v>
      </c>
      <c r="M1634">
        <v>46.89</v>
      </c>
      <c r="N1634">
        <v>10.98</v>
      </c>
      <c r="O1634">
        <v>15</v>
      </c>
      <c r="P1634">
        <f t="shared" si="225"/>
        <v>0</v>
      </c>
      <c r="Q1634" t="str">
        <f t="shared" si="226"/>
        <v>After 01-15</v>
      </c>
      <c r="R1634">
        <f t="shared" si="227"/>
        <v>67.617499999999993</v>
      </c>
      <c r="S1634">
        <f t="shared" si="228"/>
        <v>473.32249999999993</v>
      </c>
      <c r="T1634">
        <f t="shared" si="229"/>
        <v>145.09249999999992</v>
      </c>
      <c r="U1634" s="2">
        <f>Monthly_Fixed_Costs!$I$2</f>
        <v>26.363636363636363</v>
      </c>
      <c r="V1634">
        <f t="shared" si="230"/>
        <v>76.86</v>
      </c>
      <c r="W1634" s="2">
        <f t="shared" si="231"/>
        <v>41.868863636363557</v>
      </c>
      <c r="X1634">
        <f t="shared" si="232"/>
        <v>4</v>
      </c>
      <c r="Y1634">
        <f t="shared" si="233"/>
        <v>0</v>
      </c>
    </row>
    <row r="1635" spans="1:25" x14ac:dyDescent="0.3">
      <c r="A1635" t="s">
        <v>1671</v>
      </c>
      <c r="B1635" s="1">
        <v>45664</v>
      </c>
      <c r="C1635" s="1">
        <v>45668</v>
      </c>
      <c r="D1635" s="1">
        <v>45668</v>
      </c>
      <c r="E1635" t="s">
        <v>23</v>
      </c>
      <c r="F1635" t="s">
        <v>41</v>
      </c>
      <c r="G1635" t="s">
        <v>18</v>
      </c>
      <c r="H1635" t="s">
        <v>19</v>
      </c>
      <c r="I1635" t="s">
        <v>20</v>
      </c>
      <c r="J1635" t="s">
        <v>21</v>
      </c>
      <c r="K1635">
        <v>11</v>
      </c>
      <c r="L1635">
        <v>61.38</v>
      </c>
      <c r="M1635">
        <v>34.479999999999997</v>
      </c>
      <c r="N1635">
        <v>4.55</v>
      </c>
      <c r="O1635">
        <v>15</v>
      </c>
      <c r="P1635">
        <f t="shared" si="225"/>
        <v>1</v>
      </c>
      <c r="Q1635" t="str">
        <f t="shared" si="226"/>
        <v>Before 01-15</v>
      </c>
      <c r="R1635">
        <f t="shared" si="227"/>
        <v>52.173000000000002</v>
      </c>
      <c r="S1635">
        <f t="shared" si="228"/>
        <v>573.90300000000002</v>
      </c>
      <c r="T1635">
        <f t="shared" si="229"/>
        <v>194.62300000000005</v>
      </c>
      <c r="U1635" s="2">
        <f>Monthly_Fixed_Costs!$I$2</f>
        <v>26.363636363636363</v>
      </c>
      <c r="V1635">
        <f t="shared" si="230"/>
        <v>50.05</v>
      </c>
      <c r="W1635" s="2">
        <f t="shared" si="231"/>
        <v>118.20936363636369</v>
      </c>
      <c r="X1635">
        <f t="shared" si="232"/>
        <v>4</v>
      </c>
      <c r="Y1635">
        <f t="shared" si="233"/>
        <v>0</v>
      </c>
    </row>
    <row r="1636" spans="1:25" x14ac:dyDescent="0.3">
      <c r="A1636" t="s">
        <v>1672</v>
      </c>
      <c r="B1636" s="1">
        <v>45669</v>
      </c>
      <c r="C1636" s="1">
        <v>45671</v>
      </c>
      <c r="D1636" s="1">
        <v>45670</v>
      </c>
      <c r="E1636" t="s">
        <v>16</v>
      </c>
      <c r="F1636" t="s">
        <v>32</v>
      </c>
      <c r="G1636" t="s">
        <v>18</v>
      </c>
      <c r="H1636" t="s">
        <v>33</v>
      </c>
      <c r="I1636" t="s">
        <v>29</v>
      </c>
      <c r="J1636" t="s">
        <v>27</v>
      </c>
      <c r="K1636">
        <v>20</v>
      </c>
      <c r="L1636">
        <v>151.77000000000001</v>
      </c>
      <c r="M1636">
        <v>81.28</v>
      </c>
      <c r="N1636">
        <v>10.98</v>
      </c>
      <c r="O1636">
        <v>0</v>
      </c>
      <c r="P1636">
        <f t="shared" si="225"/>
        <v>1</v>
      </c>
      <c r="Q1636" t="str">
        <f t="shared" si="226"/>
        <v>Before 01-15</v>
      </c>
      <c r="R1636">
        <f t="shared" si="227"/>
        <v>151.77000000000001</v>
      </c>
      <c r="S1636">
        <f t="shared" si="228"/>
        <v>3035.4</v>
      </c>
      <c r="T1636">
        <f t="shared" si="229"/>
        <v>1409.8000000000002</v>
      </c>
      <c r="U1636" s="2">
        <f>Monthly_Fixed_Costs!$I$2</f>
        <v>26.363636363636363</v>
      </c>
      <c r="V1636">
        <f t="shared" si="230"/>
        <v>219.60000000000002</v>
      </c>
      <c r="W1636" s="2">
        <f t="shared" si="231"/>
        <v>1163.8363636363638</v>
      </c>
      <c r="X1636">
        <f t="shared" si="232"/>
        <v>1</v>
      </c>
      <c r="Y1636">
        <f t="shared" si="233"/>
        <v>0</v>
      </c>
    </row>
    <row r="1637" spans="1:25" x14ac:dyDescent="0.3">
      <c r="A1637" t="s">
        <v>1673</v>
      </c>
      <c r="B1637" s="1">
        <v>45686</v>
      </c>
      <c r="C1637" s="1">
        <v>45689</v>
      </c>
      <c r="D1637" s="1">
        <v>45688</v>
      </c>
      <c r="E1637" t="s">
        <v>16</v>
      </c>
      <c r="F1637" t="s">
        <v>32</v>
      </c>
      <c r="G1637" t="s">
        <v>24</v>
      </c>
      <c r="H1637" t="s">
        <v>37</v>
      </c>
      <c r="I1637" t="s">
        <v>74</v>
      </c>
      <c r="J1637" t="s">
        <v>27</v>
      </c>
      <c r="K1637">
        <v>1</v>
      </c>
      <c r="L1637">
        <v>133.78</v>
      </c>
      <c r="M1637">
        <v>69.67</v>
      </c>
      <c r="N1637">
        <v>11.17</v>
      </c>
      <c r="O1637">
        <v>15</v>
      </c>
      <c r="P1637">
        <f t="shared" si="225"/>
        <v>1</v>
      </c>
      <c r="Q1637" t="str">
        <f t="shared" si="226"/>
        <v>After 01-15</v>
      </c>
      <c r="R1637">
        <f t="shared" si="227"/>
        <v>113.71299999999999</v>
      </c>
      <c r="S1637">
        <f t="shared" si="228"/>
        <v>113.71299999999999</v>
      </c>
      <c r="T1637">
        <f t="shared" si="229"/>
        <v>44.042999999999992</v>
      </c>
      <c r="U1637" s="2">
        <f>Monthly_Fixed_Costs!$I$2</f>
        <v>26.363636363636363</v>
      </c>
      <c r="V1637">
        <f t="shared" si="230"/>
        <v>11.17</v>
      </c>
      <c r="W1637" s="2">
        <f t="shared" si="231"/>
        <v>6.5093636363636307</v>
      </c>
      <c r="X1637">
        <f t="shared" si="232"/>
        <v>2</v>
      </c>
      <c r="Y1637">
        <f t="shared" si="233"/>
        <v>1</v>
      </c>
    </row>
    <row r="1638" spans="1:25" x14ac:dyDescent="0.3">
      <c r="A1638" t="s">
        <v>1674</v>
      </c>
      <c r="B1638" s="1">
        <v>45672</v>
      </c>
      <c r="C1638" s="1">
        <v>45675</v>
      </c>
      <c r="D1638" s="1">
        <v>45675</v>
      </c>
      <c r="E1638" t="s">
        <v>23</v>
      </c>
      <c r="F1638" t="s">
        <v>17</v>
      </c>
      <c r="G1638" t="s">
        <v>24</v>
      </c>
      <c r="H1638" t="s">
        <v>19</v>
      </c>
      <c r="I1638" t="s">
        <v>38</v>
      </c>
      <c r="J1638" t="s">
        <v>21</v>
      </c>
      <c r="K1638">
        <v>2</v>
      </c>
      <c r="L1638">
        <v>196.82</v>
      </c>
      <c r="M1638">
        <v>93.82</v>
      </c>
      <c r="N1638">
        <v>4.58</v>
      </c>
      <c r="O1638">
        <v>0</v>
      </c>
      <c r="P1638">
        <f t="shared" si="225"/>
        <v>1</v>
      </c>
      <c r="Q1638" t="str">
        <f t="shared" si="226"/>
        <v>Before 01-15</v>
      </c>
      <c r="R1638">
        <f t="shared" si="227"/>
        <v>196.82</v>
      </c>
      <c r="S1638">
        <f t="shared" si="228"/>
        <v>393.64</v>
      </c>
      <c r="T1638">
        <f t="shared" si="229"/>
        <v>206</v>
      </c>
      <c r="U1638" s="2">
        <f>Monthly_Fixed_Costs!$I$2</f>
        <v>26.363636363636363</v>
      </c>
      <c r="V1638">
        <f t="shared" si="230"/>
        <v>9.16</v>
      </c>
      <c r="W1638" s="2">
        <f t="shared" si="231"/>
        <v>170.47636363636363</v>
      </c>
      <c r="X1638">
        <f t="shared" si="232"/>
        <v>3</v>
      </c>
      <c r="Y1638">
        <f t="shared" si="233"/>
        <v>0</v>
      </c>
    </row>
    <row r="1639" spans="1:25" x14ac:dyDescent="0.3">
      <c r="A1639" t="s">
        <v>1675</v>
      </c>
      <c r="B1639" s="1">
        <v>45671</v>
      </c>
      <c r="C1639" s="1">
        <v>45674</v>
      </c>
      <c r="D1639" s="1">
        <v>45673</v>
      </c>
      <c r="E1639" t="s">
        <v>16</v>
      </c>
      <c r="F1639" t="s">
        <v>41</v>
      </c>
      <c r="G1639" t="s">
        <v>24</v>
      </c>
      <c r="H1639" t="s">
        <v>33</v>
      </c>
      <c r="I1639" t="s">
        <v>20</v>
      </c>
      <c r="J1639" t="s">
        <v>21</v>
      </c>
      <c r="K1639">
        <v>2</v>
      </c>
      <c r="L1639">
        <v>88.97</v>
      </c>
      <c r="M1639">
        <v>45.05</v>
      </c>
      <c r="N1639">
        <v>3.58</v>
      </c>
      <c r="O1639">
        <v>10</v>
      </c>
      <c r="P1639">
        <f t="shared" si="225"/>
        <v>1</v>
      </c>
      <c r="Q1639" t="str">
        <f t="shared" si="226"/>
        <v>Before 01-15</v>
      </c>
      <c r="R1639">
        <f t="shared" si="227"/>
        <v>80.073000000000008</v>
      </c>
      <c r="S1639">
        <f t="shared" si="228"/>
        <v>160.14600000000002</v>
      </c>
      <c r="T1639">
        <f t="shared" si="229"/>
        <v>70.046000000000021</v>
      </c>
      <c r="U1639" s="2">
        <f>Monthly_Fixed_Costs!$I$2</f>
        <v>26.363636363636363</v>
      </c>
      <c r="V1639">
        <f t="shared" si="230"/>
        <v>7.16</v>
      </c>
      <c r="W1639" s="2">
        <f t="shared" si="231"/>
        <v>36.522363636363657</v>
      </c>
      <c r="X1639">
        <f t="shared" si="232"/>
        <v>2</v>
      </c>
      <c r="Y1639">
        <f t="shared" si="233"/>
        <v>0</v>
      </c>
    </row>
    <row r="1640" spans="1:25" x14ac:dyDescent="0.3">
      <c r="A1640" t="s">
        <v>1676</v>
      </c>
      <c r="B1640" s="1">
        <v>45673</v>
      </c>
      <c r="C1640" s="1">
        <v>45675</v>
      </c>
      <c r="D1640" s="1">
        <v>45676</v>
      </c>
      <c r="E1640" t="s">
        <v>16</v>
      </c>
      <c r="F1640" t="s">
        <v>32</v>
      </c>
      <c r="G1640" t="s">
        <v>18</v>
      </c>
      <c r="H1640" t="s">
        <v>19</v>
      </c>
      <c r="I1640" t="s">
        <v>47</v>
      </c>
      <c r="J1640" t="s">
        <v>35</v>
      </c>
      <c r="K1640">
        <v>18</v>
      </c>
      <c r="L1640">
        <v>75.849999999999994</v>
      </c>
      <c r="M1640">
        <v>41.75</v>
      </c>
      <c r="N1640">
        <v>9.93</v>
      </c>
      <c r="O1640">
        <v>5</v>
      </c>
      <c r="P1640">
        <f t="shared" si="225"/>
        <v>0</v>
      </c>
      <c r="Q1640" t="str">
        <f t="shared" si="226"/>
        <v>After 01-15</v>
      </c>
      <c r="R1640">
        <f t="shared" si="227"/>
        <v>72.05749999999999</v>
      </c>
      <c r="S1640">
        <f t="shared" si="228"/>
        <v>1297.0349999999999</v>
      </c>
      <c r="T1640">
        <f t="shared" si="229"/>
        <v>545.53499999999985</v>
      </c>
      <c r="U1640" s="2">
        <f>Monthly_Fixed_Costs!$I$2</f>
        <v>26.363636363636363</v>
      </c>
      <c r="V1640">
        <f t="shared" si="230"/>
        <v>178.74</v>
      </c>
      <c r="W1640" s="2">
        <f t="shared" si="231"/>
        <v>340.43136363636347</v>
      </c>
      <c r="X1640">
        <f t="shared" si="232"/>
        <v>3</v>
      </c>
      <c r="Y1640">
        <f t="shared" si="233"/>
        <v>0</v>
      </c>
    </row>
    <row r="1641" spans="1:25" x14ac:dyDescent="0.3">
      <c r="A1641" t="s">
        <v>1677</v>
      </c>
      <c r="B1641" s="1">
        <v>45675</v>
      </c>
      <c r="C1641" s="1">
        <v>45679</v>
      </c>
      <c r="D1641" s="1">
        <v>45678</v>
      </c>
      <c r="E1641" t="s">
        <v>23</v>
      </c>
      <c r="F1641" t="s">
        <v>32</v>
      </c>
      <c r="G1641" t="s">
        <v>18</v>
      </c>
      <c r="H1641" t="s">
        <v>33</v>
      </c>
      <c r="I1641" t="s">
        <v>47</v>
      </c>
      <c r="J1641" t="s">
        <v>35</v>
      </c>
      <c r="K1641">
        <v>15</v>
      </c>
      <c r="L1641">
        <v>61.69</v>
      </c>
      <c r="M1641">
        <v>32.31</v>
      </c>
      <c r="N1641">
        <v>8.17</v>
      </c>
      <c r="O1641">
        <v>5</v>
      </c>
      <c r="P1641">
        <f t="shared" si="225"/>
        <v>1</v>
      </c>
      <c r="Q1641" t="str">
        <f t="shared" si="226"/>
        <v>After 01-15</v>
      </c>
      <c r="R1641">
        <f t="shared" si="227"/>
        <v>58.605499999999992</v>
      </c>
      <c r="S1641">
        <f t="shared" si="228"/>
        <v>879.08249999999987</v>
      </c>
      <c r="T1641">
        <f t="shared" si="229"/>
        <v>394.43249999999983</v>
      </c>
      <c r="U1641" s="2">
        <f>Monthly_Fixed_Costs!$I$2</f>
        <v>26.363636363636363</v>
      </c>
      <c r="V1641">
        <f t="shared" si="230"/>
        <v>122.55</v>
      </c>
      <c r="W1641" s="2">
        <f t="shared" si="231"/>
        <v>245.51886363636348</v>
      </c>
      <c r="X1641">
        <f t="shared" si="232"/>
        <v>3</v>
      </c>
      <c r="Y1641">
        <f t="shared" si="233"/>
        <v>0</v>
      </c>
    </row>
    <row r="1642" spans="1:25" x14ac:dyDescent="0.3">
      <c r="A1642" t="s">
        <v>1678</v>
      </c>
      <c r="B1642" s="1">
        <v>45668</v>
      </c>
      <c r="C1642" s="1">
        <v>45672</v>
      </c>
      <c r="D1642" s="1">
        <v>45672</v>
      </c>
      <c r="E1642" t="s">
        <v>16</v>
      </c>
      <c r="F1642" t="s">
        <v>17</v>
      </c>
      <c r="G1642" t="s">
        <v>24</v>
      </c>
      <c r="H1642" t="s">
        <v>25</v>
      </c>
      <c r="I1642" t="s">
        <v>34</v>
      </c>
      <c r="J1642" t="s">
        <v>35</v>
      </c>
      <c r="K1642">
        <v>6</v>
      </c>
      <c r="L1642">
        <v>70.27</v>
      </c>
      <c r="M1642">
        <v>35.97</v>
      </c>
      <c r="N1642">
        <v>5.08</v>
      </c>
      <c r="O1642">
        <v>5</v>
      </c>
      <c r="P1642">
        <f t="shared" si="225"/>
        <v>1</v>
      </c>
      <c r="Q1642" t="str">
        <f t="shared" si="226"/>
        <v>Before 01-15</v>
      </c>
      <c r="R1642">
        <f t="shared" si="227"/>
        <v>66.756499999999988</v>
      </c>
      <c r="S1642">
        <f t="shared" si="228"/>
        <v>400.53899999999993</v>
      </c>
      <c r="T1642">
        <f t="shared" si="229"/>
        <v>184.71899999999994</v>
      </c>
      <c r="U1642" s="2">
        <f>Monthly_Fixed_Costs!$I$2</f>
        <v>26.363636363636363</v>
      </c>
      <c r="V1642">
        <f t="shared" si="230"/>
        <v>30.48</v>
      </c>
      <c r="W1642" s="2">
        <f t="shared" si="231"/>
        <v>127.87536363636357</v>
      </c>
      <c r="X1642">
        <f t="shared" si="232"/>
        <v>4</v>
      </c>
      <c r="Y1642">
        <f t="shared" si="233"/>
        <v>0</v>
      </c>
    </row>
    <row r="1643" spans="1:25" x14ac:dyDescent="0.3">
      <c r="A1643" t="s">
        <v>1679</v>
      </c>
      <c r="B1643" s="1">
        <v>45670</v>
      </c>
      <c r="C1643" s="1">
        <v>45674</v>
      </c>
      <c r="D1643" s="1">
        <v>45673</v>
      </c>
      <c r="E1643" t="s">
        <v>16</v>
      </c>
      <c r="F1643" t="s">
        <v>45</v>
      </c>
      <c r="G1643" t="s">
        <v>24</v>
      </c>
      <c r="H1643" t="s">
        <v>25</v>
      </c>
      <c r="I1643" t="s">
        <v>56</v>
      </c>
      <c r="J1643" t="s">
        <v>35</v>
      </c>
      <c r="K1643">
        <v>4</v>
      </c>
      <c r="L1643">
        <v>121.94</v>
      </c>
      <c r="M1643">
        <v>76.44</v>
      </c>
      <c r="N1643">
        <v>11.25</v>
      </c>
      <c r="O1643">
        <v>5</v>
      </c>
      <c r="P1643">
        <f t="shared" si="225"/>
        <v>1</v>
      </c>
      <c r="Q1643" t="str">
        <f t="shared" si="226"/>
        <v>Before 01-15</v>
      </c>
      <c r="R1643">
        <f t="shared" si="227"/>
        <v>115.84299999999999</v>
      </c>
      <c r="S1643">
        <f t="shared" si="228"/>
        <v>463.37199999999996</v>
      </c>
      <c r="T1643">
        <f t="shared" si="229"/>
        <v>157.61199999999997</v>
      </c>
      <c r="U1643" s="2">
        <f>Monthly_Fixed_Costs!$I$2</f>
        <v>26.363636363636363</v>
      </c>
      <c r="V1643">
        <f t="shared" si="230"/>
        <v>45</v>
      </c>
      <c r="W1643" s="2">
        <f t="shared" si="231"/>
        <v>86.248363636363607</v>
      </c>
      <c r="X1643">
        <f t="shared" si="232"/>
        <v>3</v>
      </c>
      <c r="Y1643">
        <f t="shared" si="233"/>
        <v>0</v>
      </c>
    </row>
    <row r="1644" spans="1:25" x14ac:dyDescent="0.3">
      <c r="A1644" t="s">
        <v>1680</v>
      </c>
      <c r="B1644" s="1">
        <v>45687</v>
      </c>
      <c r="C1644" s="1">
        <v>45691</v>
      </c>
      <c r="D1644" s="1">
        <v>45694</v>
      </c>
      <c r="E1644" t="s">
        <v>16</v>
      </c>
      <c r="F1644" t="s">
        <v>41</v>
      </c>
      <c r="G1644" t="s">
        <v>18</v>
      </c>
      <c r="H1644" t="s">
        <v>37</v>
      </c>
      <c r="I1644" t="s">
        <v>38</v>
      </c>
      <c r="J1644" t="s">
        <v>21</v>
      </c>
      <c r="K1644">
        <v>12</v>
      </c>
      <c r="L1644">
        <v>28.69</v>
      </c>
      <c r="M1644">
        <v>14.58</v>
      </c>
      <c r="N1644">
        <v>4.09</v>
      </c>
      <c r="O1644">
        <v>15</v>
      </c>
      <c r="P1644">
        <f t="shared" si="225"/>
        <v>0</v>
      </c>
      <c r="Q1644" t="str">
        <f t="shared" si="226"/>
        <v>After 01-15</v>
      </c>
      <c r="R1644">
        <f t="shared" si="227"/>
        <v>24.386500000000002</v>
      </c>
      <c r="S1644">
        <f t="shared" si="228"/>
        <v>292.63800000000003</v>
      </c>
      <c r="T1644">
        <f t="shared" si="229"/>
        <v>117.67800000000003</v>
      </c>
      <c r="U1644" s="2">
        <f>Monthly_Fixed_Costs!$I$2</f>
        <v>26.363636363636363</v>
      </c>
      <c r="V1644">
        <f t="shared" si="230"/>
        <v>49.08</v>
      </c>
      <c r="W1644" s="2">
        <f t="shared" si="231"/>
        <v>42.234363636363668</v>
      </c>
      <c r="X1644">
        <f t="shared" si="232"/>
        <v>7</v>
      </c>
      <c r="Y1644">
        <f t="shared" si="233"/>
        <v>0</v>
      </c>
    </row>
    <row r="1645" spans="1:25" x14ac:dyDescent="0.3">
      <c r="A1645" t="s">
        <v>1681</v>
      </c>
      <c r="B1645" s="1">
        <v>45683</v>
      </c>
      <c r="C1645" s="1">
        <v>45686</v>
      </c>
      <c r="D1645" s="1">
        <v>45685</v>
      </c>
      <c r="E1645" t="s">
        <v>16</v>
      </c>
      <c r="F1645" t="s">
        <v>45</v>
      </c>
      <c r="G1645" t="s">
        <v>18</v>
      </c>
      <c r="H1645" t="s">
        <v>33</v>
      </c>
      <c r="I1645" t="s">
        <v>20</v>
      </c>
      <c r="J1645" t="s">
        <v>21</v>
      </c>
      <c r="K1645">
        <v>8</v>
      </c>
      <c r="L1645">
        <v>71.819999999999993</v>
      </c>
      <c r="M1645">
        <v>30.09</v>
      </c>
      <c r="N1645">
        <v>9.33</v>
      </c>
      <c r="O1645">
        <v>15</v>
      </c>
      <c r="P1645">
        <f t="shared" si="225"/>
        <v>1</v>
      </c>
      <c r="Q1645" t="str">
        <f t="shared" si="226"/>
        <v>After 01-15</v>
      </c>
      <c r="R1645">
        <f t="shared" si="227"/>
        <v>61.04699999999999</v>
      </c>
      <c r="S1645">
        <f t="shared" si="228"/>
        <v>488.37599999999992</v>
      </c>
      <c r="T1645">
        <f t="shared" si="229"/>
        <v>247.65599999999992</v>
      </c>
      <c r="U1645" s="2">
        <f>Monthly_Fixed_Costs!$I$2</f>
        <v>26.363636363636363</v>
      </c>
      <c r="V1645">
        <f t="shared" si="230"/>
        <v>74.64</v>
      </c>
      <c r="W1645" s="2">
        <f t="shared" si="231"/>
        <v>146.65236363636356</v>
      </c>
      <c r="X1645">
        <f t="shared" si="232"/>
        <v>2</v>
      </c>
      <c r="Y1645">
        <f t="shared" si="233"/>
        <v>0</v>
      </c>
    </row>
    <row r="1646" spans="1:25" x14ac:dyDescent="0.3">
      <c r="A1646" t="s">
        <v>1682</v>
      </c>
      <c r="B1646" s="1">
        <v>45674</v>
      </c>
      <c r="C1646" s="1">
        <v>45678</v>
      </c>
      <c r="D1646" s="1">
        <v>45677</v>
      </c>
      <c r="E1646" t="s">
        <v>16</v>
      </c>
      <c r="F1646" t="s">
        <v>45</v>
      </c>
      <c r="G1646" t="s">
        <v>24</v>
      </c>
      <c r="H1646" t="s">
        <v>33</v>
      </c>
      <c r="I1646" t="s">
        <v>74</v>
      </c>
      <c r="J1646" t="s">
        <v>27</v>
      </c>
      <c r="K1646">
        <v>11</v>
      </c>
      <c r="L1646">
        <v>81.63</v>
      </c>
      <c r="M1646">
        <v>37.15</v>
      </c>
      <c r="N1646">
        <v>8.11</v>
      </c>
      <c r="O1646">
        <v>0</v>
      </c>
      <c r="P1646">
        <f t="shared" si="225"/>
        <v>1</v>
      </c>
      <c r="Q1646" t="str">
        <f t="shared" si="226"/>
        <v>After 01-15</v>
      </c>
      <c r="R1646">
        <f t="shared" si="227"/>
        <v>81.63</v>
      </c>
      <c r="S1646">
        <f t="shared" si="228"/>
        <v>897.93</v>
      </c>
      <c r="T1646">
        <f t="shared" si="229"/>
        <v>489.28</v>
      </c>
      <c r="U1646" s="2">
        <f>Monthly_Fixed_Costs!$I$2</f>
        <v>26.363636363636363</v>
      </c>
      <c r="V1646">
        <f t="shared" si="230"/>
        <v>89.21</v>
      </c>
      <c r="W1646" s="2">
        <f t="shared" si="231"/>
        <v>373.70636363636362</v>
      </c>
      <c r="X1646">
        <f t="shared" si="232"/>
        <v>3</v>
      </c>
      <c r="Y1646">
        <f t="shared" si="233"/>
        <v>0</v>
      </c>
    </row>
    <row r="1647" spans="1:25" x14ac:dyDescent="0.3">
      <c r="A1647" t="s">
        <v>1683</v>
      </c>
      <c r="B1647" s="1">
        <v>45667</v>
      </c>
      <c r="C1647" s="1">
        <v>45671</v>
      </c>
      <c r="D1647" s="1">
        <v>45671</v>
      </c>
      <c r="E1647" t="s">
        <v>16</v>
      </c>
      <c r="F1647" t="s">
        <v>45</v>
      </c>
      <c r="G1647" t="s">
        <v>24</v>
      </c>
      <c r="H1647" t="s">
        <v>37</v>
      </c>
      <c r="I1647" t="s">
        <v>34</v>
      </c>
      <c r="J1647" t="s">
        <v>35</v>
      </c>
      <c r="K1647">
        <v>8</v>
      </c>
      <c r="L1647">
        <v>57.25</v>
      </c>
      <c r="M1647">
        <v>36.340000000000003</v>
      </c>
      <c r="N1647">
        <v>6.85</v>
      </c>
      <c r="O1647">
        <v>0</v>
      </c>
      <c r="P1647">
        <f t="shared" si="225"/>
        <v>1</v>
      </c>
      <c r="Q1647" t="str">
        <f t="shared" si="226"/>
        <v>Before 01-15</v>
      </c>
      <c r="R1647">
        <f t="shared" si="227"/>
        <v>57.25</v>
      </c>
      <c r="S1647">
        <f t="shared" si="228"/>
        <v>458</v>
      </c>
      <c r="T1647">
        <f t="shared" si="229"/>
        <v>167.27999999999997</v>
      </c>
      <c r="U1647" s="2">
        <f>Monthly_Fixed_Costs!$I$2</f>
        <v>26.363636363636363</v>
      </c>
      <c r="V1647">
        <f t="shared" si="230"/>
        <v>54.8</v>
      </c>
      <c r="W1647" s="2">
        <f t="shared" si="231"/>
        <v>86.116363636363616</v>
      </c>
      <c r="X1647">
        <f t="shared" si="232"/>
        <v>4</v>
      </c>
      <c r="Y1647">
        <f t="shared" si="233"/>
        <v>0</v>
      </c>
    </row>
    <row r="1648" spans="1:25" x14ac:dyDescent="0.3">
      <c r="A1648" t="s">
        <v>1684</v>
      </c>
      <c r="B1648" s="1">
        <v>45678</v>
      </c>
      <c r="C1648" s="1">
        <v>45681</v>
      </c>
      <c r="D1648" s="1">
        <v>45680</v>
      </c>
      <c r="E1648" t="s">
        <v>23</v>
      </c>
      <c r="F1648" t="s">
        <v>41</v>
      </c>
      <c r="G1648" t="s">
        <v>18</v>
      </c>
      <c r="H1648" t="s">
        <v>33</v>
      </c>
      <c r="I1648" t="s">
        <v>20</v>
      </c>
      <c r="J1648" t="s">
        <v>21</v>
      </c>
      <c r="K1648">
        <v>10</v>
      </c>
      <c r="L1648">
        <v>185.94</v>
      </c>
      <c r="M1648">
        <v>77.180000000000007</v>
      </c>
      <c r="N1648">
        <v>11.32</v>
      </c>
      <c r="O1648">
        <v>5</v>
      </c>
      <c r="P1648">
        <f t="shared" si="225"/>
        <v>1</v>
      </c>
      <c r="Q1648" t="str">
        <f t="shared" si="226"/>
        <v>After 01-15</v>
      </c>
      <c r="R1648">
        <f t="shared" si="227"/>
        <v>176.643</v>
      </c>
      <c r="S1648">
        <f t="shared" si="228"/>
        <v>1766.43</v>
      </c>
      <c r="T1648">
        <f t="shared" si="229"/>
        <v>994.63</v>
      </c>
      <c r="U1648" s="2">
        <f>Monthly_Fixed_Costs!$I$2</f>
        <v>26.363636363636363</v>
      </c>
      <c r="V1648">
        <f t="shared" si="230"/>
        <v>113.2</v>
      </c>
      <c r="W1648" s="2">
        <f t="shared" si="231"/>
        <v>855.06636363636358</v>
      </c>
      <c r="X1648">
        <f t="shared" si="232"/>
        <v>2</v>
      </c>
      <c r="Y1648">
        <f t="shared" si="233"/>
        <v>0</v>
      </c>
    </row>
    <row r="1649" spans="1:25" x14ac:dyDescent="0.3">
      <c r="A1649" t="s">
        <v>1685</v>
      </c>
      <c r="B1649" s="1">
        <v>45662</v>
      </c>
      <c r="C1649" s="1">
        <v>45666</v>
      </c>
      <c r="D1649" s="1">
        <v>45666</v>
      </c>
      <c r="E1649" t="s">
        <v>16</v>
      </c>
      <c r="F1649" t="s">
        <v>17</v>
      </c>
      <c r="G1649" t="s">
        <v>24</v>
      </c>
      <c r="H1649" t="s">
        <v>33</v>
      </c>
      <c r="I1649" t="s">
        <v>26</v>
      </c>
      <c r="J1649" t="s">
        <v>27</v>
      </c>
      <c r="K1649">
        <v>15</v>
      </c>
      <c r="L1649">
        <v>51.84</v>
      </c>
      <c r="M1649">
        <v>21.3</v>
      </c>
      <c r="N1649">
        <v>9.48</v>
      </c>
      <c r="O1649">
        <v>5</v>
      </c>
      <c r="P1649">
        <f t="shared" si="225"/>
        <v>1</v>
      </c>
      <c r="Q1649" t="str">
        <f t="shared" si="226"/>
        <v>Before 01-15</v>
      </c>
      <c r="R1649">
        <f t="shared" si="227"/>
        <v>49.247999999999998</v>
      </c>
      <c r="S1649">
        <f t="shared" si="228"/>
        <v>738.71999999999991</v>
      </c>
      <c r="T1649">
        <f t="shared" si="229"/>
        <v>419.21999999999991</v>
      </c>
      <c r="U1649" s="2">
        <f>Monthly_Fixed_Costs!$I$2</f>
        <v>26.363636363636363</v>
      </c>
      <c r="V1649">
        <f t="shared" si="230"/>
        <v>142.20000000000002</v>
      </c>
      <c r="W1649" s="2">
        <f t="shared" si="231"/>
        <v>250.65636363636352</v>
      </c>
      <c r="X1649">
        <f t="shared" si="232"/>
        <v>4</v>
      </c>
      <c r="Y1649">
        <f t="shared" si="233"/>
        <v>0</v>
      </c>
    </row>
    <row r="1650" spans="1:25" x14ac:dyDescent="0.3">
      <c r="A1650" t="s">
        <v>1686</v>
      </c>
      <c r="B1650" s="1">
        <v>45676</v>
      </c>
      <c r="C1650" s="1">
        <v>45679</v>
      </c>
      <c r="D1650" s="1">
        <v>45678</v>
      </c>
      <c r="E1650" t="s">
        <v>16</v>
      </c>
      <c r="F1650" t="s">
        <v>17</v>
      </c>
      <c r="G1650" t="s">
        <v>24</v>
      </c>
      <c r="H1650" t="s">
        <v>37</v>
      </c>
      <c r="I1650" t="s">
        <v>34</v>
      </c>
      <c r="J1650" t="s">
        <v>35</v>
      </c>
      <c r="K1650">
        <v>8</v>
      </c>
      <c r="L1650">
        <v>77.510000000000005</v>
      </c>
      <c r="M1650">
        <v>36.28</v>
      </c>
      <c r="N1650">
        <v>5.95</v>
      </c>
      <c r="O1650">
        <v>15</v>
      </c>
      <c r="P1650">
        <f t="shared" si="225"/>
        <v>1</v>
      </c>
      <c r="Q1650" t="str">
        <f t="shared" si="226"/>
        <v>After 01-15</v>
      </c>
      <c r="R1650">
        <f t="shared" si="227"/>
        <v>65.883499999999998</v>
      </c>
      <c r="S1650">
        <f t="shared" si="228"/>
        <v>527.06799999999998</v>
      </c>
      <c r="T1650">
        <f t="shared" si="229"/>
        <v>236.82799999999997</v>
      </c>
      <c r="U1650" s="2">
        <f>Monthly_Fixed_Costs!$I$2</f>
        <v>26.363636363636363</v>
      </c>
      <c r="V1650">
        <f t="shared" si="230"/>
        <v>47.6</v>
      </c>
      <c r="W1650" s="2">
        <f t="shared" si="231"/>
        <v>162.86436363636361</v>
      </c>
      <c r="X1650">
        <f t="shared" si="232"/>
        <v>2</v>
      </c>
      <c r="Y1650">
        <f t="shared" si="233"/>
        <v>0</v>
      </c>
    </row>
    <row r="1651" spans="1:25" x14ac:dyDescent="0.3">
      <c r="A1651" t="s">
        <v>1687</v>
      </c>
      <c r="B1651" s="1">
        <v>45676</v>
      </c>
      <c r="C1651" s="1">
        <v>45678</v>
      </c>
      <c r="D1651" s="1">
        <v>45677</v>
      </c>
      <c r="E1651" t="s">
        <v>23</v>
      </c>
      <c r="F1651" t="s">
        <v>45</v>
      </c>
      <c r="G1651" t="s">
        <v>24</v>
      </c>
      <c r="H1651" t="s">
        <v>19</v>
      </c>
      <c r="I1651" t="s">
        <v>20</v>
      </c>
      <c r="J1651" t="s">
        <v>21</v>
      </c>
      <c r="K1651">
        <v>13</v>
      </c>
      <c r="L1651">
        <v>130.18</v>
      </c>
      <c r="M1651">
        <v>56.94</v>
      </c>
      <c r="N1651">
        <v>9.86</v>
      </c>
      <c r="O1651">
        <v>10</v>
      </c>
      <c r="P1651">
        <f t="shared" si="225"/>
        <v>1</v>
      </c>
      <c r="Q1651" t="str">
        <f t="shared" si="226"/>
        <v>After 01-15</v>
      </c>
      <c r="R1651">
        <f t="shared" si="227"/>
        <v>117.16200000000001</v>
      </c>
      <c r="S1651">
        <f t="shared" si="228"/>
        <v>1523.106</v>
      </c>
      <c r="T1651">
        <f t="shared" si="229"/>
        <v>782.88599999999997</v>
      </c>
      <c r="U1651" s="2">
        <f>Monthly_Fixed_Costs!$I$2</f>
        <v>26.363636363636363</v>
      </c>
      <c r="V1651">
        <f t="shared" si="230"/>
        <v>128.18</v>
      </c>
      <c r="W1651" s="2">
        <f t="shared" si="231"/>
        <v>628.34236363636364</v>
      </c>
      <c r="X1651">
        <f t="shared" si="232"/>
        <v>1</v>
      </c>
      <c r="Y1651">
        <f t="shared" si="233"/>
        <v>0</v>
      </c>
    </row>
    <row r="1652" spans="1:25" x14ac:dyDescent="0.3">
      <c r="A1652" t="s">
        <v>1688</v>
      </c>
      <c r="B1652" s="1">
        <v>45676</v>
      </c>
      <c r="C1652" s="1">
        <v>45679</v>
      </c>
      <c r="D1652" s="1">
        <v>45678</v>
      </c>
      <c r="E1652" t="s">
        <v>16</v>
      </c>
      <c r="F1652" t="s">
        <v>17</v>
      </c>
      <c r="G1652" t="s">
        <v>18</v>
      </c>
      <c r="H1652" t="s">
        <v>33</v>
      </c>
      <c r="I1652" t="s">
        <v>29</v>
      </c>
      <c r="J1652" t="s">
        <v>27</v>
      </c>
      <c r="K1652">
        <v>9</v>
      </c>
      <c r="L1652">
        <v>37.35</v>
      </c>
      <c r="M1652">
        <v>19.260000000000002</v>
      </c>
      <c r="N1652">
        <v>6.85</v>
      </c>
      <c r="O1652">
        <v>0</v>
      </c>
      <c r="P1652">
        <f t="shared" si="225"/>
        <v>1</v>
      </c>
      <c r="Q1652" t="str">
        <f t="shared" si="226"/>
        <v>After 01-15</v>
      </c>
      <c r="R1652">
        <f t="shared" si="227"/>
        <v>37.35</v>
      </c>
      <c r="S1652">
        <f t="shared" si="228"/>
        <v>336.15000000000003</v>
      </c>
      <c r="T1652">
        <f t="shared" si="229"/>
        <v>162.81000000000003</v>
      </c>
      <c r="U1652" s="2">
        <f>Monthly_Fixed_Costs!$I$2</f>
        <v>26.363636363636363</v>
      </c>
      <c r="V1652">
        <f t="shared" si="230"/>
        <v>61.65</v>
      </c>
      <c r="W1652" s="2">
        <f t="shared" si="231"/>
        <v>74.796363636363665</v>
      </c>
      <c r="X1652">
        <f t="shared" si="232"/>
        <v>2</v>
      </c>
      <c r="Y1652">
        <f t="shared" si="233"/>
        <v>0</v>
      </c>
    </row>
    <row r="1653" spans="1:25" x14ac:dyDescent="0.3">
      <c r="A1653" t="s">
        <v>1689</v>
      </c>
      <c r="B1653" s="1">
        <v>45658</v>
      </c>
      <c r="C1653" s="1">
        <v>45661</v>
      </c>
      <c r="D1653" s="1">
        <v>45661</v>
      </c>
      <c r="E1653" t="s">
        <v>16</v>
      </c>
      <c r="F1653" t="s">
        <v>45</v>
      </c>
      <c r="G1653" t="s">
        <v>24</v>
      </c>
      <c r="H1653" t="s">
        <v>19</v>
      </c>
      <c r="I1653" t="s">
        <v>34</v>
      </c>
      <c r="J1653" t="s">
        <v>35</v>
      </c>
      <c r="K1653">
        <v>4</v>
      </c>
      <c r="L1653">
        <v>41.49</v>
      </c>
      <c r="M1653">
        <v>16.91</v>
      </c>
      <c r="N1653">
        <v>4.8099999999999996</v>
      </c>
      <c r="O1653">
        <v>5</v>
      </c>
      <c r="P1653">
        <f t="shared" si="225"/>
        <v>1</v>
      </c>
      <c r="Q1653" t="str">
        <f t="shared" si="226"/>
        <v>Before 01-15</v>
      </c>
      <c r="R1653">
        <f t="shared" si="227"/>
        <v>39.415500000000002</v>
      </c>
      <c r="S1653">
        <f t="shared" si="228"/>
        <v>157.66200000000001</v>
      </c>
      <c r="T1653">
        <f t="shared" si="229"/>
        <v>90.022000000000006</v>
      </c>
      <c r="U1653" s="2">
        <f>Monthly_Fixed_Costs!$I$2</f>
        <v>26.363636363636363</v>
      </c>
      <c r="V1653">
        <f t="shared" si="230"/>
        <v>19.239999999999998</v>
      </c>
      <c r="W1653" s="2">
        <f t="shared" si="231"/>
        <v>44.418363636363644</v>
      </c>
      <c r="X1653">
        <f t="shared" si="232"/>
        <v>3</v>
      </c>
      <c r="Y1653">
        <f t="shared" si="233"/>
        <v>0</v>
      </c>
    </row>
    <row r="1654" spans="1:25" x14ac:dyDescent="0.3">
      <c r="A1654" t="s">
        <v>1690</v>
      </c>
      <c r="B1654" s="1">
        <v>45676</v>
      </c>
      <c r="C1654" s="1">
        <v>45678</v>
      </c>
      <c r="D1654" s="1">
        <v>45678</v>
      </c>
      <c r="E1654" t="s">
        <v>16</v>
      </c>
      <c r="F1654" t="s">
        <v>17</v>
      </c>
      <c r="G1654" t="s">
        <v>24</v>
      </c>
      <c r="H1654" t="s">
        <v>37</v>
      </c>
      <c r="I1654" t="s">
        <v>26</v>
      </c>
      <c r="J1654" t="s">
        <v>27</v>
      </c>
      <c r="K1654">
        <v>15</v>
      </c>
      <c r="L1654">
        <v>159.4</v>
      </c>
      <c r="M1654">
        <v>99.65</v>
      </c>
      <c r="N1654">
        <v>11.11</v>
      </c>
      <c r="O1654">
        <v>15</v>
      </c>
      <c r="P1654">
        <f t="shared" si="225"/>
        <v>1</v>
      </c>
      <c r="Q1654" t="str">
        <f t="shared" si="226"/>
        <v>After 01-15</v>
      </c>
      <c r="R1654">
        <f t="shared" si="227"/>
        <v>135.49</v>
      </c>
      <c r="S1654">
        <f t="shared" si="228"/>
        <v>2032.3500000000001</v>
      </c>
      <c r="T1654">
        <f t="shared" si="229"/>
        <v>537.60000000000014</v>
      </c>
      <c r="U1654" s="2">
        <f>Monthly_Fixed_Costs!$I$2</f>
        <v>26.363636363636363</v>
      </c>
      <c r="V1654">
        <f t="shared" si="230"/>
        <v>166.64999999999998</v>
      </c>
      <c r="W1654" s="2">
        <f t="shared" si="231"/>
        <v>344.58636363636379</v>
      </c>
      <c r="X1654">
        <f t="shared" si="232"/>
        <v>2</v>
      </c>
      <c r="Y1654">
        <f t="shared" si="233"/>
        <v>0</v>
      </c>
    </row>
    <row r="1655" spans="1:25" x14ac:dyDescent="0.3">
      <c r="A1655" t="s">
        <v>1691</v>
      </c>
      <c r="B1655" s="1">
        <v>45669</v>
      </c>
      <c r="C1655" s="1">
        <v>45671</v>
      </c>
      <c r="D1655" s="1">
        <v>45670</v>
      </c>
      <c r="E1655" t="s">
        <v>23</v>
      </c>
      <c r="F1655" t="s">
        <v>41</v>
      </c>
      <c r="G1655" t="s">
        <v>24</v>
      </c>
      <c r="H1655" t="s">
        <v>19</v>
      </c>
      <c r="I1655" t="s">
        <v>38</v>
      </c>
      <c r="J1655" t="s">
        <v>21</v>
      </c>
      <c r="K1655">
        <v>1</v>
      </c>
      <c r="L1655">
        <v>175.36</v>
      </c>
      <c r="M1655">
        <v>85.5</v>
      </c>
      <c r="N1655">
        <v>6.23</v>
      </c>
      <c r="O1655">
        <v>0</v>
      </c>
      <c r="P1655">
        <f t="shared" si="225"/>
        <v>1</v>
      </c>
      <c r="Q1655" t="str">
        <f t="shared" si="226"/>
        <v>Before 01-15</v>
      </c>
      <c r="R1655">
        <f t="shared" si="227"/>
        <v>175.36</v>
      </c>
      <c r="S1655">
        <f t="shared" si="228"/>
        <v>175.36</v>
      </c>
      <c r="T1655">
        <f t="shared" si="229"/>
        <v>89.860000000000014</v>
      </c>
      <c r="U1655" s="2">
        <f>Monthly_Fixed_Costs!$I$2</f>
        <v>26.363636363636363</v>
      </c>
      <c r="V1655">
        <f t="shared" si="230"/>
        <v>6.23</v>
      </c>
      <c r="W1655" s="2">
        <f t="shared" si="231"/>
        <v>57.26636363636365</v>
      </c>
      <c r="X1655">
        <f t="shared" si="232"/>
        <v>1</v>
      </c>
      <c r="Y1655">
        <f t="shared" si="233"/>
        <v>0</v>
      </c>
    </row>
    <row r="1656" spans="1:25" x14ac:dyDescent="0.3">
      <c r="A1656" t="s">
        <v>1692</v>
      </c>
      <c r="B1656" s="1">
        <v>45679</v>
      </c>
      <c r="C1656" s="1">
        <v>45682</v>
      </c>
      <c r="D1656" s="1">
        <v>45685</v>
      </c>
      <c r="E1656" t="s">
        <v>16</v>
      </c>
      <c r="F1656" t="s">
        <v>32</v>
      </c>
      <c r="G1656" t="s">
        <v>24</v>
      </c>
      <c r="H1656" t="s">
        <v>33</v>
      </c>
      <c r="I1656" t="s">
        <v>26</v>
      </c>
      <c r="J1656" t="s">
        <v>27</v>
      </c>
      <c r="K1656">
        <v>13</v>
      </c>
      <c r="L1656">
        <v>42.99</v>
      </c>
      <c r="M1656">
        <v>22.85</v>
      </c>
      <c r="N1656">
        <v>11.54</v>
      </c>
      <c r="O1656">
        <v>10</v>
      </c>
      <c r="P1656">
        <f t="shared" si="225"/>
        <v>0</v>
      </c>
      <c r="Q1656" t="str">
        <f t="shared" si="226"/>
        <v>After 01-15</v>
      </c>
      <c r="R1656">
        <f t="shared" si="227"/>
        <v>38.691000000000003</v>
      </c>
      <c r="S1656">
        <f t="shared" si="228"/>
        <v>502.98300000000006</v>
      </c>
      <c r="T1656">
        <f t="shared" si="229"/>
        <v>205.93300000000005</v>
      </c>
      <c r="U1656" s="2">
        <f>Monthly_Fixed_Costs!$I$2</f>
        <v>26.363636363636363</v>
      </c>
      <c r="V1656">
        <f t="shared" si="230"/>
        <v>150.01999999999998</v>
      </c>
      <c r="W1656" s="2">
        <f t="shared" si="231"/>
        <v>29.549363636363694</v>
      </c>
      <c r="X1656">
        <f t="shared" si="232"/>
        <v>6</v>
      </c>
      <c r="Y1656">
        <f t="shared" si="233"/>
        <v>0</v>
      </c>
    </row>
    <row r="1657" spans="1:25" x14ac:dyDescent="0.3">
      <c r="A1657" t="s">
        <v>1693</v>
      </c>
      <c r="B1657" s="1">
        <v>45659</v>
      </c>
      <c r="C1657" s="1">
        <v>45662</v>
      </c>
      <c r="D1657" s="1">
        <v>45661</v>
      </c>
      <c r="E1657" t="s">
        <v>23</v>
      </c>
      <c r="F1657" t="s">
        <v>41</v>
      </c>
      <c r="G1657" t="s">
        <v>18</v>
      </c>
      <c r="H1657" t="s">
        <v>33</v>
      </c>
      <c r="I1657" t="s">
        <v>20</v>
      </c>
      <c r="J1657" t="s">
        <v>21</v>
      </c>
      <c r="K1657">
        <v>1</v>
      </c>
      <c r="L1657">
        <v>49.28</v>
      </c>
      <c r="M1657">
        <v>20.63</v>
      </c>
      <c r="N1657">
        <v>11.01</v>
      </c>
      <c r="O1657">
        <v>10</v>
      </c>
      <c r="P1657">
        <f t="shared" si="225"/>
        <v>1</v>
      </c>
      <c r="Q1657" t="str">
        <f t="shared" si="226"/>
        <v>Before 01-15</v>
      </c>
      <c r="R1657">
        <f t="shared" si="227"/>
        <v>44.352000000000004</v>
      </c>
      <c r="S1657">
        <f t="shared" si="228"/>
        <v>44.352000000000004</v>
      </c>
      <c r="T1657">
        <f t="shared" si="229"/>
        <v>23.722000000000005</v>
      </c>
      <c r="U1657" s="2">
        <f>Monthly_Fixed_Costs!$I$2</f>
        <v>26.363636363636363</v>
      </c>
      <c r="V1657">
        <f t="shared" si="230"/>
        <v>11.01</v>
      </c>
      <c r="W1657" s="2">
        <f t="shared" si="231"/>
        <v>-13.65163636363636</v>
      </c>
      <c r="X1657">
        <f t="shared" si="232"/>
        <v>2</v>
      </c>
      <c r="Y1657">
        <f t="shared" si="233"/>
        <v>1</v>
      </c>
    </row>
    <row r="1658" spans="1:25" x14ac:dyDescent="0.3">
      <c r="A1658" t="s">
        <v>1694</v>
      </c>
      <c r="B1658" s="1">
        <v>45681</v>
      </c>
      <c r="C1658" s="1">
        <v>45685</v>
      </c>
      <c r="D1658" s="1">
        <v>45686</v>
      </c>
      <c r="E1658" t="s">
        <v>16</v>
      </c>
      <c r="F1658" t="s">
        <v>45</v>
      </c>
      <c r="G1658" t="s">
        <v>18</v>
      </c>
      <c r="H1658" t="s">
        <v>25</v>
      </c>
      <c r="I1658" t="s">
        <v>74</v>
      </c>
      <c r="J1658" t="s">
        <v>27</v>
      </c>
      <c r="K1658">
        <v>12</v>
      </c>
      <c r="L1658">
        <v>155.24</v>
      </c>
      <c r="M1658">
        <v>88.61</v>
      </c>
      <c r="N1658">
        <v>3.79</v>
      </c>
      <c r="O1658">
        <v>5</v>
      </c>
      <c r="P1658">
        <f t="shared" si="225"/>
        <v>0</v>
      </c>
      <c r="Q1658" t="str">
        <f t="shared" si="226"/>
        <v>After 01-15</v>
      </c>
      <c r="R1658">
        <f t="shared" si="227"/>
        <v>147.47800000000001</v>
      </c>
      <c r="S1658">
        <f t="shared" si="228"/>
        <v>1769.7360000000001</v>
      </c>
      <c r="T1658">
        <f t="shared" si="229"/>
        <v>706.41600000000017</v>
      </c>
      <c r="U1658" s="2">
        <f>Monthly_Fixed_Costs!$I$2</f>
        <v>26.363636363636363</v>
      </c>
      <c r="V1658">
        <f t="shared" si="230"/>
        <v>45.480000000000004</v>
      </c>
      <c r="W1658" s="2">
        <f t="shared" si="231"/>
        <v>634.57236363636378</v>
      </c>
      <c r="X1658">
        <f t="shared" si="232"/>
        <v>5</v>
      </c>
      <c r="Y1658">
        <f t="shared" si="233"/>
        <v>0</v>
      </c>
    </row>
    <row r="1659" spans="1:25" x14ac:dyDescent="0.3">
      <c r="A1659" t="s">
        <v>1695</v>
      </c>
      <c r="B1659" s="1">
        <v>45671</v>
      </c>
      <c r="C1659" s="1">
        <v>45675</v>
      </c>
      <c r="D1659" s="1">
        <v>45675</v>
      </c>
      <c r="E1659" t="s">
        <v>23</v>
      </c>
      <c r="F1659" t="s">
        <v>41</v>
      </c>
      <c r="G1659" t="s">
        <v>24</v>
      </c>
      <c r="H1659" t="s">
        <v>33</v>
      </c>
      <c r="I1659" t="s">
        <v>29</v>
      </c>
      <c r="J1659" t="s">
        <v>27</v>
      </c>
      <c r="K1659">
        <v>15</v>
      </c>
      <c r="L1659">
        <v>143.13</v>
      </c>
      <c r="M1659">
        <v>61.47</v>
      </c>
      <c r="N1659">
        <v>6.38</v>
      </c>
      <c r="O1659">
        <v>0</v>
      </c>
      <c r="P1659">
        <f t="shared" si="225"/>
        <v>1</v>
      </c>
      <c r="Q1659" t="str">
        <f t="shared" si="226"/>
        <v>Before 01-15</v>
      </c>
      <c r="R1659">
        <f t="shared" si="227"/>
        <v>143.13</v>
      </c>
      <c r="S1659">
        <f t="shared" si="228"/>
        <v>2146.9499999999998</v>
      </c>
      <c r="T1659">
        <f t="shared" si="229"/>
        <v>1224.8999999999999</v>
      </c>
      <c r="U1659" s="2">
        <f>Monthly_Fixed_Costs!$I$2</f>
        <v>26.363636363636363</v>
      </c>
      <c r="V1659">
        <f t="shared" si="230"/>
        <v>95.7</v>
      </c>
      <c r="W1659" s="2">
        <f t="shared" si="231"/>
        <v>1102.8363636363636</v>
      </c>
      <c r="X1659">
        <f t="shared" si="232"/>
        <v>4</v>
      </c>
      <c r="Y1659">
        <f t="shared" si="233"/>
        <v>0</v>
      </c>
    </row>
    <row r="1660" spans="1:25" x14ac:dyDescent="0.3">
      <c r="A1660" t="s">
        <v>1696</v>
      </c>
      <c r="B1660" s="1">
        <v>45675</v>
      </c>
      <c r="C1660" s="1">
        <v>45678</v>
      </c>
      <c r="D1660" s="1">
        <v>45677</v>
      </c>
      <c r="E1660" t="s">
        <v>16</v>
      </c>
      <c r="F1660" t="s">
        <v>17</v>
      </c>
      <c r="G1660" t="s">
        <v>18</v>
      </c>
      <c r="H1660" t="s">
        <v>25</v>
      </c>
      <c r="I1660" t="s">
        <v>38</v>
      </c>
      <c r="J1660" t="s">
        <v>21</v>
      </c>
      <c r="K1660">
        <v>16</v>
      </c>
      <c r="L1660">
        <v>27.76</v>
      </c>
      <c r="M1660">
        <v>17.98</v>
      </c>
      <c r="N1660">
        <v>4.59</v>
      </c>
      <c r="O1660">
        <v>5</v>
      </c>
      <c r="P1660">
        <f t="shared" si="225"/>
        <v>1</v>
      </c>
      <c r="Q1660" t="str">
        <f t="shared" si="226"/>
        <v>After 01-15</v>
      </c>
      <c r="R1660">
        <f t="shared" si="227"/>
        <v>26.372</v>
      </c>
      <c r="S1660">
        <f t="shared" si="228"/>
        <v>421.952</v>
      </c>
      <c r="T1660">
        <f t="shared" si="229"/>
        <v>134.27199999999999</v>
      </c>
      <c r="U1660" s="2">
        <f>Monthly_Fixed_Costs!$I$2</f>
        <v>26.363636363636363</v>
      </c>
      <c r="V1660">
        <f t="shared" si="230"/>
        <v>73.44</v>
      </c>
      <c r="W1660" s="2">
        <f t="shared" si="231"/>
        <v>34.468363636363634</v>
      </c>
      <c r="X1660">
        <f t="shared" si="232"/>
        <v>2</v>
      </c>
      <c r="Y1660">
        <f t="shared" si="233"/>
        <v>0</v>
      </c>
    </row>
    <row r="1661" spans="1:25" x14ac:dyDescent="0.3">
      <c r="A1661" t="s">
        <v>1697</v>
      </c>
      <c r="B1661" s="1">
        <v>45675</v>
      </c>
      <c r="C1661" s="1">
        <v>45678</v>
      </c>
      <c r="D1661" s="1">
        <v>45680</v>
      </c>
      <c r="E1661" t="s">
        <v>16</v>
      </c>
      <c r="F1661" t="s">
        <v>41</v>
      </c>
      <c r="G1661" t="s">
        <v>18</v>
      </c>
      <c r="H1661" t="s">
        <v>37</v>
      </c>
      <c r="I1661" t="s">
        <v>20</v>
      </c>
      <c r="J1661" t="s">
        <v>21</v>
      </c>
      <c r="K1661">
        <v>1</v>
      </c>
      <c r="L1661">
        <v>189.3</v>
      </c>
      <c r="M1661">
        <v>85.16</v>
      </c>
      <c r="N1661">
        <v>6.27</v>
      </c>
      <c r="O1661">
        <v>5</v>
      </c>
      <c r="P1661">
        <f t="shared" si="225"/>
        <v>0</v>
      </c>
      <c r="Q1661" t="str">
        <f t="shared" si="226"/>
        <v>After 01-15</v>
      </c>
      <c r="R1661">
        <f t="shared" si="227"/>
        <v>179.83500000000001</v>
      </c>
      <c r="S1661">
        <f t="shared" si="228"/>
        <v>179.83500000000001</v>
      </c>
      <c r="T1661">
        <f t="shared" si="229"/>
        <v>94.675000000000011</v>
      </c>
      <c r="U1661" s="2">
        <f>Monthly_Fixed_Costs!$I$2</f>
        <v>26.363636363636363</v>
      </c>
      <c r="V1661">
        <f t="shared" si="230"/>
        <v>6.27</v>
      </c>
      <c r="W1661" s="2">
        <f t="shared" si="231"/>
        <v>62.041363636363648</v>
      </c>
      <c r="X1661">
        <f t="shared" si="232"/>
        <v>5</v>
      </c>
      <c r="Y1661">
        <f t="shared" si="233"/>
        <v>0</v>
      </c>
    </row>
    <row r="1662" spans="1:25" x14ac:dyDescent="0.3">
      <c r="A1662" t="s">
        <v>1698</v>
      </c>
      <c r="B1662" s="1">
        <v>45665</v>
      </c>
      <c r="C1662" s="1">
        <v>45668</v>
      </c>
      <c r="D1662" s="1">
        <v>45667</v>
      </c>
      <c r="E1662" t="s">
        <v>23</v>
      </c>
      <c r="F1662" t="s">
        <v>41</v>
      </c>
      <c r="G1662" t="s">
        <v>18</v>
      </c>
      <c r="H1662" t="s">
        <v>37</v>
      </c>
      <c r="I1662" t="s">
        <v>20</v>
      </c>
      <c r="J1662" t="s">
        <v>21</v>
      </c>
      <c r="K1662">
        <v>1</v>
      </c>
      <c r="L1662">
        <v>107.08</v>
      </c>
      <c r="M1662">
        <v>43.46</v>
      </c>
      <c r="N1662">
        <v>4.04</v>
      </c>
      <c r="O1662">
        <v>15</v>
      </c>
      <c r="P1662">
        <f t="shared" si="225"/>
        <v>1</v>
      </c>
      <c r="Q1662" t="str">
        <f t="shared" si="226"/>
        <v>Before 01-15</v>
      </c>
      <c r="R1662">
        <f t="shared" si="227"/>
        <v>91.018000000000001</v>
      </c>
      <c r="S1662">
        <f t="shared" si="228"/>
        <v>91.018000000000001</v>
      </c>
      <c r="T1662">
        <f t="shared" si="229"/>
        <v>47.558</v>
      </c>
      <c r="U1662" s="2">
        <f>Monthly_Fixed_Costs!$I$2</f>
        <v>26.363636363636363</v>
      </c>
      <c r="V1662">
        <f t="shared" si="230"/>
        <v>4.04</v>
      </c>
      <c r="W1662" s="2">
        <f t="shared" si="231"/>
        <v>17.154363636363637</v>
      </c>
      <c r="X1662">
        <f t="shared" si="232"/>
        <v>2</v>
      </c>
      <c r="Y1662">
        <f t="shared" si="233"/>
        <v>0</v>
      </c>
    </row>
    <row r="1663" spans="1:25" x14ac:dyDescent="0.3">
      <c r="A1663" t="s">
        <v>1699</v>
      </c>
      <c r="B1663" s="1">
        <v>45684</v>
      </c>
      <c r="C1663" s="1">
        <v>45688</v>
      </c>
      <c r="D1663" s="1">
        <v>45689</v>
      </c>
      <c r="E1663" t="s">
        <v>16</v>
      </c>
      <c r="F1663" t="s">
        <v>17</v>
      </c>
      <c r="G1663" t="s">
        <v>24</v>
      </c>
      <c r="H1663" t="s">
        <v>37</v>
      </c>
      <c r="I1663" t="s">
        <v>29</v>
      </c>
      <c r="J1663" t="s">
        <v>27</v>
      </c>
      <c r="K1663">
        <v>13</v>
      </c>
      <c r="L1663">
        <v>87.42</v>
      </c>
      <c r="M1663">
        <v>42.64</v>
      </c>
      <c r="N1663">
        <v>6.08</v>
      </c>
      <c r="O1663">
        <v>0</v>
      </c>
      <c r="P1663">
        <f t="shared" si="225"/>
        <v>0</v>
      </c>
      <c r="Q1663" t="str">
        <f t="shared" si="226"/>
        <v>After 01-15</v>
      </c>
      <c r="R1663">
        <f t="shared" si="227"/>
        <v>87.42</v>
      </c>
      <c r="S1663">
        <f t="shared" si="228"/>
        <v>1136.46</v>
      </c>
      <c r="T1663">
        <f t="shared" si="229"/>
        <v>582.14</v>
      </c>
      <c r="U1663" s="2">
        <f>Monthly_Fixed_Costs!$I$2</f>
        <v>26.363636363636363</v>
      </c>
      <c r="V1663">
        <f t="shared" si="230"/>
        <v>79.040000000000006</v>
      </c>
      <c r="W1663" s="2">
        <f t="shared" si="231"/>
        <v>476.73636363636365</v>
      </c>
      <c r="X1663">
        <f t="shared" si="232"/>
        <v>5</v>
      </c>
      <c r="Y1663">
        <f t="shared" si="233"/>
        <v>0</v>
      </c>
    </row>
    <row r="1664" spans="1:25" x14ac:dyDescent="0.3">
      <c r="A1664" t="s">
        <v>1700</v>
      </c>
      <c r="B1664" s="1">
        <v>45660</v>
      </c>
      <c r="C1664" s="1">
        <v>45664</v>
      </c>
      <c r="D1664" s="1">
        <v>45663</v>
      </c>
      <c r="E1664" t="s">
        <v>16</v>
      </c>
      <c r="F1664" t="s">
        <v>41</v>
      </c>
      <c r="G1664" t="s">
        <v>18</v>
      </c>
      <c r="H1664" t="s">
        <v>33</v>
      </c>
      <c r="I1664" t="s">
        <v>74</v>
      </c>
      <c r="J1664" t="s">
        <v>27</v>
      </c>
      <c r="K1664">
        <v>7</v>
      </c>
      <c r="L1664">
        <v>83.29</v>
      </c>
      <c r="M1664">
        <v>51.67</v>
      </c>
      <c r="N1664">
        <v>4.1900000000000004</v>
      </c>
      <c r="O1664">
        <v>0</v>
      </c>
      <c r="P1664">
        <f t="shared" si="225"/>
        <v>1</v>
      </c>
      <c r="Q1664" t="str">
        <f t="shared" si="226"/>
        <v>Before 01-15</v>
      </c>
      <c r="R1664">
        <f t="shared" si="227"/>
        <v>83.29</v>
      </c>
      <c r="S1664">
        <f t="shared" si="228"/>
        <v>583.03000000000009</v>
      </c>
      <c r="T1664">
        <f t="shared" si="229"/>
        <v>221.34000000000009</v>
      </c>
      <c r="U1664" s="2">
        <f>Monthly_Fixed_Costs!$I$2</f>
        <v>26.363636363636363</v>
      </c>
      <c r="V1664">
        <f t="shared" si="230"/>
        <v>29.330000000000002</v>
      </c>
      <c r="W1664" s="2">
        <f t="shared" si="231"/>
        <v>165.64636363636373</v>
      </c>
      <c r="X1664">
        <f t="shared" si="232"/>
        <v>3</v>
      </c>
      <c r="Y1664">
        <f t="shared" si="233"/>
        <v>0</v>
      </c>
    </row>
    <row r="1665" spans="1:25" x14ac:dyDescent="0.3">
      <c r="A1665" t="s">
        <v>1701</v>
      </c>
      <c r="B1665" s="1">
        <v>45661</v>
      </c>
      <c r="C1665" s="1">
        <v>45663</v>
      </c>
      <c r="D1665" s="1">
        <v>45663</v>
      </c>
      <c r="E1665" t="s">
        <v>16</v>
      </c>
      <c r="F1665" t="s">
        <v>32</v>
      </c>
      <c r="G1665" t="s">
        <v>18</v>
      </c>
      <c r="H1665" t="s">
        <v>37</v>
      </c>
      <c r="I1665" t="s">
        <v>47</v>
      </c>
      <c r="J1665" t="s">
        <v>35</v>
      </c>
      <c r="K1665">
        <v>2</v>
      </c>
      <c r="L1665">
        <v>142</v>
      </c>
      <c r="M1665">
        <v>84.64</v>
      </c>
      <c r="N1665">
        <v>6</v>
      </c>
      <c r="O1665">
        <v>0</v>
      </c>
      <c r="P1665">
        <f t="shared" si="225"/>
        <v>1</v>
      </c>
      <c r="Q1665" t="str">
        <f t="shared" si="226"/>
        <v>Before 01-15</v>
      </c>
      <c r="R1665">
        <f t="shared" si="227"/>
        <v>142</v>
      </c>
      <c r="S1665">
        <f t="shared" si="228"/>
        <v>284</v>
      </c>
      <c r="T1665">
        <f t="shared" si="229"/>
        <v>114.72</v>
      </c>
      <c r="U1665" s="2">
        <f>Monthly_Fixed_Costs!$I$2</f>
        <v>26.363636363636363</v>
      </c>
      <c r="V1665">
        <f t="shared" si="230"/>
        <v>12</v>
      </c>
      <c r="W1665" s="2">
        <f t="shared" si="231"/>
        <v>76.356363636363639</v>
      </c>
      <c r="X1665">
        <f t="shared" si="232"/>
        <v>2</v>
      </c>
      <c r="Y1665">
        <f t="shared" si="233"/>
        <v>0</v>
      </c>
    </row>
    <row r="1666" spans="1:25" x14ac:dyDescent="0.3">
      <c r="A1666" t="s">
        <v>1702</v>
      </c>
      <c r="B1666" s="1">
        <v>45677</v>
      </c>
      <c r="C1666" s="1">
        <v>45681</v>
      </c>
      <c r="D1666" s="1">
        <v>45684</v>
      </c>
      <c r="E1666" t="s">
        <v>23</v>
      </c>
      <c r="F1666" t="s">
        <v>45</v>
      </c>
      <c r="G1666" t="s">
        <v>24</v>
      </c>
      <c r="H1666" t="s">
        <v>37</v>
      </c>
      <c r="I1666" t="s">
        <v>56</v>
      </c>
      <c r="J1666" t="s">
        <v>35</v>
      </c>
      <c r="K1666">
        <v>13</v>
      </c>
      <c r="L1666">
        <v>176.15</v>
      </c>
      <c r="M1666">
        <v>107.37</v>
      </c>
      <c r="N1666">
        <v>9.61</v>
      </c>
      <c r="O1666">
        <v>0</v>
      </c>
      <c r="P1666">
        <f t="shared" si="225"/>
        <v>0</v>
      </c>
      <c r="Q1666" t="str">
        <f t="shared" si="226"/>
        <v>After 01-15</v>
      </c>
      <c r="R1666">
        <f t="shared" si="227"/>
        <v>176.15</v>
      </c>
      <c r="S1666">
        <f t="shared" si="228"/>
        <v>2289.9500000000003</v>
      </c>
      <c r="T1666">
        <f t="shared" si="229"/>
        <v>894.14000000000033</v>
      </c>
      <c r="U1666" s="2">
        <f>Monthly_Fixed_Costs!$I$2</f>
        <v>26.363636363636363</v>
      </c>
      <c r="V1666">
        <f t="shared" si="230"/>
        <v>124.92999999999999</v>
      </c>
      <c r="W1666" s="2">
        <f t="shared" si="231"/>
        <v>742.846363636364</v>
      </c>
      <c r="X1666">
        <f t="shared" si="232"/>
        <v>7</v>
      </c>
      <c r="Y1666">
        <f t="shared" si="233"/>
        <v>0</v>
      </c>
    </row>
    <row r="1667" spans="1:25" x14ac:dyDescent="0.3">
      <c r="A1667" t="s">
        <v>1703</v>
      </c>
      <c r="B1667" s="1">
        <v>45671</v>
      </c>
      <c r="C1667" s="1">
        <v>45673</v>
      </c>
      <c r="D1667" s="1">
        <v>45672</v>
      </c>
      <c r="E1667" t="s">
        <v>23</v>
      </c>
      <c r="F1667" t="s">
        <v>17</v>
      </c>
      <c r="G1667" t="s">
        <v>18</v>
      </c>
      <c r="H1667" t="s">
        <v>25</v>
      </c>
      <c r="I1667" t="s">
        <v>47</v>
      </c>
      <c r="J1667" t="s">
        <v>35</v>
      </c>
      <c r="K1667">
        <v>13</v>
      </c>
      <c r="L1667">
        <v>160.97999999999999</v>
      </c>
      <c r="M1667">
        <v>101.18</v>
      </c>
      <c r="N1667">
        <v>7</v>
      </c>
      <c r="O1667">
        <v>0</v>
      </c>
      <c r="P1667">
        <f t="shared" ref="P1667:P1730" si="234">IF(D1667-C1667 &lt;= 0,1,0)</f>
        <v>1</v>
      </c>
      <c r="Q1667" t="str">
        <f t="shared" ref="Q1667:Q1730" si="235">IF(B1667&lt;=DATE(2025,1,15),"Before 01-15","After 01-15")</f>
        <v>Before 01-15</v>
      </c>
      <c r="R1667">
        <f t="shared" ref="R1667:R1730" si="236">L1667*(1-(0.01*O1667))</f>
        <v>160.97999999999999</v>
      </c>
      <c r="S1667">
        <f t="shared" ref="S1667:S1730" si="237">R1667*K1667</f>
        <v>2092.7399999999998</v>
      </c>
      <c r="T1667">
        <f t="shared" ref="T1667:T1730" si="238">S1667-(M1667*K1667)</f>
        <v>777.39999999999964</v>
      </c>
      <c r="U1667" s="2">
        <f>Monthly_Fixed_Costs!$I$2</f>
        <v>26.363636363636363</v>
      </c>
      <c r="V1667">
        <f t="shared" ref="V1667:V1730" si="239">N1667*K1667</f>
        <v>91</v>
      </c>
      <c r="W1667" s="2">
        <f t="shared" ref="W1667:W1730" si="240">T1667-(U1667+V1667)</f>
        <v>660.03636363636326</v>
      </c>
      <c r="X1667">
        <f t="shared" ref="X1667:X1730" si="241">D1667-B1667</f>
        <v>1</v>
      </c>
      <c r="Y1667">
        <f t="shared" ref="Y1667:Y1730" si="242">IF(W1667&lt;10,1,0)</f>
        <v>0</v>
      </c>
    </row>
    <row r="1668" spans="1:25" x14ac:dyDescent="0.3">
      <c r="A1668" t="s">
        <v>1704</v>
      </c>
      <c r="B1668" s="1">
        <v>45666</v>
      </c>
      <c r="C1668" s="1">
        <v>45669</v>
      </c>
      <c r="D1668" s="1">
        <v>45669</v>
      </c>
      <c r="E1668" t="s">
        <v>16</v>
      </c>
      <c r="F1668" t="s">
        <v>17</v>
      </c>
      <c r="G1668" t="s">
        <v>18</v>
      </c>
      <c r="H1668" t="s">
        <v>37</v>
      </c>
      <c r="I1668" t="s">
        <v>38</v>
      </c>
      <c r="J1668" t="s">
        <v>21</v>
      </c>
      <c r="K1668">
        <v>1</v>
      </c>
      <c r="L1668">
        <v>194.39</v>
      </c>
      <c r="M1668">
        <v>120.62</v>
      </c>
      <c r="N1668">
        <v>11.27</v>
      </c>
      <c r="O1668">
        <v>10</v>
      </c>
      <c r="P1668">
        <f t="shared" si="234"/>
        <v>1</v>
      </c>
      <c r="Q1668" t="str">
        <f t="shared" si="235"/>
        <v>Before 01-15</v>
      </c>
      <c r="R1668">
        <f t="shared" si="236"/>
        <v>174.95099999999999</v>
      </c>
      <c r="S1668">
        <f t="shared" si="237"/>
        <v>174.95099999999999</v>
      </c>
      <c r="T1668">
        <f t="shared" si="238"/>
        <v>54.330999999999989</v>
      </c>
      <c r="U1668" s="2">
        <f>Monthly_Fixed_Costs!$I$2</f>
        <v>26.363636363636363</v>
      </c>
      <c r="V1668">
        <f t="shared" si="239"/>
        <v>11.27</v>
      </c>
      <c r="W1668" s="2">
        <f t="shared" si="240"/>
        <v>16.697363636363626</v>
      </c>
      <c r="X1668">
        <f t="shared" si="241"/>
        <v>3</v>
      </c>
      <c r="Y1668">
        <f t="shared" si="242"/>
        <v>0</v>
      </c>
    </row>
    <row r="1669" spans="1:25" x14ac:dyDescent="0.3">
      <c r="A1669" t="s">
        <v>1705</v>
      </c>
      <c r="B1669" s="1">
        <v>45664</v>
      </c>
      <c r="C1669" s="1">
        <v>45666</v>
      </c>
      <c r="D1669" s="1">
        <v>45665</v>
      </c>
      <c r="E1669" t="s">
        <v>23</v>
      </c>
      <c r="F1669" t="s">
        <v>17</v>
      </c>
      <c r="G1669" t="s">
        <v>18</v>
      </c>
      <c r="H1669" t="s">
        <v>25</v>
      </c>
      <c r="I1669" t="s">
        <v>74</v>
      </c>
      <c r="J1669" t="s">
        <v>27</v>
      </c>
      <c r="K1669">
        <v>5</v>
      </c>
      <c r="L1669">
        <v>60.38</v>
      </c>
      <c r="M1669">
        <v>34.31</v>
      </c>
      <c r="N1669">
        <v>5.98</v>
      </c>
      <c r="O1669">
        <v>10</v>
      </c>
      <c r="P1669">
        <f t="shared" si="234"/>
        <v>1</v>
      </c>
      <c r="Q1669" t="str">
        <f t="shared" si="235"/>
        <v>Before 01-15</v>
      </c>
      <c r="R1669">
        <f t="shared" si="236"/>
        <v>54.342000000000006</v>
      </c>
      <c r="S1669">
        <f t="shared" si="237"/>
        <v>271.71000000000004</v>
      </c>
      <c r="T1669">
        <f t="shared" si="238"/>
        <v>100.16000000000003</v>
      </c>
      <c r="U1669" s="2">
        <f>Monthly_Fixed_Costs!$I$2</f>
        <v>26.363636363636363</v>
      </c>
      <c r="V1669">
        <f t="shared" si="239"/>
        <v>29.900000000000002</v>
      </c>
      <c r="W1669" s="2">
        <f t="shared" si="240"/>
        <v>43.89636363636366</v>
      </c>
      <c r="X1669">
        <f t="shared" si="241"/>
        <v>1</v>
      </c>
      <c r="Y1669">
        <f t="shared" si="242"/>
        <v>0</v>
      </c>
    </row>
    <row r="1670" spans="1:25" x14ac:dyDescent="0.3">
      <c r="A1670" t="s">
        <v>1706</v>
      </c>
      <c r="B1670" s="1">
        <v>45674</v>
      </c>
      <c r="C1670" s="1">
        <v>45677</v>
      </c>
      <c r="D1670" s="1">
        <v>45676</v>
      </c>
      <c r="E1670" t="s">
        <v>23</v>
      </c>
      <c r="F1670" t="s">
        <v>17</v>
      </c>
      <c r="G1670" t="s">
        <v>18</v>
      </c>
      <c r="H1670" t="s">
        <v>25</v>
      </c>
      <c r="I1670" t="s">
        <v>38</v>
      </c>
      <c r="J1670" t="s">
        <v>21</v>
      </c>
      <c r="K1670">
        <v>18</v>
      </c>
      <c r="L1670">
        <v>84.91</v>
      </c>
      <c r="M1670">
        <v>37.07</v>
      </c>
      <c r="N1670">
        <v>9.09</v>
      </c>
      <c r="O1670">
        <v>5</v>
      </c>
      <c r="P1670">
        <f t="shared" si="234"/>
        <v>1</v>
      </c>
      <c r="Q1670" t="str">
        <f t="shared" si="235"/>
        <v>After 01-15</v>
      </c>
      <c r="R1670">
        <f t="shared" si="236"/>
        <v>80.66449999999999</v>
      </c>
      <c r="S1670">
        <f t="shared" si="237"/>
        <v>1451.9609999999998</v>
      </c>
      <c r="T1670">
        <f t="shared" si="238"/>
        <v>784.70099999999979</v>
      </c>
      <c r="U1670" s="2">
        <f>Monthly_Fixed_Costs!$I$2</f>
        <v>26.363636363636363</v>
      </c>
      <c r="V1670">
        <f t="shared" si="239"/>
        <v>163.62</v>
      </c>
      <c r="W1670" s="2">
        <f t="shared" si="240"/>
        <v>594.71736363636342</v>
      </c>
      <c r="X1670">
        <f t="shared" si="241"/>
        <v>2</v>
      </c>
      <c r="Y1670">
        <f t="shared" si="242"/>
        <v>0</v>
      </c>
    </row>
    <row r="1671" spans="1:25" x14ac:dyDescent="0.3">
      <c r="A1671" t="s">
        <v>1707</v>
      </c>
      <c r="B1671" s="1">
        <v>45685</v>
      </c>
      <c r="C1671" s="1">
        <v>45688</v>
      </c>
      <c r="D1671" s="1">
        <v>45689</v>
      </c>
      <c r="E1671" t="s">
        <v>23</v>
      </c>
      <c r="F1671" t="s">
        <v>32</v>
      </c>
      <c r="G1671" t="s">
        <v>24</v>
      </c>
      <c r="H1671" t="s">
        <v>33</v>
      </c>
      <c r="I1671" t="s">
        <v>34</v>
      </c>
      <c r="J1671" t="s">
        <v>35</v>
      </c>
      <c r="K1671">
        <v>1</v>
      </c>
      <c r="L1671">
        <v>90.18</v>
      </c>
      <c r="M1671">
        <v>55.11</v>
      </c>
      <c r="N1671">
        <v>8.1</v>
      </c>
      <c r="O1671">
        <v>10</v>
      </c>
      <c r="P1671">
        <f t="shared" si="234"/>
        <v>0</v>
      </c>
      <c r="Q1671" t="str">
        <f t="shared" si="235"/>
        <v>After 01-15</v>
      </c>
      <c r="R1671">
        <f t="shared" si="236"/>
        <v>81.162000000000006</v>
      </c>
      <c r="S1671">
        <f t="shared" si="237"/>
        <v>81.162000000000006</v>
      </c>
      <c r="T1671">
        <f t="shared" si="238"/>
        <v>26.052000000000007</v>
      </c>
      <c r="U1671" s="2">
        <f>Monthly_Fixed_Costs!$I$2</f>
        <v>26.363636363636363</v>
      </c>
      <c r="V1671">
        <f t="shared" si="239"/>
        <v>8.1</v>
      </c>
      <c r="W1671" s="2">
        <f t="shared" si="240"/>
        <v>-8.4116363636363545</v>
      </c>
      <c r="X1671">
        <f t="shared" si="241"/>
        <v>4</v>
      </c>
      <c r="Y1671">
        <f t="shared" si="242"/>
        <v>1</v>
      </c>
    </row>
    <row r="1672" spans="1:25" x14ac:dyDescent="0.3">
      <c r="A1672" t="s">
        <v>1708</v>
      </c>
      <c r="B1672" s="1">
        <v>45663</v>
      </c>
      <c r="C1672" s="1">
        <v>45665</v>
      </c>
      <c r="D1672" s="1">
        <v>45665</v>
      </c>
      <c r="E1672" t="s">
        <v>23</v>
      </c>
      <c r="F1672" t="s">
        <v>45</v>
      </c>
      <c r="G1672" t="s">
        <v>24</v>
      </c>
      <c r="H1672" t="s">
        <v>19</v>
      </c>
      <c r="I1672" t="s">
        <v>34</v>
      </c>
      <c r="J1672" t="s">
        <v>35</v>
      </c>
      <c r="K1672">
        <v>14</v>
      </c>
      <c r="L1672">
        <v>184.87</v>
      </c>
      <c r="M1672">
        <v>100.68</v>
      </c>
      <c r="N1672">
        <v>11.06</v>
      </c>
      <c r="O1672">
        <v>5</v>
      </c>
      <c r="P1672">
        <f t="shared" si="234"/>
        <v>1</v>
      </c>
      <c r="Q1672" t="str">
        <f t="shared" si="235"/>
        <v>Before 01-15</v>
      </c>
      <c r="R1672">
        <f t="shared" si="236"/>
        <v>175.62649999999999</v>
      </c>
      <c r="S1672">
        <f t="shared" si="237"/>
        <v>2458.7709999999997</v>
      </c>
      <c r="T1672">
        <f t="shared" si="238"/>
        <v>1049.2509999999997</v>
      </c>
      <c r="U1672" s="2">
        <f>Monthly_Fixed_Costs!$I$2</f>
        <v>26.363636363636363</v>
      </c>
      <c r="V1672">
        <f t="shared" si="239"/>
        <v>154.84</v>
      </c>
      <c r="W1672" s="2">
        <f t="shared" si="240"/>
        <v>868.04736363636334</v>
      </c>
      <c r="X1672">
        <f t="shared" si="241"/>
        <v>2</v>
      </c>
      <c r="Y1672">
        <f t="shared" si="242"/>
        <v>0</v>
      </c>
    </row>
    <row r="1673" spans="1:25" x14ac:dyDescent="0.3">
      <c r="A1673" t="s">
        <v>1709</v>
      </c>
      <c r="B1673" s="1">
        <v>45688</v>
      </c>
      <c r="C1673" s="1">
        <v>45690</v>
      </c>
      <c r="D1673" s="1">
        <v>45690</v>
      </c>
      <c r="E1673" t="s">
        <v>23</v>
      </c>
      <c r="F1673" t="s">
        <v>32</v>
      </c>
      <c r="G1673" t="s">
        <v>24</v>
      </c>
      <c r="H1673" t="s">
        <v>37</v>
      </c>
      <c r="I1673" t="s">
        <v>34</v>
      </c>
      <c r="J1673" t="s">
        <v>35</v>
      </c>
      <c r="K1673">
        <v>15</v>
      </c>
      <c r="L1673">
        <v>145.63</v>
      </c>
      <c r="M1673">
        <v>70.31</v>
      </c>
      <c r="N1673">
        <v>9.52</v>
      </c>
      <c r="O1673">
        <v>10</v>
      </c>
      <c r="P1673">
        <f t="shared" si="234"/>
        <v>1</v>
      </c>
      <c r="Q1673" t="str">
        <f t="shared" si="235"/>
        <v>After 01-15</v>
      </c>
      <c r="R1673">
        <f t="shared" si="236"/>
        <v>131.06700000000001</v>
      </c>
      <c r="S1673">
        <f t="shared" si="237"/>
        <v>1966.0050000000001</v>
      </c>
      <c r="T1673">
        <f t="shared" si="238"/>
        <v>911.35500000000002</v>
      </c>
      <c r="U1673" s="2">
        <f>Monthly_Fixed_Costs!$I$2</f>
        <v>26.363636363636363</v>
      </c>
      <c r="V1673">
        <f t="shared" si="239"/>
        <v>142.79999999999998</v>
      </c>
      <c r="W1673" s="2">
        <f t="shared" si="240"/>
        <v>742.19136363636369</v>
      </c>
      <c r="X1673">
        <f t="shared" si="241"/>
        <v>2</v>
      </c>
      <c r="Y1673">
        <f t="shared" si="242"/>
        <v>0</v>
      </c>
    </row>
    <row r="1674" spans="1:25" x14ac:dyDescent="0.3">
      <c r="A1674" t="s">
        <v>1710</v>
      </c>
      <c r="B1674" s="1">
        <v>45663</v>
      </c>
      <c r="C1674" s="1">
        <v>45667</v>
      </c>
      <c r="D1674" s="1">
        <v>45667</v>
      </c>
      <c r="E1674" t="s">
        <v>16</v>
      </c>
      <c r="F1674" t="s">
        <v>32</v>
      </c>
      <c r="G1674" t="s">
        <v>24</v>
      </c>
      <c r="H1674" t="s">
        <v>25</v>
      </c>
      <c r="I1674" t="s">
        <v>74</v>
      </c>
      <c r="J1674" t="s">
        <v>27</v>
      </c>
      <c r="K1674">
        <v>2</v>
      </c>
      <c r="L1674">
        <v>169.83</v>
      </c>
      <c r="M1674">
        <v>80.88</v>
      </c>
      <c r="N1674">
        <v>3.28</v>
      </c>
      <c r="O1674">
        <v>15</v>
      </c>
      <c r="P1674">
        <f t="shared" si="234"/>
        <v>1</v>
      </c>
      <c r="Q1674" t="str">
        <f t="shared" si="235"/>
        <v>Before 01-15</v>
      </c>
      <c r="R1674">
        <f t="shared" si="236"/>
        <v>144.35550000000001</v>
      </c>
      <c r="S1674">
        <f t="shared" si="237"/>
        <v>288.71100000000001</v>
      </c>
      <c r="T1674">
        <f t="shared" si="238"/>
        <v>126.95100000000002</v>
      </c>
      <c r="U1674" s="2">
        <f>Monthly_Fixed_Costs!$I$2</f>
        <v>26.363636363636363</v>
      </c>
      <c r="V1674">
        <f t="shared" si="239"/>
        <v>6.56</v>
      </c>
      <c r="W1674" s="2">
        <f t="shared" si="240"/>
        <v>94.02736363636366</v>
      </c>
      <c r="X1674">
        <f t="shared" si="241"/>
        <v>4</v>
      </c>
      <c r="Y1674">
        <f t="shared" si="242"/>
        <v>0</v>
      </c>
    </row>
    <row r="1675" spans="1:25" x14ac:dyDescent="0.3">
      <c r="A1675" t="s">
        <v>1711</v>
      </c>
      <c r="B1675" s="1">
        <v>45665</v>
      </c>
      <c r="C1675" s="1">
        <v>45669</v>
      </c>
      <c r="D1675" s="1">
        <v>45668</v>
      </c>
      <c r="E1675" t="s">
        <v>16</v>
      </c>
      <c r="F1675" t="s">
        <v>17</v>
      </c>
      <c r="G1675" t="s">
        <v>24</v>
      </c>
      <c r="H1675" t="s">
        <v>33</v>
      </c>
      <c r="I1675" t="s">
        <v>26</v>
      </c>
      <c r="J1675" t="s">
        <v>27</v>
      </c>
      <c r="K1675">
        <v>17</v>
      </c>
      <c r="L1675">
        <v>171.74</v>
      </c>
      <c r="M1675">
        <v>106.4</v>
      </c>
      <c r="N1675">
        <v>4.93</v>
      </c>
      <c r="O1675">
        <v>15</v>
      </c>
      <c r="P1675">
        <f t="shared" si="234"/>
        <v>1</v>
      </c>
      <c r="Q1675" t="str">
        <f t="shared" si="235"/>
        <v>Before 01-15</v>
      </c>
      <c r="R1675">
        <f t="shared" si="236"/>
        <v>145.97900000000001</v>
      </c>
      <c r="S1675">
        <f t="shared" si="237"/>
        <v>2481.643</v>
      </c>
      <c r="T1675">
        <f t="shared" si="238"/>
        <v>672.84299999999985</v>
      </c>
      <c r="U1675" s="2">
        <f>Monthly_Fixed_Costs!$I$2</f>
        <v>26.363636363636363</v>
      </c>
      <c r="V1675">
        <f t="shared" si="239"/>
        <v>83.81</v>
      </c>
      <c r="W1675" s="2">
        <f t="shared" si="240"/>
        <v>562.66936363636353</v>
      </c>
      <c r="X1675">
        <f t="shared" si="241"/>
        <v>3</v>
      </c>
      <c r="Y1675">
        <f t="shared" si="242"/>
        <v>0</v>
      </c>
    </row>
    <row r="1676" spans="1:25" x14ac:dyDescent="0.3">
      <c r="A1676" t="s">
        <v>1712</v>
      </c>
      <c r="B1676" s="1">
        <v>45668</v>
      </c>
      <c r="C1676" s="1">
        <v>45670</v>
      </c>
      <c r="D1676" s="1">
        <v>45670</v>
      </c>
      <c r="E1676" t="s">
        <v>23</v>
      </c>
      <c r="F1676" t="s">
        <v>41</v>
      </c>
      <c r="G1676" t="s">
        <v>24</v>
      </c>
      <c r="H1676" t="s">
        <v>33</v>
      </c>
      <c r="I1676" t="s">
        <v>26</v>
      </c>
      <c r="J1676" t="s">
        <v>27</v>
      </c>
      <c r="K1676">
        <v>12</v>
      </c>
      <c r="L1676">
        <v>101.34</v>
      </c>
      <c r="M1676">
        <v>46.69</v>
      </c>
      <c r="N1676">
        <v>11.07</v>
      </c>
      <c r="O1676">
        <v>0</v>
      </c>
      <c r="P1676">
        <f t="shared" si="234"/>
        <v>1</v>
      </c>
      <c r="Q1676" t="str">
        <f t="shared" si="235"/>
        <v>Before 01-15</v>
      </c>
      <c r="R1676">
        <f t="shared" si="236"/>
        <v>101.34</v>
      </c>
      <c r="S1676">
        <f t="shared" si="237"/>
        <v>1216.08</v>
      </c>
      <c r="T1676">
        <f t="shared" si="238"/>
        <v>655.8</v>
      </c>
      <c r="U1676" s="2">
        <f>Monthly_Fixed_Costs!$I$2</f>
        <v>26.363636363636363</v>
      </c>
      <c r="V1676">
        <f t="shared" si="239"/>
        <v>132.84</v>
      </c>
      <c r="W1676" s="2">
        <f t="shared" si="240"/>
        <v>496.59636363636355</v>
      </c>
      <c r="X1676">
        <f t="shared" si="241"/>
        <v>2</v>
      </c>
      <c r="Y1676">
        <f t="shared" si="242"/>
        <v>0</v>
      </c>
    </row>
    <row r="1677" spans="1:25" x14ac:dyDescent="0.3">
      <c r="A1677" t="s">
        <v>1713</v>
      </c>
      <c r="B1677" s="1">
        <v>45666</v>
      </c>
      <c r="C1677" s="1">
        <v>45668</v>
      </c>
      <c r="D1677" s="1">
        <v>45668</v>
      </c>
      <c r="E1677" t="s">
        <v>23</v>
      </c>
      <c r="F1677" t="s">
        <v>41</v>
      </c>
      <c r="G1677" t="s">
        <v>24</v>
      </c>
      <c r="H1677" t="s">
        <v>37</v>
      </c>
      <c r="I1677" t="s">
        <v>47</v>
      </c>
      <c r="J1677" t="s">
        <v>35</v>
      </c>
      <c r="K1677">
        <v>18</v>
      </c>
      <c r="L1677">
        <v>142.53</v>
      </c>
      <c r="M1677">
        <v>64.87</v>
      </c>
      <c r="N1677">
        <v>7.93</v>
      </c>
      <c r="O1677">
        <v>10</v>
      </c>
      <c r="P1677">
        <f t="shared" si="234"/>
        <v>1</v>
      </c>
      <c r="Q1677" t="str">
        <f t="shared" si="235"/>
        <v>Before 01-15</v>
      </c>
      <c r="R1677">
        <f t="shared" si="236"/>
        <v>128.27700000000002</v>
      </c>
      <c r="S1677">
        <f t="shared" si="237"/>
        <v>2308.9860000000003</v>
      </c>
      <c r="T1677">
        <f t="shared" si="238"/>
        <v>1141.3260000000002</v>
      </c>
      <c r="U1677" s="2">
        <f>Monthly_Fixed_Costs!$I$2</f>
        <v>26.363636363636363</v>
      </c>
      <c r="V1677">
        <f t="shared" si="239"/>
        <v>142.74</v>
      </c>
      <c r="W1677" s="2">
        <f t="shared" si="240"/>
        <v>972.22236363636387</v>
      </c>
      <c r="X1677">
        <f t="shared" si="241"/>
        <v>2</v>
      </c>
      <c r="Y1677">
        <f t="shared" si="242"/>
        <v>0</v>
      </c>
    </row>
    <row r="1678" spans="1:25" x14ac:dyDescent="0.3">
      <c r="A1678" t="s">
        <v>1714</v>
      </c>
      <c r="B1678" s="1">
        <v>45681</v>
      </c>
      <c r="C1678" s="1">
        <v>45683</v>
      </c>
      <c r="D1678" s="1">
        <v>45683</v>
      </c>
      <c r="E1678" t="s">
        <v>16</v>
      </c>
      <c r="F1678" t="s">
        <v>17</v>
      </c>
      <c r="G1678" t="s">
        <v>24</v>
      </c>
      <c r="H1678" t="s">
        <v>33</v>
      </c>
      <c r="I1678" t="s">
        <v>56</v>
      </c>
      <c r="J1678" t="s">
        <v>35</v>
      </c>
      <c r="K1678">
        <v>15</v>
      </c>
      <c r="L1678">
        <v>56.07</v>
      </c>
      <c r="M1678">
        <v>25.42</v>
      </c>
      <c r="N1678">
        <v>6.68</v>
      </c>
      <c r="O1678">
        <v>10</v>
      </c>
      <c r="P1678">
        <f t="shared" si="234"/>
        <v>1</v>
      </c>
      <c r="Q1678" t="str">
        <f t="shared" si="235"/>
        <v>After 01-15</v>
      </c>
      <c r="R1678">
        <f t="shared" si="236"/>
        <v>50.463000000000001</v>
      </c>
      <c r="S1678">
        <f t="shared" si="237"/>
        <v>756.94500000000005</v>
      </c>
      <c r="T1678">
        <f t="shared" si="238"/>
        <v>375.64500000000004</v>
      </c>
      <c r="U1678" s="2">
        <f>Monthly_Fixed_Costs!$I$2</f>
        <v>26.363636363636363</v>
      </c>
      <c r="V1678">
        <f t="shared" si="239"/>
        <v>100.19999999999999</v>
      </c>
      <c r="W1678" s="2">
        <f t="shared" si="240"/>
        <v>249.08136363636368</v>
      </c>
      <c r="X1678">
        <f t="shared" si="241"/>
        <v>2</v>
      </c>
      <c r="Y1678">
        <f t="shared" si="242"/>
        <v>0</v>
      </c>
    </row>
    <row r="1679" spans="1:25" x14ac:dyDescent="0.3">
      <c r="A1679" t="s">
        <v>1715</v>
      </c>
      <c r="B1679" s="1">
        <v>45659</v>
      </c>
      <c r="C1679" s="1">
        <v>45661</v>
      </c>
      <c r="D1679" s="1">
        <v>45661</v>
      </c>
      <c r="E1679" t="s">
        <v>23</v>
      </c>
      <c r="F1679" t="s">
        <v>17</v>
      </c>
      <c r="G1679" t="s">
        <v>24</v>
      </c>
      <c r="H1679" t="s">
        <v>33</v>
      </c>
      <c r="I1679" t="s">
        <v>34</v>
      </c>
      <c r="J1679" t="s">
        <v>35</v>
      </c>
      <c r="K1679">
        <v>9</v>
      </c>
      <c r="L1679">
        <v>48.16</v>
      </c>
      <c r="M1679">
        <v>19.47</v>
      </c>
      <c r="N1679">
        <v>8.68</v>
      </c>
      <c r="O1679">
        <v>0</v>
      </c>
      <c r="P1679">
        <f t="shared" si="234"/>
        <v>1</v>
      </c>
      <c r="Q1679" t="str">
        <f t="shared" si="235"/>
        <v>Before 01-15</v>
      </c>
      <c r="R1679">
        <f t="shared" si="236"/>
        <v>48.16</v>
      </c>
      <c r="S1679">
        <f t="shared" si="237"/>
        <v>433.43999999999994</v>
      </c>
      <c r="T1679">
        <f t="shared" si="238"/>
        <v>258.20999999999992</v>
      </c>
      <c r="U1679" s="2">
        <f>Monthly_Fixed_Costs!$I$2</f>
        <v>26.363636363636363</v>
      </c>
      <c r="V1679">
        <f t="shared" si="239"/>
        <v>78.12</v>
      </c>
      <c r="W1679" s="2">
        <f t="shared" si="240"/>
        <v>153.72636363636354</v>
      </c>
      <c r="X1679">
        <f t="shared" si="241"/>
        <v>2</v>
      </c>
      <c r="Y1679">
        <f t="shared" si="242"/>
        <v>0</v>
      </c>
    </row>
    <row r="1680" spans="1:25" x14ac:dyDescent="0.3">
      <c r="A1680" t="s">
        <v>1716</v>
      </c>
      <c r="B1680" s="1">
        <v>45662</v>
      </c>
      <c r="C1680" s="1">
        <v>45665</v>
      </c>
      <c r="D1680" s="1">
        <v>45665</v>
      </c>
      <c r="E1680" t="s">
        <v>16</v>
      </c>
      <c r="F1680" t="s">
        <v>17</v>
      </c>
      <c r="G1680" t="s">
        <v>24</v>
      </c>
      <c r="H1680" t="s">
        <v>37</v>
      </c>
      <c r="I1680" t="s">
        <v>38</v>
      </c>
      <c r="J1680" t="s">
        <v>21</v>
      </c>
      <c r="K1680">
        <v>8</v>
      </c>
      <c r="L1680">
        <v>21.22</v>
      </c>
      <c r="M1680">
        <v>13.69</v>
      </c>
      <c r="N1680">
        <v>6.42</v>
      </c>
      <c r="O1680">
        <v>10</v>
      </c>
      <c r="P1680">
        <f t="shared" si="234"/>
        <v>1</v>
      </c>
      <c r="Q1680" t="str">
        <f t="shared" si="235"/>
        <v>Before 01-15</v>
      </c>
      <c r="R1680">
        <f t="shared" si="236"/>
        <v>19.097999999999999</v>
      </c>
      <c r="S1680">
        <f t="shared" si="237"/>
        <v>152.78399999999999</v>
      </c>
      <c r="T1680">
        <f t="shared" si="238"/>
        <v>43.263999999999996</v>
      </c>
      <c r="U1680" s="2">
        <f>Monthly_Fixed_Costs!$I$2</f>
        <v>26.363636363636363</v>
      </c>
      <c r="V1680">
        <f t="shared" si="239"/>
        <v>51.36</v>
      </c>
      <c r="W1680" s="2">
        <f t="shared" si="240"/>
        <v>-34.459636363636363</v>
      </c>
      <c r="X1680">
        <f t="shared" si="241"/>
        <v>3</v>
      </c>
      <c r="Y1680">
        <f t="shared" si="242"/>
        <v>1</v>
      </c>
    </row>
    <row r="1681" spans="1:25" x14ac:dyDescent="0.3">
      <c r="A1681" t="s">
        <v>1717</v>
      </c>
      <c r="B1681" s="1">
        <v>45673</v>
      </c>
      <c r="C1681" s="1">
        <v>45676</v>
      </c>
      <c r="D1681" s="1">
        <v>45676</v>
      </c>
      <c r="E1681" t="s">
        <v>23</v>
      </c>
      <c r="F1681" t="s">
        <v>17</v>
      </c>
      <c r="G1681" t="s">
        <v>18</v>
      </c>
      <c r="H1681" t="s">
        <v>33</v>
      </c>
      <c r="I1681" t="s">
        <v>20</v>
      </c>
      <c r="J1681" t="s">
        <v>21</v>
      </c>
      <c r="K1681">
        <v>13</v>
      </c>
      <c r="L1681">
        <v>69.069999999999993</v>
      </c>
      <c r="M1681">
        <v>44.34</v>
      </c>
      <c r="N1681">
        <v>7.96</v>
      </c>
      <c r="O1681">
        <v>15</v>
      </c>
      <c r="P1681">
        <f t="shared" si="234"/>
        <v>1</v>
      </c>
      <c r="Q1681" t="str">
        <f t="shared" si="235"/>
        <v>After 01-15</v>
      </c>
      <c r="R1681">
        <f t="shared" si="236"/>
        <v>58.709499999999991</v>
      </c>
      <c r="S1681">
        <f t="shared" si="237"/>
        <v>763.22349999999983</v>
      </c>
      <c r="T1681">
        <f t="shared" si="238"/>
        <v>186.80349999999976</v>
      </c>
      <c r="U1681" s="2">
        <f>Monthly_Fixed_Costs!$I$2</f>
        <v>26.363636363636363</v>
      </c>
      <c r="V1681">
        <f t="shared" si="239"/>
        <v>103.48</v>
      </c>
      <c r="W1681" s="2">
        <f t="shared" si="240"/>
        <v>56.959863636363394</v>
      </c>
      <c r="X1681">
        <f t="shared" si="241"/>
        <v>3</v>
      </c>
      <c r="Y1681">
        <f t="shared" si="242"/>
        <v>0</v>
      </c>
    </row>
    <row r="1682" spans="1:25" x14ac:dyDescent="0.3">
      <c r="A1682" t="s">
        <v>1718</v>
      </c>
      <c r="B1682" s="1">
        <v>45678</v>
      </c>
      <c r="C1682" s="1">
        <v>45680</v>
      </c>
      <c r="D1682" s="1">
        <v>45680</v>
      </c>
      <c r="E1682" t="s">
        <v>16</v>
      </c>
      <c r="F1682" t="s">
        <v>45</v>
      </c>
      <c r="G1682" t="s">
        <v>18</v>
      </c>
      <c r="H1682" t="s">
        <v>25</v>
      </c>
      <c r="I1682" t="s">
        <v>26</v>
      </c>
      <c r="J1682" t="s">
        <v>27</v>
      </c>
      <c r="K1682">
        <v>16</v>
      </c>
      <c r="L1682">
        <v>47.75</v>
      </c>
      <c r="M1682">
        <v>24.33</v>
      </c>
      <c r="N1682">
        <v>4.4400000000000004</v>
      </c>
      <c r="O1682">
        <v>15</v>
      </c>
      <c r="P1682">
        <f t="shared" si="234"/>
        <v>1</v>
      </c>
      <c r="Q1682" t="str">
        <f t="shared" si="235"/>
        <v>After 01-15</v>
      </c>
      <c r="R1682">
        <f t="shared" si="236"/>
        <v>40.587499999999999</v>
      </c>
      <c r="S1682">
        <f t="shared" si="237"/>
        <v>649.4</v>
      </c>
      <c r="T1682">
        <f t="shared" si="238"/>
        <v>260.12</v>
      </c>
      <c r="U1682" s="2">
        <f>Monthly_Fixed_Costs!$I$2</f>
        <v>26.363636363636363</v>
      </c>
      <c r="V1682">
        <f t="shared" si="239"/>
        <v>71.040000000000006</v>
      </c>
      <c r="W1682" s="2">
        <f t="shared" si="240"/>
        <v>162.71636363636364</v>
      </c>
      <c r="X1682">
        <f t="shared" si="241"/>
        <v>2</v>
      </c>
      <c r="Y1682">
        <f t="shared" si="242"/>
        <v>0</v>
      </c>
    </row>
    <row r="1683" spans="1:25" x14ac:dyDescent="0.3">
      <c r="A1683" t="s">
        <v>1719</v>
      </c>
      <c r="B1683" s="1">
        <v>45679</v>
      </c>
      <c r="C1683" s="1">
        <v>45682</v>
      </c>
      <c r="D1683" s="1">
        <v>45685</v>
      </c>
      <c r="E1683" t="s">
        <v>16</v>
      </c>
      <c r="F1683" t="s">
        <v>17</v>
      </c>
      <c r="G1683" t="s">
        <v>24</v>
      </c>
      <c r="H1683" t="s">
        <v>37</v>
      </c>
      <c r="I1683" t="s">
        <v>20</v>
      </c>
      <c r="J1683" t="s">
        <v>21</v>
      </c>
      <c r="K1683">
        <v>1</v>
      </c>
      <c r="L1683">
        <v>192.38</v>
      </c>
      <c r="M1683">
        <v>78.38</v>
      </c>
      <c r="N1683">
        <v>7.53</v>
      </c>
      <c r="O1683">
        <v>10</v>
      </c>
      <c r="P1683">
        <f t="shared" si="234"/>
        <v>0</v>
      </c>
      <c r="Q1683" t="str">
        <f t="shared" si="235"/>
        <v>After 01-15</v>
      </c>
      <c r="R1683">
        <f t="shared" si="236"/>
        <v>173.142</v>
      </c>
      <c r="S1683">
        <f t="shared" si="237"/>
        <v>173.142</v>
      </c>
      <c r="T1683">
        <f t="shared" si="238"/>
        <v>94.762</v>
      </c>
      <c r="U1683" s="2">
        <f>Monthly_Fixed_Costs!$I$2</f>
        <v>26.363636363636363</v>
      </c>
      <c r="V1683">
        <f t="shared" si="239"/>
        <v>7.53</v>
      </c>
      <c r="W1683" s="2">
        <f t="shared" si="240"/>
        <v>60.86836363636364</v>
      </c>
      <c r="X1683">
        <f t="shared" si="241"/>
        <v>6</v>
      </c>
      <c r="Y1683">
        <f t="shared" si="242"/>
        <v>0</v>
      </c>
    </row>
    <row r="1684" spans="1:25" x14ac:dyDescent="0.3">
      <c r="A1684" t="s">
        <v>1720</v>
      </c>
      <c r="B1684" s="1">
        <v>45687</v>
      </c>
      <c r="C1684" s="1">
        <v>45691</v>
      </c>
      <c r="D1684" s="1">
        <v>45691</v>
      </c>
      <c r="E1684" t="s">
        <v>16</v>
      </c>
      <c r="F1684" t="s">
        <v>45</v>
      </c>
      <c r="G1684" t="s">
        <v>24</v>
      </c>
      <c r="H1684" t="s">
        <v>37</v>
      </c>
      <c r="I1684" t="s">
        <v>29</v>
      </c>
      <c r="J1684" t="s">
        <v>27</v>
      </c>
      <c r="K1684">
        <v>3</v>
      </c>
      <c r="L1684">
        <v>86.64</v>
      </c>
      <c r="M1684">
        <v>48.41</v>
      </c>
      <c r="N1684">
        <v>10.4</v>
      </c>
      <c r="O1684">
        <v>0</v>
      </c>
      <c r="P1684">
        <f t="shared" si="234"/>
        <v>1</v>
      </c>
      <c r="Q1684" t="str">
        <f t="shared" si="235"/>
        <v>After 01-15</v>
      </c>
      <c r="R1684">
        <f t="shared" si="236"/>
        <v>86.64</v>
      </c>
      <c r="S1684">
        <f t="shared" si="237"/>
        <v>259.92</v>
      </c>
      <c r="T1684">
        <f t="shared" si="238"/>
        <v>114.69000000000003</v>
      </c>
      <c r="U1684" s="2">
        <f>Monthly_Fixed_Costs!$I$2</f>
        <v>26.363636363636363</v>
      </c>
      <c r="V1684">
        <f t="shared" si="239"/>
        <v>31.200000000000003</v>
      </c>
      <c r="W1684" s="2">
        <f t="shared" si="240"/>
        <v>57.126363636363664</v>
      </c>
      <c r="X1684">
        <f t="shared" si="241"/>
        <v>4</v>
      </c>
      <c r="Y1684">
        <f t="shared" si="242"/>
        <v>0</v>
      </c>
    </row>
    <row r="1685" spans="1:25" x14ac:dyDescent="0.3">
      <c r="A1685" t="s">
        <v>1721</v>
      </c>
      <c r="B1685" s="1">
        <v>45678</v>
      </c>
      <c r="C1685" s="1">
        <v>45680</v>
      </c>
      <c r="D1685" s="1">
        <v>45680</v>
      </c>
      <c r="E1685" t="s">
        <v>23</v>
      </c>
      <c r="F1685" t="s">
        <v>45</v>
      </c>
      <c r="G1685" t="s">
        <v>18</v>
      </c>
      <c r="H1685" t="s">
        <v>37</v>
      </c>
      <c r="I1685" t="s">
        <v>29</v>
      </c>
      <c r="J1685" t="s">
        <v>27</v>
      </c>
      <c r="K1685">
        <v>15</v>
      </c>
      <c r="L1685">
        <v>39.700000000000003</v>
      </c>
      <c r="M1685">
        <v>24.97</v>
      </c>
      <c r="N1685">
        <v>7.64</v>
      </c>
      <c r="O1685">
        <v>5</v>
      </c>
      <c r="P1685">
        <f t="shared" si="234"/>
        <v>1</v>
      </c>
      <c r="Q1685" t="str">
        <f t="shared" si="235"/>
        <v>After 01-15</v>
      </c>
      <c r="R1685">
        <f t="shared" si="236"/>
        <v>37.715000000000003</v>
      </c>
      <c r="S1685">
        <f t="shared" si="237"/>
        <v>565.72500000000002</v>
      </c>
      <c r="T1685">
        <f t="shared" si="238"/>
        <v>191.17500000000007</v>
      </c>
      <c r="U1685" s="2">
        <f>Monthly_Fixed_Costs!$I$2</f>
        <v>26.363636363636363</v>
      </c>
      <c r="V1685">
        <f t="shared" si="239"/>
        <v>114.6</v>
      </c>
      <c r="W1685" s="2">
        <f t="shared" si="240"/>
        <v>50.2113636363637</v>
      </c>
      <c r="X1685">
        <f t="shared" si="241"/>
        <v>2</v>
      </c>
      <c r="Y1685">
        <f t="shared" si="242"/>
        <v>0</v>
      </c>
    </row>
    <row r="1686" spans="1:25" x14ac:dyDescent="0.3">
      <c r="A1686" t="s">
        <v>1722</v>
      </c>
      <c r="B1686" s="1">
        <v>45668</v>
      </c>
      <c r="C1686" s="1">
        <v>45671</v>
      </c>
      <c r="D1686" s="1">
        <v>45671</v>
      </c>
      <c r="E1686" t="s">
        <v>23</v>
      </c>
      <c r="F1686" t="s">
        <v>45</v>
      </c>
      <c r="G1686" t="s">
        <v>24</v>
      </c>
      <c r="H1686" t="s">
        <v>25</v>
      </c>
      <c r="I1686" t="s">
        <v>74</v>
      </c>
      <c r="J1686" t="s">
        <v>27</v>
      </c>
      <c r="K1686">
        <v>13</v>
      </c>
      <c r="L1686">
        <v>69.14</v>
      </c>
      <c r="M1686">
        <v>37.130000000000003</v>
      </c>
      <c r="N1686">
        <v>3.67</v>
      </c>
      <c r="O1686">
        <v>0</v>
      </c>
      <c r="P1686">
        <f t="shared" si="234"/>
        <v>1</v>
      </c>
      <c r="Q1686" t="str">
        <f t="shared" si="235"/>
        <v>Before 01-15</v>
      </c>
      <c r="R1686">
        <f t="shared" si="236"/>
        <v>69.14</v>
      </c>
      <c r="S1686">
        <f t="shared" si="237"/>
        <v>898.82</v>
      </c>
      <c r="T1686">
        <f t="shared" si="238"/>
        <v>416.13</v>
      </c>
      <c r="U1686" s="2">
        <f>Monthly_Fixed_Costs!$I$2</f>
        <v>26.363636363636363</v>
      </c>
      <c r="V1686">
        <f t="shared" si="239"/>
        <v>47.71</v>
      </c>
      <c r="W1686" s="2">
        <f t="shared" si="240"/>
        <v>342.05636363636364</v>
      </c>
      <c r="X1686">
        <f t="shared" si="241"/>
        <v>3</v>
      </c>
      <c r="Y1686">
        <f t="shared" si="242"/>
        <v>0</v>
      </c>
    </row>
    <row r="1687" spans="1:25" x14ac:dyDescent="0.3">
      <c r="A1687" t="s">
        <v>1723</v>
      </c>
      <c r="B1687" s="1">
        <v>45681</v>
      </c>
      <c r="C1687" s="1">
        <v>45685</v>
      </c>
      <c r="D1687" s="1">
        <v>45687</v>
      </c>
      <c r="E1687" t="s">
        <v>23</v>
      </c>
      <c r="F1687" t="s">
        <v>41</v>
      </c>
      <c r="G1687" t="s">
        <v>18</v>
      </c>
      <c r="H1687" t="s">
        <v>19</v>
      </c>
      <c r="I1687" t="s">
        <v>56</v>
      </c>
      <c r="J1687" t="s">
        <v>35</v>
      </c>
      <c r="K1687">
        <v>15</v>
      </c>
      <c r="L1687">
        <v>172.22</v>
      </c>
      <c r="M1687">
        <v>75.239999999999995</v>
      </c>
      <c r="N1687">
        <v>11.89</v>
      </c>
      <c r="O1687">
        <v>10</v>
      </c>
      <c r="P1687">
        <f t="shared" si="234"/>
        <v>0</v>
      </c>
      <c r="Q1687" t="str">
        <f t="shared" si="235"/>
        <v>After 01-15</v>
      </c>
      <c r="R1687">
        <f t="shared" si="236"/>
        <v>154.99799999999999</v>
      </c>
      <c r="S1687">
        <f t="shared" si="237"/>
        <v>2324.9699999999998</v>
      </c>
      <c r="T1687">
        <f t="shared" si="238"/>
        <v>1196.3699999999999</v>
      </c>
      <c r="U1687" s="2">
        <f>Monthly_Fixed_Costs!$I$2</f>
        <v>26.363636363636363</v>
      </c>
      <c r="V1687">
        <f t="shared" si="239"/>
        <v>178.35000000000002</v>
      </c>
      <c r="W1687" s="2">
        <f t="shared" si="240"/>
        <v>991.65636363636349</v>
      </c>
      <c r="X1687">
        <f t="shared" si="241"/>
        <v>6</v>
      </c>
      <c r="Y1687">
        <f t="shared" si="242"/>
        <v>0</v>
      </c>
    </row>
    <row r="1688" spans="1:25" x14ac:dyDescent="0.3">
      <c r="A1688" t="s">
        <v>1724</v>
      </c>
      <c r="B1688" s="1">
        <v>45688</v>
      </c>
      <c r="C1688" s="1">
        <v>45692</v>
      </c>
      <c r="D1688" s="1">
        <v>45692</v>
      </c>
      <c r="E1688" t="s">
        <v>16</v>
      </c>
      <c r="F1688" t="s">
        <v>41</v>
      </c>
      <c r="G1688" t="s">
        <v>24</v>
      </c>
      <c r="H1688" t="s">
        <v>25</v>
      </c>
      <c r="I1688" t="s">
        <v>26</v>
      </c>
      <c r="J1688" t="s">
        <v>27</v>
      </c>
      <c r="K1688">
        <v>9</v>
      </c>
      <c r="L1688">
        <v>182.11</v>
      </c>
      <c r="M1688">
        <v>86.22</v>
      </c>
      <c r="N1688">
        <v>11.94</v>
      </c>
      <c r="O1688">
        <v>5</v>
      </c>
      <c r="P1688">
        <f t="shared" si="234"/>
        <v>1</v>
      </c>
      <c r="Q1688" t="str">
        <f t="shared" si="235"/>
        <v>After 01-15</v>
      </c>
      <c r="R1688">
        <f t="shared" si="236"/>
        <v>173.00450000000001</v>
      </c>
      <c r="S1688">
        <f t="shared" si="237"/>
        <v>1557.0405000000001</v>
      </c>
      <c r="T1688">
        <f t="shared" si="238"/>
        <v>781.06050000000005</v>
      </c>
      <c r="U1688" s="2">
        <f>Monthly_Fixed_Costs!$I$2</f>
        <v>26.363636363636363</v>
      </c>
      <c r="V1688">
        <f t="shared" si="239"/>
        <v>107.46</v>
      </c>
      <c r="W1688" s="2">
        <f t="shared" si="240"/>
        <v>647.23686363636375</v>
      </c>
      <c r="X1688">
        <f t="shared" si="241"/>
        <v>4</v>
      </c>
      <c r="Y1688">
        <f t="shared" si="242"/>
        <v>0</v>
      </c>
    </row>
    <row r="1689" spans="1:25" x14ac:dyDescent="0.3">
      <c r="A1689" t="s">
        <v>1725</v>
      </c>
      <c r="B1689" s="1">
        <v>45675</v>
      </c>
      <c r="C1689" s="1">
        <v>45679</v>
      </c>
      <c r="D1689" s="1">
        <v>45678</v>
      </c>
      <c r="E1689" t="s">
        <v>23</v>
      </c>
      <c r="F1689" t="s">
        <v>17</v>
      </c>
      <c r="G1689" t="s">
        <v>24</v>
      </c>
      <c r="H1689" t="s">
        <v>19</v>
      </c>
      <c r="I1689" t="s">
        <v>34</v>
      </c>
      <c r="J1689" t="s">
        <v>35</v>
      </c>
      <c r="K1689">
        <v>1</v>
      </c>
      <c r="L1689">
        <v>86.34</v>
      </c>
      <c r="M1689">
        <v>54.62</v>
      </c>
      <c r="N1689">
        <v>11.96</v>
      </c>
      <c r="O1689">
        <v>0</v>
      </c>
      <c r="P1689">
        <f t="shared" si="234"/>
        <v>1</v>
      </c>
      <c r="Q1689" t="str">
        <f t="shared" si="235"/>
        <v>After 01-15</v>
      </c>
      <c r="R1689">
        <f t="shared" si="236"/>
        <v>86.34</v>
      </c>
      <c r="S1689">
        <f t="shared" si="237"/>
        <v>86.34</v>
      </c>
      <c r="T1689">
        <f t="shared" si="238"/>
        <v>31.720000000000006</v>
      </c>
      <c r="U1689" s="2">
        <f>Monthly_Fixed_Costs!$I$2</f>
        <v>26.363636363636363</v>
      </c>
      <c r="V1689">
        <f t="shared" si="239"/>
        <v>11.96</v>
      </c>
      <c r="W1689" s="2">
        <f t="shared" si="240"/>
        <v>-6.6036363636363618</v>
      </c>
      <c r="X1689">
        <f t="shared" si="241"/>
        <v>3</v>
      </c>
      <c r="Y1689">
        <f t="shared" si="242"/>
        <v>1</v>
      </c>
    </row>
    <row r="1690" spans="1:25" x14ac:dyDescent="0.3">
      <c r="A1690" t="s">
        <v>1726</v>
      </c>
      <c r="B1690" s="1">
        <v>45685</v>
      </c>
      <c r="C1690" s="1">
        <v>45688</v>
      </c>
      <c r="D1690" s="1">
        <v>45688</v>
      </c>
      <c r="E1690" t="s">
        <v>16</v>
      </c>
      <c r="F1690" t="s">
        <v>41</v>
      </c>
      <c r="G1690" t="s">
        <v>24</v>
      </c>
      <c r="H1690" t="s">
        <v>33</v>
      </c>
      <c r="I1690" t="s">
        <v>74</v>
      </c>
      <c r="J1690" t="s">
        <v>27</v>
      </c>
      <c r="K1690">
        <v>10</v>
      </c>
      <c r="L1690">
        <v>65.38</v>
      </c>
      <c r="M1690">
        <v>34.700000000000003</v>
      </c>
      <c r="N1690">
        <v>10.74</v>
      </c>
      <c r="O1690">
        <v>10</v>
      </c>
      <c r="P1690">
        <f t="shared" si="234"/>
        <v>1</v>
      </c>
      <c r="Q1690" t="str">
        <f t="shared" si="235"/>
        <v>After 01-15</v>
      </c>
      <c r="R1690">
        <f t="shared" si="236"/>
        <v>58.841999999999999</v>
      </c>
      <c r="S1690">
        <f t="shared" si="237"/>
        <v>588.41999999999996</v>
      </c>
      <c r="T1690">
        <f t="shared" si="238"/>
        <v>241.41999999999996</v>
      </c>
      <c r="U1690" s="2">
        <f>Monthly_Fixed_Costs!$I$2</f>
        <v>26.363636363636363</v>
      </c>
      <c r="V1690">
        <f t="shared" si="239"/>
        <v>107.4</v>
      </c>
      <c r="W1690" s="2">
        <f t="shared" si="240"/>
        <v>107.65636363636358</v>
      </c>
      <c r="X1690">
        <f t="shared" si="241"/>
        <v>3</v>
      </c>
      <c r="Y1690">
        <f t="shared" si="242"/>
        <v>0</v>
      </c>
    </row>
    <row r="1691" spans="1:25" x14ac:dyDescent="0.3">
      <c r="A1691" t="s">
        <v>1727</v>
      </c>
      <c r="B1691" s="1">
        <v>45660</v>
      </c>
      <c r="C1691" s="1">
        <v>45664</v>
      </c>
      <c r="D1691" s="1">
        <v>45663</v>
      </c>
      <c r="E1691" t="s">
        <v>23</v>
      </c>
      <c r="F1691" t="s">
        <v>32</v>
      </c>
      <c r="G1691" t="s">
        <v>24</v>
      </c>
      <c r="H1691" t="s">
        <v>37</v>
      </c>
      <c r="I1691" t="s">
        <v>20</v>
      </c>
      <c r="J1691" t="s">
        <v>21</v>
      </c>
      <c r="K1691">
        <v>5</v>
      </c>
      <c r="L1691">
        <v>195.89</v>
      </c>
      <c r="M1691">
        <v>98.48</v>
      </c>
      <c r="N1691">
        <v>5.33</v>
      </c>
      <c r="O1691">
        <v>15</v>
      </c>
      <c r="P1691">
        <f t="shared" si="234"/>
        <v>1</v>
      </c>
      <c r="Q1691" t="str">
        <f t="shared" si="235"/>
        <v>Before 01-15</v>
      </c>
      <c r="R1691">
        <f t="shared" si="236"/>
        <v>166.50649999999999</v>
      </c>
      <c r="S1691">
        <f t="shared" si="237"/>
        <v>832.53249999999991</v>
      </c>
      <c r="T1691">
        <f t="shared" si="238"/>
        <v>340.13249999999988</v>
      </c>
      <c r="U1691" s="2">
        <f>Monthly_Fixed_Costs!$I$2</f>
        <v>26.363636363636363</v>
      </c>
      <c r="V1691">
        <f t="shared" si="239"/>
        <v>26.65</v>
      </c>
      <c r="W1691" s="2">
        <f t="shared" si="240"/>
        <v>287.11886363636353</v>
      </c>
      <c r="X1691">
        <f t="shared" si="241"/>
        <v>3</v>
      </c>
      <c r="Y1691">
        <f t="shared" si="242"/>
        <v>0</v>
      </c>
    </row>
    <row r="1692" spans="1:25" x14ac:dyDescent="0.3">
      <c r="A1692" t="s">
        <v>1728</v>
      </c>
      <c r="B1692" s="1">
        <v>45685</v>
      </c>
      <c r="C1692" s="1">
        <v>45688</v>
      </c>
      <c r="D1692" s="1">
        <v>45689</v>
      </c>
      <c r="E1692" t="s">
        <v>16</v>
      </c>
      <c r="F1692" t="s">
        <v>45</v>
      </c>
      <c r="G1692" t="s">
        <v>24</v>
      </c>
      <c r="H1692" t="s">
        <v>33</v>
      </c>
      <c r="I1692" t="s">
        <v>26</v>
      </c>
      <c r="J1692" t="s">
        <v>27</v>
      </c>
      <c r="K1692">
        <v>14</v>
      </c>
      <c r="L1692">
        <v>135.22</v>
      </c>
      <c r="M1692">
        <v>56.97</v>
      </c>
      <c r="N1692">
        <v>9.17</v>
      </c>
      <c r="O1692">
        <v>0</v>
      </c>
      <c r="P1692">
        <f t="shared" si="234"/>
        <v>0</v>
      </c>
      <c r="Q1692" t="str">
        <f t="shared" si="235"/>
        <v>After 01-15</v>
      </c>
      <c r="R1692">
        <f t="shared" si="236"/>
        <v>135.22</v>
      </c>
      <c r="S1692">
        <f t="shared" si="237"/>
        <v>1893.08</v>
      </c>
      <c r="T1692">
        <f t="shared" si="238"/>
        <v>1095.5</v>
      </c>
      <c r="U1692" s="2">
        <f>Monthly_Fixed_Costs!$I$2</f>
        <v>26.363636363636363</v>
      </c>
      <c r="V1692">
        <f t="shared" si="239"/>
        <v>128.38</v>
      </c>
      <c r="W1692" s="2">
        <f t="shared" si="240"/>
        <v>940.75636363636363</v>
      </c>
      <c r="X1692">
        <f t="shared" si="241"/>
        <v>4</v>
      </c>
      <c r="Y1692">
        <f t="shared" si="242"/>
        <v>0</v>
      </c>
    </row>
    <row r="1693" spans="1:25" x14ac:dyDescent="0.3">
      <c r="A1693" t="s">
        <v>1729</v>
      </c>
      <c r="B1693" s="1">
        <v>45672</v>
      </c>
      <c r="C1693" s="1">
        <v>45675</v>
      </c>
      <c r="D1693" s="1">
        <v>45675</v>
      </c>
      <c r="E1693" t="s">
        <v>16</v>
      </c>
      <c r="F1693" t="s">
        <v>45</v>
      </c>
      <c r="G1693" t="s">
        <v>24</v>
      </c>
      <c r="H1693" t="s">
        <v>33</v>
      </c>
      <c r="I1693" t="s">
        <v>38</v>
      </c>
      <c r="J1693" t="s">
        <v>21</v>
      </c>
      <c r="K1693">
        <v>5</v>
      </c>
      <c r="L1693">
        <v>163.44999999999999</v>
      </c>
      <c r="M1693">
        <v>84.26</v>
      </c>
      <c r="N1693">
        <v>7.63</v>
      </c>
      <c r="O1693">
        <v>15</v>
      </c>
      <c r="P1693">
        <f t="shared" si="234"/>
        <v>1</v>
      </c>
      <c r="Q1693" t="str">
        <f t="shared" si="235"/>
        <v>Before 01-15</v>
      </c>
      <c r="R1693">
        <f t="shared" si="236"/>
        <v>138.93249999999998</v>
      </c>
      <c r="S1693">
        <f t="shared" si="237"/>
        <v>694.66249999999991</v>
      </c>
      <c r="T1693">
        <f t="shared" si="238"/>
        <v>273.3624999999999</v>
      </c>
      <c r="U1693" s="2">
        <f>Monthly_Fixed_Costs!$I$2</f>
        <v>26.363636363636363</v>
      </c>
      <c r="V1693">
        <f t="shared" si="239"/>
        <v>38.15</v>
      </c>
      <c r="W1693" s="2">
        <f t="shared" si="240"/>
        <v>208.84886363636355</v>
      </c>
      <c r="X1693">
        <f t="shared" si="241"/>
        <v>3</v>
      </c>
      <c r="Y1693">
        <f t="shared" si="242"/>
        <v>0</v>
      </c>
    </row>
    <row r="1694" spans="1:25" x14ac:dyDescent="0.3">
      <c r="A1694" t="s">
        <v>1730</v>
      </c>
      <c r="B1694" s="1">
        <v>45658</v>
      </c>
      <c r="C1694" s="1">
        <v>45661</v>
      </c>
      <c r="D1694" s="1">
        <v>45661</v>
      </c>
      <c r="E1694" t="s">
        <v>23</v>
      </c>
      <c r="F1694" t="s">
        <v>32</v>
      </c>
      <c r="G1694" t="s">
        <v>18</v>
      </c>
      <c r="H1694" t="s">
        <v>25</v>
      </c>
      <c r="I1694" t="s">
        <v>74</v>
      </c>
      <c r="J1694" t="s">
        <v>27</v>
      </c>
      <c r="K1694">
        <v>13</v>
      </c>
      <c r="L1694">
        <v>101.05</v>
      </c>
      <c r="M1694">
        <v>45.59</v>
      </c>
      <c r="N1694">
        <v>8.99</v>
      </c>
      <c r="O1694">
        <v>0</v>
      </c>
      <c r="P1694">
        <f t="shared" si="234"/>
        <v>1</v>
      </c>
      <c r="Q1694" t="str">
        <f t="shared" si="235"/>
        <v>Before 01-15</v>
      </c>
      <c r="R1694">
        <f t="shared" si="236"/>
        <v>101.05</v>
      </c>
      <c r="S1694">
        <f t="shared" si="237"/>
        <v>1313.6499999999999</v>
      </c>
      <c r="T1694">
        <f t="shared" si="238"/>
        <v>720.97999999999979</v>
      </c>
      <c r="U1694" s="2">
        <f>Monthly_Fixed_Costs!$I$2</f>
        <v>26.363636363636363</v>
      </c>
      <c r="V1694">
        <f t="shared" si="239"/>
        <v>116.87</v>
      </c>
      <c r="W1694" s="2">
        <f t="shared" si="240"/>
        <v>577.74636363636341</v>
      </c>
      <c r="X1694">
        <f t="shared" si="241"/>
        <v>3</v>
      </c>
      <c r="Y1694">
        <f t="shared" si="242"/>
        <v>0</v>
      </c>
    </row>
    <row r="1695" spans="1:25" x14ac:dyDescent="0.3">
      <c r="A1695" t="s">
        <v>1731</v>
      </c>
      <c r="B1695" s="1">
        <v>45672</v>
      </c>
      <c r="C1695" s="1">
        <v>45675</v>
      </c>
      <c r="D1695" s="1">
        <v>45674</v>
      </c>
      <c r="E1695" t="s">
        <v>23</v>
      </c>
      <c r="F1695" t="s">
        <v>45</v>
      </c>
      <c r="G1695" t="s">
        <v>18</v>
      </c>
      <c r="H1695" t="s">
        <v>37</v>
      </c>
      <c r="I1695" t="s">
        <v>47</v>
      </c>
      <c r="J1695" t="s">
        <v>35</v>
      </c>
      <c r="K1695">
        <v>14</v>
      </c>
      <c r="L1695">
        <v>111.93</v>
      </c>
      <c r="M1695">
        <v>71.36</v>
      </c>
      <c r="N1695">
        <v>4.25</v>
      </c>
      <c r="O1695">
        <v>5</v>
      </c>
      <c r="P1695">
        <f t="shared" si="234"/>
        <v>1</v>
      </c>
      <c r="Q1695" t="str">
        <f t="shared" si="235"/>
        <v>Before 01-15</v>
      </c>
      <c r="R1695">
        <f t="shared" si="236"/>
        <v>106.3335</v>
      </c>
      <c r="S1695">
        <f t="shared" si="237"/>
        <v>1488.6690000000001</v>
      </c>
      <c r="T1695">
        <f t="shared" si="238"/>
        <v>489.62900000000013</v>
      </c>
      <c r="U1695" s="2">
        <f>Monthly_Fixed_Costs!$I$2</f>
        <v>26.363636363636363</v>
      </c>
      <c r="V1695">
        <f t="shared" si="239"/>
        <v>59.5</v>
      </c>
      <c r="W1695" s="2">
        <f t="shared" si="240"/>
        <v>403.76536363636376</v>
      </c>
      <c r="X1695">
        <f t="shared" si="241"/>
        <v>2</v>
      </c>
      <c r="Y1695">
        <f t="shared" si="242"/>
        <v>0</v>
      </c>
    </row>
    <row r="1696" spans="1:25" x14ac:dyDescent="0.3">
      <c r="A1696" t="s">
        <v>1732</v>
      </c>
      <c r="B1696" s="1">
        <v>45683</v>
      </c>
      <c r="C1696" s="1">
        <v>45686</v>
      </c>
      <c r="D1696" s="1">
        <v>45685</v>
      </c>
      <c r="E1696" t="s">
        <v>23</v>
      </c>
      <c r="F1696" t="s">
        <v>17</v>
      </c>
      <c r="G1696" t="s">
        <v>18</v>
      </c>
      <c r="H1696" t="s">
        <v>37</v>
      </c>
      <c r="I1696" t="s">
        <v>47</v>
      </c>
      <c r="J1696" t="s">
        <v>35</v>
      </c>
      <c r="K1696">
        <v>9</v>
      </c>
      <c r="L1696">
        <v>145.51</v>
      </c>
      <c r="M1696">
        <v>66.41</v>
      </c>
      <c r="N1696">
        <v>3.34</v>
      </c>
      <c r="O1696">
        <v>0</v>
      </c>
      <c r="P1696">
        <f t="shared" si="234"/>
        <v>1</v>
      </c>
      <c r="Q1696" t="str">
        <f t="shared" si="235"/>
        <v>After 01-15</v>
      </c>
      <c r="R1696">
        <f t="shared" si="236"/>
        <v>145.51</v>
      </c>
      <c r="S1696">
        <f t="shared" si="237"/>
        <v>1309.5899999999999</v>
      </c>
      <c r="T1696">
        <f t="shared" si="238"/>
        <v>711.9</v>
      </c>
      <c r="U1696" s="2">
        <f>Monthly_Fixed_Costs!$I$2</f>
        <v>26.363636363636363</v>
      </c>
      <c r="V1696">
        <f t="shared" si="239"/>
        <v>30.06</v>
      </c>
      <c r="W1696" s="2">
        <f t="shared" si="240"/>
        <v>655.47636363636366</v>
      </c>
      <c r="X1696">
        <f t="shared" si="241"/>
        <v>2</v>
      </c>
      <c r="Y1696">
        <f t="shared" si="242"/>
        <v>0</v>
      </c>
    </row>
    <row r="1697" spans="1:25" x14ac:dyDescent="0.3">
      <c r="A1697" t="s">
        <v>1733</v>
      </c>
      <c r="B1697" s="1">
        <v>45665</v>
      </c>
      <c r="C1697" s="1">
        <v>45668</v>
      </c>
      <c r="D1697" s="1">
        <v>45667</v>
      </c>
      <c r="E1697" t="s">
        <v>23</v>
      </c>
      <c r="F1697" t="s">
        <v>45</v>
      </c>
      <c r="G1697" t="s">
        <v>18</v>
      </c>
      <c r="H1697" t="s">
        <v>33</v>
      </c>
      <c r="I1697" t="s">
        <v>74</v>
      </c>
      <c r="J1697" t="s">
        <v>27</v>
      </c>
      <c r="K1697">
        <v>1</v>
      </c>
      <c r="L1697">
        <v>45.92</v>
      </c>
      <c r="M1697">
        <v>21.67</v>
      </c>
      <c r="N1697">
        <v>3.86</v>
      </c>
      <c r="O1697">
        <v>15</v>
      </c>
      <c r="P1697">
        <f t="shared" si="234"/>
        <v>1</v>
      </c>
      <c r="Q1697" t="str">
        <f t="shared" si="235"/>
        <v>Before 01-15</v>
      </c>
      <c r="R1697">
        <f t="shared" si="236"/>
        <v>39.032000000000004</v>
      </c>
      <c r="S1697">
        <f t="shared" si="237"/>
        <v>39.032000000000004</v>
      </c>
      <c r="T1697">
        <f t="shared" si="238"/>
        <v>17.362000000000002</v>
      </c>
      <c r="U1697" s="2">
        <f>Monthly_Fixed_Costs!$I$2</f>
        <v>26.363636363636363</v>
      </c>
      <c r="V1697">
        <f t="shared" si="239"/>
        <v>3.86</v>
      </c>
      <c r="W1697" s="2">
        <f t="shared" si="240"/>
        <v>-12.861636363636361</v>
      </c>
      <c r="X1697">
        <f t="shared" si="241"/>
        <v>2</v>
      </c>
      <c r="Y1697">
        <f t="shared" si="242"/>
        <v>1</v>
      </c>
    </row>
    <row r="1698" spans="1:25" x14ac:dyDescent="0.3">
      <c r="A1698" t="s">
        <v>1734</v>
      </c>
      <c r="B1698" s="1">
        <v>45659</v>
      </c>
      <c r="C1698" s="1">
        <v>45662</v>
      </c>
      <c r="D1698" s="1">
        <v>45661</v>
      </c>
      <c r="E1698" t="s">
        <v>23</v>
      </c>
      <c r="F1698" t="s">
        <v>41</v>
      </c>
      <c r="G1698" t="s">
        <v>18</v>
      </c>
      <c r="H1698" t="s">
        <v>33</v>
      </c>
      <c r="I1698" t="s">
        <v>74</v>
      </c>
      <c r="J1698" t="s">
        <v>27</v>
      </c>
      <c r="K1698">
        <v>11</v>
      </c>
      <c r="L1698">
        <v>38.590000000000003</v>
      </c>
      <c r="M1698">
        <v>19.63</v>
      </c>
      <c r="N1698">
        <v>7.19</v>
      </c>
      <c r="O1698">
        <v>10</v>
      </c>
      <c r="P1698">
        <f t="shared" si="234"/>
        <v>1</v>
      </c>
      <c r="Q1698" t="str">
        <f t="shared" si="235"/>
        <v>Before 01-15</v>
      </c>
      <c r="R1698">
        <f t="shared" si="236"/>
        <v>34.731000000000002</v>
      </c>
      <c r="S1698">
        <f t="shared" si="237"/>
        <v>382.041</v>
      </c>
      <c r="T1698">
        <f t="shared" si="238"/>
        <v>166.11100000000002</v>
      </c>
      <c r="U1698" s="2">
        <f>Monthly_Fixed_Costs!$I$2</f>
        <v>26.363636363636363</v>
      </c>
      <c r="V1698">
        <f t="shared" si="239"/>
        <v>79.09</v>
      </c>
      <c r="W1698" s="2">
        <f t="shared" si="240"/>
        <v>60.657363636363655</v>
      </c>
      <c r="X1698">
        <f t="shared" si="241"/>
        <v>2</v>
      </c>
      <c r="Y1698">
        <f t="shared" si="242"/>
        <v>0</v>
      </c>
    </row>
    <row r="1699" spans="1:25" x14ac:dyDescent="0.3">
      <c r="A1699" t="s">
        <v>1735</v>
      </c>
      <c r="B1699" s="1">
        <v>45685</v>
      </c>
      <c r="C1699" s="1">
        <v>45687</v>
      </c>
      <c r="D1699" s="1">
        <v>45686</v>
      </c>
      <c r="E1699" t="s">
        <v>23</v>
      </c>
      <c r="F1699" t="s">
        <v>45</v>
      </c>
      <c r="G1699" t="s">
        <v>24</v>
      </c>
      <c r="H1699" t="s">
        <v>33</v>
      </c>
      <c r="I1699" t="s">
        <v>34</v>
      </c>
      <c r="J1699" t="s">
        <v>35</v>
      </c>
      <c r="K1699">
        <v>10</v>
      </c>
      <c r="L1699">
        <v>189.87</v>
      </c>
      <c r="M1699">
        <v>115.48</v>
      </c>
      <c r="N1699">
        <v>8.4700000000000006</v>
      </c>
      <c r="O1699">
        <v>10</v>
      </c>
      <c r="P1699">
        <f t="shared" si="234"/>
        <v>1</v>
      </c>
      <c r="Q1699" t="str">
        <f t="shared" si="235"/>
        <v>After 01-15</v>
      </c>
      <c r="R1699">
        <f t="shared" si="236"/>
        <v>170.88300000000001</v>
      </c>
      <c r="S1699">
        <f t="shared" si="237"/>
        <v>1708.8300000000002</v>
      </c>
      <c r="T1699">
        <f t="shared" si="238"/>
        <v>554.0300000000002</v>
      </c>
      <c r="U1699" s="2">
        <f>Monthly_Fixed_Costs!$I$2</f>
        <v>26.363636363636363</v>
      </c>
      <c r="V1699">
        <f t="shared" si="239"/>
        <v>84.7</v>
      </c>
      <c r="W1699" s="2">
        <f t="shared" si="240"/>
        <v>442.96636363636384</v>
      </c>
      <c r="X1699">
        <f t="shared" si="241"/>
        <v>1</v>
      </c>
      <c r="Y1699">
        <f t="shared" si="242"/>
        <v>0</v>
      </c>
    </row>
    <row r="1700" spans="1:25" x14ac:dyDescent="0.3">
      <c r="A1700" t="s">
        <v>1736</v>
      </c>
      <c r="B1700" s="1">
        <v>45683</v>
      </c>
      <c r="C1700" s="1">
        <v>45686</v>
      </c>
      <c r="D1700" s="1">
        <v>45687</v>
      </c>
      <c r="E1700" t="s">
        <v>16</v>
      </c>
      <c r="F1700" t="s">
        <v>32</v>
      </c>
      <c r="G1700" t="s">
        <v>24</v>
      </c>
      <c r="H1700" t="s">
        <v>33</v>
      </c>
      <c r="I1700" t="s">
        <v>38</v>
      </c>
      <c r="J1700" t="s">
        <v>21</v>
      </c>
      <c r="K1700">
        <v>20</v>
      </c>
      <c r="L1700">
        <v>21.12</v>
      </c>
      <c r="M1700">
        <v>12.96</v>
      </c>
      <c r="N1700">
        <v>10.24</v>
      </c>
      <c r="O1700">
        <v>0</v>
      </c>
      <c r="P1700">
        <f t="shared" si="234"/>
        <v>0</v>
      </c>
      <c r="Q1700" t="str">
        <f t="shared" si="235"/>
        <v>After 01-15</v>
      </c>
      <c r="R1700">
        <f t="shared" si="236"/>
        <v>21.12</v>
      </c>
      <c r="S1700">
        <f t="shared" si="237"/>
        <v>422.40000000000003</v>
      </c>
      <c r="T1700">
        <f t="shared" si="238"/>
        <v>163.19999999999999</v>
      </c>
      <c r="U1700" s="2">
        <f>Monthly_Fixed_Costs!$I$2</f>
        <v>26.363636363636363</v>
      </c>
      <c r="V1700">
        <f t="shared" si="239"/>
        <v>204.8</v>
      </c>
      <c r="W1700" s="2">
        <f t="shared" si="240"/>
        <v>-67.963636363636397</v>
      </c>
      <c r="X1700">
        <f t="shared" si="241"/>
        <v>4</v>
      </c>
      <c r="Y1700">
        <f t="shared" si="242"/>
        <v>1</v>
      </c>
    </row>
    <row r="1701" spans="1:25" x14ac:dyDescent="0.3">
      <c r="A1701" t="s">
        <v>1737</v>
      </c>
      <c r="B1701" s="1">
        <v>45676</v>
      </c>
      <c r="C1701" s="1">
        <v>45678</v>
      </c>
      <c r="D1701" s="1">
        <v>45681</v>
      </c>
      <c r="E1701" t="s">
        <v>23</v>
      </c>
      <c r="F1701" t="s">
        <v>45</v>
      </c>
      <c r="G1701" t="s">
        <v>24</v>
      </c>
      <c r="H1701" t="s">
        <v>25</v>
      </c>
      <c r="I1701" t="s">
        <v>38</v>
      </c>
      <c r="J1701" t="s">
        <v>21</v>
      </c>
      <c r="K1701">
        <v>17</v>
      </c>
      <c r="L1701">
        <v>48.95</v>
      </c>
      <c r="M1701">
        <v>21.65</v>
      </c>
      <c r="N1701">
        <v>4.75</v>
      </c>
      <c r="O1701">
        <v>10</v>
      </c>
      <c r="P1701">
        <f t="shared" si="234"/>
        <v>0</v>
      </c>
      <c r="Q1701" t="str">
        <f t="shared" si="235"/>
        <v>After 01-15</v>
      </c>
      <c r="R1701">
        <f t="shared" si="236"/>
        <v>44.055000000000007</v>
      </c>
      <c r="S1701">
        <f t="shared" si="237"/>
        <v>748.93500000000017</v>
      </c>
      <c r="T1701">
        <f t="shared" si="238"/>
        <v>380.88500000000022</v>
      </c>
      <c r="U1701" s="2">
        <f>Monthly_Fixed_Costs!$I$2</f>
        <v>26.363636363636363</v>
      </c>
      <c r="V1701">
        <f t="shared" si="239"/>
        <v>80.75</v>
      </c>
      <c r="W1701" s="2">
        <f t="shared" si="240"/>
        <v>273.77136363636384</v>
      </c>
      <c r="X1701">
        <f t="shared" si="241"/>
        <v>5</v>
      </c>
      <c r="Y1701">
        <f t="shared" si="242"/>
        <v>0</v>
      </c>
    </row>
    <row r="1702" spans="1:25" x14ac:dyDescent="0.3">
      <c r="A1702" t="s">
        <v>1738</v>
      </c>
      <c r="B1702" s="1">
        <v>45671</v>
      </c>
      <c r="C1702" s="1">
        <v>45674</v>
      </c>
      <c r="D1702" s="1">
        <v>45673</v>
      </c>
      <c r="E1702" t="s">
        <v>16</v>
      </c>
      <c r="F1702" t="s">
        <v>45</v>
      </c>
      <c r="G1702" t="s">
        <v>18</v>
      </c>
      <c r="H1702" t="s">
        <v>33</v>
      </c>
      <c r="I1702" t="s">
        <v>56</v>
      </c>
      <c r="J1702" t="s">
        <v>35</v>
      </c>
      <c r="K1702">
        <v>8</v>
      </c>
      <c r="L1702">
        <v>85.68</v>
      </c>
      <c r="M1702">
        <v>49.64</v>
      </c>
      <c r="N1702">
        <v>6.63</v>
      </c>
      <c r="O1702">
        <v>0</v>
      </c>
      <c r="P1702">
        <f t="shared" si="234"/>
        <v>1</v>
      </c>
      <c r="Q1702" t="str">
        <f t="shared" si="235"/>
        <v>Before 01-15</v>
      </c>
      <c r="R1702">
        <f t="shared" si="236"/>
        <v>85.68</v>
      </c>
      <c r="S1702">
        <f t="shared" si="237"/>
        <v>685.44</v>
      </c>
      <c r="T1702">
        <f t="shared" si="238"/>
        <v>288.32000000000005</v>
      </c>
      <c r="U1702" s="2">
        <f>Monthly_Fixed_Costs!$I$2</f>
        <v>26.363636363636363</v>
      </c>
      <c r="V1702">
        <f t="shared" si="239"/>
        <v>53.04</v>
      </c>
      <c r="W1702" s="2">
        <f t="shared" si="240"/>
        <v>208.91636363636368</v>
      </c>
      <c r="X1702">
        <f t="shared" si="241"/>
        <v>2</v>
      </c>
      <c r="Y1702">
        <f t="shared" si="242"/>
        <v>0</v>
      </c>
    </row>
    <row r="1703" spans="1:25" x14ac:dyDescent="0.3">
      <c r="A1703" t="s">
        <v>1739</v>
      </c>
      <c r="B1703" s="1">
        <v>45687</v>
      </c>
      <c r="C1703" s="1">
        <v>45689</v>
      </c>
      <c r="D1703" s="1">
        <v>45691</v>
      </c>
      <c r="E1703" t="s">
        <v>23</v>
      </c>
      <c r="F1703" t="s">
        <v>45</v>
      </c>
      <c r="G1703" t="s">
        <v>18</v>
      </c>
      <c r="H1703" t="s">
        <v>37</v>
      </c>
      <c r="I1703" t="s">
        <v>29</v>
      </c>
      <c r="J1703" t="s">
        <v>27</v>
      </c>
      <c r="K1703">
        <v>20</v>
      </c>
      <c r="L1703">
        <v>72.06</v>
      </c>
      <c r="M1703">
        <v>45.72</v>
      </c>
      <c r="N1703">
        <v>7.27</v>
      </c>
      <c r="O1703">
        <v>5</v>
      </c>
      <c r="P1703">
        <f t="shared" si="234"/>
        <v>0</v>
      </c>
      <c r="Q1703" t="str">
        <f t="shared" si="235"/>
        <v>After 01-15</v>
      </c>
      <c r="R1703">
        <f t="shared" si="236"/>
        <v>68.456999999999994</v>
      </c>
      <c r="S1703">
        <f t="shared" si="237"/>
        <v>1369.1399999999999</v>
      </c>
      <c r="T1703">
        <f t="shared" si="238"/>
        <v>454.7399999999999</v>
      </c>
      <c r="U1703" s="2">
        <f>Monthly_Fixed_Costs!$I$2</f>
        <v>26.363636363636363</v>
      </c>
      <c r="V1703">
        <f t="shared" si="239"/>
        <v>145.39999999999998</v>
      </c>
      <c r="W1703" s="2">
        <f t="shared" si="240"/>
        <v>282.97636363636354</v>
      </c>
      <c r="X1703">
        <f t="shared" si="241"/>
        <v>4</v>
      </c>
      <c r="Y1703">
        <f t="shared" si="242"/>
        <v>0</v>
      </c>
    </row>
    <row r="1704" spans="1:25" x14ac:dyDescent="0.3">
      <c r="A1704" t="s">
        <v>1740</v>
      </c>
      <c r="B1704" s="1">
        <v>45681</v>
      </c>
      <c r="C1704" s="1">
        <v>45685</v>
      </c>
      <c r="D1704" s="1">
        <v>45686</v>
      </c>
      <c r="E1704" t="s">
        <v>16</v>
      </c>
      <c r="F1704" t="s">
        <v>17</v>
      </c>
      <c r="G1704" t="s">
        <v>18</v>
      </c>
      <c r="H1704" t="s">
        <v>19</v>
      </c>
      <c r="I1704" t="s">
        <v>20</v>
      </c>
      <c r="J1704" t="s">
        <v>21</v>
      </c>
      <c r="K1704">
        <v>5</v>
      </c>
      <c r="L1704">
        <v>159.81</v>
      </c>
      <c r="M1704">
        <v>80.239999999999995</v>
      </c>
      <c r="N1704">
        <v>7.57</v>
      </c>
      <c r="O1704">
        <v>5</v>
      </c>
      <c r="P1704">
        <f t="shared" si="234"/>
        <v>0</v>
      </c>
      <c r="Q1704" t="str">
        <f t="shared" si="235"/>
        <v>After 01-15</v>
      </c>
      <c r="R1704">
        <f t="shared" si="236"/>
        <v>151.81950000000001</v>
      </c>
      <c r="S1704">
        <f t="shared" si="237"/>
        <v>759.09750000000008</v>
      </c>
      <c r="T1704">
        <f t="shared" si="238"/>
        <v>357.89750000000009</v>
      </c>
      <c r="U1704" s="2">
        <f>Monthly_Fixed_Costs!$I$2</f>
        <v>26.363636363636363</v>
      </c>
      <c r="V1704">
        <f t="shared" si="239"/>
        <v>37.85</v>
      </c>
      <c r="W1704" s="2">
        <f t="shared" si="240"/>
        <v>293.68386363636375</v>
      </c>
      <c r="X1704">
        <f t="shared" si="241"/>
        <v>5</v>
      </c>
      <c r="Y1704">
        <f t="shared" si="242"/>
        <v>0</v>
      </c>
    </row>
    <row r="1705" spans="1:25" x14ac:dyDescent="0.3">
      <c r="A1705" t="s">
        <v>1741</v>
      </c>
      <c r="B1705" s="1">
        <v>45684</v>
      </c>
      <c r="C1705" s="1">
        <v>45687</v>
      </c>
      <c r="D1705" s="1">
        <v>45686</v>
      </c>
      <c r="E1705" t="s">
        <v>23</v>
      </c>
      <c r="F1705" t="s">
        <v>45</v>
      </c>
      <c r="G1705" t="s">
        <v>24</v>
      </c>
      <c r="H1705" t="s">
        <v>37</v>
      </c>
      <c r="I1705" t="s">
        <v>34</v>
      </c>
      <c r="J1705" t="s">
        <v>35</v>
      </c>
      <c r="K1705">
        <v>13</v>
      </c>
      <c r="L1705">
        <v>169.98</v>
      </c>
      <c r="M1705">
        <v>87.84</v>
      </c>
      <c r="N1705">
        <v>8.83</v>
      </c>
      <c r="O1705">
        <v>10</v>
      </c>
      <c r="P1705">
        <f t="shared" si="234"/>
        <v>1</v>
      </c>
      <c r="Q1705" t="str">
        <f t="shared" si="235"/>
        <v>After 01-15</v>
      </c>
      <c r="R1705">
        <f t="shared" si="236"/>
        <v>152.982</v>
      </c>
      <c r="S1705">
        <f t="shared" si="237"/>
        <v>1988.7660000000001</v>
      </c>
      <c r="T1705">
        <f t="shared" si="238"/>
        <v>846.846</v>
      </c>
      <c r="U1705" s="2">
        <f>Monthly_Fixed_Costs!$I$2</f>
        <v>26.363636363636363</v>
      </c>
      <c r="V1705">
        <f t="shared" si="239"/>
        <v>114.79</v>
      </c>
      <c r="W1705" s="2">
        <f t="shared" si="240"/>
        <v>705.69236363636367</v>
      </c>
      <c r="X1705">
        <f t="shared" si="241"/>
        <v>2</v>
      </c>
      <c r="Y1705">
        <f t="shared" si="242"/>
        <v>0</v>
      </c>
    </row>
    <row r="1706" spans="1:25" x14ac:dyDescent="0.3">
      <c r="A1706" t="s">
        <v>1742</v>
      </c>
      <c r="B1706" s="1">
        <v>45667</v>
      </c>
      <c r="C1706" s="1">
        <v>45670</v>
      </c>
      <c r="D1706" s="1">
        <v>45669</v>
      </c>
      <c r="E1706" t="s">
        <v>23</v>
      </c>
      <c r="F1706" t="s">
        <v>32</v>
      </c>
      <c r="G1706" t="s">
        <v>24</v>
      </c>
      <c r="H1706" t="s">
        <v>33</v>
      </c>
      <c r="I1706" t="s">
        <v>20</v>
      </c>
      <c r="J1706" t="s">
        <v>21</v>
      </c>
      <c r="K1706">
        <v>10</v>
      </c>
      <c r="L1706">
        <v>153.13999999999999</v>
      </c>
      <c r="M1706">
        <v>65.08</v>
      </c>
      <c r="N1706">
        <v>10.64</v>
      </c>
      <c r="O1706">
        <v>0</v>
      </c>
      <c r="P1706">
        <f t="shared" si="234"/>
        <v>1</v>
      </c>
      <c r="Q1706" t="str">
        <f t="shared" si="235"/>
        <v>Before 01-15</v>
      </c>
      <c r="R1706">
        <f t="shared" si="236"/>
        <v>153.13999999999999</v>
      </c>
      <c r="S1706">
        <f t="shared" si="237"/>
        <v>1531.3999999999999</v>
      </c>
      <c r="T1706">
        <f t="shared" si="238"/>
        <v>880.59999999999991</v>
      </c>
      <c r="U1706" s="2">
        <f>Monthly_Fixed_Costs!$I$2</f>
        <v>26.363636363636363</v>
      </c>
      <c r="V1706">
        <f t="shared" si="239"/>
        <v>106.4</v>
      </c>
      <c r="W1706" s="2">
        <f t="shared" si="240"/>
        <v>747.83636363636356</v>
      </c>
      <c r="X1706">
        <f t="shared" si="241"/>
        <v>2</v>
      </c>
      <c r="Y1706">
        <f t="shared" si="242"/>
        <v>0</v>
      </c>
    </row>
    <row r="1707" spans="1:25" x14ac:dyDescent="0.3">
      <c r="A1707" t="s">
        <v>1743</v>
      </c>
      <c r="B1707" s="1">
        <v>45674</v>
      </c>
      <c r="C1707" s="1">
        <v>45678</v>
      </c>
      <c r="D1707" s="1">
        <v>45678</v>
      </c>
      <c r="E1707" t="s">
        <v>23</v>
      </c>
      <c r="F1707" t="s">
        <v>45</v>
      </c>
      <c r="G1707" t="s">
        <v>18</v>
      </c>
      <c r="H1707" t="s">
        <v>37</v>
      </c>
      <c r="I1707" t="s">
        <v>38</v>
      </c>
      <c r="J1707" t="s">
        <v>21</v>
      </c>
      <c r="K1707">
        <v>1</v>
      </c>
      <c r="L1707">
        <v>155.25</v>
      </c>
      <c r="M1707">
        <v>76.06</v>
      </c>
      <c r="N1707">
        <v>9.1300000000000008</v>
      </c>
      <c r="O1707">
        <v>15</v>
      </c>
      <c r="P1707">
        <f t="shared" si="234"/>
        <v>1</v>
      </c>
      <c r="Q1707" t="str">
        <f t="shared" si="235"/>
        <v>After 01-15</v>
      </c>
      <c r="R1707">
        <f t="shared" si="236"/>
        <v>131.96250000000001</v>
      </c>
      <c r="S1707">
        <f t="shared" si="237"/>
        <v>131.96250000000001</v>
      </c>
      <c r="T1707">
        <f t="shared" si="238"/>
        <v>55.902500000000003</v>
      </c>
      <c r="U1707" s="2">
        <f>Monthly_Fixed_Costs!$I$2</f>
        <v>26.363636363636363</v>
      </c>
      <c r="V1707">
        <f t="shared" si="239"/>
        <v>9.1300000000000008</v>
      </c>
      <c r="W1707" s="2">
        <f t="shared" si="240"/>
        <v>20.408863636363641</v>
      </c>
      <c r="X1707">
        <f t="shared" si="241"/>
        <v>4</v>
      </c>
      <c r="Y1707">
        <f t="shared" si="242"/>
        <v>0</v>
      </c>
    </row>
    <row r="1708" spans="1:25" x14ac:dyDescent="0.3">
      <c r="A1708" t="s">
        <v>1744</v>
      </c>
      <c r="B1708" s="1">
        <v>45660</v>
      </c>
      <c r="C1708" s="1">
        <v>45663</v>
      </c>
      <c r="D1708" s="1">
        <v>45663</v>
      </c>
      <c r="E1708" t="s">
        <v>16</v>
      </c>
      <c r="F1708" t="s">
        <v>32</v>
      </c>
      <c r="G1708" t="s">
        <v>18</v>
      </c>
      <c r="H1708" t="s">
        <v>19</v>
      </c>
      <c r="I1708" t="s">
        <v>29</v>
      </c>
      <c r="J1708" t="s">
        <v>27</v>
      </c>
      <c r="K1708">
        <v>8</v>
      </c>
      <c r="L1708">
        <v>106.55</v>
      </c>
      <c r="M1708">
        <v>51.34</v>
      </c>
      <c r="N1708">
        <v>7.86</v>
      </c>
      <c r="O1708">
        <v>0</v>
      </c>
      <c r="P1708">
        <f t="shared" si="234"/>
        <v>1</v>
      </c>
      <c r="Q1708" t="str">
        <f t="shared" si="235"/>
        <v>Before 01-15</v>
      </c>
      <c r="R1708">
        <f t="shared" si="236"/>
        <v>106.55</v>
      </c>
      <c r="S1708">
        <f t="shared" si="237"/>
        <v>852.4</v>
      </c>
      <c r="T1708">
        <f t="shared" si="238"/>
        <v>441.67999999999995</v>
      </c>
      <c r="U1708" s="2">
        <f>Monthly_Fixed_Costs!$I$2</f>
        <v>26.363636363636363</v>
      </c>
      <c r="V1708">
        <f t="shared" si="239"/>
        <v>62.88</v>
      </c>
      <c r="W1708" s="2">
        <f t="shared" si="240"/>
        <v>352.43636363636358</v>
      </c>
      <c r="X1708">
        <f t="shared" si="241"/>
        <v>3</v>
      </c>
      <c r="Y1708">
        <f t="shared" si="242"/>
        <v>0</v>
      </c>
    </row>
    <row r="1709" spans="1:25" x14ac:dyDescent="0.3">
      <c r="A1709" t="s">
        <v>1745</v>
      </c>
      <c r="B1709" s="1">
        <v>45678</v>
      </c>
      <c r="C1709" s="1">
        <v>45680</v>
      </c>
      <c r="D1709" s="1">
        <v>45680</v>
      </c>
      <c r="E1709" t="s">
        <v>16</v>
      </c>
      <c r="F1709" t="s">
        <v>17</v>
      </c>
      <c r="G1709" t="s">
        <v>18</v>
      </c>
      <c r="H1709" t="s">
        <v>25</v>
      </c>
      <c r="I1709" t="s">
        <v>34</v>
      </c>
      <c r="J1709" t="s">
        <v>35</v>
      </c>
      <c r="K1709">
        <v>3</v>
      </c>
      <c r="L1709">
        <v>198.87</v>
      </c>
      <c r="M1709">
        <v>82.82</v>
      </c>
      <c r="N1709">
        <v>10.29</v>
      </c>
      <c r="O1709">
        <v>5</v>
      </c>
      <c r="P1709">
        <f t="shared" si="234"/>
        <v>1</v>
      </c>
      <c r="Q1709" t="str">
        <f t="shared" si="235"/>
        <v>After 01-15</v>
      </c>
      <c r="R1709">
        <f t="shared" si="236"/>
        <v>188.9265</v>
      </c>
      <c r="S1709">
        <f t="shared" si="237"/>
        <v>566.77949999999998</v>
      </c>
      <c r="T1709">
        <f t="shared" si="238"/>
        <v>318.31950000000001</v>
      </c>
      <c r="U1709" s="2">
        <f>Monthly_Fixed_Costs!$I$2</f>
        <v>26.363636363636363</v>
      </c>
      <c r="V1709">
        <f t="shared" si="239"/>
        <v>30.869999999999997</v>
      </c>
      <c r="W1709" s="2">
        <f t="shared" si="240"/>
        <v>261.08586363636363</v>
      </c>
      <c r="X1709">
        <f t="shared" si="241"/>
        <v>2</v>
      </c>
      <c r="Y1709">
        <f t="shared" si="242"/>
        <v>0</v>
      </c>
    </row>
    <row r="1710" spans="1:25" x14ac:dyDescent="0.3">
      <c r="A1710" t="s">
        <v>1746</v>
      </c>
      <c r="B1710" s="1">
        <v>45682</v>
      </c>
      <c r="C1710" s="1">
        <v>45686</v>
      </c>
      <c r="D1710" s="1">
        <v>45686</v>
      </c>
      <c r="E1710" t="s">
        <v>16</v>
      </c>
      <c r="F1710" t="s">
        <v>41</v>
      </c>
      <c r="G1710" t="s">
        <v>18</v>
      </c>
      <c r="H1710" t="s">
        <v>19</v>
      </c>
      <c r="I1710" t="s">
        <v>34</v>
      </c>
      <c r="J1710" t="s">
        <v>35</v>
      </c>
      <c r="K1710">
        <v>5</v>
      </c>
      <c r="L1710">
        <v>51.53</v>
      </c>
      <c r="M1710">
        <v>21.77</v>
      </c>
      <c r="N1710">
        <v>10.95</v>
      </c>
      <c r="O1710">
        <v>15</v>
      </c>
      <c r="P1710">
        <f t="shared" si="234"/>
        <v>1</v>
      </c>
      <c r="Q1710" t="str">
        <f t="shared" si="235"/>
        <v>After 01-15</v>
      </c>
      <c r="R1710">
        <f t="shared" si="236"/>
        <v>43.8005</v>
      </c>
      <c r="S1710">
        <f t="shared" si="237"/>
        <v>219.0025</v>
      </c>
      <c r="T1710">
        <f t="shared" si="238"/>
        <v>110.1525</v>
      </c>
      <c r="U1710" s="2">
        <f>Monthly_Fixed_Costs!$I$2</f>
        <v>26.363636363636363</v>
      </c>
      <c r="V1710">
        <f t="shared" si="239"/>
        <v>54.75</v>
      </c>
      <c r="W1710" s="2">
        <f t="shared" si="240"/>
        <v>29.038863636363644</v>
      </c>
      <c r="X1710">
        <f t="shared" si="241"/>
        <v>4</v>
      </c>
      <c r="Y1710">
        <f t="shared" si="242"/>
        <v>0</v>
      </c>
    </row>
    <row r="1711" spans="1:25" x14ac:dyDescent="0.3">
      <c r="A1711" t="s">
        <v>1747</v>
      </c>
      <c r="B1711" s="1">
        <v>45684</v>
      </c>
      <c r="C1711" s="1">
        <v>45686</v>
      </c>
      <c r="D1711" s="1">
        <v>45685</v>
      </c>
      <c r="E1711" t="s">
        <v>16</v>
      </c>
      <c r="F1711" t="s">
        <v>41</v>
      </c>
      <c r="G1711" t="s">
        <v>24</v>
      </c>
      <c r="H1711" t="s">
        <v>33</v>
      </c>
      <c r="I1711" t="s">
        <v>20</v>
      </c>
      <c r="J1711" t="s">
        <v>21</v>
      </c>
      <c r="K1711">
        <v>7</v>
      </c>
      <c r="L1711">
        <v>154.24</v>
      </c>
      <c r="M1711">
        <v>90.03</v>
      </c>
      <c r="N1711">
        <v>6.64</v>
      </c>
      <c r="O1711">
        <v>5</v>
      </c>
      <c r="P1711">
        <f t="shared" si="234"/>
        <v>1</v>
      </c>
      <c r="Q1711" t="str">
        <f t="shared" si="235"/>
        <v>After 01-15</v>
      </c>
      <c r="R1711">
        <f t="shared" si="236"/>
        <v>146.52799999999999</v>
      </c>
      <c r="S1711">
        <f t="shared" si="237"/>
        <v>1025.6959999999999</v>
      </c>
      <c r="T1711">
        <f t="shared" si="238"/>
        <v>395.48599999999988</v>
      </c>
      <c r="U1711" s="2">
        <f>Monthly_Fixed_Costs!$I$2</f>
        <v>26.363636363636363</v>
      </c>
      <c r="V1711">
        <f t="shared" si="239"/>
        <v>46.48</v>
      </c>
      <c r="W1711" s="2">
        <f t="shared" si="240"/>
        <v>322.64236363636348</v>
      </c>
      <c r="X1711">
        <f t="shared" si="241"/>
        <v>1</v>
      </c>
      <c r="Y1711">
        <f t="shared" si="242"/>
        <v>0</v>
      </c>
    </row>
    <row r="1712" spans="1:25" x14ac:dyDescent="0.3">
      <c r="A1712" t="s">
        <v>1748</v>
      </c>
      <c r="B1712" s="1">
        <v>45658</v>
      </c>
      <c r="C1712" s="1">
        <v>45662</v>
      </c>
      <c r="D1712" s="1">
        <v>45661</v>
      </c>
      <c r="E1712" t="s">
        <v>16</v>
      </c>
      <c r="F1712" t="s">
        <v>45</v>
      </c>
      <c r="G1712" t="s">
        <v>18</v>
      </c>
      <c r="H1712" t="s">
        <v>19</v>
      </c>
      <c r="I1712" t="s">
        <v>47</v>
      </c>
      <c r="J1712" t="s">
        <v>35</v>
      </c>
      <c r="K1712">
        <v>1</v>
      </c>
      <c r="L1712">
        <v>125.56</v>
      </c>
      <c r="M1712">
        <v>55.69</v>
      </c>
      <c r="N1712">
        <v>5.49</v>
      </c>
      <c r="O1712">
        <v>10</v>
      </c>
      <c r="P1712">
        <f t="shared" si="234"/>
        <v>1</v>
      </c>
      <c r="Q1712" t="str">
        <f t="shared" si="235"/>
        <v>Before 01-15</v>
      </c>
      <c r="R1712">
        <f t="shared" si="236"/>
        <v>113.004</v>
      </c>
      <c r="S1712">
        <f t="shared" si="237"/>
        <v>113.004</v>
      </c>
      <c r="T1712">
        <f t="shared" si="238"/>
        <v>57.314000000000007</v>
      </c>
      <c r="U1712" s="2">
        <f>Monthly_Fixed_Costs!$I$2</f>
        <v>26.363636363636363</v>
      </c>
      <c r="V1712">
        <f t="shared" si="239"/>
        <v>5.49</v>
      </c>
      <c r="W1712" s="2">
        <f t="shared" si="240"/>
        <v>25.460363636363645</v>
      </c>
      <c r="X1712">
        <f t="shared" si="241"/>
        <v>3</v>
      </c>
      <c r="Y1712">
        <f t="shared" si="242"/>
        <v>0</v>
      </c>
    </row>
    <row r="1713" spans="1:25" x14ac:dyDescent="0.3">
      <c r="A1713" t="s">
        <v>1749</v>
      </c>
      <c r="B1713" s="1">
        <v>45688</v>
      </c>
      <c r="C1713" s="1">
        <v>45690</v>
      </c>
      <c r="D1713" s="1">
        <v>45692</v>
      </c>
      <c r="E1713" t="s">
        <v>16</v>
      </c>
      <c r="F1713" t="s">
        <v>32</v>
      </c>
      <c r="G1713" t="s">
        <v>24</v>
      </c>
      <c r="H1713" t="s">
        <v>33</v>
      </c>
      <c r="I1713" t="s">
        <v>56</v>
      </c>
      <c r="J1713" t="s">
        <v>35</v>
      </c>
      <c r="K1713">
        <v>12</v>
      </c>
      <c r="L1713">
        <v>23.43</v>
      </c>
      <c r="M1713">
        <v>11.2</v>
      </c>
      <c r="N1713">
        <v>3.19</v>
      </c>
      <c r="O1713">
        <v>0</v>
      </c>
      <c r="P1713">
        <f t="shared" si="234"/>
        <v>0</v>
      </c>
      <c r="Q1713" t="str">
        <f t="shared" si="235"/>
        <v>After 01-15</v>
      </c>
      <c r="R1713">
        <f t="shared" si="236"/>
        <v>23.43</v>
      </c>
      <c r="S1713">
        <f t="shared" si="237"/>
        <v>281.15999999999997</v>
      </c>
      <c r="T1713">
        <f t="shared" si="238"/>
        <v>146.76</v>
      </c>
      <c r="U1713" s="2">
        <f>Monthly_Fixed_Costs!$I$2</f>
        <v>26.363636363636363</v>
      </c>
      <c r="V1713">
        <f t="shared" si="239"/>
        <v>38.28</v>
      </c>
      <c r="W1713" s="2">
        <f t="shared" si="240"/>
        <v>82.11636363636363</v>
      </c>
      <c r="X1713">
        <f t="shared" si="241"/>
        <v>4</v>
      </c>
      <c r="Y1713">
        <f t="shared" si="242"/>
        <v>0</v>
      </c>
    </row>
    <row r="1714" spans="1:25" x14ac:dyDescent="0.3">
      <c r="A1714" t="s">
        <v>1750</v>
      </c>
      <c r="B1714" s="1">
        <v>45669</v>
      </c>
      <c r="C1714" s="1">
        <v>45671</v>
      </c>
      <c r="D1714" s="1">
        <v>45670</v>
      </c>
      <c r="E1714" t="s">
        <v>23</v>
      </c>
      <c r="F1714" t="s">
        <v>41</v>
      </c>
      <c r="G1714" t="s">
        <v>24</v>
      </c>
      <c r="H1714" t="s">
        <v>33</v>
      </c>
      <c r="I1714" t="s">
        <v>74</v>
      </c>
      <c r="J1714" t="s">
        <v>27</v>
      </c>
      <c r="K1714">
        <v>9</v>
      </c>
      <c r="L1714">
        <v>115.42</v>
      </c>
      <c r="M1714">
        <v>63.04</v>
      </c>
      <c r="N1714">
        <v>5.13</v>
      </c>
      <c r="O1714">
        <v>5</v>
      </c>
      <c r="P1714">
        <f t="shared" si="234"/>
        <v>1</v>
      </c>
      <c r="Q1714" t="str">
        <f t="shared" si="235"/>
        <v>Before 01-15</v>
      </c>
      <c r="R1714">
        <f t="shared" si="236"/>
        <v>109.649</v>
      </c>
      <c r="S1714">
        <f t="shared" si="237"/>
        <v>986.84100000000001</v>
      </c>
      <c r="T1714">
        <f t="shared" si="238"/>
        <v>419.48099999999999</v>
      </c>
      <c r="U1714" s="2">
        <f>Monthly_Fixed_Costs!$I$2</f>
        <v>26.363636363636363</v>
      </c>
      <c r="V1714">
        <f t="shared" si="239"/>
        <v>46.17</v>
      </c>
      <c r="W1714" s="2">
        <f t="shared" si="240"/>
        <v>346.94736363636366</v>
      </c>
      <c r="X1714">
        <f t="shared" si="241"/>
        <v>1</v>
      </c>
      <c r="Y1714">
        <f t="shared" si="242"/>
        <v>0</v>
      </c>
    </row>
    <row r="1715" spans="1:25" x14ac:dyDescent="0.3">
      <c r="A1715" t="s">
        <v>1751</v>
      </c>
      <c r="B1715" s="1">
        <v>45665</v>
      </c>
      <c r="C1715" s="1">
        <v>45667</v>
      </c>
      <c r="D1715" s="1">
        <v>45667</v>
      </c>
      <c r="E1715" t="s">
        <v>16</v>
      </c>
      <c r="F1715" t="s">
        <v>32</v>
      </c>
      <c r="G1715" t="s">
        <v>18</v>
      </c>
      <c r="H1715" t="s">
        <v>25</v>
      </c>
      <c r="I1715" t="s">
        <v>29</v>
      </c>
      <c r="J1715" t="s">
        <v>27</v>
      </c>
      <c r="K1715">
        <v>5</v>
      </c>
      <c r="L1715">
        <v>129.24</v>
      </c>
      <c r="M1715">
        <v>60.43</v>
      </c>
      <c r="N1715">
        <v>4.84</v>
      </c>
      <c r="O1715">
        <v>15</v>
      </c>
      <c r="P1715">
        <f t="shared" si="234"/>
        <v>1</v>
      </c>
      <c r="Q1715" t="str">
        <f t="shared" si="235"/>
        <v>Before 01-15</v>
      </c>
      <c r="R1715">
        <f t="shared" si="236"/>
        <v>109.854</v>
      </c>
      <c r="S1715">
        <f t="shared" si="237"/>
        <v>549.27</v>
      </c>
      <c r="T1715">
        <f t="shared" si="238"/>
        <v>247.12</v>
      </c>
      <c r="U1715" s="2">
        <f>Monthly_Fixed_Costs!$I$2</f>
        <v>26.363636363636363</v>
      </c>
      <c r="V1715">
        <f t="shared" si="239"/>
        <v>24.2</v>
      </c>
      <c r="W1715" s="2">
        <f t="shared" si="240"/>
        <v>196.55636363636364</v>
      </c>
      <c r="X1715">
        <f t="shared" si="241"/>
        <v>2</v>
      </c>
      <c r="Y1715">
        <f t="shared" si="242"/>
        <v>0</v>
      </c>
    </row>
    <row r="1716" spans="1:25" x14ac:dyDescent="0.3">
      <c r="A1716" t="s">
        <v>1752</v>
      </c>
      <c r="B1716" s="1">
        <v>45661</v>
      </c>
      <c r="C1716" s="1">
        <v>45665</v>
      </c>
      <c r="D1716" s="1">
        <v>45665</v>
      </c>
      <c r="E1716" t="s">
        <v>23</v>
      </c>
      <c r="F1716" t="s">
        <v>17</v>
      </c>
      <c r="G1716" t="s">
        <v>24</v>
      </c>
      <c r="H1716" t="s">
        <v>19</v>
      </c>
      <c r="I1716" t="s">
        <v>38</v>
      </c>
      <c r="J1716" t="s">
        <v>21</v>
      </c>
      <c r="K1716">
        <v>10</v>
      </c>
      <c r="L1716">
        <v>168.01</v>
      </c>
      <c r="M1716">
        <v>94.46</v>
      </c>
      <c r="N1716">
        <v>6.67</v>
      </c>
      <c r="O1716">
        <v>0</v>
      </c>
      <c r="P1716">
        <f t="shared" si="234"/>
        <v>1</v>
      </c>
      <c r="Q1716" t="str">
        <f t="shared" si="235"/>
        <v>Before 01-15</v>
      </c>
      <c r="R1716">
        <f t="shared" si="236"/>
        <v>168.01</v>
      </c>
      <c r="S1716">
        <f t="shared" si="237"/>
        <v>1680.1</v>
      </c>
      <c r="T1716">
        <f t="shared" si="238"/>
        <v>735.5</v>
      </c>
      <c r="U1716" s="2">
        <f>Monthly_Fixed_Costs!$I$2</f>
        <v>26.363636363636363</v>
      </c>
      <c r="V1716">
        <f t="shared" si="239"/>
        <v>66.7</v>
      </c>
      <c r="W1716" s="2">
        <f t="shared" si="240"/>
        <v>642.43636363636369</v>
      </c>
      <c r="X1716">
        <f t="shared" si="241"/>
        <v>4</v>
      </c>
      <c r="Y1716">
        <f t="shared" si="242"/>
        <v>0</v>
      </c>
    </row>
    <row r="1717" spans="1:25" x14ac:dyDescent="0.3">
      <c r="A1717" t="s">
        <v>1753</v>
      </c>
      <c r="B1717" s="1">
        <v>45685</v>
      </c>
      <c r="C1717" s="1">
        <v>45687</v>
      </c>
      <c r="D1717" s="1">
        <v>45690</v>
      </c>
      <c r="E1717" t="s">
        <v>16</v>
      </c>
      <c r="F1717" t="s">
        <v>32</v>
      </c>
      <c r="G1717" t="s">
        <v>18</v>
      </c>
      <c r="H1717" t="s">
        <v>19</v>
      </c>
      <c r="I1717" t="s">
        <v>56</v>
      </c>
      <c r="J1717" t="s">
        <v>35</v>
      </c>
      <c r="K1717">
        <v>14</v>
      </c>
      <c r="L1717">
        <v>69.86</v>
      </c>
      <c r="M1717">
        <v>45.19</v>
      </c>
      <c r="N1717">
        <v>8.01</v>
      </c>
      <c r="O1717">
        <v>15</v>
      </c>
      <c r="P1717">
        <f t="shared" si="234"/>
        <v>0</v>
      </c>
      <c r="Q1717" t="str">
        <f t="shared" si="235"/>
        <v>After 01-15</v>
      </c>
      <c r="R1717">
        <f t="shared" si="236"/>
        <v>59.381</v>
      </c>
      <c r="S1717">
        <f t="shared" si="237"/>
        <v>831.33400000000006</v>
      </c>
      <c r="T1717">
        <f t="shared" si="238"/>
        <v>198.67400000000009</v>
      </c>
      <c r="U1717" s="2">
        <f>Monthly_Fixed_Costs!$I$2</f>
        <v>26.363636363636363</v>
      </c>
      <c r="V1717">
        <f t="shared" si="239"/>
        <v>112.14</v>
      </c>
      <c r="W1717" s="2">
        <f t="shared" si="240"/>
        <v>60.170363636363732</v>
      </c>
      <c r="X1717">
        <f t="shared" si="241"/>
        <v>5</v>
      </c>
      <c r="Y1717">
        <f t="shared" si="242"/>
        <v>0</v>
      </c>
    </row>
    <row r="1718" spans="1:25" x14ac:dyDescent="0.3">
      <c r="A1718" t="s">
        <v>1754</v>
      </c>
      <c r="B1718" s="1">
        <v>45685</v>
      </c>
      <c r="C1718" s="1">
        <v>45689</v>
      </c>
      <c r="D1718" s="1">
        <v>45688</v>
      </c>
      <c r="E1718" t="s">
        <v>23</v>
      </c>
      <c r="F1718" t="s">
        <v>41</v>
      </c>
      <c r="G1718" t="s">
        <v>24</v>
      </c>
      <c r="H1718" t="s">
        <v>25</v>
      </c>
      <c r="I1718" t="s">
        <v>74</v>
      </c>
      <c r="J1718" t="s">
        <v>27</v>
      </c>
      <c r="K1718">
        <v>1</v>
      </c>
      <c r="L1718">
        <v>125.97</v>
      </c>
      <c r="M1718">
        <v>52.98</v>
      </c>
      <c r="N1718">
        <v>7.67</v>
      </c>
      <c r="O1718">
        <v>0</v>
      </c>
      <c r="P1718">
        <f t="shared" si="234"/>
        <v>1</v>
      </c>
      <c r="Q1718" t="str">
        <f t="shared" si="235"/>
        <v>After 01-15</v>
      </c>
      <c r="R1718">
        <f t="shared" si="236"/>
        <v>125.97</v>
      </c>
      <c r="S1718">
        <f t="shared" si="237"/>
        <v>125.97</v>
      </c>
      <c r="T1718">
        <f t="shared" si="238"/>
        <v>72.990000000000009</v>
      </c>
      <c r="U1718" s="2">
        <f>Monthly_Fixed_Costs!$I$2</f>
        <v>26.363636363636363</v>
      </c>
      <c r="V1718">
        <f t="shared" si="239"/>
        <v>7.67</v>
      </c>
      <c r="W1718" s="2">
        <f t="shared" si="240"/>
        <v>38.956363636363648</v>
      </c>
      <c r="X1718">
        <f t="shared" si="241"/>
        <v>3</v>
      </c>
      <c r="Y1718">
        <f t="shared" si="242"/>
        <v>0</v>
      </c>
    </row>
    <row r="1719" spans="1:25" x14ac:dyDescent="0.3">
      <c r="A1719" t="s">
        <v>1755</v>
      </c>
      <c r="B1719" s="1">
        <v>45685</v>
      </c>
      <c r="C1719" s="1">
        <v>45689</v>
      </c>
      <c r="D1719" s="1">
        <v>45692</v>
      </c>
      <c r="E1719" t="s">
        <v>16</v>
      </c>
      <c r="F1719" t="s">
        <v>32</v>
      </c>
      <c r="G1719" t="s">
        <v>24</v>
      </c>
      <c r="H1719" t="s">
        <v>19</v>
      </c>
      <c r="I1719" t="s">
        <v>56</v>
      </c>
      <c r="J1719" t="s">
        <v>35</v>
      </c>
      <c r="K1719">
        <v>1</v>
      </c>
      <c r="L1719">
        <v>157.66999999999999</v>
      </c>
      <c r="M1719">
        <v>95.8</v>
      </c>
      <c r="N1719">
        <v>9.07</v>
      </c>
      <c r="O1719">
        <v>15</v>
      </c>
      <c r="P1719">
        <f t="shared" si="234"/>
        <v>0</v>
      </c>
      <c r="Q1719" t="str">
        <f t="shared" si="235"/>
        <v>After 01-15</v>
      </c>
      <c r="R1719">
        <f t="shared" si="236"/>
        <v>134.01949999999999</v>
      </c>
      <c r="S1719">
        <f t="shared" si="237"/>
        <v>134.01949999999999</v>
      </c>
      <c r="T1719">
        <f t="shared" si="238"/>
        <v>38.219499999999996</v>
      </c>
      <c r="U1719" s="2">
        <f>Monthly_Fixed_Costs!$I$2</f>
        <v>26.363636363636363</v>
      </c>
      <c r="V1719">
        <f t="shared" si="239"/>
        <v>9.07</v>
      </c>
      <c r="W1719" s="2">
        <f t="shared" si="240"/>
        <v>2.7858636363636293</v>
      </c>
      <c r="X1719">
        <f t="shared" si="241"/>
        <v>7</v>
      </c>
      <c r="Y1719">
        <f t="shared" si="242"/>
        <v>1</v>
      </c>
    </row>
    <row r="1720" spans="1:25" x14ac:dyDescent="0.3">
      <c r="A1720" t="s">
        <v>1756</v>
      </c>
      <c r="B1720" s="1">
        <v>45675</v>
      </c>
      <c r="C1720" s="1">
        <v>45678</v>
      </c>
      <c r="D1720" s="1">
        <v>45677</v>
      </c>
      <c r="E1720" t="s">
        <v>23</v>
      </c>
      <c r="F1720" t="s">
        <v>17</v>
      </c>
      <c r="G1720" t="s">
        <v>24</v>
      </c>
      <c r="H1720" t="s">
        <v>37</v>
      </c>
      <c r="I1720" t="s">
        <v>20</v>
      </c>
      <c r="J1720" t="s">
        <v>21</v>
      </c>
      <c r="K1720">
        <v>12</v>
      </c>
      <c r="L1720">
        <v>47.03</v>
      </c>
      <c r="M1720">
        <v>26.16</v>
      </c>
      <c r="N1720">
        <v>3.67</v>
      </c>
      <c r="O1720">
        <v>10</v>
      </c>
      <c r="P1720">
        <f t="shared" si="234"/>
        <v>1</v>
      </c>
      <c r="Q1720" t="str">
        <f t="shared" si="235"/>
        <v>After 01-15</v>
      </c>
      <c r="R1720">
        <f t="shared" si="236"/>
        <v>42.327000000000005</v>
      </c>
      <c r="S1720">
        <f t="shared" si="237"/>
        <v>507.92400000000009</v>
      </c>
      <c r="T1720">
        <f t="shared" si="238"/>
        <v>194.00400000000008</v>
      </c>
      <c r="U1720" s="2">
        <f>Monthly_Fixed_Costs!$I$2</f>
        <v>26.363636363636363</v>
      </c>
      <c r="V1720">
        <f t="shared" si="239"/>
        <v>44.04</v>
      </c>
      <c r="W1720" s="2">
        <f t="shared" si="240"/>
        <v>123.60036363636371</v>
      </c>
      <c r="X1720">
        <f t="shared" si="241"/>
        <v>2</v>
      </c>
      <c r="Y1720">
        <f t="shared" si="242"/>
        <v>0</v>
      </c>
    </row>
    <row r="1721" spans="1:25" x14ac:dyDescent="0.3">
      <c r="A1721" t="s">
        <v>1757</v>
      </c>
      <c r="B1721" s="1">
        <v>45666</v>
      </c>
      <c r="C1721" s="1">
        <v>45668</v>
      </c>
      <c r="D1721" s="1">
        <v>45668</v>
      </c>
      <c r="E1721" t="s">
        <v>23</v>
      </c>
      <c r="F1721" t="s">
        <v>32</v>
      </c>
      <c r="G1721" t="s">
        <v>18</v>
      </c>
      <c r="H1721" t="s">
        <v>25</v>
      </c>
      <c r="I1721" t="s">
        <v>34</v>
      </c>
      <c r="J1721" t="s">
        <v>35</v>
      </c>
      <c r="K1721">
        <v>1</v>
      </c>
      <c r="L1721">
        <v>188.02</v>
      </c>
      <c r="M1721">
        <v>91.65</v>
      </c>
      <c r="N1721">
        <v>6.28</v>
      </c>
      <c r="O1721">
        <v>15</v>
      </c>
      <c r="P1721">
        <f t="shared" si="234"/>
        <v>1</v>
      </c>
      <c r="Q1721" t="str">
        <f t="shared" si="235"/>
        <v>Before 01-15</v>
      </c>
      <c r="R1721">
        <f t="shared" si="236"/>
        <v>159.81700000000001</v>
      </c>
      <c r="S1721">
        <f t="shared" si="237"/>
        <v>159.81700000000001</v>
      </c>
      <c r="T1721">
        <f t="shared" si="238"/>
        <v>68.167000000000002</v>
      </c>
      <c r="U1721" s="2">
        <f>Monthly_Fixed_Costs!$I$2</f>
        <v>26.363636363636363</v>
      </c>
      <c r="V1721">
        <f t="shared" si="239"/>
        <v>6.28</v>
      </c>
      <c r="W1721" s="2">
        <f t="shared" si="240"/>
        <v>35.523363636363641</v>
      </c>
      <c r="X1721">
        <f t="shared" si="241"/>
        <v>2</v>
      </c>
      <c r="Y1721">
        <f t="shared" si="242"/>
        <v>0</v>
      </c>
    </row>
    <row r="1722" spans="1:25" x14ac:dyDescent="0.3">
      <c r="A1722" t="s">
        <v>1758</v>
      </c>
      <c r="B1722" s="1">
        <v>45681</v>
      </c>
      <c r="C1722" s="1">
        <v>45685</v>
      </c>
      <c r="D1722" s="1">
        <v>45688</v>
      </c>
      <c r="E1722" t="s">
        <v>16</v>
      </c>
      <c r="F1722" t="s">
        <v>17</v>
      </c>
      <c r="G1722" t="s">
        <v>24</v>
      </c>
      <c r="H1722" t="s">
        <v>25</v>
      </c>
      <c r="I1722" t="s">
        <v>29</v>
      </c>
      <c r="J1722" t="s">
        <v>27</v>
      </c>
      <c r="K1722">
        <v>13</v>
      </c>
      <c r="L1722">
        <v>120.21</v>
      </c>
      <c r="M1722">
        <v>75.900000000000006</v>
      </c>
      <c r="N1722">
        <v>10.25</v>
      </c>
      <c r="O1722">
        <v>5</v>
      </c>
      <c r="P1722">
        <f t="shared" si="234"/>
        <v>0</v>
      </c>
      <c r="Q1722" t="str">
        <f t="shared" si="235"/>
        <v>After 01-15</v>
      </c>
      <c r="R1722">
        <f t="shared" si="236"/>
        <v>114.19949999999999</v>
      </c>
      <c r="S1722">
        <f t="shared" si="237"/>
        <v>1484.5934999999997</v>
      </c>
      <c r="T1722">
        <f t="shared" si="238"/>
        <v>497.89349999999968</v>
      </c>
      <c r="U1722" s="2">
        <f>Monthly_Fixed_Costs!$I$2</f>
        <v>26.363636363636363</v>
      </c>
      <c r="V1722">
        <f t="shared" si="239"/>
        <v>133.25</v>
      </c>
      <c r="W1722" s="2">
        <f t="shared" si="240"/>
        <v>338.2798636363633</v>
      </c>
      <c r="X1722">
        <f t="shared" si="241"/>
        <v>7</v>
      </c>
      <c r="Y1722">
        <f t="shared" si="242"/>
        <v>0</v>
      </c>
    </row>
    <row r="1723" spans="1:25" x14ac:dyDescent="0.3">
      <c r="A1723" t="s">
        <v>1759</v>
      </c>
      <c r="B1723" s="1">
        <v>45661</v>
      </c>
      <c r="C1723" s="1">
        <v>45665</v>
      </c>
      <c r="D1723" s="1">
        <v>45664</v>
      </c>
      <c r="E1723" t="s">
        <v>16</v>
      </c>
      <c r="F1723" t="s">
        <v>17</v>
      </c>
      <c r="G1723" t="s">
        <v>18</v>
      </c>
      <c r="H1723" t="s">
        <v>33</v>
      </c>
      <c r="I1723" t="s">
        <v>26</v>
      </c>
      <c r="J1723" t="s">
        <v>27</v>
      </c>
      <c r="K1723">
        <v>19</v>
      </c>
      <c r="L1723">
        <v>144.38</v>
      </c>
      <c r="M1723">
        <v>78.430000000000007</v>
      </c>
      <c r="N1723">
        <v>7.98</v>
      </c>
      <c r="O1723">
        <v>10</v>
      </c>
      <c r="P1723">
        <f t="shared" si="234"/>
        <v>1</v>
      </c>
      <c r="Q1723" t="str">
        <f t="shared" si="235"/>
        <v>Before 01-15</v>
      </c>
      <c r="R1723">
        <f t="shared" si="236"/>
        <v>129.94200000000001</v>
      </c>
      <c r="S1723">
        <f t="shared" si="237"/>
        <v>2468.8980000000001</v>
      </c>
      <c r="T1723">
        <f t="shared" si="238"/>
        <v>978.72800000000007</v>
      </c>
      <c r="U1723" s="2">
        <f>Monthly_Fixed_Costs!$I$2</f>
        <v>26.363636363636363</v>
      </c>
      <c r="V1723">
        <f t="shared" si="239"/>
        <v>151.62</v>
      </c>
      <c r="W1723" s="2">
        <f t="shared" si="240"/>
        <v>800.74436363636369</v>
      </c>
      <c r="X1723">
        <f t="shared" si="241"/>
        <v>3</v>
      </c>
      <c r="Y1723">
        <f t="shared" si="242"/>
        <v>0</v>
      </c>
    </row>
    <row r="1724" spans="1:25" x14ac:dyDescent="0.3">
      <c r="A1724" t="s">
        <v>1760</v>
      </c>
      <c r="B1724" s="1">
        <v>45685</v>
      </c>
      <c r="C1724" s="1">
        <v>45687</v>
      </c>
      <c r="D1724" s="1">
        <v>45688</v>
      </c>
      <c r="E1724" t="s">
        <v>16</v>
      </c>
      <c r="F1724" t="s">
        <v>17</v>
      </c>
      <c r="G1724" t="s">
        <v>24</v>
      </c>
      <c r="H1724" t="s">
        <v>25</v>
      </c>
      <c r="I1724" t="s">
        <v>26</v>
      </c>
      <c r="J1724" t="s">
        <v>27</v>
      </c>
      <c r="K1724">
        <v>15</v>
      </c>
      <c r="L1724">
        <v>137.57</v>
      </c>
      <c r="M1724">
        <v>73.37</v>
      </c>
      <c r="N1724">
        <v>7.87</v>
      </c>
      <c r="O1724">
        <v>0</v>
      </c>
      <c r="P1724">
        <f t="shared" si="234"/>
        <v>0</v>
      </c>
      <c r="Q1724" t="str">
        <f t="shared" si="235"/>
        <v>After 01-15</v>
      </c>
      <c r="R1724">
        <f t="shared" si="236"/>
        <v>137.57</v>
      </c>
      <c r="S1724">
        <f t="shared" si="237"/>
        <v>2063.5499999999997</v>
      </c>
      <c r="T1724">
        <f t="shared" si="238"/>
        <v>962.99999999999955</v>
      </c>
      <c r="U1724" s="2">
        <f>Monthly_Fixed_Costs!$I$2</f>
        <v>26.363636363636363</v>
      </c>
      <c r="V1724">
        <f t="shared" si="239"/>
        <v>118.05</v>
      </c>
      <c r="W1724" s="2">
        <f t="shared" si="240"/>
        <v>818.58636363636322</v>
      </c>
      <c r="X1724">
        <f t="shared" si="241"/>
        <v>3</v>
      </c>
      <c r="Y1724">
        <f t="shared" si="242"/>
        <v>0</v>
      </c>
    </row>
    <row r="1725" spans="1:25" x14ac:dyDescent="0.3">
      <c r="A1725" t="s">
        <v>1761</v>
      </c>
      <c r="B1725" s="1">
        <v>45671</v>
      </c>
      <c r="C1725" s="1">
        <v>45675</v>
      </c>
      <c r="D1725" s="1">
        <v>45674</v>
      </c>
      <c r="E1725" t="s">
        <v>16</v>
      </c>
      <c r="F1725" t="s">
        <v>32</v>
      </c>
      <c r="G1725" t="s">
        <v>18</v>
      </c>
      <c r="H1725" t="s">
        <v>37</v>
      </c>
      <c r="I1725" t="s">
        <v>34</v>
      </c>
      <c r="J1725" t="s">
        <v>35</v>
      </c>
      <c r="K1725">
        <v>6</v>
      </c>
      <c r="L1725">
        <v>153.22</v>
      </c>
      <c r="M1725">
        <v>79.33</v>
      </c>
      <c r="N1725">
        <v>9.1300000000000008</v>
      </c>
      <c r="O1725">
        <v>15</v>
      </c>
      <c r="P1725">
        <f t="shared" si="234"/>
        <v>1</v>
      </c>
      <c r="Q1725" t="str">
        <f t="shared" si="235"/>
        <v>Before 01-15</v>
      </c>
      <c r="R1725">
        <f t="shared" si="236"/>
        <v>130.23699999999999</v>
      </c>
      <c r="S1725">
        <f t="shared" si="237"/>
        <v>781.42200000000003</v>
      </c>
      <c r="T1725">
        <f t="shared" si="238"/>
        <v>305.44200000000001</v>
      </c>
      <c r="U1725" s="2">
        <f>Monthly_Fixed_Costs!$I$2</f>
        <v>26.363636363636363</v>
      </c>
      <c r="V1725">
        <f t="shared" si="239"/>
        <v>54.78</v>
      </c>
      <c r="W1725" s="2">
        <f t="shared" si="240"/>
        <v>224.29836363636366</v>
      </c>
      <c r="X1725">
        <f t="shared" si="241"/>
        <v>3</v>
      </c>
      <c r="Y1725">
        <f t="shared" si="242"/>
        <v>0</v>
      </c>
    </row>
    <row r="1726" spans="1:25" x14ac:dyDescent="0.3">
      <c r="A1726" t="s">
        <v>1762</v>
      </c>
      <c r="B1726" s="1">
        <v>45673</v>
      </c>
      <c r="C1726" s="1">
        <v>45676</v>
      </c>
      <c r="D1726" s="1">
        <v>45676</v>
      </c>
      <c r="E1726" t="s">
        <v>23</v>
      </c>
      <c r="F1726" t="s">
        <v>41</v>
      </c>
      <c r="G1726" t="s">
        <v>18</v>
      </c>
      <c r="H1726" t="s">
        <v>33</v>
      </c>
      <c r="I1726" t="s">
        <v>26</v>
      </c>
      <c r="J1726" t="s">
        <v>27</v>
      </c>
      <c r="K1726">
        <v>4</v>
      </c>
      <c r="L1726">
        <v>74.2</v>
      </c>
      <c r="M1726">
        <v>31.64</v>
      </c>
      <c r="N1726">
        <v>7.48</v>
      </c>
      <c r="O1726">
        <v>5</v>
      </c>
      <c r="P1726">
        <f t="shared" si="234"/>
        <v>1</v>
      </c>
      <c r="Q1726" t="str">
        <f t="shared" si="235"/>
        <v>After 01-15</v>
      </c>
      <c r="R1726">
        <f t="shared" si="236"/>
        <v>70.489999999999995</v>
      </c>
      <c r="S1726">
        <f t="shared" si="237"/>
        <v>281.95999999999998</v>
      </c>
      <c r="T1726">
        <f t="shared" si="238"/>
        <v>155.39999999999998</v>
      </c>
      <c r="U1726" s="2">
        <f>Monthly_Fixed_Costs!$I$2</f>
        <v>26.363636363636363</v>
      </c>
      <c r="V1726">
        <f t="shared" si="239"/>
        <v>29.92</v>
      </c>
      <c r="W1726" s="2">
        <f t="shared" si="240"/>
        <v>99.116363636363616</v>
      </c>
      <c r="X1726">
        <f t="shared" si="241"/>
        <v>3</v>
      </c>
      <c r="Y1726">
        <f t="shared" si="242"/>
        <v>0</v>
      </c>
    </row>
    <row r="1727" spans="1:25" x14ac:dyDescent="0.3">
      <c r="A1727" t="s">
        <v>1763</v>
      </c>
      <c r="B1727" s="1">
        <v>45688</v>
      </c>
      <c r="C1727" s="1">
        <v>45692</v>
      </c>
      <c r="D1727" s="1">
        <v>45691</v>
      </c>
      <c r="E1727" t="s">
        <v>23</v>
      </c>
      <c r="F1727" t="s">
        <v>32</v>
      </c>
      <c r="G1727" t="s">
        <v>24</v>
      </c>
      <c r="H1727" t="s">
        <v>25</v>
      </c>
      <c r="I1727" t="s">
        <v>38</v>
      </c>
      <c r="J1727" t="s">
        <v>21</v>
      </c>
      <c r="K1727">
        <v>10</v>
      </c>
      <c r="L1727">
        <v>24.35</v>
      </c>
      <c r="M1727">
        <v>10.27</v>
      </c>
      <c r="N1727">
        <v>4.0199999999999996</v>
      </c>
      <c r="O1727">
        <v>10</v>
      </c>
      <c r="P1727">
        <f t="shared" si="234"/>
        <v>1</v>
      </c>
      <c r="Q1727" t="str">
        <f t="shared" si="235"/>
        <v>After 01-15</v>
      </c>
      <c r="R1727">
        <f t="shared" si="236"/>
        <v>21.915000000000003</v>
      </c>
      <c r="S1727">
        <f t="shared" si="237"/>
        <v>219.15000000000003</v>
      </c>
      <c r="T1727">
        <f t="shared" si="238"/>
        <v>116.45000000000005</v>
      </c>
      <c r="U1727" s="2">
        <f>Monthly_Fixed_Costs!$I$2</f>
        <v>26.363636363636363</v>
      </c>
      <c r="V1727">
        <f t="shared" si="239"/>
        <v>40.199999999999996</v>
      </c>
      <c r="W1727" s="2">
        <f t="shared" si="240"/>
        <v>49.886363636363683</v>
      </c>
      <c r="X1727">
        <f t="shared" si="241"/>
        <v>3</v>
      </c>
      <c r="Y1727">
        <f t="shared" si="242"/>
        <v>0</v>
      </c>
    </row>
    <row r="1728" spans="1:25" x14ac:dyDescent="0.3">
      <c r="A1728" t="s">
        <v>1764</v>
      </c>
      <c r="B1728" s="1">
        <v>45661</v>
      </c>
      <c r="C1728" s="1">
        <v>45665</v>
      </c>
      <c r="D1728" s="1">
        <v>45664</v>
      </c>
      <c r="E1728" t="s">
        <v>23</v>
      </c>
      <c r="F1728" t="s">
        <v>32</v>
      </c>
      <c r="G1728" t="s">
        <v>18</v>
      </c>
      <c r="H1728" t="s">
        <v>37</v>
      </c>
      <c r="I1728" t="s">
        <v>47</v>
      </c>
      <c r="J1728" t="s">
        <v>35</v>
      </c>
      <c r="K1728">
        <v>20</v>
      </c>
      <c r="L1728">
        <v>188.56</v>
      </c>
      <c r="M1728">
        <v>113.03</v>
      </c>
      <c r="N1728">
        <v>7.9</v>
      </c>
      <c r="O1728">
        <v>10</v>
      </c>
      <c r="P1728">
        <f t="shared" si="234"/>
        <v>1</v>
      </c>
      <c r="Q1728" t="str">
        <f t="shared" si="235"/>
        <v>Before 01-15</v>
      </c>
      <c r="R1728">
        <f t="shared" si="236"/>
        <v>169.70400000000001</v>
      </c>
      <c r="S1728">
        <f t="shared" si="237"/>
        <v>3394.08</v>
      </c>
      <c r="T1728">
        <f t="shared" si="238"/>
        <v>1133.48</v>
      </c>
      <c r="U1728" s="2">
        <f>Monthly_Fixed_Costs!$I$2</f>
        <v>26.363636363636363</v>
      </c>
      <c r="V1728">
        <f t="shared" si="239"/>
        <v>158</v>
      </c>
      <c r="W1728" s="2">
        <f t="shared" si="240"/>
        <v>949.11636363636364</v>
      </c>
      <c r="X1728">
        <f t="shared" si="241"/>
        <v>3</v>
      </c>
      <c r="Y1728">
        <f t="shared" si="242"/>
        <v>0</v>
      </c>
    </row>
    <row r="1729" spans="1:25" x14ac:dyDescent="0.3">
      <c r="A1729" t="s">
        <v>1765</v>
      </c>
      <c r="B1729" s="1">
        <v>45673</v>
      </c>
      <c r="C1729" s="1">
        <v>45675</v>
      </c>
      <c r="D1729" s="1">
        <v>45678</v>
      </c>
      <c r="E1729" t="s">
        <v>23</v>
      </c>
      <c r="F1729" t="s">
        <v>17</v>
      </c>
      <c r="G1729" t="s">
        <v>18</v>
      </c>
      <c r="H1729" t="s">
        <v>33</v>
      </c>
      <c r="I1729" t="s">
        <v>29</v>
      </c>
      <c r="J1729" t="s">
        <v>27</v>
      </c>
      <c r="K1729">
        <v>15</v>
      </c>
      <c r="L1729">
        <v>158.72</v>
      </c>
      <c r="M1729">
        <v>64.94</v>
      </c>
      <c r="N1729">
        <v>9.2200000000000006</v>
      </c>
      <c r="O1729">
        <v>15</v>
      </c>
      <c r="P1729">
        <f t="shared" si="234"/>
        <v>0</v>
      </c>
      <c r="Q1729" t="str">
        <f t="shared" si="235"/>
        <v>After 01-15</v>
      </c>
      <c r="R1729">
        <f t="shared" si="236"/>
        <v>134.91200000000001</v>
      </c>
      <c r="S1729">
        <f t="shared" si="237"/>
        <v>2023.68</v>
      </c>
      <c r="T1729">
        <f t="shared" si="238"/>
        <v>1049.5800000000002</v>
      </c>
      <c r="U1729" s="2">
        <f>Monthly_Fixed_Costs!$I$2</f>
        <v>26.363636363636363</v>
      </c>
      <c r="V1729">
        <f t="shared" si="239"/>
        <v>138.30000000000001</v>
      </c>
      <c r="W1729" s="2">
        <f t="shared" si="240"/>
        <v>884.91636363636371</v>
      </c>
      <c r="X1729">
        <f t="shared" si="241"/>
        <v>5</v>
      </c>
      <c r="Y1729">
        <f t="shared" si="242"/>
        <v>0</v>
      </c>
    </row>
    <row r="1730" spans="1:25" x14ac:dyDescent="0.3">
      <c r="A1730" t="s">
        <v>1766</v>
      </c>
      <c r="B1730" s="1">
        <v>45686</v>
      </c>
      <c r="C1730" s="1">
        <v>45690</v>
      </c>
      <c r="D1730" s="1">
        <v>45689</v>
      </c>
      <c r="E1730" t="s">
        <v>23</v>
      </c>
      <c r="F1730" t="s">
        <v>45</v>
      </c>
      <c r="G1730" t="s">
        <v>24</v>
      </c>
      <c r="H1730" t="s">
        <v>19</v>
      </c>
      <c r="I1730" t="s">
        <v>20</v>
      </c>
      <c r="J1730" t="s">
        <v>21</v>
      </c>
      <c r="K1730">
        <v>17</v>
      </c>
      <c r="L1730">
        <v>158.69999999999999</v>
      </c>
      <c r="M1730">
        <v>66.22</v>
      </c>
      <c r="N1730">
        <v>4.71</v>
      </c>
      <c r="O1730">
        <v>0</v>
      </c>
      <c r="P1730">
        <f t="shared" si="234"/>
        <v>1</v>
      </c>
      <c r="Q1730" t="str">
        <f t="shared" si="235"/>
        <v>After 01-15</v>
      </c>
      <c r="R1730">
        <f t="shared" si="236"/>
        <v>158.69999999999999</v>
      </c>
      <c r="S1730">
        <f t="shared" si="237"/>
        <v>2697.8999999999996</v>
      </c>
      <c r="T1730">
        <f t="shared" si="238"/>
        <v>1572.1599999999996</v>
      </c>
      <c r="U1730" s="2">
        <f>Monthly_Fixed_Costs!$I$2</f>
        <v>26.363636363636363</v>
      </c>
      <c r="V1730">
        <f t="shared" si="239"/>
        <v>80.069999999999993</v>
      </c>
      <c r="W1730" s="2">
        <f t="shared" si="240"/>
        <v>1465.7263636363632</v>
      </c>
      <c r="X1730">
        <f t="shared" si="241"/>
        <v>3</v>
      </c>
      <c r="Y1730">
        <f t="shared" si="242"/>
        <v>0</v>
      </c>
    </row>
    <row r="1731" spans="1:25" x14ac:dyDescent="0.3">
      <c r="A1731" t="s">
        <v>1767</v>
      </c>
      <c r="B1731" s="1">
        <v>45668</v>
      </c>
      <c r="C1731" s="1">
        <v>45670</v>
      </c>
      <c r="D1731" s="1">
        <v>45669</v>
      </c>
      <c r="E1731" t="s">
        <v>23</v>
      </c>
      <c r="F1731" t="s">
        <v>41</v>
      </c>
      <c r="G1731" t="s">
        <v>18</v>
      </c>
      <c r="H1731" t="s">
        <v>33</v>
      </c>
      <c r="I1731" t="s">
        <v>74</v>
      </c>
      <c r="J1731" t="s">
        <v>27</v>
      </c>
      <c r="K1731">
        <v>13</v>
      </c>
      <c r="L1731">
        <v>75.8</v>
      </c>
      <c r="M1731">
        <v>40.08</v>
      </c>
      <c r="N1731">
        <v>6.82</v>
      </c>
      <c r="O1731">
        <v>15</v>
      </c>
      <c r="P1731">
        <f t="shared" ref="P1731:P1794" si="243">IF(D1731-C1731 &lt;= 0,1,0)</f>
        <v>1</v>
      </c>
      <c r="Q1731" t="str">
        <f t="shared" ref="Q1731:Q1794" si="244">IF(B1731&lt;=DATE(2025,1,15),"Before 01-15","After 01-15")</f>
        <v>Before 01-15</v>
      </c>
      <c r="R1731">
        <f t="shared" ref="R1731:R1794" si="245">L1731*(1-(0.01*O1731))</f>
        <v>64.429999999999993</v>
      </c>
      <c r="S1731">
        <f t="shared" ref="S1731:S1794" si="246">R1731*K1731</f>
        <v>837.58999999999992</v>
      </c>
      <c r="T1731">
        <f t="shared" ref="T1731:T1794" si="247">S1731-(M1731*K1731)</f>
        <v>316.54999999999995</v>
      </c>
      <c r="U1731" s="2">
        <f>Monthly_Fixed_Costs!$I$2</f>
        <v>26.363636363636363</v>
      </c>
      <c r="V1731">
        <f t="shared" ref="V1731:V1794" si="248">N1731*K1731</f>
        <v>88.66</v>
      </c>
      <c r="W1731" s="2">
        <f t="shared" ref="W1731:W1794" si="249">T1731-(U1731+V1731)</f>
        <v>201.52636363636361</v>
      </c>
      <c r="X1731">
        <f t="shared" ref="X1731:X1794" si="250">D1731-B1731</f>
        <v>1</v>
      </c>
      <c r="Y1731">
        <f t="shared" ref="Y1731:Y1794" si="251">IF(W1731&lt;10,1,0)</f>
        <v>0</v>
      </c>
    </row>
    <row r="1732" spans="1:25" x14ac:dyDescent="0.3">
      <c r="A1732" t="s">
        <v>1768</v>
      </c>
      <c r="B1732" s="1">
        <v>45682</v>
      </c>
      <c r="C1732" s="1">
        <v>45684</v>
      </c>
      <c r="D1732" s="1">
        <v>45687</v>
      </c>
      <c r="E1732" t="s">
        <v>23</v>
      </c>
      <c r="F1732" t="s">
        <v>32</v>
      </c>
      <c r="G1732" t="s">
        <v>18</v>
      </c>
      <c r="H1732" t="s">
        <v>37</v>
      </c>
      <c r="I1732" t="s">
        <v>26</v>
      </c>
      <c r="J1732" t="s">
        <v>27</v>
      </c>
      <c r="K1732">
        <v>9</v>
      </c>
      <c r="L1732">
        <v>123.34</v>
      </c>
      <c r="M1732">
        <v>76.66</v>
      </c>
      <c r="N1732">
        <v>7.57</v>
      </c>
      <c r="O1732">
        <v>5</v>
      </c>
      <c r="P1732">
        <f t="shared" si="243"/>
        <v>0</v>
      </c>
      <c r="Q1732" t="str">
        <f t="shared" si="244"/>
        <v>After 01-15</v>
      </c>
      <c r="R1732">
        <f t="shared" si="245"/>
        <v>117.173</v>
      </c>
      <c r="S1732">
        <f t="shared" si="246"/>
        <v>1054.557</v>
      </c>
      <c r="T1732">
        <f t="shared" si="247"/>
        <v>364.61700000000008</v>
      </c>
      <c r="U1732" s="2">
        <f>Monthly_Fixed_Costs!$I$2</f>
        <v>26.363636363636363</v>
      </c>
      <c r="V1732">
        <f t="shared" si="248"/>
        <v>68.13</v>
      </c>
      <c r="W1732" s="2">
        <f t="shared" si="249"/>
        <v>270.12336363636371</v>
      </c>
      <c r="X1732">
        <f t="shared" si="250"/>
        <v>5</v>
      </c>
      <c r="Y1732">
        <f t="shared" si="251"/>
        <v>0</v>
      </c>
    </row>
    <row r="1733" spans="1:25" x14ac:dyDescent="0.3">
      <c r="A1733" t="s">
        <v>1769</v>
      </c>
      <c r="B1733" s="1">
        <v>45668</v>
      </c>
      <c r="C1733" s="1">
        <v>45670</v>
      </c>
      <c r="D1733" s="1">
        <v>45670</v>
      </c>
      <c r="E1733" t="s">
        <v>23</v>
      </c>
      <c r="F1733" t="s">
        <v>45</v>
      </c>
      <c r="G1733" t="s">
        <v>18</v>
      </c>
      <c r="H1733" t="s">
        <v>19</v>
      </c>
      <c r="I1733" t="s">
        <v>20</v>
      </c>
      <c r="J1733" t="s">
        <v>21</v>
      </c>
      <c r="K1733">
        <v>8</v>
      </c>
      <c r="L1733">
        <v>62.27</v>
      </c>
      <c r="M1733">
        <v>30.56</v>
      </c>
      <c r="N1733">
        <v>7.64</v>
      </c>
      <c r="O1733">
        <v>0</v>
      </c>
      <c r="P1733">
        <f t="shared" si="243"/>
        <v>1</v>
      </c>
      <c r="Q1733" t="str">
        <f t="shared" si="244"/>
        <v>Before 01-15</v>
      </c>
      <c r="R1733">
        <f t="shared" si="245"/>
        <v>62.27</v>
      </c>
      <c r="S1733">
        <f t="shared" si="246"/>
        <v>498.16</v>
      </c>
      <c r="T1733">
        <f t="shared" si="247"/>
        <v>253.68000000000004</v>
      </c>
      <c r="U1733" s="2">
        <f>Monthly_Fixed_Costs!$I$2</f>
        <v>26.363636363636363</v>
      </c>
      <c r="V1733">
        <f t="shared" si="248"/>
        <v>61.12</v>
      </c>
      <c r="W1733" s="2">
        <f t="shared" si="249"/>
        <v>166.19636363636369</v>
      </c>
      <c r="X1733">
        <f t="shared" si="250"/>
        <v>2</v>
      </c>
      <c r="Y1733">
        <f t="shared" si="251"/>
        <v>0</v>
      </c>
    </row>
    <row r="1734" spans="1:25" x14ac:dyDescent="0.3">
      <c r="A1734" t="s">
        <v>1770</v>
      </c>
      <c r="B1734" s="1">
        <v>45668</v>
      </c>
      <c r="C1734" s="1">
        <v>45670</v>
      </c>
      <c r="D1734" s="1">
        <v>45669</v>
      </c>
      <c r="E1734" t="s">
        <v>16</v>
      </c>
      <c r="F1734" t="s">
        <v>32</v>
      </c>
      <c r="G1734" t="s">
        <v>24</v>
      </c>
      <c r="H1734" t="s">
        <v>33</v>
      </c>
      <c r="I1734" t="s">
        <v>26</v>
      </c>
      <c r="J1734" t="s">
        <v>27</v>
      </c>
      <c r="K1734">
        <v>10</v>
      </c>
      <c r="L1734">
        <v>124.52</v>
      </c>
      <c r="M1734">
        <v>73.97</v>
      </c>
      <c r="N1734">
        <v>5.97</v>
      </c>
      <c r="O1734">
        <v>10</v>
      </c>
      <c r="P1734">
        <f t="shared" si="243"/>
        <v>1</v>
      </c>
      <c r="Q1734" t="str">
        <f t="shared" si="244"/>
        <v>Before 01-15</v>
      </c>
      <c r="R1734">
        <f t="shared" si="245"/>
        <v>112.068</v>
      </c>
      <c r="S1734">
        <f t="shared" si="246"/>
        <v>1120.68</v>
      </c>
      <c r="T1734">
        <f t="shared" si="247"/>
        <v>380.98</v>
      </c>
      <c r="U1734" s="2">
        <f>Monthly_Fixed_Costs!$I$2</f>
        <v>26.363636363636363</v>
      </c>
      <c r="V1734">
        <f t="shared" si="248"/>
        <v>59.699999999999996</v>
      </c>
      <c r="W1734" s="2">
        <f t="shared" si="249"/>
        <v>294.91636363636366</v>
      </c>
      <c r="X1734">
        <f t="shared" si="250"/>
        <v>1</v>
      </c>
      <c r="Y1734">
        <f t="shared" si="251"/>
        <v>0</v>
      </c>
    </row>
    <row r="1735" spans="1:25" x14ac:dyDescent="0.3">
      <c r="A1735" t="s">
        <v>1771</v>
      </c>
      <c r="B1735" s="1">
        <v>45659</v>
      </c>
      <c r="C1735" s="1">
        <v>45661</v>
      </c>
      <c r="D1735" s="1">
        <v>45661</v>
      </c>
      <c r="E1735" t="s">
        <v>23</v>
      </c>
      <c r="F1735" t="s">
        <v>32</v>
      </c>
      <c r="G1735" t="s">
        <v>18</v>
      </c>
      <c r="H1735" t="s">
        <v>37</v>
      </c>
      <c r="I1735" t="s">
        <v>38</v>
      </c>
      <c r="J1735" t="s">
        <v>21</v>
      </c>
      <c r="K1735">
        <v>16</v>
      </c>
      <c r="L1735">
        <v>40.090000000000003</v>
      </c>
      <c r="M1735">
        <v>24.44</v>
      </c>
      <c r="N1735">
        <v>4.47</v>
      </c>
      <c r="O1735">
        <v>15</v>
      </c>
      <c r="P1735">
        <f t="shared" si="243"/>
        <v>1</v>
      </c>
      <c r="Q1735" t="str">
        <f t="shared" si="244"/>
        <v>Before 01-15</v>
      </c>
      <c r="R1735">
        <f t="shared" si="245"/>
        <v>34.076500000000003</v>
      </c>
      <c r="S1735">
        <f t="shared" si="246"/>
        <v>545.22400000000005</v>
      </c>
      <c r="T1735">
        <f t="shared" si="247"/>
        <v>154.18400000000003</v>
      </c>
      <c r="U1735" s="2">
        <f>Monthly_Fixed_Costs!$I$2</f>
        <v>26.363636363636363</v>
      </c>
      <c r="V1735">
        <f t="shared" si="248"/>
        <v>71.52</v>
      </c>
      <c r="W1735" s="2">
        <f t="shared" si="249"/>
        <v>56.30036363636367</v>
      </c>
      <c r="X1735">
        <f t="shared" si="250"/>
        <v>2</v>
      </c>
      <c r="Y1735">
        <f t="shared" si="251"/>
        <v>0</v>
      </c>
    </row>
    <row r="1736" spans="1:25" x14ac:dyDescent="0.3">
      <c r="A1736" t="s">
        <v>1772</v>
      </c>
      <c r="B1736" s="1">
        <v>45684</v>
      </c>
      <c r="C1736" s="1">
        <v>45687</v>
      </c>
      <c r="D1736" s="1">
        <v>45690</v>
      </c>
      <c r="E1736" t="s">
        <v>16</v>
      </c>
      <c r="F1736" t="s">
        <v>17</v>
      </c>
      <c r="G1736" t="s">
        <v>24</v>
      </c>
      <c r="H1736" t="s">
        <v>37</v>
      </c>
      <c r="I1736" t="s">
        <v>47</v>
      </c>
      <c r="J1736" t="s">
        <v>35</v>
      </c>
      <c r="K1736">
        <v>6</v>
      </c>
      <c r="L1736">
        <v>123.03</v>
      </c>
      <c r="M1736">
        <v>53.27</v>
      </c>
      <c r="N1736">
        <v>3.61</v>
      </c>
      <c r="O1736">
        <v>0</v>
      </c>
      <c r="P1736">
        <f t="shared" si="243"/>
        <v>0</v>
      </c>
      <c r="Q1736" t="str">
        <f t="shared" si="244"/>
        <v>After 01-15</v>
      </c>
      <c r="R1736">
        <f t="shared" si="245"/>
        <v>123.03</v>
      </c>
      <c r="S1736">
        <f t="shared" si="246"/>
        <v>738.18000000000006</v>
      </c>
      <c r="T1736">
        <f t="shared" si="247"/>
        <v>418.56000000000006</v>
      </c>
      <c r="U1736" s="2">
        <f>Monthly_Fixed_Costs!$I$2</f>
        <v>26.363636363636363</v>
      </c>
      <c r="V1736">
        <f t="shared" si="248"/>
        <v>21.66</v>
      </c>
      <c r="W1736" s="2">
        <f t="shared" si="249"/>
        <v>370.53636363636372</v>
      </c>
      <c r="X1736">
        <f t="shared" si="250"/>
        <v>6</v>
      </c>
      <c r="Y1736">
        <f t="shared" si="251"/>
        <v>0</v>
      </c>
    </row>
    <row r="1737" spans="1:25" x14ac:dyDescent="0.3">
      <c r="A1737" t="s">
        <v>1773</v>
      </c>
      <c r="B1737" s="1">
        <v>45686</v>
      </c>
      <c r="C1737" s="1">
        <v>45690</v>
      </c>
      <c r="D1737" s="1">
        <v>45690</v>
      </c>
      <c r="E1737" t="s">
        <v>23</v>
      </c>
      <c r="F1737" t="s">
        <v>41</v>
      </c>
      <c r="G1737" t="s">
        <v>18</v>
      </c>
      <c r="H1737" t="s">
        <v>19</v>
      </c>
      <c r="I1737" t="s">
        <v>29</v>
      </c>
      <c r="J1737" t="s">
        <v>27</v>
      </c>
      <c r="K1737">
        <v>5</v>
      </c>
      <c r="L1737">
        <v>70.569999999999993</v>
      </c>
      <c r="M1737">
        <v>38.07</v>
      </c>
      <c r="N1737">
        <v>8.33</v>
      </c>
      <c r="O1737">
        <v>10</v>
      </c>
      <c r="P1737">
        <f t="shared" si="243"/>
        <v>1</v>
      </c>
      <c r="Q1737" t="str">
        <f t="shared" si="244"/>
        <v>After 01-15</v>
      </c>
      <c r="R1737">
        <f t="shared" si="245"/>
        <v>63.512999999999998</v>
      </c>
      <c r="S1737">
        <f t="shared" si="246"/>
        <v>317.565</v>
      </c>
      <c r="T1737">
        <f t="shared" si="247"/>
        <v>127.215</v>
      </c>
      <c r="U1737" s="2">
        <f>Monthly_Fixed_Costs!$I$2</f>
        <v>26.363636363636363</v>
      </c>
      <c r="V1737">
        <f t="shared" si="248"/>
        <v>41.65</v>
      </c>
      <c r="W1737" s="2">
        <f t="shared" si="249"/>
        <v>59.201363636363638</v>
      </c>
      <c r="X1737">
        <f t="shared" si="250"/>
        <v>4</v>
      </c>
      <c r="Y1737">
        <f t="shared" si="251"/>
        <v>0</v>
      </c>
    </row>
    <row r="1738" spans="1:25" x14ac:dyDescent="0.3">
      <c r="A1738" t="s">
        <v>1774</v>
      </c>
      <c r="B1738" s="1">
        <v>45663</v>
      </c>
      <c r="C1738" s="1">
        <v>45665</v>
      </c>
      <c r="D1738" s="1">
        <v>45664</v>
      </c>
      <c r="E1738" t="s">
        <v>16</v>
      </c>
      <c r="F1738" t="s">
        <v>32</v>
      </c>
      <c r="G1738" t="s">
        <v>24</v>
      </c>
      <c r="H1738" t="s">
        <v>37</v>
      </c>
      <c r="I1738" t="s">
        <v>20</v>
      </c>
      <c r="J1738" t="s">
        <v>21</v>
      </c>
      <c r="K1738">
        <v>9</v>
      </c>
      <c r="L1738">
        <v>182.28</v>
      </c>
      <c r="M1738">
        <v>109.96</v>
      </c>
      <c r="N1738">
        <v>3.34</v>
      </c>
      <c r="O1738">
        <v>0</v>
      </c>
      <c r="P1738">
        <f t="shared" si="243"/>
        <v>1</v>
      </c>
      <c r="Q1738" t="str">
        <f t="shared" si="244"/>
        <v>Before 01-15</v>
      </c>
      <c r="R1738">
        <f t="shared" si="245"/>
        <v>182.28</v>
      </c>
      <c r="S1738">
        <f t="shared" si="246"/>
        <v>1640.52</v>
      </c>
      <c r="T1738">
        <f t="shared" si="247"/>
        <v>650.88</v>
      </c>
      <c r="U1738" s="2">
        <f>Monthly_Fixed_Costs!$I$2</f>
        <v>26.363636363636363</v>
      </c>
      <c r="V1738">
        <f t="shared" si="248"/>
        <v>30.06</v>
      </c>
      <c r="W1738" s="2">
        <f t="shared" si="249"/>
        <v>594.45636363636368</v>
      </c>
      <c r="X1738">
        <f t="shared" si="250"/>
        <v>1</v>
      </c>
      <c r="Y1738">
        <f t="shared" si="251"/>
        <v>0</v>
      </c>
    </row>
    <row r="1739" spans="1:25" x14ac:dyDescent="0.3">
      <c r="A1739" t="s">
        <v>1775</v>
      </c>
      <c r="B1739" s="1">
        <v>45682</v>
      </c>
      <c r="C1739" s="1">
        <v>45685</v>
      </c>
      <c r="D1739" s="1">
        <v>45684</v>
      </c>
      <c r="E1739" t="s">
        <v>16</v>
      </c>
      <c r="F1739" t="s">
        <v>41</v>
      </c>
      <c r="G1739" t="s">
        <v>24</v>
      </c>
      <c r="H1739" t="s">
        <v>37</v>
      </c>
      <c r="I1739" t="s">
        <v>38</v>
      </c>
      <c r="J1739" t="s">
        <v>21</v>
      </c>
      <c r="K1739">
        <v>2</v>
      </c>
      <c r="L1739">
        <v>137.57</v>
      </c>
      <c r="M1739">
        <v>73.819999999999993</v>
      </c>
      <c r="N1739">
        <v>7.98</v>
      </c>
      <c r="O1739">
        <v>5</v>
      </c>
      <c r="P1739">
        <f t="shared" si="243"/>
        <v>1</v>
      </c>
      <c r="Q1739" t="str">
        <f t="shared" si="244"/>
        <v>After 01-15</v>
      </c>
      <c r="R1739">
        <f t="shared" si="245"/>
        <v>130.69149999999999</v>
      </c>
      <c r="S1739">
        <f t="shared" si="246"/>
        <v>261.38299999999998</v>
      </c>
      <c r="T1739">
        <f t="shared" si="247"/>
        <v>113.74299999999999</v>
      </c>
      <c r="U1739" s="2">
        <f>Monthly_Fixed_Costs!$I$2</f>
        <v>26.363636363636363</v>
      </c>
      <c r="V1739">
        <f t="shared" si="248"/>
        <v>15.96</v>
      </c>
      <c r="W1739" s="2">
        <f t="shared" si="249"/>
        <v>71.419363636363627</v>
      </c>
      <c r="X1739">
        <f t="shared" si="250"/>
        <v>2</v>
      </c>
      <c r="Y1739">
        <f t="shared" si="251"/>
        <v>0</v>
      </c>
    </row>
    <row r="1740" spans="1:25" x14ac:dyDescent="0.3">
      <c r="A1740" t="s">
        <v>1776</v>
      </c>
      <c r="B1740" s="1">
        <v>45687</v>
      </c>
      <c r="C1740" s="1">
        <v>45691</v>
      </c>
      <c r="D1740" s="1">
        <v>45692</v>
      </c>
      <c r="E1740" t="s">
        <v>16</v>
      </c>
      <c r="F1740" t="s">
        <v>32</v>
      </c>
      <c r="G1740" t="s">
        <v>18</v>
      </c>
      <c r="H1740" t="s">
        <v>33</v>
      </c>
      <c r="I1740" t="s">
        <v>56</v>
      </c>
      <c r="J1740" t="s">
        <v>35</v>
      </c>
      <c r="K1740">
        <v>14</v>
      </c>
      <c r="L1740">
        <v>70.37</v>
      </c>
      <c r="M1740">
        <v>28.24</v>
      </c>
      <c r="N1740">
        <v>7.79</v>
      </c>
      <c r="O1740">
        <v>5</v>
      </c>
      <c r="P1740">
        <f t="shared" si="243"/>
        <v>0</v>
      </c>
      <c r="Q1740" t="str">
        <f t="shared" si="244"/>
        <v>After 01-15</v>
      </c>
      <c r="R1740">
        <f t="shared" si="245"/>
        <v>66.851500000000001</v>
      </c>
      <c r="S1740">
        <f t="shared" si="246"/>
        <v>935.92100000000005</v>
      </c>
      <c r="T1740">
        <f t="shared" si="247"/>
        <v>540.56100000000015</v>
      </c>
      <c r="U1740" s="2">
        <f>Monthly_Fixed_Costs!$I$2</f>
        <v>26.363636363636363</v>
      </c>
      <c r="V1740">
        <f t="shared" si="248"/>
        <v>109.06</v>
      </c>
      <c r="W1740" s="2">
        <f t="shared" si="249"/>
        <v>405.13736363636377</v>
      </c>
      <c r="X1740">
        <f t="shared" si="250"/>
        <v>5</v>
      </c>
      <c r="Y1740">
        <f t="shared" si="251"/>
        <v>0</v>
      </c>
    </row>
    <row r="1741" spans="1:25" x14ac:dyDescent="0.3">
      <c r="A1741" t="s">
        <v>1777</v>
      </c>
      <c r="B1741" s="1">
        <v>45673</v>
      </c>
      <c r="C1741" s="1">
        <v>45676</v>
      </c>
      <c r="D1741" s="1">
        <v>45676</v>
      </c>
      <c r="E1741" t="s">
        <v>23</v>
      </c>
      <c r="F1741" t="s">
        <v>32</v>
      </c>
      <c r="G1741" t="s">
        <v>24</v>
      </c>
      <c r="H1741" t="s">
        <v>25</v>
      </c>
      <c r="I1741" t="s">
        <v>20</v>
      </c>
      <c r="J1741" t="s">
        <v>21</v>
      </c>
      <c r="K1741">
        <v>6</v>
      </c>
      <c r="L1741">
        <v>100.75</v>
      </c>
      <c r="M1741">
        <v>63.66</v>
      </c>
      <c r="N1741">
        <v>9.86</v>
      </c>
      <c r="O1741">
        <v>15</v>
      </c>
      <c r="P1741">
        <f t="shared" si="243"/>
        <v>1</v>
      </c>
      <c r="Q1741" t="str">
        <f t="shared" si="244"/>
        <v>After 01-15</v>
      </c>
      <c r="R1741">
        <f t="shared" si="245"/>
        <v>85.637500000000003</v>
      </c>
      <c r="S1741">
        <f t="shared" si="246"/>
        <v>513.82500000000005</v>
      </c>
      <c r="T1741">
        <f t="shared" si="247"/>
        <v>131.86500000000007</v>
      </c>
      <c r="U1741" s="2">
        <f>Monthly_Fixed_Costs!$I$2</f>
        <v>26.363636363636363</v>
      </c>
      <c r="V1741">
        <f t="shared" si="248"/>
        <v>59.16</v>
      </c>
      <c r="W1741" s="2">
        <f t="shared" si="249"/>
        <v>46.34136363636371</v>
      </c>
      <c r="X1741">
        <f t="shared" si="250"/>
        <v>3</v>
      </c>
      <c r="Y1741">
        <f t="shared" si="251"/>
        <v>0</v>
      </c>
    </row>
    <row r="1742" spans="1:25" x14ac:dyDescent="0.3">
      <c r="A1742" t="s">
        <v>1778</v>
      </c>
      <c r="B1742" s="1">
        <v>45686</v>
      </c>
      <c r="C1742" s="1">
        <v>45689</v>
      </c>
      <c r="D1742" s="1">
        <v>45688</v>
      </c>
      <c r="E1742" t="s">
        <v>16</v>
      </c>
      <c r="F1742" t="s">
        <v>17</v>
      </c>
      <c r="G1742" t="s">
        <v>18</v>
      </c>
      <c r="H1742" t="s">
        <v>19</v>
      </c>
      <c r="I1742" t="s">
        <v>47</v>
      </c>
      <c r="J1742" t="s">
        <v>35</v>
      </c>
      <c r="K1742">
        <v>10</v>
      </c>
      <c r="L1742">
        <v>82.82</v>
      </c>
      <c r="M1742">
        <v>38.72</v>
      </c>
      <c r="N1742">
        <v>9.15</v>
      </c>
      <c r="O1742">
        <v>10</v>
      </c>
      <c r="P1742">
        <f t="shared" si="243"/>
        <v>1</v>
      </c>
      <c r="Q1742" t="str">
        <f t="shared" si="244"/>
        <v>After 01-15</v>
      </c>
      <c r="R1742">
        <f t="shared" si="245"/>
        <v>74.537999999999997</v>
      </c>
      <c r="S1742">
        <f t="shared" si="246"/>
        <v>745.38</v>
      </c>
      <c r="T1742">
        <f t="shared" si="247"/>
        <v>358.18</v>
      </c>
      <c r="U1742" s="2">
        <f>Monthly_Fixed_Costs!$I$2</f>
        <v>26.363636363636363</v>
      </c>
      <c r="V1742">
        <f t="shared" si="248"/>
        <v>91.5</v>
      </c>
      <c r="W1742" s="2">
        <f t="shared" si="249"/>
        <v>240.31636363636363</v>
      </c>
      <c r="X1742">
        <f t="shared" si="250"/>
        <v>2</v>
      </c>
      <c r="Y1742">
        <f t="shared" si="251"/>
        <v>0</v>
      </c>
    </row>
    <row r="1743" spans="1:25" x14ac:dyDescent="0.3">
      <c r="A1743" t="s">
        <v>1779</v>
      </c>
      <c r="B1743" s="1">
        <v>45683</v>
      </c>
      <c r="C1743" s="1">
        <v>45687</v>
      </c>
      <c r="D1743" s="1">
        <v>45687</v>
      </c>
      <c r="E1743" t="s">
        <v>16</v>
      </c>
      <c r="F1743" t="s">
        <v>17</v>
      </c>
      <c r="G1743" t="s">
        <v>18</v>
      </c>
      <c r="H1743" t="s">
        <v>33</v>
      </c>
      <c r="I1743" t="s">
        <v>56</v>
      </c>
      <c r="J1743" t="s">
        <v>35</v>
      </c>
      <c r="K1743">
        <v>3</v>
      </c>
      <c r="L1743">
        <v>170.4</v>
      </c>
      <c r="M1743">
        <v>103.58</v>
      </c>
      <c r="N1743">
        <v>11.95</v>
      </c>
      <c r="O1743">
        <v>10</v>
      </c>
      <c r="P1743">
        <f t="shared" si="243"/>
        <v>1</v>
      </c>
      <c r="Q1743" t="str">
        <f t="shared" si="244"/>
        <v>After 01-15</v>
      </c>
      <c r="R1743">
        <f t="shared" si="245"/>
        <v>153.36000000000001</v>
      </c>
      <c r="S1743">
        <f t="shared" si="246"/>
        <v>460.08000000000004</v>
      </c>
      <c r="T1743">
        <f t="shared" si="247"/>
        <v>149.34000000000003</v>
      </c>
      <c r="U1743" s="2">
        <f>Monthly_Fixed_Costs!$I$2</f>
        <v>26.363636363636363</v>
      </c>
      <c r="V1743">
        <f t="shared" si="248"/>
        <v>35.849999999999994</v>
      </c>
      <c r="W1743" s="2">
        <f t="shared" si="249"/>
        <v>87.126363636363678</v>
      </c>
      <c r="X1743">
        <f t="shared" si="250"/>
        <v>4</v>
      </c>
      <c r="Y1743">
        <f t="shared" si="251"/>
        <v>0</v>
      </c>
    </row>
    <row r="1744" spans="1:25" x14ac:dyDescent="0.3">
      <c r="A1744" t="s">
        <v>1780</v>
      </c>
      <c r="B1744" s="1">
        <v>45688</v>
      </c>
      <c r="C1744" s="1">
        <v>45692</v>
      </c>
      <c r="D1744" s="1">
        <v>45695</v>
      </c>
      <c r="E1744" t="s">
        <v>16</v>
      </c>
      <c r="F1744" t="s">
        <v>17</v>
      </c>
      <c r="G1744" t="s">
        <v>18</v>
      </c>
      <c r="H1744" t="s">
        <v>25</v>
      </c>
      <c r="I1744" t="s">
        <v>47</v>
      </c>
      <c r="J1744" t="s">
        <v>35</v>
      </c>
      <c r="K1744">
        <v>16</v>
      </c>
      <c r="L1744">
        <v>99.43</v>
      </c>
      <c r="M1744">
        <v>45.47</v>
      </c>
      <c r="N1744">
        <v>6.07</v>
      </c>
      <c r="O1744">
        <v>5</v>
      </c>
      <c r="P1744">
        <f t="shared" si="243"/>
        <v>0</v>
      </c>
      <c r="Q1744" t="str">
        <f t="shared" si="244"/>
        <v>After 01-15</v>
      </c>
      <c r="R1744">
        <f t="shared" si="245"/>
        <v>94.458500000000001</v>
      </c>
      <c r="S1744">
        <f t="shared" si="246"/>
        <v>1511.336</v>
      </c>
      <c r="T1744">
        <f t="shared" si="247"/>
        <v>783.81600000000003</v>
      </c>
      <c r="U1744" s="2">
        <f>Monthly_Fixed_Costs!$I$2</f>
        <v>26.363636363636363</v>
      </c>
      <c r="V1744">
        <f t="shared" si="248"/>
        <v>97.12</v>
      </c>
      <c r="W1744" s="2">
        <f t="shared" si="249"/>
        <v>660.33236363636365</v>
      </c>
      <c r="X1744">
        <f t="shared" si="250"/>
        <v>7</v>
      </c>
      <c r="Y1744">
        <f t="shared" si="251"/>
        <v>0</v>
      </c>
    </row>
    <row r="1745" spans="1:25" x14ac:dyDescent="0.3">
      <c r="A1745" t="s">
        <v>1781</v>
      </c>
      <c r="B1745" s="1">
        <v>45672</v>
      </c>
      <c r="C1745" s="1">
        <v>45674</v>
      </c>
      <c r="D1745" s="1">
        <v>45673</v>
      </c>
      <c r="E1745" t="s">
        <v>23</v>
      </c>
      <c r="F1745" t="s">
        <v>32</v>
      </c>
      <c r="G1745" t="s">
        <v>18</v>
      </c>
      <c r="H1745" t="s">
        <v>37</v>
      </c>
      <c r="I1745" t="s">
        <v>20</v>
      </c>
      <c r="J1745" t="s">
        <v>21</v>
      </c>
      <c r="K1745">
        <v>17</v>
      </c>
      <c r="L1745">
        <v>43.48</v>
      </c>
      <c r="M1745">
        <v>27.51</v>
      </c>
      <c r="N1745">
        <v>10.7</v>
      </c>
      <c r="O1745">
        <v>5</v>
      </c>
      <c r="P1745">
        <f t="shared" si="243"/>
        <v>1</v>
      </c>
      <c r="Q1745" t="str">
        <f t="shared" si="244"/>
        <v>Before 01-15</v>
      </c>
      <c r="R1745">
        <f t="shared" si="245"/>
        <v>41.305999999999997</v>
      </c>
      <c r="S1745">
        <f t="shared" si="246"/>
        <v>702.202</v>
      </c>
      <c r="T1745">
        <f t="shared" si="247"/>
        <v>234.53199999999998</v>
      </c>
      <c r="U1745" s="2">
        <f>Monthly_Fixed_Costs!$I$2</f>
        <v>26.363636363636363</v>
      </c>
      <c r="V1745">
        <f t="shared" si="248"/>
        <v>181.89999999999998</v>
      </c>
      <c r="W1745" s="2">
        <f t="shared" si="249"/>
        <v>26.268363636363631</v>
      </c>
      <c r="X1745">
        <f t="shared" si="250"/>
        <v>1</v>
      </c>
      <c r="Y1745">
        <f t="shared" si="251"/>
        <v>0</v>
      </c>
    </row>
    <row r="1746" spans="1:25" x14ac:dyDescent="0.3">
      <c r="A1746" t="s">
        <v>1782</v>
      </c>
      <c r="B1746" s="1">
        <v>45664</v>
      </c>
      <c r="C1746" s="1">
        <v>45667</v>
      </c>
      <c r="D1746" s="1">
        <v>45667</v>
      </c>
      <c r="E1746" t="s">
        <v>16</v>
      </c>
      <c r="F1746" t="s">
        <v>45</v>
      </c>
      <c r="G1746" t="s">
        <v>18</v>
      </c>
      <c r="H1746" t="s">
        <v>37</v>
      </c>
      <c r="I1746" t="s">
        <v>29</v>
      </c>
      <c r="J1746" t="s">
        <v>27</v>
      </c>
      <c r="K1746">
        <v>12</v>
      </c>
      <c r="L1746">
        <v>132.05000000000001</v>
      </c>
      <c r="M1746">
        <v>54.37</v>
      </c>
      <c r="N1746">
        <v>7.81</v>
      </c>
      <c r="O1746">
        <v>10</v>
      </c>
      <c r="P1746">
        <f t="shared" si="243"/>
        <v>1</v>
      </c>
      <c r="Q1746" t="str">
        <f t="shared" si="244"/>
        <v>Before 01-15</v>
      </c>
      <c r="R1746">
        <f t="shared" si="245"/>
        <v>118.84500000000001</v>
      </c>
      <c r="S1746">
        <f t="shared" si="246"/>
        <v>1426.14</v>
      </c>
      <c r="T1746">
        <f t="shared" si="247"/>
        <v>773.70000000000016</v>
      </c>
      <c r="U1746" s="2">
        <f>Monthly_Fixed_Costs!$I$2</f>
        <v>26.363636363636363</v>
      </c>
      <c r="V1746">
        <f t="shared" si="248"/>
        <v>93.72</v>
      </c>
      <c r="W1746" s="2">
        <f t="shared" si="249"/>
        <v>653.61636363636376</v>
      </c>
      <c r="X1746">
        <f t="shared" si="250"/>
        <v>3</v>
      </c>
      <c r="Y1746">
        <f t="shared" si="251"/>
        <v>0</v>
      </c>
    </row>
    <row r="1747" spans="1:25" x14ac:dyDescent="0.3">
      <c r="A1747" t="s">
        <v>1783</v>
      </c>
      <c r="B1747" s="1">
        <v>45684</v>
      </c>
      <c r="C1747" s="1">
        <v>45688</v>
      </c>
      <c r="D1747" s="1">
        <v>45688</v>
      </c>
      <c r="E1747" t="s">
        <v>16</v>
      </c>
      <c r="F1747" t="s">
        <v>41</v>
      </c>
      <c r="G1747" t="s">
        <v>18</v>
      </c>
      <c r="H1747" t="s">
        <v>19</v>
      </c>
      <c r="I1747" t="s">
        <v>74</v>
      </c>
      <c r="J1747" t="s">
        <v>27</v>
      </c>
      <c r="K1747">
        <v>14</v>
      </c>
      <c r="L1747">
        <v>133.12</v>
      </c>
      <c r="M1747">
        <v>85.37</v>
      </c>
      <c r="N1747">
        <v>11.93</v>
      </c>
      <c r="O1747">
        <v>5</v>
      </c>
      <c r="P1747">
        <f t="shared" si="243"/>
        <v>1</v>
      </c>
      <c r="Q1747" t="str">
        <f t="shared" si="244"/>
        <v>After 01-15</v>
      </c>
      <c r="R1747">
        <f t="shared" si="245"/>
        <v>126.464</v>
      </c>
      <c r="S1747">
        <f t="shared" si="246"/>
        <v>1770.4960000000001</v>
      </c>
      <c r="T1747">
        <f t="shared" si="247"/>
        <v>575.31600000000003</v>
      </c>
      <c r="U1747" s="2">
        <f>Monthly_Fixed_Costs!$I$2</f>
        <v>26.363636363636363</v>
      </c>
      <c r="V1747">
        <f t="shared" si="248"/>
        <v>167.01999999999998</v>
      </c>
      <c r="W1747" s="2">
        <f t="shared" si="249"/>
        <v>381.93236363636368</v>
      </c>
      <c r="X1747">
        <f t="shared" si="250"/>
        <v>4</v>
      </c>
      <c r="Y1747">
        <f t="shared" si="251"/>
        <v>0</v>
      </c>
    </row>
    <row r="1748" spans="1:25" x14ac:dyDescent="0.3">
      <c r="A1748" t="s">
        <v>1784</v>
      </c>
      <c r="B1748" s="1">
        <v>45659</v>
      </c>
      <c r="C1748" s="1">
        <v>45662</v>
      </c>
      <c r="D1748" s="1">
        <v>45661</v>
      </c>
      <c r="E1748" t="s">
        <v>23</v>
      </c>
      <c r="F1748" t="s">
        <v>45</v>
      </c>
      <c r="G1748" t="s">
        <v>24</v>
      </c>
      <c r="H1748" t="s">
        <v>19</v>
      </c>
      <c r="I1748" t="s">
        <v>20</v>
      </c>
      <c r="J1748" t="s">
        <v>21</v>
      </c>
      <c r="K1748">
        <v>17</v>
      </c>
      <c r="L1748">
        <v>198.53</v>
      </c>
      <c r="M1748">
        <v>92.83</v>
      </c>
      <c r="N1748">
        <v>10.96</v>
      </c>
      <c r="O1748">
        <v>10</v>
      </c>
      <c r="P1748">
        <f t="shared" si="243"/>
        <v>1</v>
      </c>
      <c r="Q1748" t="str">
        <f t="shared" si="244"/>
        <v>Before 01-15</v>
      </c>
      <c r="R1748">
        <f t="shared" si="245"/>
        <v>178.67699999999999</v>
      </c>
      <c r="S1748">
        <f t="shared" si="246"/>
        <v>3037.509</v>
      </c>
      <c r="T1748">
        <f t="shared" si="247"/>
        <v>1459.3990000000001</v>
      </c>
      <c r="U1748" s="2">
        <f>Monthly_Fixed_Costs!$I$2</f>
        <v>26.363636363636363</v>
      </c>
      <c r="V1748">
        <f t="shared" si="248"/>
        <v>186.32000000000002</v>
      </c>
      <c r="W1748" s="2">
        <f t="shared" si="249"/>
        <v>1246.7153636363637</v>
      </c>
      <c r="X1748">
        <f t="shared" si="250"/>
        <v>2</v>
      </c>
      <c r="Y1748">
        <f t="shared" si="251"/>
        <v>0</v>
      </c>
    </row>
    <row r="1749" spans="1:25" x14ac:dyDescent="0.3">
      <c r="A1749" t="s">
        <v>1785</v>
      </c>
      <c r="B1749" s="1">
        <v>45661</v>
      </c>
      <c r="C1749" s="1">
        <v>45664</v>
      </c>
      <c r="D1749" s="1">
        <v>45663</v>
      </c>
      <c r="E1749" t="s">
        <v>16</v>
      </c>
      <c r="F1749" t="s">
        <v>17</v>
      </c>
      <c r="G1749" t="s">
        <v>18</v>
      </c>
      <c r="H1749" t="s">
        <v>37</v>
      </c>
      <c r="I1749" t="s">
        <v>34</v>
      </c>
      <c r="J1749" t="s">
        <v>35</v>
      </c>
      <c r="K1749">
        <v>17</v>
      </c>
      <c r="L1749">
        <v>35.82</v>
      </c>
      <c r="M1749">
        <v>17.48</v>
      </c>
      <c r="N1749">
        <v>5.09</v>
      </c>
      <c r="O1749">
        <v>0</v>
      </c>
      <c r="P1749">
        <f t="shared" si="243"/>
        <v>1</v>
      </c>
      <c r="Q1749" t="str">
        <f t="shared" si="244"/>
        <v>Before 01-15</v>
      </c>
      <c r="R1749">
        <f t="shared" si="245"/>
        <v>35.82</v>
      </c>
      <c r="S1749">
        <f t="shared" si="246"/>
        <v>608.94000000000005</v>
      </c>
      <c r="T1749">
        <f t="shared" si="247"/>
        <v>311.78000000000003</v>
      </c>
      <c r="U1749" s="2">
        <f>Monthly_Fixed_Costs!$I$2</f>
        <v>26.363636363636363</v>
      </c>
      <c r="V1749">
        <f t="shared" si="248"/>
        <v>86.53</v>
      </c>
      <c r="W1749" s="2">
        <f t="shared" si="249"/>
        <v>198.88636363636368</v>
      </c>
      <c r="X1749">
        <f t="shared" si="250"/>
        <v>2</v>
      </c>
      <c r="Y1749">
        <f t="shared" si="251"/>
        <v>0</v>
      </c>
    </row>
    <row r="1750" spans="1:25" x14ac:dyDescent="0.3">
      <c r="A1750" t="s">
        <v>1786</v>
      </c>
      <c r="B1750" s="1">
        <v>45682</v>
      </c>
      <c r="C1750" s="1">
        <v>45686</v>
      </c>
      <c r="D1750" s="1">
        <v>45689</v>
      </c>
      <c r="E1750" t="s">
        <v>23</v>
      </c>
      <c r="F1750" t="s">
        <v>41</v>
      </c>
      <c r="G1750" t="s">
        <v>24</v>
      </c>
      <c r="H1750" t="s">
        <v>25</v>
      </c>
      <c r="I1750" t="s">
        <v>20</v>
      </c>
      <c r="J1750" t="s">
        <v>21</v>
      </c>
      <c r="K1750">
        <v>8</v>
      </c>
      <c r="L1750">
        <v>124.59</v>
      </c>
      <c r="M1750">
        <v>62.5</v>
      </c>
      <c r="N1750">
        <v>9.11</v>
      </c>
      <c r="O1750">
        <v>5</v>
      </c>
      <c r="P1750">
        <f t="shared" si="243"/>
        <v>0</v>
      </c>
      <c r="Q1750" t="str">
        <f t="shared" si="244"/>
        <v>After 01-15</v>
      </c>
      <c r="R1750">
        <f t="shared" si="245"/>
        <v>118.3605</v>
      </c>
      <c r="S1750">
        <f t="shared" si="246"/>
        <v>946.88400000000001</v>
      </c>
      <c r="T1750">
        <f t="shared" si="247"/>
        <v>446.88400000000001</v>
      </c>
      <c r="U1750" s="2">
        <f>Monthly_Fixed_Costs!$I$2</f>
        <v>26.363636363636363</v>
      </c>
      <c r="V1750">
        <f t="shared" si="248"/>
        <v>72.88</v>
      </c>
      <c r="W1750" s="2">
        <f t="shared" si="249"/>
        <v>347.64036363636365</v>
      </c>
      <c r="X1750">
        <f t="shared" si="250"/>
        <v>7</v>
      </c>
      <c r="Y1750">
        <f t="shared" si="251"/>
        <v>0</v>
      </c>
    </row>
    <row r="1751" spans="1:25" x14ac:dyDescent="0.3">
      <c r="A1751" t="s">
        <v>1787</v>
      </c>
      <c r="B1751" s="1">
        <v>45679</v>
      </c>
      <c r="C1751" s="1">
        <v>45681</v>
      </c>
      <c r="D1751" s="1">
        <v>45683</v>
      </c>
      <c r="E1751" t="s">
        <v>16</v>
      </c>
      <c r="F1751" t="s">
        <v>32</v>
      </c>
      <c r="G1751" t="s">
        <v>18</v>
      </c>
      <c r="H1751" t="s">
        <v>25</v>
      </c>
      <c r="I1751" t="s">
        <v>29</v>
      </c>
      <c r="J1751" t="s">
        <v>27</v>
      </c>
      <c r="K1751">
        <v>16</v>
      </c>
      <c r="L1751">
        <v>181.57</v>
      </c>
      <c r="M1751">
        <v>93.35</v>
      </c>
      <c r="N1751">
        <v>6.87</v>
      </c>
      <c r="O1751">
        <v>10</v>
      </c>
      <c r="P1751">
        <f t="shared" si="243"/>
        <v>0</v>
      </c>
      <c r="Q1751" t="str">
        <f t="shared" si="244"/>
        <v>After 01-15</v>
      </c>
      <c r="R1751">
        <f t="shared" si="245"/>
        <v>163.41300000000001</v>
      </c>
      <c r="S1751">
        <f t="shared" si="246"/>
        <v>2614.6080000000002</v>
      </c>
      <c r="T1751">
        <f t="shared" si="247"/>
        <v>1121.0080000000003</v>
      </c>
      <c r="U1751" s="2">
        <f>Monthly_Fixed_Costs!$I$2</f>
        <v>26.363636363636363</v>
      </c>
      <c r="V1751">
        <f t="shared" si="248"/>
        <v>109.92</v>
      </c>
      <c r="W1751" s="2">
        <f t="shared" si="249"/>
        <v>984.72436363636393</v>
      </c>
      <c r="X1751">
        <f t="shared" si="250"/>
        <v>4</v>
      </c>
      <c r="Y1751">
        <f t="shared" si="251"/>
        <v>0</v>
      </c>
    </row>
    <row r="1752" spans="1:25" x14ac:dyDescent="0.3">
      <c r="A1752" t="s">
        <v>1788</v>
      </c>
      <c r="B1752" s="1">
        <v>45667</v>
      </c>
      <c r="C1752" s="1">
        <v>45671</v>
      </c>
      <c r="D1752" s="1">
        <v>45671</v>
      </c>
      <c r="E1752" t="s">
        <v>23</v>
      </c>
      <c r="F1752" t="s">
        <v>17</v>
      </c>
      <c r="G1752" t="s">
        <v>24</v>
      </c>
      <c r="H1752" t="s">
        <v>19</v>
      </c>
      <c r="I1752" t="s">
        <v>38</v>
      </c>
      <c r="J1752" t="s">
        <v>21</v>
      </c>
      <c r="K1752">
        <v>9</v>
      </c>
      <c r="L1752">
        <v>115.95</v>
      </c>
      <c r="M1752">
        <v>61.74</v>
      </c>
      <c r="N1752">
        <v>11.31</v>
      </c>
      <c r="O1752">
        <v>5</v>
      </c>
      <c r="P1752">
        <f t="shared" si="243"/>
        <v>1</v>
      </c>
      <c r="Q1752" t="str">
        <f t="shared" si="244"/>
        <v>Before 01-15</v>
      </c>
      <c r="R1752">
        <f t="shared" si="245"/>
        <v>110.1525</v>
      </c>
      <c r="S1752">
        <f t="shared" si="246"/>
        <v>991.37250000000006</v>
      </c>
      <c r="T1752">
        <f t="shared" si="247"/>
        <v>435.71250000000009</v>
      </c>
      <c r="U1752" s="2">
        <f>Monthly_Fixed_Costs!$I$2</f>
        <v>26.363636363636363</v>
      </c>
      <c r="V1752">
        <f t="shared" si="248"/>
        <v>101.79</v>
      </c>
      <c r="W1752" s="2">
        <f t="shared" si="249"/>
        <v>307.55886363636375</v>
      </c>
      <c r="X1752">
        <f t="shared" si="250"/>
        <v>4</v>
      </c>
      <c r="Y1752">
        <f t="shared" si="251"/>
        <v>0</v>
      </c>
    </row>
    <row r="1753" spans="1:25" x14ac:dyDescent="0.3">
      <c r="A1753" t="s">
        <v>1789</v>
      </c>
      <c r="B1753" s="1">
        <v>45668</v>
      </c>
      <c r="C1753" s="1">
        <v>45672</v>
      </c>
      <c r="D1753" s="1">
        <v>45672</v>
      </c>
      <c r="E1753" t="s">
        <v>23</v>
      </c>
      <c r="F1753" t="s">
        <v>41</v>
      </c>
      <c r="G1753" t="s">
        <v>18</v>
      </c>
      <c r="H1753" t="s">
        <v>37</v>
      </c>
      <c r="I1753" t="s">
        <v>20</v>
      </c>
      <c r="J1753" t="s">
        <v>21</v>
      </c>
      <c r="K1753">
        <v>2</v>
      </c>
      <c r="L1753">
        <v>193.44</v>
      </c>
      <c r="M1753">
        <v>87.65</v>
      </c>
      <c r="N1753">
        <v>8.4700000000000006</v>
      </c>
      <c r="O1753">
        <v>0</v>
      </c>
      <c r="P1753">
        <f t="shared" si="243"/>
        <v>1</v>
      </c>
      <c r="Q1753" t="str">
        <f t="shared" si="244"/>
        <v>Before 01-15</v>
      </c>
      <c r="R1753">
        <f t="shared" si="245"/>
        <v>193.44</v>
      </c>
      <c r="S1753">
        <f t="shared" si="246"/>
        <v>386.88</v>
      </c>
      <c r="T1753">
        <f t="shared" si="247"/>
        <v>211.57999999999998</v>
      </c>
      <c r="U1753" s="2">
        <f>Monthly_Fixed_Costs!$I$2</f>
        <v>26.363636363636363</v>
      </c>
      <c r="V1753">
        <f t="shared" si="248"/>
        <v>16.940000000000001</v>
      </c>
      <c r="W1753" s="2">
        <f t="shared" si="249"/>
        <v>168.27636363636361</v>
      </c>
      <c r="X1753">
        <f t="shared" si="250"/>
        <v>4</v>
      </c>
      <c r="Y1753">
        <f t="shared" si="251"/>
        <v>0</v>
      </c>
    </row>
    <row r="1754" spans="1:25" x14ac:dyDescent="0.3">
      <c r="A1754" t="s">
        <v>1790</v>
      </c>
      <c r="B1754" s="1">
        <v>45688</v>
      </c>
      <c r="C1754" s="1">
        <v>45690</v>
      </c>
      <c r="D1754" s="1">
        <v>45689</v>
      </c>
      <c r="E1754" t="s">
        <v>23</v>
      </c>
      <c r="F1754" t="s">
        <v>17</v>
      </c>
      <c r="G1754" t="s">
        <v>18</v>
      </c>
      <c r="H1754" t="s">
        <v>25</v>
      </c>
      <c r="I1754" t="s">
        <v>26</v>
      </c>
      <c r="J1754" t="s">
        <v>27</v>
      </c>
      <c r="K1754">
        <v>15</v>
      </c>
      <c r="L1754">
        <v>109</v>
      </c>
      <c r="M1754">
        <v>59.57</v>
      </c>
      <c r="N1754">
        <v>4.4000000000000004</v>
      </c>
      <c r="O1754">
        <v>5</v>
      </c>
      <c r="P1754">
        <f t="shared" si="243"/>
        <v>1</v>
      </c>
      <c r="Q1754" t="str">
        <f t="shared" si="244"/>
        <v>After 01-15</v>
      </c>
      <c r="R1754">
        <f t="shared" si="245"/>
        <v>103.55</v>
      </c>
      <c r="S1754">
        <f t="shared" si="246"/>
        <v>1553.25</v>
      </c>
      <c r="T1754">
        <f t="shared" si="247"/>
        <v>659.7</v>
      </c>
      <c r="U1754" s="2">
        <f>Monthly_Fixed_Costs!$I$2</f>
        <v>26.363636363636363</v>
      </c>
      <c r="V1754">
        <f t="shared" si="248"/>
        <v>66</v>
      </c>
      <c r="W1754" s="2">
        <f t="shared" si="249"/>
        <v>567.33636363636367</v>
      </c>
      <c r="X1754">
        <f t="shared" si="250"/>
        <v>1</v>
      </c>
      <c r="Y1754">
        <f t="shared" si="251"/>
        <v>0</v>
      </c>
    </row>
    <row r="1755" spans="1:25" x14ac:dyDescent="0.3">
      <c r="A1755" t="s">
        <v>1791</v>
      </c>
      <c r="B1755" s="1">
        <v>45669</v>
      </c>
      <c r="C1755" s="1">
        <v>45671</v>
      </c>
      <c r="D1755" s="1">
        <v>45671</v>
      </c>
      <c r="E1755" t="s">
        <v>16</v>
      </c>
      <c r="F1755" t="s">
        <v>17</v>
      </c>
      <c r="G1755" t="s">
        <v>24</v>
      </c>
      <c r="H1755" t="s">
        <v>25</v>
      </c>
      <c r="I1755" t="s">
        <v>56</v>
      </c>
      <c r="J1755" t="s">
        <v>35</v>
      </c>
      <c r="K1755">
        <v>15</v>
      </c>
      <c r="L1755">
        <v>30.7</v>
      </c>
      <c r="M1755">
        <v>14.17</v>
      </c>
      <c r="N1755">
        <v>7.24</v>
      </c>
      <c r="O1755">
        <v>15</v>
      </c>
      <c r="P1755">
        <f t="shared" si="243"/>
        <v>1</v>
      </c>
      <c r="Q1755" t="str">
        <f t="shared" si="244"/>
        <v>Before 01-15</v>
      </c>
      <c r="R1755">
        <f t="shared" si="245"/>
        <v>26.094999999999999</v>
      </c>
      <c r="S1755">
        <f t="shared" si="246"/>
        <v>391.42499999999995</v>
      </c>
      <c r="T1755">
        <f t="shared" si="247"/>
        <v>178.87499999999994</v>
      </c>
      <c r="U1755" s="2">
        <f>Monthly_Fixed_Costs!$I$2</f>
        <v>26.363636363636363</v>
      </c>
      <c r="V1755">
        <f t="shared" si="248"/>
        <v>108.60000000000001</v>
      </c>
      <c r="W1755" s="2">
        <f t="shared" si="249"/>
        <v>43.911363636363575</v>
      </c>
      <c r="X1755">
        <f t="shared" si="250"/>
        <v>2</v>
      </c>
      <c r="Y1755">
        <f t="shared" si="251"/>
        <v>0</v>
      </c>
    </row>
    <row r="1756" spans="1:25" x14ac:dyDescent="0.3">
      <c r="A1756" t="s">
        <v>1792</v>
      </c>
      <c r="B1756" s="1">
        <v>45683</v>
      </c>
      <c r="C1756" s="1">
        <v>45685</v>
      </c>
      <c r="D1756" s="1">
        <v>45685</v>
      </c>
      <c r="E1756" t="s">
        <v>23</v>
      </c>
      <c r="F1756" t="s">
        <v>17</v>
      </c>
      <c r="G1756" t="s">
        <v>18</v>
      </c>
      <c r="H1756" t="s">
        <v>19</v>
      </c>
      <c r="I1756" t="s">
        <v>38</v>
      </c>
      <c r="J1756" t="s">
        <v>21</v>
      </c>
      <c r="K1756">
        <v>7</v>
      </c>
      <c r="L1756">
        <v>168.12</v>
      </c>
      <c r="M1756">
        <v>87.85</v>
      </c>
      <c r="N1756">
        <v>8.43</v>
      </c>
      <c r="O1756">
        <v>10</v>
      </c>
      <c r="P1756">
        <f t="shared" si="243"/>
        <v>1</v>
      </c>
      <c r="Q1756" t="str">
        <f t="shared" si="244"/>
        <v>After 01-15</v>
      </c>
      <c r="R1756">
        <f t="shared" si="245"/>
        <v>151.30800000000002</v>
      </c>
      <c r="S1756">
        <f t="shared" si="246"/>
        <v>1059.1560000000002</v>
      </c>
      <c r="T1756">
        <f t="shared" si="247"/>
        <v>444.20600000000024</v>
      </c>
      <c r="U1756" s="2">
        <f>Monthly_Fixed_Costs!$I$2</f>
        <v>26.363636363636363</v>
      </c>
      <c r="V1756">
        <f t="shared" si="248"/>
        <v>59.01</v>
      </c>
      <c r="W1756" s="2">
        <f t="shared" si="249"/>
        <v>358.83236363636388</v>
      </c>
      <c r="X1756">
        <f t="shared" si="250"/>
        <v>2</v>
      </c>
      <c r="Y1756">
        <f t="shared" si="251"/>
        <v>0</v>
      </c>
    </row>
    <row r="1757" spans="1:25" x14ac:dyDescent="0.3">
      <c r="A1757" t="s">
        <v>1793</v>
      </c>
      <c r="B1757" s="1">
        <v>45666</v>
      </c>
      <c r="C1757" s="1">
        <v>45670</v>
      </c>
      <c r="D1757" s="1">
        <v>45670</v>
      </c>
      <c r="E1757" t="s">
        <v>16</v>
      </c>
      <c r="F1757" t="s">
        <v>17</v>
      </c>
      <c r="G1757" t="s">
        <v>18</v>
      </c>
      <c r="H1757" t="s">
        <v>25</v>
      </c>
      <c r="I1757" t="s">
        <v>34</v>
      </c>
      <c r="J1757" t="s">
        <v>35</v>
      </c>
      <c r="K1757">
        <v>12</v>
      </c>
      <c r="L1757">
        <v>108</v>
      </c>
      <c r="M1757">
        <v>57.2</v>
      </c>
      <c r="N1757">
        <v>5.15</v>
      </c>
      <c r="O1757">
        <v>10</v>
      </c>
      <c r="P1757">
        <f t="shared" si="243"/>
        <v>1</v>
      </c>
      <c r="Q1757" t="str">
        <f t="shared" si="244"/>
        <v>Before 01-15</v>
      </c>
      <c r="R1757">
        <f t="shared" si="245"/>
        <v>97.2</v>
      </c>
      <c r="S1757">
        <f t="shared" si="246"/>
        <v>1166.4000000000001</v>
      </c>
      <c r="T1757">
        <f t="shared" si="247"/>
        <v>480</v>
      </c>
      <c r="U1757" s="2">
        <f>Monthly_Fixed_Costs!$I$2</f>
        <v>26.363636363636363</v>
      </c>
      <c r="V1757">
        <f t="shared" si="248"/>
        <v>61.800000000000004</v>
      </c>
      <c r="W1757" s="2">
        <f t="shared" si="249"/>
        <v>391.83636363636361</v>
      </c>
      <c r="X1757">
        <f t="shared" si="250"/>
        <v>4</v>
      </c>
      <c r="Y1757">
        <f t="shared" si="251"/>
        <v>0</v>
      </c>
    </row>
    <row r="1758" spans="1:25" x14ac:dyDescent="0.3">
      <c r="A1758" t="s">
        <v>1794</v>
      </c>
      <c r="B1758" s="1">
        <v>45674</v>
      </c>
      <c r="C1758" s="1">
        <v>45677</v>
      </c>
      <c r="D1758" s="1">
        <v>45676</v>
      </c>
      <c r="E1758" t="s">
        <v>16</v>
      </c>
      <c r="F1758" t="s">
        <v>45</v>
      </c>
      <c r="G1758" t="s">
        <v>18</v>
      </c>
      <c r="H1758" t="s">
        <v>37</v>
      </c>
      <c r="I1758" t="s">
        <v>29</v>
      </c>
      <c r="J1758" t="s">
        <v>27</v>
      </c>
      <c r="K1758">
        <v>4</v>
      </c>
      <c r="L1758">
        <v>144.94999999999999</v>
      </c>
      <c r="M1758">
        <v>63.49</v>
      </c>
      <c r="N1758">
        <v>9.57</v>
      </c>
      <c r="O1758">
        <v>15</v>
      </c>
      <c r="P1758">
        <f t="shared" si="243"/>
        <v>1</v>
      </c>
      <c r="Q1758" t="str">
        <f t="shared" si="244"/>
        <v>After 01-15</v>
      </c>
      <c r="R1758">
        <f t="shared" si="245"/>
        <v>123.20749999999998</v>
      </c>
      <c r="S1758">
        <f t="shared" si="246"/>
        <v>492.82999999999993</v>
      </c>
      <c r="T1758">
        <f t="shared" si="247"/>
        <v>238.86999999999992</v>
      </c>
      <c r="U1758" s="2">
        <f>Monthly_Fixed_Costs!$I$2</f>
        <v>26.363636363636363</v>
      </c>
      <c r="V1758">
        <f t="shared" si="248"/>
        <v>38.28</v>
      </c>
      <c r="W1758" s="2">
        <f t="shared" si="249"/>
        <v>174.22636363636354</v>
      </c>
      <c r="X1758">
        <f t="shared" si="250"/>
        <v>2</v>
      </c>
      <c r="Y1758">
        <f t="shared" si="251"/>
        <v>0</v>
      </c>
    </row>
    <row r="1759" spans="1:25" x14ac:dyDescent="0.3">
      <c r="A1759" t="s">
        <v>1795</v>
      </c>
      <c r="B1759" s="1">
        <v>45671</v>
      </c>
      <c r="C1759" s="1">
        <v>45674</v>
      </c>
      <c r="D1759" s="1">
        <v>45674</v>
      </c>
      <c r="E1759" t="s">
        <v>23</v>
      </c>
      <c r="F1759" t="s">
        <v>41</v>
      </c>
      <c r="G1759" t="s">
        <v>24</v>
      </c>
      <c r="H1759" t="s">
        <v>33</v>
      </c>
      <c r="I1759" t="s">
        <v>47</v>
      </c>
      <c r="J1759" t="s">
        <v>35</v>
      </c>
      <c r="K1759">
        <v>12</v>
      </c>
      <c r="L1759">
        <v>188.81</v>
      </c>
      <c r="M1759">
        <v>115.07</v>
      </c>
      <c r="N1759">
        <v>4.8899999999999997</v>
      </c>
      <c r="O1759">
        <v>10</v>
      </c>
      <c r="P1759">
        <f t="shared" si="243"/>
        <v>1</v>
      </c>
      <c r="Q1759" t="str">
        <f t="shared" si="244"/>
        <v>Before 01-15</v>
      </c>
      <c r="R1759">
        <f t="shared" si="245"/>
        <v>169.929</v>
      </c>
      <c r="S1759">
        <f t="shared" si="246"/>
        <v>2039.1480000000001</v>
      </c>
      <c r="T1759">
        <f t="shared" si="247"/>
        <v>658.30800000000022</v>
      </c>
      <c r="U1759" s="2">
        <f>Monthly_Fixed_Costs!$I$2</f>
        <v>26.363636363636363</v>
      </c>
      <c r="V1759">
        <f t="shared" si="248"/>
        <v>58.679999999999993</v>
      </c>
      <c r="W1759" s="2">
        <f t="shared" si="249"/>
        <v>573.2643636363639</v>
      </c>
      <c r="X1759">
        <f t="shared" si="250"/>
        <v>3</v>
      </c>
      <c r="Y1759">
        <f t="shared" si="251"/>
        <v>0</v>
      </c>
    </row>
    <row r="1760" spans="1:25" x14ac:dyDescent="0.3">
      <c r="A1760" t="s">
        <v>1796</v>
      </c>
      <c r="B1760" s="1">
        <v>45684</v>
      </c>
      <c r="C1760" s="1">
        <v>45686</v>
      </c>
      <c r="D1760" s="1">
        <v>45689</v>
      </c>
      <c r="E1760" t="s">
        <v>16</v>
      </c>
      <c r="F1760" t="s">
        <v>17</v>
      </c>
      <c r="G1760" t="s">
        <v>18</v>
      </c>
      <c r="H1760" t="s">
        <v>19</v>
      </c>
      <c r="I1760" t="s">
        <v>20</v>
      </c>
      <c r="J1760" t="s">
        <v>21</v>
      </c>
      <c r="K1760">
        <v>19</v>
      </c>
      <c r="L1760">
        <v>58.86</v>
      </c>
      <c r="M1760">
        <v>33.270000000000003</v>
      </c>
      <c r="N1760">
        <v>5.97</v>
      </c>
      <c r="O1760">
        <v>10</v>
      </c>
      <c r="P1760">
        <f t="shared" si="243"/>
        <v>0</v>
      </c>
      <c r="Q1760" t="str">
        <f t="shared" si="244"/>
        <v>After 01-15</v>
      </c>
      <c r="R1760">
        <f t="shared" si="245"/>
        <v>52.974000000000004</v>
      </c>
      <c r="S1760">
        <f t="shared" si="246"/>
        <v>1006.5060000000001</v>
      </c>
      <c r="T1760">
        <f t="shared" si="247"/>
        <v>374.37599999999998</v>
      </c>
      <c r="U1760" s="2">
        <f>Monthly_Fixed_Costs!$I$2</f>
        <v>26.363636363636363</v>
      </c>
      <c r="V1760">
        <f t="shared" si="248"/>
        <v>113.42999999999999</v>
      </c>
      <c r="W1760" s="2">
        <f t="shared" si="249"/>
        <v>234.58236363636362</v>
      </c>
      <c r="X1760">
        <f t="shared" si="250"/>
        <v>5</v>
      </c>
      <c r="Y1760">
        <f t="shared" si="251"/>
        <v>0</v>
      </c>
    </row>
    <row r="1761" spans="1:25" x14ac:dyDescent="0.3">
      <c r="A1761" t="s">
        <v>1797</v>
      </c>
      <c r="B1761" s="1">
        <v>45662</v>
      </c>
      <c r="C1761" s="1">
        <v>45666</v>
      </c>
      <c r="D1761" s="1">
        <v>45666</v>
      </c>
      <c r="E1761" t="s">
        <v>16</v>
      </c>
      <c r="F1761" t="s">
        <v>45</v>
      </c>
      <c r="G1761" t="s">
        <v>18</v>
      </c>
      <c r="H1761" t="s">
        <v>25</v>
      </c>
      <c r="I1761" t="s">
        <v>74</v>
      </c>
      <c r="J1761" t="s">
        <v>27</v>
      </c>
      <c r="K1761">
        <v>18</v>
      </c>
      <c r="L1761">
        <v>73</v>
      </c>
      <c r="M1761">
        <v>42.43</v>
      </c>
      <c r="N1761">
        <v>7.03</v>
      </c>
      <c r="O1761">
        <v>0</v>
      </c>
      <c r="P1761">
        <f t="shared" si="243"/>
        <v>1</v>
      </c>
      <c r="Q1761" t="str">
        <f t="shared" si="244"/>
        <v>Before 01-15</v>
      </c>
      <c r="R1761">
        <f t="shared" si="245"/>
        <v>73</v>
      </c>
      <c r="S1761">
        <f t="shared" si="246"/>
        <v>1314</v>
      </c>
      <c r="T1761">
        <f t="shared" si="247"/>
        <v>550.26</v>
      </c>
      <c r="U1761" s="2">
        <f>Monthly_Fixed_Costs!$I$2</f>
        <v>26.363636363636363</v>
      </c>
      <c r="V1761">
        <f t="shared" si="248"/>
        <v>126.54</v>
      </c>
      <c r="W1761" s="2">
        <f t="shared" si="249"/>
        <v>397.35636363636365</v>
      </c>
      <c r="X1761">
        <f t="shared" si="250"/>
        <v>4</v>
      </c>
      <c r="Y1761">
        <f t="shared" si="251"/>
        <v>0</v>
      </c>
    </row>
    <row r="1762" spans="1:25" x14ac:dyDescent="0.3">
      <c r="A1762" t="s">
        <v>1798</v>
      </c>
      <c r="B1762" s="1">
        <v>45661</v>
      </c>
      <c r="C1762" s="1">
        <v>45663</v>
      </c>
      <c r="D1762" s="1">
        <v>45663</v>
      </c>
      <c r="E1762" t="s">
        <v>23</v>
      </c>
      <c r="F1762" t="s">
        <v>45</v>
      </c>
      <c r="G1762" t="s">
        <v>24</v>
      </c>
      <c r="H1762" t="s">
        <v>19</v>
      </c>
      <c r="I1762" t="s">
        <v>38</v>
      </c>
      <c r="J1762" t="s">
        <v>21</v>
      </c>
      <c r="K1762">
        <v>17</v>
      </c>
      <c r="L1762">
        <v>192.15</v>
      </c>
      <c r="M1762">
        <v>89.24</v>
      </c>
      <c r="N1762">
        <v>7.8</v>
      </c>
      <c r="O1762">
        <v>0</v>
      </c>
      <c r="P1762">
        <f t="shared" si="243"/>
        <v>1</v>
      </c>
      <c r="Q1762" t="str">
        <f t="shared" si="244"/>
        <v>Before 01-15</v>
      </c>
      <c r="R1762">
        <f t="shared" si="245"/>
        <v>192.15</v>
      </c>
      <c r="S1762">
        <f t="shared" si="246"/>
        <v>3266.55</v>
      </c>
      <c r="T1762">
        <f t="shared" si="247"/>
        <v>1749.4700000000003</v>
      </c>
      <c r="U1762" s="2">
        <f>Monthly_Fixed_Costs!$I$2</f>
        <v>26.363636363636363</v>
      </c>
      <c r="V1762">
        <f t="shared" si="248"/>
        <v>132.6</v>
      </c>
      <c r="W1762" s="2">
        <f t="shared" si="249"/>
        <v>1590.5063636363639</v>
      </c>
      <c r="X1762">
        <f t="shared" si="250"/>
        <v>2</v>
      </c>
      <c r="Y1762">
        <f t="shared" si="251"/>
        <v>0</v>
      </c>
    </row>
    <row r="1763" spans="1:25" x14ac:dyDescent="0.3">
      <c r="A1763" t="s">
        <v>1799</v>
      </c>
      <c r="B1763" s="1">
        <v>45669</v>
      </c>
      <c r="C1763" s="1">
        <v>45672</v>
      </c>
      <c r="D1763" s="1">
        <v>45671</v>
      </c>
      <c r="E1763" t="s">
        <v>23</v>
      </c>
      <c r="F1763" t="s">
        <v>41</v>
      </c>
      <c r="G1763" t="s">
        <v>24</v>
      </c>
      <c r="H1763" t="s">
        <v>19</v>
      </c>
      <c r="I1763" t="s">
        <v>47</v>
      </c>
      <c r="J1763" t="s">
        <v>35</v>
      </c>
      <c r="K1763">
        <v>12</v>
      </c>
      <c r="L1763">
        <v>27.49</v>
      </c>
      <c r="M1763">
        <v>13.89</v>
      </c>
      <c r="N1763">
        <v>3.8</v>
      </c>
      <c r="O1763">
        <v>0</v>
      </c>
      <c r="P1763">
        <f t="shared" si="243"/>
        <v>1</v>
      </c>
      <c r="Q1763" t="str">
        <f t="shared" si="244"/>
        <v>Before 01-15</v>
      </c>
      <c r="R1763">
        <f t="shared" si="245"/>
        <v>27.49</v>
      </c>
      <c r="S1763">
        <f t="shared" si="246"/>
        <v>329.88</v>
      </c>
      <c r="T1763">
        <f t="shared" si="247"/>
        <v>163.19999999999999</v>
      </c>
      <c r="U1763" s="2">
        <f>Monthly_Fixed_Costs!$I$2</f>
        <v>26.363636363636363</v>
      </c>
      <c r="V1763">
        <f t="shared" si="248"/>
        <v>45.599999999999994</v>
      </c>
      <c r="W1763" s="2">
        <f t="shared" si="249"/>
        <v>91.236363636363635</v>
      </c>
      <c r="X1763">
        <f t="shared" si="250"/>
        <v>2</v>
      </c>
      <c r="Y1763">
        <f t="shared" si="251"/>
        <v>0</v>
      </c>
    </row>
    <row r="1764" spans="1:25" x14ac:dyDescent="0.3">
      <c r="A1764" t="s">
        <v>1800</v>
      </c>
      <c r="B1764" s="1">
        <v>45677</v>
      </c>
      <c r="C1764" s="1">
        <v>45680</v>
      </c>
      <c r="D1764" s="1">
        <v>45680</v>
      </c>
      <c r="E1764" t="s">
        <v>16</v>
      </c>
      <c r="F1764" t="s">
        <v>45</v>
      </c>
      <c r="G1764" t="s">
        <v>18</v>
      </c>
      <c r="H1764" t="s">
        <v>19</v>
      </c>
      <c r="I1764" t="s">
        <v>20</v>
      </c>
      <c r="J1764" t="s">
        <v>21</v>
      </c>
      <c r="K1764">
        <v>11</v>
      </c>
      <c r="L1764">
        <v>70.459999999999994</v>
      </c>
      <c r="M1764">
        <v>36.6</v>
      </c>
      <c r="N1764">
        <v>9.89</v>
      </c>
      <c r="O1764">
        <v>0</v>
      </c>
      <c r="P1764">
        <f t="shared" si="243"/>
        <v>1</v>
      </c>
      <c r="Q1764" t="str">
        <f t="shared" si="244"/>
        <v>After 01-15</v>
      </c>
      <c r="R1764">
        <f t="shared" si="245"/>
        <v>70.459999999999994</v>
      </c>
      <c r="S1764">
        <f t="shared" si="246"/>
        <v>775.06</v>
      </c>
      <c r="T1764">
        <f t="shared" si="247"/>
        <v>372.45999999999992</v>
      </c>
      <c r="U1764" s="2">
        <f>Monthly_Fixed_Costs!$I$2</f>
        <v>26.363636363636363</v>
      </c>
      <c r="V1764">
        <f t="shared" si="248"/>
        <v>108.79</v>
      </c>
      <c r="W1764" s="2">
        <f t="shared" si="249"/>
        <v>237.30636363636356</v>
      </c>
      <c r="X1764">
        <f t="shared" si="250"/>
        <v>3</v>
      </c>
      <c r="Y1764">
        <f t="shared" si="251"/>
        <v>0</v>
      </c>
    </row>
    <row r="1765" spans="1:25" x14ac:dyDescent="0.3">
      <c r="A1765" t="s">
        <v>1801</v>
      </c>
      <c r="B1765" s="1">
        <v>45663</v>
      </c>
      <c r="C1765" s="1">
        <v>45667</v>
      </c>
      <c r="D1765" s="1">
        <v>45666</v>
      </c>
      <c r="E1765" t="s">
        <v>16</v>
      </c>
      <c r="F1765" t="s">
        <v>41</v>
      </c>
      <c r="G1765" t="s">
        <v>24</v>
      </c>
      <c r="H1765" t="s">
        <v>33</v>
      </c>
      <c r="I1765" t="s">
        <v>26</v>
      </c>
      <c r="J1765" t="s">
        <v>27</v>
      </c>
      <c r="K1765">
        <v>12</v>
      </c>
      <c r="L1765">
        <v>119.67</v>
      </c>
      <c r="M1765">
        <v>75.42</v>
      </c>
      <c r="N1765">
        <v>6.11</v>
      </c>
      <c r="O1765">
        <v>5</v>
      </c>
      <c r="P1765">
        <f t="shared" si="243"/>
        <v>1</v>
      </c>
      <c r="Q1765" t="str">
        <f t="shared" si="244"/>
        <v>Before 01-15</v>
      </c>
      <c r="R1765">
        <f t="shared" si="245"/>
        <v>113.6865</v>
      </c>
      <c r="S1765">
        <f t="shared" si="246"/>
        <v>1364.2379999999998</v>
      </c>
      <c r="T1765">
        <f t="shared" si="247"/>
        <v>459.19799999999987</v>
      </c>
      <c r="U1765" s="2">
        <f>Monthly_Fixed_Costs!$I$2</f>
        <v>26.363636363636363</v>
      </c>
      <c r="V1765">
        <f t="shared" si="248"/>
        <v>73.320000000000007</v>
      </c>
      <c r="W1765" s="2">
        <f t="shared" si="249"/>
        <v>359.5143636363635</v>
      </c>
      <c r="X1765">
        <f t="shared" si="250"/>
        <v>3</v>
      </c>
      <c r="Y1765">
        <f t="shared" si="251"/>
        <v>0</v>
      </c>
    </row>
    <row r="1766" spans="1:25" x14ac:dyDescent="0.3">
      <c r="A1766" t="s">
        <v>1802</v>
      </c>
      <c r="B1766" s="1">
        <v>45687</v>
      </c>
      <c r="C1766" s="1">
        <v>45690</v>
      </c>
      <c r="D1766" s="1">
        <v>45689</v>
      </c>
      <c r="E1766" t="s">
        <v>23</v>
      </c>
      <c r="F1766" t="s">
        <v>17</v>
      </c>
      <c r="G1766" t="s">
        <v>18</v>
      </c>
      <c r="H1766" t="s">
        <v>25</v>
      </c>
      <c r="I1766" t="s">
        <v>74</v>
      </c>
      <c r="J1766" t="s">
        <v>27</v>
      </c>
      <c r="K1766">
        <v>5</v>
      </c>
      <c r="L1766">
        <v>34.909999999999997</v>
      </c>
      <c r="M1766">
        <v>14.65</v>
      </c>
      <c r="N1766">
        <v>5.03</v>
      </c>
      <c r="O1766">
        <v>10</v>
      </c>
      <c r="P1766">
        <f t="shared" si="243"/>
        <v>1</v>
      </c>
      <c r="Q1766" t="str">
        <f t="shared" si="244"/>
        <v>After 01-15</v>
      </c>
      <c r="R1766">
        <f t="shared" si="245"/>
        <v>31.418999999999997</v>
      </c>
      <c r="S1766">
        <f t="shared" si="246"/>
        <v>157.09499999999997</v>
      </c>
      <c r="T1766">
        <f t="shared" si="247"/>
        <v>83.84499999999997</v>
      </c>
      <c r="U1766" s="2">
        <f>Monthly_Fixed_Costs!$I$2</f>
        <v>26.363636363636363</v>
      </c>
      <c r="V1766">
        <f t="shared" si="248"/>
        <v>25.150000000000002</v>
      </c>
      <c r="W1766" s="2">
        <f t="shared" si="249"/>
        <v>32.331363636363605</v>
      </c>
      <c r="X1766">
        <f t="shared" si="250"/>
        <v>2</v>
      </c>
      <c r="Y1766">
        <f t="shared" si="251"/>
        <v>0</v>
      </c>
    </row>
    <row r="1767" spans="1:25" x14ac:dyDescent="0.3">
      <c r="A1767" t="s">
        <v>1803</v>
      </c>
      <c r="B1767" s="1">
        <v>45681</v>
      </c>
      <c r="C1767" s="1">
        <v>45685</v>
      </c>
      <c r="D1767" s="1">
        <v>45685</v>
      </c>
      <c r="E1767" t="s">
        <v>23</v>
      </c>
      <c r="F1767" t="s">
        <v>17</v>
      </c>
      <c r="G1767" t="s">
        <v>18</v>
      </c>
      <c r="H1767" t="s">
        <v>37</v>
      </c>
      <c r="I1767" t="s">
        <v>56</v>
      </c>
      <c r="J1767" t="s">
        <v>35</v>
      </c>
      <c r="K1767">
        <v>9</v>
      </c>
      <c r="L1767">
        <v>65.12</v>
      </c>
      <c r="M1767">
        <v>39.93</v>
      </c>
      <c r="N1767">
        <v>9.4</v>
      </c>
      <c r="O1767">
        <v>10</v>
      </c>
      <c r="P1767">
        <f t="shared" si="243"/>
        <v>1</v>
      </c>
      <c r="Q1767" t="str">
        <f t="shared" si="244"/>
        <v>After 01-15</v>
      </c>
      <c r="R1767">
        <f t="shared" si="245"/>
        <v>58.608000000000004</v>
      </c>
      <c r="S1767">
        <f t="shared" si="246"/>
        <v>527.47199999999998</v>
      </c>
      <c r="T1767">
        <f t="shared" si="247"/>
        <v>168.10199999999998</v>
      </c>
      <c r="U1767" s="2">
        <f>Monthly_Fixed_Costs!$I$2</f>
        <v>26.363636363636363</v>
      </c>
      <c r="V1767">
        <f t="shared" si="248"/>
        <v>84.600000000000009</v>
      </c>
      <c r="W1767" s="2">
        <f t="shared" si="249"/>
        <v>57.138363636363607</v>
      </c>
      <c r="X1767">
        <f t="shared" si="250"/>
        <v>4</v>
      </c>
      <c r="Y1767">
        <f t="shared" si="251"/>
        <v>0</v>
      </c>
    </row>
    <row r="1768" spans="1:25" x14ac:dyDescent="0.3">
      <c r="A1768" t="s">
        <v>1804</v>
      </c>
      <c r="B1768" s="1">
        <v>45668</v>
      </c>
      <c r="C1768" s="1">
        <v>45672</v>
      </c>
      <c r="D1768" s="1">
        <v>45672</v>
      </c>
      <c r="E1768" t="s">
        <v>23</v>
      </c>
      <c r="F1768" t="s">
        <v>17</v>
      </c>
      <c r="G1768" t="s">
        <v>24</v>
      </c>
      <c r="H1768" t="s">
        <v>37</v>
      </c>
      <c r="I1768" t="s">
        <v>26</v>
      </c>
      <c r="J1768" t="s">
        <v>27</v>
      </c>
      <c r="K1768">
        <v>18</v>
      </c>
      <c r="L1768">
        <v>180.83</v>
      </c>
      <c r="M1768">
        <v>78.239999999999995</v>
      </c>
      <c r="N1768">
        <v>7.71</v>
      </c>
      <c r="O1768">
        <v>5</v>
      </c>
      <c r="P1768">
        <f t="shared" si="243"/>
        <v>1</v>
      </c>
      <c r="Q1768" t="str">
        <f t="shared" si="244"/>
        <v>Before 01-15</v>
      </c>
      <c r="R1768">
        <f t="shared" si="245"/>
        <v>171.7885</v>
      </c>
      <c r="S1768">
        <f t="shared" si="246"/>
        <v>3092.1930000000002</v>
      </c>
      <c r="T1768">
        <f t="shared" si="247"/>
        <v>1683.8730000000003</v>
      </c>
      <c r="U1768" s="2">
        <f>Monthly_Fixed_Costs!$I$2</f>
        <v>26.363636363636363</v>
      </c>
      <c r="V1768">
        <f t="shared" si="248"/>
        <v>138.78</v>
      </c>
      <c r="W1768" s="2">
        <f t="shared" si="249"/>
        <v>1518.7293636363638</v>
      </c>
      <c r="X1768">
        <f t="shared" si="250"/>
        <v>4</v>
      </c>
      <c r="Y1768">
        <f t="shared" si="251"/>
        <v>0</v>
      </c>
    </row>
    <row r="1769" spans="1:25" x14ac:dyDescent="0.3">
      <c r="A1769" t="s">
        <v>1805</v>
      </c>
      <c r="B1769" s="1">
        <v>45667</v>
      </c>
      <c r="C1769" s="1">
        <v>45669</v>
      </c>
      <c r="D1769" s="1">
        <v>45668</v>
      </c>
      <c r="E1769" t="s">
        <v>23</v>
      </c>
      <c r="F1769" t="s">
        <v>41</v>
      </c>
      <c r="G1769" t="s">
        <v>18</v>
      </c>
      <c r="H1769" t="s">
        <v>25</v>
      </c>
      <c r="I1769" t="s">
        <v>20</v>
      </c>
      <c r="J1769" t="s">
        <v>21</v>
      </c>
      <c r="K1769">
        <v>2</v>
      </c>
      <c r="L1769">
        <v>98.82</v>
      </c>
      <c r="M1769">
        <v>43.93</v>
      </c>
      <c r="N1769">
        <v>3.29</v>
      </c>
      <c r="O1769">
        <v>15</v>
      </c>
      <c r="P1769">
        <f t="shared" si="243"/>
        <v>1</v>
      </c>
      <c r="Q1769" t="str">
        <f t="shared" si="244"/>
        <v>Before 01-15</v>
      </c>
      <c r="R1769">
        <f t="shared" si="245"/>
        <v>83.996999999999986</v>
      </c>
      <c r="S1769">
        <f t="shared" si="246"/>
        <v>167.99399999999997</v>
      </c>
      <c r="T1769">
        <f t="shared" si="247"/>
        <v>80.133999999999972</v>
      </c>
      <c r="U1769" s="2">
        <f>Monthly_Fixed_Costs!$I$2</f>
        <v>26.363636363636363</v>
      </c>
      <c r="V1769">
        <f t="shared" si="248"/>
        <v>6.58</v>
      </c>
      <c r="W1769" s="2">
        <f t="shared" si="249"/>
        <v>47.190363636363607</v>
      </c>
      <c r="X1769">
        <f t="shared" si="250"/>
        <v>1</v>
      </c>
      <c r="Y1769">
        <f t="shared" si="251"/>
        <v>0</v>
      </c>
    </row>
    <row r="1770" spans="1:25" x14ac:dyDescent="0.3">
      <c r="A1770" t="s">
        <v>1806</v>
      </c>
      <c r="B1770" s="1">
        <v>45667</v>
      </c>
      <c r="C1770" s="1">
        <v>45671</v>
      </c>
      <c r="D1770" s="1">
        <v>45670</v>
      </c>
      <c r="E1770" t="s">
        <v>16</v>
      </c>
      <c r="F1770" t="s">
        <v>17</v>
      </c>
      <c r="G1770" t="s">
        <v>18</v>
      </c>
      <c r="H1770" t="s">
        <v>25</v>
      </c>
      <c r="I1770" t="s">
        <v>29</v>
      </c>
      <c r="J1770" t="s">
        <v>27</v>
      </c>
      <c r="K1770">
        <v>17</v>
      </c>
      <c r="L1770">
        <v>68.23</v>
      </c>
      <c r="M1770">
        <v>38.17</v>
      </c>
      <c r="N1770">
        <v>4.91</v>
      </c>
      <c r="O1770">
        <v>5</v>
      </c>
      <c r="P1770">
        <f t="shared" si="243"/>
        <v>1</v>
      </c>
      <c r="Q1770" t="str">
        <f t="shared" si="244"/>
        <v>Before 01-15</v>
      </c>
      <c r="R1770">
        <f t="shared" si="245"/>
        <v>64.8185</v>
      </c>
      <c r="S1770">
        <f t="shared" si="246"/>
        <v>1101.9145000000001</v>
      </c>
      <c r="T1770">
        <f t="shared" si="247"/>
        <v>453.0245000000001</v>
      </c>
      <c r="U1770" s="2">
        <f>Monthly_Fixed_Costs!$I$2</f>
        <v>26.363636363636363</v>
      </c>
      <c r="V1770">
        <f t="shared" si="248"/>
        <v>83.47</v>
      </c>
      <c r="W1770" s="2">
        <f t="shared" si="249"/>
        <v>343.19086363636376</v>
      </c>
      <c r="X1770">
        <f t="shared" si="250"/>
        <v>3</v>
      </c>
      <c r="Y1770">
        <f t="shared" si="251"/>
        <v>0</v>
      </c>
    </row>
    <row r="1771" spans="1:25" x14ac:dyDescent="0.3">
      <c r="A1771" t="s">
        <v>1807</v>
      </c>
      <c r="B1771" s="1">
        <v>45670</v>
      </c>
      <c r="C1771" s="1">
        <v>45672</v>
      </c>
      <c r="D1771" s="1">
        <v>45671</v>
      </c>
      <c r="E1771" t="s">
        <v>23</v>
      </c>
      <c r="F1771" t="s">
        <v>45</v>
      </c>
      <c r="G1771" t="s">
        <v>24</v>
      </c>
      <c r="H1771" t="s">
        <v>33</v>
      </c>
      <c r="I1771" t="s">
        <v>34</v>
      </c>
      <c r="J1771" t="s">
        <v>35</v>
      </c>
      <c r="K1771">
        <v>9</v>
      </c>
      <c r="L1771">
        <v>150.35</v>
      </c>
      <c r="M1771">
        <v>63.23</v>
      </c>
      <c r="N1771">
        <v>9.0500000000000007</v>
      </c>
      <c r="O1771">
        <v>5</v>
      </c>
      <c r="P1771">
        <f t="shared" si="243"/>
        <v>1</v>
      </c>
      <c r="Q1771" t="str">
        <f t="shared" si="244"/>
        <v>Before 01-15</v>
      </c>
      <c r="R1771">
        <f t="shared" si="245"/>
        <v>142.83249999999998</v>
      </c>
      <c r="S1771">
        <f t="shared" si="246"/>
        <v>1285.4924999999998</v>
      </c>
      <c r="T1771">
        <f t="shared" si="247"/>
        <v>716.4224999999999</v>
      </c>
      <c r="U1771" s="2">
        <f>Monthly_Fixed_Costs!$I$2</f>
        <v>26.363636363636363</v>
      </c>
      <c r="V1771">
        <f t="shared" si="248"/>
        <v>81.45</v>
      </c>
      <c r="W1771" s="2">
        <f t="shared" si="249"/>
        <v>608.60886363636359</v>
      </c>
      <c r="X1771">
        <f t="shared" si="250"/>
        <v>1</v>
      </c>
      <c r="Y1771">
        <f t="shared" si="251"/>
        <v>0</v>
      </c>
    </row>
    <row r="1772" spans="1:25" x14ac:dyDescent="0.3">
      <c r="A1772" t="s">
        <v>1808</v>
      </c>
      <c r="B1772" s="1">
        <v>45672</v>
      </c>
      <c r="C1772" s="1">
        <v>45674</v>
      </c>
      <c r="D1772" s="1">
        <v>45673</v>
      </c>
      <c r="E1772" t="s">
        <v>23</v>
      </c>
      <c r="F1772" t="s">
        <v>17</v>
      </c>
      <c r="G1772" t="s">
        <v>18</v>
      </c>
      <c r="H1772" t="s">
        <v>33</v>
      </c>
      <c r="I1772" t="s">
        <v>47</v>
      </c>
      <c r="J1772" t="s">
        <v>35</v>
      </c>
      <c r="K1772">
        <v>5</v>
      </c>
      <c r="L1772">
        <v>28.05</v>
      </c>
      <c r="M1772">
        <v>16.18</v>
      </c>
      <c r="N1772">
        <v>8.75</v>
      </c>
      <c r="O1772">
        <v>0</v>
      </c>
      <c r="P1772">
        <f t="shared" si="243"/>
        <v>1</v>
      </c>
      <c r="Q1772" t="str">
        <f t="shared" si="244"/>
        <v>Before 01-15</v>
      </c>
      <c r="R1772">
        <f t="shared" si="245"/>
        <v>28.05</v>
      </c>
      <c r="S1772">
        <f t="shared" si="246"/>
        <v>140.25</v>
      </c>
      <c r="T1772">
        <f t="shared" si="247"/>
        <v>59.349999999999994</v>
      </c>
      <c r="U1772" s="2">
        <f>Monthly_Fixed_Costs!$I$2</f>
        <v>26.363636363636363</v>
      </c>
      <c r="V1772">
        <f t="shared" si="248"/>
        <v>43.75</v>
      </c>
      <c r="W1772" s="2">
        <f t="shared" si="249"/>
        <v>-10.763636363636365</v>
      </c>
      <c r="X1772">
        <f t="shared" si="250"/>
        <v>1</v>
      </c>
      <c r="Y1772">
        <f t="shared" si="251"/>
        <v>1</v>
      </c>
    </row>
    <row r="1773" spans="1:25" x14ac:dyDescent="0.3">
      <c r="A1773" t="s">
        <v>1809</v>
      </c>
      <c r="B1773" s="1">
        <v>45668</v>
      </c>
      <c r="C1773" s="1">
        <v>45672</v>
      </c>
      <c r="D1773" s="1">
        <v>45671</v>
      </c>
      <c r="E1773" t="s">
        <v>23</v>
      </c>
      <c r="F1773" t="s">
        <v>17</v>
      </c>
      <c r="G1773" t="s">
        <v>18</v>
      </c>
      <c r="H1773" t="s">
        <v>37</v>
      </c>
      <c r="I1773" t="s">
        <v>38</v>
      </c>
      <c r="J1773" t="s">
        <v>21</v>
      </c>
      <c r="K1773">
        <v>20</v>
      </c>
      <c r="L1773">
        <v>70.010000000000005</v>
      </c>
      <c r="M1773">
        <v>37.700000000000003</v>
      </c>
      <c r="N1773">
        <v>11.63</v>
      </c>
      <c r="O1773">
        <v>15</v>
      </c>
      <c r="P1773">
        <f t="shared" si="243"/>
        <v>1</v>
      </c>
      <c r="Q1773" t="str">
        <f t="shared" si="244"/>
        <v>Before 01-15</v>
      </c>
      <c r="R1773">
        <f t="shared" si="245"/>
        <v>59.508500000000005</v>
      </c>
      <c r="S1773">
        <f t="shared" si="246"/>
        <v>1190.17</v>
      </c>
      <c r="T1773">
        <f t="shared" si="247"/>
        <v>436.17000000000007</v>
      </c>
      <c r="U1773" s="2">
        <f>Monthly_Fixed_Costs!$I$2</f>
        <v>26.363636363636363</v>
      </c>
      <c r="V1773">
        <f t="shared" si="248"/>
        <v>232.60000000000002</v>
      </c>
      <c r="W1773" s="2">
        <f t="shared" si="249"/>
        <v>177.20636363636368</v>
      </c>
      <c r="X1773">
        <f t="shared" si="250"/>
        <v>3</v>
      </c>
      <c r="Y1773">
        <f t="shared" si="251"/>
        <v>0</v>
      </c>
    </row>
    <row r="1774" spans="1:25" x14ac:dyDescent="0.3">
      <c r="A1774" t="s">
        <v>1810</v>
      </c>
      <c r="B1774" s="1">
        <v>45678</v>
      </c>
      <c r="C1774" s="1">
        <v>45681</v>
      </c>
      <c r="D1774" s="1">
        <v>45684</v>
      </c>
      <c r="E1774" t="s">
        <v>23</v>
      </c>
      <c r="F1774" t="s">
        <v>17</v>
      </c>
      <c r="G1774" t="s">
        <v>24</v>
      </c>
      <c r="H1774" t="s">
        <v>25</v>
      </c>
      <c r="I1774" t="s">
        <v>38</v>
      </c>
      <c r="J1774" t="s">
        <v>21</v>
      </c>
      <c r="K1774">
        <v>17</v>
      </c>
      <c r="L1774">
        <v>89.65</v>
      </c>
      <c r="M1774">
        <v>56.34</v>
      </c>
      <c r="N1774">
        <v>10.15</v>
      </c>
      <c r="O1774">
        <v>0</v>
      </c>
      <c r="P1774">
        <f t="shared" si="243"/>
        <v>0</v>
      </c>
      <c r="Q1774" t="str">
        <f t="shared" si="244"/>
        <v>After 01-15</v>
      </c>
      <c r="R1774">
        <f t="shared" si="245"/>
        <v>89.65</v>
      </c>
      <c r="S1774">
        <f t="shared" si="246"/>
        <v>1524.0500000000002</v>
      </c>
      <c r="T1774">
        <f t="shared" si="247"/>
        <v>566.2700000000001</v>
      </c>
      <c r="U1774" s="2">
        <f>Monthly_Fixed_Costs!$I$2</f>
        <v>26.363636363636363</v>
      </c>
      <c r="V1774">
        <f t="shared" si="248"/>
        <v>172.55</v>
      </c>
      <c r="W1774" s="2">
        <f t="shared" si="249"/>
        <v>367.35636363636371</v>
      </c>
      <c r="X1774">
        <f t="shared" si="250"/>
        <v>6</v>
      </c>
      <c r="Y1774">
        <f t="shared" si="251"/>
        <v>0</v>
      </c>
    </row>
    <row r="1775" spans="1:25" x14ac:dyDescent="0.3">
      <c r="A1775" t="s">
        <v>1811</v>
      </c>
      <c r="B1775" s="1">
        <v>45688</v>
      </c>
      <c r="C1775" s="1">
        <v>45691</v>
      </c>
      <c r="D1775" s="1">
        <v>45690</v>
      </c>
      <c r="E1775" t="s">
        <v>23</v>
      </c>
      <c r="F1775" t="s">
        <v>17</v>
      </c>
      <c r="G1775" t="s">
        <v>18</v>
      </c>
      <c r="H1775" t="s">
        <v>33</v>
      </c>
      <c r="I1775" t="s">
        <v>26</v>
      </c>
      <c r="J1775" t="s">
        <v>27</v>
      </c>
      <c r="K1775">
        <v>15</v>
      </c>
      <c r="L1775">
        <v>110.57</v>
      </c>
      <c r="M1775">
        <v>54.37</v>
      </c>
      <c r="N1775">
        <v>6.33</v>
      </c>
      <c r="O1775">
        <v>15</v>
      </c>
      <c r="P1775">
        <f t="shared" si="243"/>
        <v>1</v>
      </c>
      <c r="Q1775" t="str">
        <f t="shared" si="244"/>
        <v>After 01-15</v>
      </c>
      <c r="R1775">
        <f t="shared" si="245"/>
        <v>93.984499999999997</v>
      </c>
      <c r="S1775">
        <f t="shared" si="246"/>
        <v>1409.7674999999999</v>
      </c>
      <c r="T1775">
        <f t="shared" si="247"/>
        <v>594.21749999999997</v>
      </c>
      <c r="U1775" s="2">
        <f>Monthly_Fixed_Costs!$I$2</f>
        <v>26.363636363636363</v>
      </c>
      <c r="V1775">
        <f t="shared" si="248"/>
        <v>94.95</v>
      </c>
      <c r="W1775" s="2">
        <f t="shared" si="249"/>
        <v>472.90386363636361</v>
      </c>
      <c r="X1775">
        <f t="shared" si="250"/>
        <v>2</v>
      </c>
      <c r="Y1775">
        <f t="shared" si="251"/>
        <v>0</v>
      </c>
    </row>
    <row r="1776" spans="1:25" x14ac:dyDescent="0.3">
      <c r="A1776" t="s">
        <v>1812</v>
      </c>
      <c r="B1776" s="1">
        <v>45677</v>
      </c>
      <c r="C1776" s="1">
        <v>45680</v>
      </c>
      <c r="D1776" s="1">
        <v>45682</v>
      </c>
      <c r="E1776" t="s">
        <v>23</v>
      </c>
      <c r="F1776" t="s">
        <v>45</v>
      </c>
      <c r="G1776" t="s">
        <v>24</v>
      </c>
      <c r="H1776" t="s">
        <v>25</v>
      </c>
      <c r="I1776" t="s">
        <v>29</v>
      </c>
      <c r="J1776" t="s">
        <v>27</v>
      </c>
      <c r="K1776">
        <v>16</v>
      </c>
      <c r="L1776">
        <v>46.02</v>
      </c>
      <c r="M1776">
        <v>22.84</v>
      </c>
      <c r="N1776">
        <v>8.09</v>
      </c>
      <c r="O1776">
        <v>0</v>
      </c>
      <c r="P1776">
        <f t="shared" si="243"/>
        <v>0</v>
      </c>
      <c r="Q1776" t="str">
        <f t="shared" si="244"/>
        <v>After 01-15</v>
      </c>
      <c r="R1776">
        <f t="shared" si="245"/>
        <v>46.02</v>
      </c>
      <c r="S1776">
        <f t="shared" si="246"/>
        <v>736.32</v>
      </c>
      <c r="T1776">
        <f t="shared" si="247"/>
        <v>370.88000000000005</v>
      </c>
      <c r="U1776" s="2">
        <f>Monthly_Fixed_Costs!$I$2</f>
        <v>26.363636363636363</v>
      </c>
      <c r="V1776">
        <f t="shared" si="248"/>
        <v>129.44</v>
      </c>
      <c r="W1776" s="2">
        <f t="shared" si="249"/>
        <v>215.07636363636368</v>
      </c>
      <c r="X1776">
        <f t="shared" si="250"/>
        <v>5</v>
      </c>
      <c r="Y1776">
        <f t="shared" si="251"/>
        <v>0</v>
      </c>
    </row>
    <row r="1777" spans="1:25" x14ac:dyDescent="0.3">
      <c r="A1777" t="s">
        <v>1813</v>
      </c>
      <c r="B1777" s="1">
        <v>45679</v>
      </c>
      <c r="C1777" s="1">
        <v>45683</v>
      </c>
      <c r="D1777" s="1">
        <v>45683</v>
      </c>
      <c r="E1777" t="s">
        <v>16</v>
      </c>
      <c r="F1777" t="s">
        <v>45</v>
      </c>
      <c r="G1777" t="s">
        <v>18</v>
      </c>
      <c r="H1777" t="s">
        <v>19</v>
      </c>
      <c r="I1777" t="s">
        <v>20</v>
      </c>
      <c r="J1777" t="s">
        <v>21</v>
      </c>
      <c r="K1777">
        <v>3</v>
      </c>
      <c r="L1777">
        <v>121.94</v>
      </c>
      <c r="M1777">
        <v>64.8</v>
      </c>
      <c r="N1777">
        <v>6.38</v>
      </c>
      <c r="O1777">
        <v>15</v>
      </c>
      <c r="P1777">
        <f t="shared" si="243"/>
        <v>1</v>
      </c>
      <c r="Q1777" t="str">
        <f t="shared" si="244"/>
        <v>After 01-15</v>
      </c>
      <c r="R1777">
        <f t="shared" si="245"/>
        <v>103.649</v>
      </c>
      <c r="S1777">
        <f t="shared" si="246"/>
        <v>310.947</v>
      </c>
      <c r="T1777">
        <f t="shared" si="247"/>
        <v>116.54700000000003</v>
      </c>
      <c r="U1777" s="2">
        <f>Monthly_Fixed_Costs!$I$2</f>
        <v>26.363636363636363</v>
      </c>
      <c r="V1777">
        <f t="shared" si="248"/>
        <v>19.14</v>
      </c>
      <c r="W1777" s="2">
        <f t="shared" si="249"/>
        <v>71.043363636363665</v>
      </c>
      <c r="X1777">
        <f t="shared" si="250"/>
        <v>4</v>
      </c>
      <c r="Y1777">
        <f t="shared" si="251"/>
        <v>0</v>
      </c>
    </row>
    <row r="1778" spans="1:25" x14ac:dyDescent="0.3">
      <c r="A1778" t="s">
        <v>1814</v>
      </c>
      <c r="B1778" s="1">
        <v>45672</v>
      </c>
      <c r="C1778" s="1">
        <v>45674</v>
      </c>
      <c r="D1778" s="1">
        <v>45673</v>
      </c>
      <c r="E1778" t="s">
        <v>16</v>
      </c>
      <c r="F1778" t="s">
        <v>17</v>
      </c>
      <c r="G1778" t="s">
        <v>18</v>
      </c>
      <c r="H1778" t="s">
        <v>33</v>
      </c>
      <c r="I1778" t="s">
        <v>74</v>
      </c>
      <c r="J1778" t="s">
        <v>27</v>
      </c>
      <c r="K1778">
        <v>6</v>
      </c>
      <c r="L1778">
        <v>190.82</v>
      </c>
      <c r="M1778">
        <v>101.34</v>
      </c>
      <c r="N1778">
        <v>7.5</v>
      </c>
      <c r="O1778">
        <v>0</v>
      </c>
      <c r="P1778">
        <f t="shared" si="243"/>
        <v>1</v>
      </c>
      <c r="Q1778" t="str">
        <f t="shared" si="244"/>
        <v>Before 01-15</v>
      </c>
      <c r="R1778">
        <f t="shared" si="245"/>
        <v>190.82</v>
      </c>
      <c r="S1778">
        <f t="shared" si="246"/>
        <v>1144.92</v>
      </c>
      <c r="T1778">
        <f t="shared" si="247"/>
        <v>536.88000000000011</v>
      </c>
      <c r="U1778" s="2">
        <f>Monthly_Fixed_Costs!$I$2</f>
        <v>26.363636363636363</v>
      </c>
      <c r="V1778">
        <f t="shared" si="248"/>
        <v>45</v>
      </c>
      <c r="W1778" s="2">
        <f t="shared" si="249"/>
        <v>465.51636363636374</v>
      </c>
      <c r="X1778">
        <f t="shared" si="250"/>
        <v>1</v>
      </c>
      <c r="Y1778">
        <f t="shared" si="251"/>
        <v>0</v>
      </c>
    </row>
    <row r="1779" spans="1:25" x14ac:dyDescent="0.3">
      <c r="A1779" t="s">
        <v>1815</v>
      </c>
      <c r="B1779" s="1">
        <v>45671</v>
      </c>
      <c r="C1779" s="1">
        <v>45673</v>
      </c>
      <c r="D1779" s="1">
        <v>45672</v>
      </c>
      <c r="E1779" t="s">
        <v>16</v>
      </c>
      <c r="F1779" t="s">
        <v>41</v>
      </c>
      <c r="G1779" t="s">
        <v>18</v>
      </c>
      <c r="H1779" t="s">
        <v>37</v>
      </c>
      <c r="I1779" t="s">
        <v>47</v>
      </c>
      <c r="J1779" t="s">
        <v>35</v>
      </c>
      <c r="K1779">
        <v>1</v>
      </c>
      <c r="L1779">
        <v>152.11000000000001</v>
      </c>
      <c r="M1779">
        <v>69.97</v>
      </c>
      <c r="N1779">
        <v>3.21</v>
      </c>
      <c r="O1779">
        <v>15</v>
      </c>
      <c r="P1779">
        <f t="shared" si="243"/>
        <v>1</v>
      </c>
      <c r="Q1779" t="str">
        <f t="shared" si="244"/>
        <v>Before 01-15</v>
      </c>
      <c r="R1779">
        <f t="shared" si="245"/>
        <v>129.29349999999999</v>
      </c>
      <c r="S1779">
        <f t="shared" si="246"/>
        <v>129.29349999999999</v>
      </c>
      <c r="T1779">
        <f t="shared" si="247"/>
        <v>59.323499999999996</v>
      </c>
      <c r="U1779" s="2">
        <f>Monthly_Fixed_Costs!$I$2</f>
        <v>26.363636363636363</v>
      </c>
      <c r="V1779">
        <f t="shared" si="248"/>
        <v>3.21</v>
      </c>
      <c r="W1779" s="2">
        <f t="shared" si="249"/>
        <v>29.749863636363632</v>
      </c>
      <c r="X1779">
        <f t="shared" si="250"/>
        <v>1</v>
      </c>
      <c r="Y1779">
        <f t="shared" si="251"/>
        <v>0</v>
      </c>
    </row>
    <row r="1780" spans="1:25" x14ac:dyDescent="0.3">
      <c r="A1780" t="s">
        <v>1816</v>
      </c>
      <c r="B1780" s="1">
        <v>45675</v>
      </c>
      <c r="C1780" s="1">
        <v>45679</v>
      </c>
      <c r="D1780" s="1">
        <v>45678</v>
      </c>
      <c r="E1780" t="s">
        <v>23</v>
      </c>
      <c r="F1780" t="s">
        <v>32</v>
      </c>
      <c r="G1780" t="s">
        <v>18</v>
      </c>
      <c r="H1780" t="s">
        <v>33</v>
      </c>
      <c r="I1780" t="s">
        <v>56</v>
      </c>
      <c r="J1780" t="s">
        <v>35</v>
      </c>
      <c r="K1780">
        <v>10</v>
      </c>
      <c r="L1780">
        <v>76.75</v>
      </c>
      <c r="M1780">
        <v>34.979999999999997</v>
      </c>
      <c r="N1780">
        <v>10.63</v>
      </c>
      <c r="O1780">
        <v>0</v>
      </c>
      <c r="P1780">
        <f t="shared" si="243"/>
        <v>1</v>
      </c>
      <c r="Q1780" t="str">
        <f t="shared" si="244"/>
        <v>After 01-15</v>
      </c>
      <c r="R1780">
        <f t="shared" si="245"/>
        <v>76.75</v>
      </c>
      <c r="S1780">
        <f t="shared" si="246"/>
        <v>767.5</v>
      </c>
      <c r="T1780">
        <f t="shared" si="247"/>
        <v>417.70000000000005</v>
      </c>
      <c r="U1780" s="2">
        <f>Monthly_Fixed_Costs!$I$2</f>
        <v>26.363636363636363</v>
      </c>
      <c r="V1780">
        <f t="shared" si="248"/>
        <v>106.30000000000001</v>
      </c>
      <c r="W1780" s="2">
        <f t="shared" si="249"/>
        <v>285.03636363636366</v>
      </c>
      <c r="X1780">
        <f t="shared" si="250"/>
        <v>3</v>
      </c>
      <c r="Y1780">
        <f t="shared" si="251"/>
        <v>0</v>
      </c>
    </row>
    <row r="1781" spans="1:25" x14ac:dyDescent="0.3">
      <c r="A1781" t="s">
        <v>1817</v>
      </c>
      <c r="B1781" s="1">
        <v>45678</v>
      </c>
      <c r="C1781" s="1">
        <v>45680</v>
      </c>
      <c r="D1781" s="1">
        <v>45679</v>
      </c>
      <c r="E1781" t="s">
        <v>16</v>
      </c>
      <c r="F1781" t="s">
        <v>17</v>
      </c>
      <c r="G1781" t="s">
        <v>18</v>
      </c>
      <c r="H1781" t="s">
        <v>19</v>
      </c>
      <c r="I1781" t="s">
        <v>47</v>
      </c>
      <c r="J1781" t="s">
        <v>35</v>
      </c>
      <c r="K1781">
        <v>18</v>
      </c>
      <c r="L1781">
        <v>27.53</v>
      </c>
      <c r="M1781">
        <v>17.21</v>
      </c>
      <c r="N1781">
        <v>9.3800000000000008</v>
      </c>
      <c r="O1781">
        <v>5</v>
      </c>
      <c r="P1781">
        <f t="shared" si="243"/>
        <v>1</v>
      </c>
      <c r="Q1781" t="str">
        <f t="shared" si="244"/>
        <v>After 01-15</v>
      </c>
      <c r="R1781">
        <f t="shared" si="245"/>
        <v>26.153500000000001</v>
      </c>
      <c r="S1781">
        <f t="shared" si="246"/>
        <v>470.76300000000003</v>
      </c>
      <c r="T1781">
        <f t="shared" si="247"/>
        <v>160.983</v>
      </c>
      <c r="U1781" s="2">
        <f>Monthly_Fixed_Costs!$I$2</f>
        <v>26.363636363636363</v>
      </c>
      <c r="V1781">
        <f t="shared" si="248"/>
        <v>168.84</v>
      </c>
      <c r="W1781" s="2">
        <f t="shared" si="249"/>
        <v>-34.220636363636373</v>
      </c>
      <c r="X1781">
        <f t="shared" si="250"/>
        <v>1</v>
      </c>
      <c r="Y1781">
        <f t="shared" si="251"/>
        <v>1</v>
      </c>
    </row>
    <row r="1782" spans="1:25" x14ac:dyDescent="0.3">
      <c r="A1782" t="s">
        <v>1818</v>
      </c>
      <c r="B1782" s="1">
        <v>45659</v>
      </c>
      <c r="C1782" s="1">
        <v>45661</v>
      </c>
      <c r="D1782" s="1">
        <v>45661</v>
      </c>
      <c r="E1782" t="s">
        <v>23</v>
      </c>
      <c r="F1782" t="s">
        <v>45</v>
      </c>
      <c r="G1782" t="s">
        <v>18</v>
      </c>
      <c r="H1782" t="s">
        <v>37</v>
      </c>
      <c r="I1782" t="s">
        <v>29</v>
      </c>
      <c r="J1782" t="s">
        <v>27</v>
      </c>
      <c r="K1782">
        <v>13</v>
      </c>
      <c r="L1782">
        <v>191.88</v>
      </c>
      <c r="M1782">
        <v>95.13</v>
      </c>
      <c r="N1782">
        <v>10.06</v>
      </c>
      <c r="O1782">
        <v>15</v>
      </c>
      <c r="P1782">
        <f t="shared" si="243"/>
        <v>1</v>
      </c>
      <c r="Q1782" t="str">
        <f t="shared" si="244"/>
        <v>Before 01-15</v>
      </c>
      <c r="R1782">
        <f t="shared" si="245"/>
        <v>163.09799999999998</v>
      </c>
      <c r="S1782">
        <f t="shared" si="246"/>
        <v>2120.2739999999999</v>
      </c>
      <c r="T1782">
        <f t="shared" si="247"/>
        <v>883.58399999999983</v>
      </c>
      <c r="U1782" s="2">
        <f>Monthly_Fixed_Costs!$I$2</f>
        <v>26.363636363636363</v>
      </c>
      <c r="V1782">
        <f t="shared" si="248"/>
        <v>130.78</v>
      </c>
      <c r="W1782" s="2">
        <f t="shared" si="249"/>
        <v>726.44036363636349</v>
      </c>
      <c r="X1782">
        <f t="shared" si="250"/>
        <v>2</v>
      </c>
      <c r="Y1782">
        <f t="shared" si="251"/>
        <v>0</v>
      </c>
    </row>
    <row r="1783" spans="1:25" x14ac:dyDescent="0.3">
      <c r="A1783" t="s">
        <v>1819</v>
      </c>
      <c r="B1783" s="1">
        <v>45666</v>
      </c>
      <c r="C1783" s="1">
        <v>45670</v>
      </c>
      <c r="D1783" s="1">
        <v>45670</v>
      </c>
      <c r="E1783" t="s">
        <v>16</v>
      </c>
      <c r="F1783" t="s">
        <v>17</v>
      </c>
      <c r="G1783" t="s">
        <v>18</v>
      </c>
      <c r="H1783" t="s">
        <v>19</v>
      </c>
      <c r="I1783" t="s">
        <v>26</v>
      </c>
      <c r="J1783" t="s">
        <v>27</v>
      </c>
      <c r="K1783">
        <v>2</v>
      </c>
      <c r="L1783">
        <v>182.98</v>
      </c>
      <c r="M1783">
        <v>99.11</v>
      </c>
      <c r="N1783">
        <v>4.2</v>
      </c>
      <c r="O1783">
        <v>5</v>
      </c>
      <c r="P1783">
        <f t="shared" si="243"/>
        <v>1</v>
      </c>
      <c r="Q1783" t="str">
        <f t="shared" si="244"/>
        <v>Before 01-15</v>
      </c>
      <c r="R1783">
        <f t="shared" si="245"/>
        <v>173.83099999999999</v>
      </c>
      <c r="S1783">
        <f t="shared" si="246"/>
        <v>347.66199999999998</v>
      </c>
      <c r="T1783">
        <f t="shared" si="247"/>
        <v>149.44199999999998</v>
      </c>
      <c r="U1783" s="2">
        <f>Monthly_Fixed_Costs!$I$2</f>
        <v>26.363636363636363</v>
      </c>
      <c r="V1783">
        <f t="shared" si="248"/>
        <v>8.4</v>
      </c>
      <c r="W1783" s="2">
        <f t="shared" si="249"/>
        <v>114.67836363636361</v>
      </c>
      <c r="X1783">
        <f t="shared" si="250"/>
        <v>4</v>
      </c>
      <c r="Y1783">
        <f t="shared" si="251"/>
        <v>0</v>
      </c>
    </row>
    <row r="1784" spans="1:25" x14ac:dyDescent="0.3">
      <c r="A1784" t="s">
        <v>1820</v>
      </c>
      <c r="B1784" s="1">
        <v>45680</v>
      </c>
      <c r="C1784" s="1">
        <v>45683</v>
      </c>
      <c r="D1784" s="1">
        <v>45682</v>
      </c>
      <c r="E1784" t="s">
        <v>23</v>
      </c>
      <c r="F1784" t="s">
        <v>41</v>
      </c>
      <c r="G1784" t="s">
        <v>18</v>
      </c>
      <c r="H1784" t="s">
        <v>25</v>
      </c>
      <c r="I1784" t="s">
        <v>47</v>
      </c>
      <c r="J1784" t="s">
        <v>35</v>
      </c>
      <c r="K1784">
        <v>5</v>
      </c>
      <c r="L1784">
        <v>199.73</v>
      </c>
      <c r="M1784">
        <v>110.39</v>
      </c>
      <c r="N1784">
        <v>6.61</v>
      </c>
      <c r="O1784">
        <v>0</v>
      </c>
      <c r="P1784">
        <f t="shared" si="243"/>
        <v>1</v>
      </c>
      <c r="Q1784" t="str">
        <f t="shared" si="244"/>
        <v>After 01-15</v>
      </c>
      <c r="R1784">
        <f t="shared" si="245"/>
        <v>199.73</v>
      </c>
      <c r="S1784">
        <f t="shared" si="246"/>
        <v>998.65</v>
      </c>
      <c r="T1784">
        <f t="shared" si="247"/>
        <v>446.69999999999993</v>
      </c>
      <c r="U1784" s="2">
        <f>Monthly_Fixed_Costs!$I$2</f>
        <v>26.363636363636363</v>
      </c>
      <c r="V1784">
        <f t="shared" si="248"/>
        <v>33.050000000000004</v>
      </c>
      <c r="W1784" s="2">
        <f t="shared" si="249"/>
        <v>387.28636363636355</v>
      </c>
      <c r="X1784">
        <f t="shared" si="250"/>
        <v>2</v>
      </c>
      <c r="Y1784">
        <f t="shared" si="251"/>
        <v>0</v>
      </c>
    </row>
    <row r="1785" spans="1:25" x14ac:dyDescent="0.3">
      <c r="A1785" t="s">
        <v>1821</v>
      </c>
      <c r="B1785" s="1">
        <v>45683</v>
      </c>
      <c r="C1785" s="1">
        <v>45685</v>
      </c>
      <c r="D1785" s="1">
        <v>45687</v>
      </c>
      <c r="E1785" t="s">
        <v>23</v>
      </c>
      <c r="F1785" t="s">
        <v>45</v>
      </c>
      <c r="G1785" t="s">
        <v>24</v>
      </c>
      <c r="H1785" t="s">
        <v>25</v>
      </c>
      <c r="I1785" t="s">
        <v>26</v>
      </c>
      <c r="J1785" t="s">
        <v>27</v>
      </c>
      <c r="K1785">
        <v>16</v>
      </c>
      <c r="L1785">
        <v>161.27000000000001</v>
      </c>
      <c r="M1785">
        <v>74.099999999999994</v>
      </c>
      <c r="N1785">
        <v>6.79</v>
      </c>
      <c r="O1785">
        <v>15</v>
      </c>
      <c r="P1785">
        <f t="shared" si="243"/>
        <v>0</v>
      </c>
      <c r="Q1785" t="str">
        <f t="shared" si="244"/>
        <v>After 01-15</v>
      </c>
      <c r="R1785">
        <f t="shared" si="245"/>
        <v>137.0795</v>
      </c>
      <c r="S1785">
        <f t="shared" si="246"/>
        <v>2193.2719999999999</v>
      </c>
      <c r="T1785">
        <f t="shared" si="247"/>
        <v>1007.672</v>
      </c>
      <c r="U1785" s="2">
        <f>Monthly_Fixed_Costs!$I$2</f>
        <v>26.363636363636363</v>
      </c>
      <c r="V1785">
        <f t="shared" si="248"/>
        <v>108.64</v>
      </c>
      <c r="W1785" s="2">
        <f t="shared" si="249"/>
        <v>872.66836363636367</v>
      </c>
      <c r="X1785">
        <f t="shared" si="250"/>
        <v>4</v>
      </c>
      <c r="Y1785">
        <f t="shared" si="251"/>
        <v>0</v>
      </c>
    </row>
    <row r="1786" spans="1:25" x14ac:dyDescent="0.3">
      <c r="A1786" t="s">
        <v>1822</v>
      </c>
      <c r="B1786" s="1">
        <v>45676</v>
      </c>
      <c r="C1786" s="1">
        <v>45680</v>
      </c>
      <c r="D1786" s="1">
        <v>45683</v>
      </c>
      <c r="E1786" t="s">
        <v>16</v>
      </c>
      <c r="F1786" t="s">
        <v>32</v>
      </c>
      <c r="G1786" t="s">
        <v>24</v>
      </c>
      <c r="H1786" t="s">
        <v>19</v>
      </c>
      <c r="I1786" t="s">
        <v>47</v>
      </c>
      <c r="J1786" t="s">
        <v>35</v>
      </c>
      <c r="K1786">
        <v>1</v>
      </c>
      <c r="L1786">
        <v>125.36</v>
      </c>
      <c r="M1786">
        <v>68.349999999999994</v>
      </c>
      <c r="N1786">
        <v>11.56</v>
      </c>
      <c r="O1786">
        <v>15</v>
      </c>
      <c r="P1786">
        <f t="shared" si="243"/>
        <v>0</v>
      </c>
      <c r="Q1786" t="str">
        <f t="shared" si="244"/>
        <v>After 01-15</v>
      </c>
      <c r="R1786">
        <f t="shared" si="245"/>
        <v>106.556</v>
      </c>
      <c r="S1786">
        <f t="shared" si="246"/>
        <v>106.556</v>
      </c>
      <c r="T1786">
        <f t="shared" si="247"/>
        <v>38.206000000000003</v>
      </c>
      <c r="U1786" s="2">
        <f>Monthly_Fixed_Costs!$I$2</f>
        <v>26.363636363636363</v>
      </c>
      <c r="V1786">
        <f t="shared" si="248"/>
        <v>11.56</v>
      </c>
      <c r="W1786" s="2">
        <f t="shared" si="249"/>
        <v>0.28236363636364104</v>
      </c>
      <c r="X1786">
        <f t="shared" si="250"/>
        <v>7</v>
      </c>
      <c r="Y1786">
        <f t="shared" si="251"/>
        <v>1</v>
      </c>
    </row>
    <row r="1787" spans="1:25" x14ac:dyDescent="0.3">
      <c r="A1787" t="s">
        <v>1823</v>
      </c>
      <c r="B1787" s="1">
        <v>45676</v>
      </c>
      <c r="C1787" s="1">
        <v>45678</v>
      </c>
      <c r="D1787" s="1">
        <v>45677</v>
      </c>
      <c r="E1787" t="s">
        <v>23</v>
      </c>
      <c r="F1787" t="s">
        <v>32</v>
      </c>
      <c r="G1787" t="s">
        <v>24</v>
      </c>
      <c r="H1787" t="s">
        <v>37</v>
      </c>
      <c r="I1787" t="s">
        <v>38</v>
      </c>
      <c r="J1787" t="s">
        <v>21</v>
      </c>
      <c r="K1787">
        <v>7</v>
      </c>
      <c r="L1787">
        <v>183.42</v>
      </c>
      <c r="M1787">
        <v>75.040000000000006</v>
      </c>
      <c r="N1787">
        <v>11.49</v>
      </c>
      <c r="O1787">
        <v>5</v>
      </c>
      <c r="P1787">
        <f t="shared" si="243"/>
        <v>1</v>
      </c>
      <c r="Q1787" t="str">
        <f t="shared" si="244"/>
        <v>After 01-15</v>
      </c>
      <c r="R1787">
        <f t="shared" si="245"/>
        <v>174.24899999999997</v>
      </c>
      <c r="S1787">
        <f t="shared" si="246"/>
        <v>1219.7429999999997</v>
      </c>
      <c r="T1787">
        <f t="shared" si="247"/>
        <v>694.46299999999962</v>
      </c>
      <c r="U1787" s="2">
        <f>Monthly_Fixed_Costs!$I$2</f>
        <v>26.363636363636363</v>
      </c>
      <c r="V1787">
        <f t="shared" si="248"/>
        <v>80.430000000000007</v>
      </c>
      <c r="W1787" s="2">
        <f t="shared" si="249"/>
        <v>587.6693636363633</v>
      </c>
      <c r="X1787">
        <f t="shared" si="250"/>
        <v>1</v>
      </c>
      <c r="Y1787">
        <f t="shared" si="251"/>
        <v>0</v>
      </c>
    </row>
    <row r="1788" spans="1:25" x14ac:dyDescent="0.3">
      <c r="A1788" t="s">
        <v>1824</v>
      </c>
      <c r="B1788" s="1">
        <v>45677</v>
      </c>
      <c r="C1788" s="1">
        <v>45681</v>
      </c>
      <c r="D1788" s="1">
        <v>45680</v>
      </c>
      <c r="E1788" t="s">
        <v>23</v>
      </c>
      <c r="F1788" t="s">
        <v>17</v>
      </c>
      <c r="G1788" t="s">
        <v>18</v>
      </c>
      <c r="H1788" t="s">
        <v>33</v>
      </c>
      <c r="I1788" t="s">
        <v>47</v>
      </c>
      <c r="J1788" t="s">
        <v>35</v>
      </c>
      <c r="K1788">
        <v>3</v>
      </c>
      <c r="L1788">
        <v>33.65</v>
      </c>
      <c r="M1788">
        <v>17</v>
      </c>
      <c r="N1788">
        <v>5.72</v>
      </c>
      <c r="O1788">
        <v>0</v>
      </c>
      <c r="P1788">
        <f t="shared" si="243"/>
        <v>1</v>
      </c>
      <c r="Q1788" t="str">
        <f t="shared" si="244"/>
        <v>After 01-15</v>
      </c>
      <c r="R1788">
        <f t="shared" si="245"/>
        <v>33.65</v>
      </c>
      <c r="S1788">
        <f t="shared" si="246"/>
        <v>100.94999999999999</v>
      </c>
      <c r="T1788">
        <f t="shared" si="247"/>
        <v>49.949999999999989</v>
      </c>
      <c r="U1788" s="2">
        <f>Monthly_Fixed_Costs!$I$2</f>
        <v>26.363636363636363</v>
      </c>
      <c r="V1788">
        <f t="shared" si="248"/>
        <v>17.16</v>
      </c>
      <c r="W1788" s="2">
        <f t="shared" si="249"/>
        <v>6.4263636363636252</v>
      </c>
      <c r="X1788">
        <f t="shared" si="250"/>
        <v>3</v>
      </c>
      <c r="Y1788">
        <f t="shared" si="251"/>
        <v>1</v>
      </c>
    </row>
    <row r="1789" spans="1:25" x14ac:dyDescent="0.3">
      <c r="A1789" t="s">
        <v>1825</v>
      </c>
      <c r="B1789" s="1">
        <v>45687</v>
      </c>
      <c r="C1789" s="1">
        <v>45690</v>
      </c>
      <c r="D1789" s="1">
        <v>45691</v>
      </c>
      <c r="E1789" t="s">
        <v>16</v>
      </c>
      <c r="F1789" t="s">
        <v>41</v>
      </c>
      <c r="G1789" t="s">
        <v>18</v>
      </c>
      <c r="H1789" t="s">
        <v>37</v>
      </c>
      <c r="I1789" t="s">
        <v>29</v>
      </c>
      <c r="J1789" t="s">
        <v>27</v>
      </c>
      <c r="K1789">
        <v>2</v>
      </c>
      <c r="L1789">
        <v>94.49</v>
      </c>
      <c r="M1789">
        <v>59.47</v>
      </c>
      <c r="N1789">
        <v>11.39</v>
      </c>
      <c r="O1789">
        <v>5</v>
      </c>
      <c r="P1789">
        <f t="shared" si="243"/>
        <v>0</v>
      </c>
      <c r="Q1789" t="str">
        <f t="shared" si="244"/>
        <v>After 01-15</v>
      </c>
      <c r="R1789">
        <f t="shared" si="245"/>
        <v>89.765499999999989</v>
      </c>
      <c r="S1789">
        <f t="shared" si="246"/>
        <v>179.53099999999998</v>
      </c>
      <c r="T1789">
        <f t="shared" si="247"/>
        <v>60.59099999999998</v>
      </c>
      <c r="U1789" s="2">
        <f>Monthly_Fixed_Costs!$I$2</f>
        <v>26.363636363636363</v>
      </c>
      <c r="V1789">
        <f t="shared" si="248"/>
        <v>22.78</v>
      </c>
      <c r="W1789" s="2">
        <f t="shared" si="249"/>
        <v>11.447363636363619</v>
      </c>
      <c r="X1789">
        <f t="shared" si="250"/>
        <v>4</v>
      </c>
      <c r="Y1789">
        <f t="shared" si="251"/>
        <v>0</v>
      </c>
    </row>
    <row r="1790" spans="1:25" x14ac:dyDescent="0.3">
      <c r="A1790" t="s">
        <v>1826</v>
      </c>
      <c r="B1790" s="1">
        <v>45675</v>
      </c>
      <c r="C1790" s="1">
        <v>45679</v>
      </c>
      <c r="D1790" s="1">
        <v>45681</v>
      </c>
      <c r="E1790" t="s">
        <v>16</v>
      </c>
      <c r="F1790" t="s">
        <v>17</v>
      </c>
      <c r="G1790" t="s">
        <v>18</v>
      </c>
      <c r="H1790" t="s">
        <v>37</v>
      </c>
      <c r="I1790" t="s">
        <v>34</v>
      </c>
      <c r="J1790" t="s">
        <v>35</v>
      </c>
      <c r="K1790">
        <v>14</v>
      </c>
      <c r="L1790">
        <v>186.96</v>
      </c>
      <c r="M1790">
        <v>107.99</v>
      </c>
      <c r="N1790">
        <v>6.52</v>
      </c>
      <c r="O1790">
        <v>15</v>
      </c>
      <c r="P1790">
        <f t="shared" si="243"/>
        <v>0</v>
      </c>
      <c r="Q1790" t="str">
        <f t="shared" si="244"/>
        <v>After 01-15</v>
      </c>
      <c r="R1790">
        <f t="shared" si="245"/>
        <v>158.916</v>
      </c>
      <c r="S1790">
        <f t="shared" si="246"/>
        <v>2224.8240000000001</v>
      </c>
      <c r="T1790">
        <f t="shared" si="247"/>
        <v>712.96400000000017</v>
      </c>
      <c r="U1790" s="2">
        <f>Monthly_Fixed_Costs!$I$2</f>
        <v>26.363636363636363</v>
      </c>
      <c r="V1790">
        <f t="shared" si="248"/>
        <v>91.28</v>
      </c>
      <c r="W1790" s="2">
        <f t="shared" si="249"/>
        <v>595.32036363636382</v>
      </c>
      <c r="X1790">
        <f t="shared" si="250"/>
        <v>6</v>
      </c>
      <c r="Y1790">
        <f t="shared" si="251"/>
        <v>0</v>
      </c>
    </row>
    <row r="1791" spans="1:25" x14ac:dyDescent="0.3">
      <c r="A1791" t="s">
        <v>1827</v>
      </c>
      <c r="B1791" s="1">
        <v>45672</v>
      </c>
      <c r="C1791" s="1">
        <v>45675</v>
      </c>
      <c r="D1791" s="1">
        <v>45675</v>
      </c>
      <c r="E1791" t="s">
        <v>23</v>
      </c>
      <c r="F1791" t="s">
        <v>41</v>
      </c>
      <c r="G1791" t="s">
        <v>18</v>
      </c>
      <c r="H1791" t="s">
        <v>25</v>
      </c>
      <c r="I1791" t="s">
        <v>38</v>
      </c>
      <c r="J1791" t="s">
        <v>21</v>
      </c>
      <c r="K1791">
        <v>18</v>
      </c>
      <c r="L1791">
        <v>42.83</v>
      </c>
      <c r="M1791">
        <v>17.190000000000001</v>
      </c>
      <c r="N1791">
        <v>7.91</v>
      </c>
      <c r="O1791">
        <v>10</v>
      </c>
      <c r="P1791">
        <f t="shared" si="243"/>
        <v>1</v>
      </c>
      <c r="Q1791" t="str">
        <f t="shared" si="244"/>
        <v>Before 01-15</v>
      </c>
      <c r="R1791">
        <f t="shared" si="245"/>
        <v>38.546999999999997</v>
      </c>
      <c r="S1791">
        <f t="shared" si="246"/>
        <v>693.846</v>
      </c>
      <c r="T1791">
        <f t="shared" si="247"/>
        <v>384.42599999999999</v>
      </c>
      <c r="U1791" s="2">
        <f>Monthly_Fixed_Costs!$I$2</f>
        <v>26.363636363636363</v>
      </c>
      <c r="V1791">
        <f t="shared" si="248"/>
        <v>142.38</v>
      </c>
      <c r="W1791" s="2">
        <f t="shared" si="249"/>
        <v>215.68236363636362</v>
      </c>
      <c r="X1791">
        <f t="shared" si="250"/>
        <v>3</v>
      </c>
      <c r="Y1791">
        <f t="shared" si="251"/>
        <v>0</v>
      </c>
    </row>
    <row r="1792" spans="1:25" x14ac:dyDescent="0.3">
      <c r="A1792" t="s">
        <v>1828</v>
      </c>
      <c r="B1792" s="1">
        <v>45684</v>
      </c>
      <c r="C1792" s="1">
        <v>45688</v>
      </c>
      <c r="D1792" s="1">
        <v>45688</v>
      </c>
      <c r="E1792" t="s">
        <v>16</v>
      </c>
      <c r="F1792" t="s">
        <v>41</v>
      </c>
      <c r="G1792" t="s">
        <v>24</v>
      </c>
      <c r="H1792" t="s">
        <v>37</v>
      </c>
      <c r="I1792" t="s">
        <v>34</v>
      </c>
      <c r="J1792" t="s">
        <v>35</v>
      </c>
      <c r="K1792">
        <v>6</v>
      </c>
      <c r="L1792">
        <v>102.94</v>
      </c>
      <c r="M1792">
        <v>62.08</v>
      </c>
      <c r="N1792">
        <v>6.98</v>
      </c>
      <c r="O1792">
        <v>15</v>
      </c>
      <c r="P1792">
        <f t="shared" si="243"/>
        <v>1</v>
      </c>
      <c r="Q1792" t="str">
        <f t="shared" si="244"/>
        <v>After 01-15</v>
      </c>
      <c r="R1792">
        <f t="shared" si="245"/>
        <v>87.498999999999995</v>
      </c>
      <c r="S1792">
        <f t="shared" si="246"/>
        <v>524.99399999999991</v>
      </c>
      <c r="T1792">
        <f t="shared" si="247"/>
        <v>152.5139999999999</v>
      </c>
      <c r="U1792" s="2">
        <f>Monthly_Fixed_Costs!$I$2</f>
        <v>26.363636363636363</v>
      </c>
      <c r="V1792">
        <f t="shared" si="248"/>
        <v>41.88</v>
      </c>
      <c r="W1792" s="2">
        <f t="shared" si="249"/>
        <v>84.270363636363527</v>
      </c>
      <c r="X1792">
        <f t="shared" si="250"/>
        <v>4</v>
      </c>
      <c r="Y1792">
        <f t="shared" si="251"/>
        <v>0</v>
      </c>
    </row>
    <row r="1793" spans="1:25" x14ac:dyDescent="0.3">
      <c r="A1793" t="s">
        <v>1829</v>
      </c>
      <c r="B1793" s="1">
        <v>45682</v>
      </c>
      <c r="C1793" s="1">
        <v>45684</v>
      </c>
      <c r="D1793" s="1">
        <v>45687</v>
      </c>
      <c r="E1793" t="s">
        <v>23</v>
      </c>
      <c r="F1793" t="s">
        <v>45</v>
      </c>
      <c r="G1793" t="s">
        <v>24</v>
      </c>
      <c r="H1793" t="s">
        <v>25</v>
      </c>
      <c r="I1793" t="s">
        <v>34</v>
      </c>
      <c r="J1793" t="s">
        <v>35</v>
      </c>
      <c r="K1793">
        <v>10</v>
      </c>
      <c r="L1793">
        <v>81.540000000000006</v>
      </c>
      <c r="M1793">
        <v>39.58</v>
      </c>
      <c r="N1793">
        <v>8.89</v>
      </c>
      <c r="O1793">
        <v>10</v>
      </c>
      <c r="P1793">
        <f t="shared" si="243"/>
        <v>0</v>
      </c>
      <c r="Q1793" t="str">
        <f t="shared" si="244"/>
        <v>After 01-15</v>
      </c>
      <c r="R1793">
        <f t="shared" si="245"/>
        <v>73.38600000000001</v>
      </c>
      <c r="S1793">
        <f t="shared" si="246"/>
        <v>733.86000000000013</v>
      </c>
      <c r="T1793">
        <f t="shared" si="247"/>
        <v>338.06000000000017</v>
      </c>
      <c r="U1793" s="2">
        <f>Monthly_Fixed_Costs!$I$2</f>
        <v>26.363636363636363</v>
      </c>
      <c r="V1793">
        <f t="shared" si="248"/>
        <v>88.9</v>
      </c>
      <c r="W1793" s="2">
        <f t="shared" si="249"/>
        <v>222.79636363636382</v>
      </c>
      <c r="X1793">
        <f t="shared" si="250"/>
        <v>5</v>
      </c>
      <c r="Y1793">
        <f t="shared" si="251"/>
        <v>0</v>
      </c>
    </row>
    <row r="1794" spans="1:25" x14ac:dyDescent="0.3">
      <c r="A1794" t="s">
        <v>1830</v>
      </c>
      <c r="B1794" s="1">
        <v>45673</v>
      </c>
      <c r="C1794" s="1">
        <v>45676</v>
      </c>
      <c r="D1794" s="1">
        <v>45678</v>
      </c>
      <c r="E1794" t="s">
        <v>23</v>
      </c>
      <c r="F1794" t="s">
        <v>41</v>
      </c>
      <c r="G1794" t="s">
        <v>18</v>
      </c>
      <c r="H1794" t="s">
        <v>33</v>
      </c>
      <c r="I1794" t="s">
        <v>34</v>
      </c>
      <c r="J1794" t="s">
        <v>35</v>
      </c>
      <c r="K1794">
        <v>9</v>
      </c>
      <c r="L1794">
        <v>75.12</v>
      </c>
      <c r="M1794">
        <v>32.15</v>
      </c>
      <c r="N1794">
        <v>7.28</v>
      </c>
      <c r="O1794">
        <v>0</v>
      </c>
      <c r="P1794">
        <f t="shared" si="243"/>
        <v>0</v>
      </c>
      <c r="Q1794" t="str">
        <f t="shared" si="244"/>
        <v>After 01-15</v>
      </c>
      <c r="R1794">
        <f t="shared" si="245"/>
        <v>75.12</v>
      </c>
      <c r="S1794">
        <f t="shared" si="246"/>
        <v>676.08</v>
      </c>
      <c r="T1794">
        <f t="shared" si="247"/>
        <v>386.73000000000008</v>
      </c>
      <c r="U1794" s="2">
        <f>Monthly_Fixed_Costs!$I$2</f>
        <v>26.363636363636363</v>
      </c>
      <c r="V1794">
        <f t="shared" si="248"/>
        <v>65.52</v>
      </c>
      <c r="W1794" s="2">
        <f t="shared" si="249"/>
        <v>294.84636363636372</v>
      </c>
      <c r="X1794">
        <f t="shared" si="250"/>
        <v>5</v>
      </c>
      <c r="Y1794">
        <f t="shared" si="251"/>
        <v>0</v>
      </c>
    </row>
    <row r="1795" spans="1:25" x14ac:dyDescent="0.3">
      <c r="A1795" t="s">
        <v>1831</v>
      </c>
      <c r="B1795" s="1">
        <v>45672</v>
      </c>
      <c r="C1795" s="1">
        <v>45675</v>
      </c>
      <c r="D1795" s="1">
        <v>45675</v>
      </c>
      <c r="E1795" t="s">
        <v>23</v>
      </c>
      <c r="F1795" t="s">
        <v>17</v>
      </c>
      <c r="G1795" t="s">
        <v>18</v>
      </c>
      <c r="H1795" t="s">
        <v>19</v>
      </c>
      <c r="I1795" t="s">
        <v>29</v>
      </c>
      <c r="J1795" t="s">
        <v>27</v>
      </c>
      <c r="K1795">
        <v>5</v>
      </c>
      <c r="L1795">
        <v>163.71</v>
      </c>
      <c r="M1795">
        <v>80.010000000000005</v>
      </c>
      <c r="N1795">
        <v>5.53</v>
      </c>
      <c r="O1795">
        <v>10</v>
      </c>
      <c r="P1795">
        <f t="shared" ref="P1795:P1858" si="252">IF(D1795-C1795 &lt;= 0,1,0)</f>
        <v>1</v>
      </c>
      <c r="Q1795" t="str">
        <f t="shared" ref="Q1795:Q1858" si="253">IF(B1795&lt;=DATE(2025,1,15),"Before 01-15","After 01-15")</f>
        <v>Before 01-15</v>
      </c>
      <c r="R1795">
        <f t="shared" ref="R1795:R1858" si="254">L1795*(1-(0.01*O1795))</f>
        <v>147.339</v>
      </c>
      <c r="S1795">
        <f t="shared" ref="S1795:S1858" si="255">R1795*K1795</f>
        <v>736.69499999999994</v>
      </c>
      <c r="T1795">
        <f t="shared" ref="T1795:T1858" si="256">S1795-(M1795*K1795)</f>
        <v>336.64499999999992</v>
      </c>
      <c r="U1795" s="2">
        <f>Monthly_Fixed_Costs!$I$2</f>
        <v>26.363636363636363</v>
      </c>
      <c r="V1795">
        <f t="shared" ref="V1795:V1858" si="257">N1795*K1795</f>
        <v>27.650000000000002</v>
      </c>
      <c r="W1795" s="2">
        <f t="shared" ref="W1795:W1858" si="258">T1795-(U1795+V1795)</f>
        <v>282.63136363636357</v>
      </c>
      <c r="X1795">
        <f t="shared" ref="X1795:X1858" si="259">D1795-B1795</f>
        <v>3</v>
      </c>
      <c r="Y1795">
        <f t="shared" ref="Y1795:Y1858" si="260">IF(W1795&lt;10,1,0)</f>
        <v>0</v>
      </c>
    </row>
    <row r="1796" spans="1:25" x14ac:dyDescent="0.3">
      <c r="A1796" t="s">
        <v>1832</v>
      </c>
      <c r="B1796" s="1">
        <v>45661</v>
      </c>
      <c r="C1796" s="1">
        <v>45663</v>
      </c>
      <c r="D1796" s="1">
        <v>45662</v>
      </c>
      <c r="E1796" t="s">
        <v>23</v>
      </c>
      <c r="F1796" t="s">
        <v>17</v>
      </c>
      <c r="G1796" t="s">
        <v>24</v>
      </c>
      <c r="H1796" t="s">
        <v>19</v>
      </c>
      <c r="I1796" t="s">
        <v>20</v>
      </c>
      <c r="J1796" t="s">
        <v>21</v>
      </c>
      <c r="K1796">
        <v>17</v>
      </c>
      <c r="L1796">
        <v>141.63999999999999</v>
      </c>
      <c r="M1796">
        <v>68.73</v>
      </c>
      <c r="N1796">
        <v>10.97</v>
      </c>
      <c r="O1796">
        <v>0</v>
      </c>
      <c r="P1796">
        <f t="shared" si="252"/>
        <v>1</v>
      </c>
      <c r="Q1796" t="str">
        <f t="shared" si="253"/>
        <v>Before 01-15</v>
      </c>
      <c r="R1796">
        <f t="shared" si="254"/>
        <v>141.63999999999999</v>
      </c>
      <c r="S1796">
        <f t="shared" si="255"/>
        <v>2407.8799999999997</v>
      </c>
      <c r="T1796">
        <f t="shared" si="256"/>
        <v>1239.4699999999996</v>
      </c>
      <c r="U1796" s="2">
        <f>Monthly_Fixed_Costs!$I$2</f>
        <v>26.363636363636363</v>
      </c>
      <c r="V1796">
        <f t="shared" si="257"/>
        <v>186.49</v>
      </c>
      <c r="W1796" s="2">
        <f t="shared" si="258"/>
        <v>1026.6163636363631</v>
      </c>
      <c r="X1796">
        <f t="shared" si="259"/>
        <v>1</v>
      </c>
      <c r="Y1796">
        <f t="shared" si="260"/>
        <v>0</v>
      </c>
    </row>
    <row r="1797" spans="1:25" x14ac:dyDescent="0.3">
      <c r="A1797" t="s">
        <v>1833</v>
      </c>
      <c r="B1797" s="1">
        <v>45682</v>
      </c>
      <c r="C1797" s="1">
        <v>45684</v>
      </c>
      <c r="D1797" s="1">
        <v>45686</v>
      </c>
      <c r="E1797" t="s">
        <v>16</v>
      </c>
      <c r="F1797" t="s">
        <v>17</v>
      </c>
      <c r="G1797" t="s">
        <v>18</v>
      </c>
      <c r="H1797" t="s">
        <v>25</v>
      </c>
      <c r="I1797" t="s">
        <v>20</v>
      </c>
      <c r="J1797" t="s">
        <v>21</v>
      </c>
      <c r="K1797">
        <v>20</v>
      </c>
      <c r="L1797">
        <v>93.88</v>
      </c>
      <c r="M1797">
        <v>46.49</v>
      </c>
      <c r="N1797">
        <v>10.47</v>
      </c>
      <c r="O1797">
        <v>15</v>
      </c>
      <c r="P1797">
        <f t="shared" si="252"/>
        <v>0</v>
      </c>
      <c r="Q1797" t="str">
        <f t="shared" si="253"/>
        <v>After 01-15</v>
      </c>
      <c r="R1797">
        <f t="shared" si="254"/>
        <v>79.797999999999988</v>
      </c>
      <c r="S1797">
        <f t="shared" si="255"/>
        <v>1595.9599999999998</v>
      </c>
      <c r="T1797">
        <f t="shared" si="256"/>
        <v>666.15999999999974</v>
      </c>
      <c r="U1797" s="2">
        <f>Monthly_Fixed_Costs!$I$2</f>
        <v>26.363636363636363</v>
      </c>
      <c r="V1797">
        <f t="shared" si="257"/>
        <v>209.4</v>
      </c>
      <c r="W1797" s="2">
        <f t="shared" si="258"/>
        <v>430.39636363636339</v>
      </c>
      <c r="X1797">
        <f t="shared" si="259"/>
        <v>4</v>
      </c>
      <c r="Y1797">
        <f t="shared" si="260"/>
        <v>0</v>
      </c>
    </row>
    <row r="1798" spans="1:25" x14ac:dyDescent="0.3">
      <c r="A1798" t="s">
        <v>1834</v>
      </c>
      <c r="B1798" s="1">
        <v>45662</v>
      </c>
      <c r="C1798" s="1">
        <v>45664</v>
      </c>
      <c r="D1798" s="1">
        <v>45664</v>
      </c>
      <c r="E1798" t="s">
        <v>16</v>
      </c>
      <c r="F1798" t="s">
        <v>45</v>
      </c>
      <c r="G1798" t="s">
        <v>18</v>
      </c>
      <c r="H1798" t="s">
        <v>33</v>
      </c>
      <c r="I1798" t="s">
        <v>20</v>
      </c>
      <c r="J1798" t="s">
        <v>21</v>
      </c>
      <c r="K1798">
        <v>13</v>
      </c>
      <c r="L1798">
        <v>175.1</v>
      </c>
      <c r="M1798">
        <v>81.510000000000005</v>
      </c>
      <c r="N1798">
        <v>7.65</v>
      </c>
      <c r="O1798">
        <v>0</v>
      </c>
      <c r="P1798">
        <f t="shared" si="252"/>
        <v>1</v>
      </c>
      <c r="Q1798" t="str">
        <f t="shared" si="253"/>
        <v>Before 01-15</v>
      </c>
      <c r="R1798">
        <f t="shared" si="254"/>
        <v>175.1</v>
      </c>
      <c r="S1798">
        <f t="shared" si="255"/>
        <v>2276.2999999999997</v>
      </c>
      <c r="T1798">
        <f t="shared" si="256"/>
        <v>1216.6699999999996</v>
      </c>
      <c r="U1798" s="2">
        <f>Monthly_Fixed_Costs!$I$2</f>
        <v>26.363636363636363</v>
      </c>
      <c r="V1798">
        <f t="shared" si="257"/>
        <v>99.45</v>
      </c>
      <c r="W1798" s="2">
        <f t="shared" si="258"/>
        <v>1090.8563636363633</v>
      </c>
      <c r="X1798">
        <f t="shared" si="259"/>
        <v>2</v>
      </c>
      <c r="Y1798">
        <f t="shared" si="260"/>
        <v>0</v>
      </c>
    </row>
    <row r="1799" spans="1:25" x14ac:dyDescent="0.3">
      <c r="A1799" t="s">
        <v>1835</v>
      </c>
      <c r="B1799" s="1">
        <v>45660</v>
      </c>
      <c r="C1799" s="1">
        <v>45662</v>
      </c>
      <c r="D1799" s="1">
        <v>45661</v>
      </c>
      <c r="E1799" t="s">
        <v>16</v>
      </c>
      <c r="F1799" t="s">
        <v>17</v>
      </c>
      <c r="G1799" t="s">
        <v>24</v>
      </c>
      <c r="H1799" t="s">
        <v>25</v>
      </c>
      <c r="I1799" t="s">
        <v>38</v>
      </c>
      <c r="J1799" t="s">
        <v>21</v>
      </c>
      <c r="K1799">
        <v>4</v>
      </c>
      <c r="L1799">
        <v>81.56</v>
      </c>
      <c r="M1799">
        <v>37.49</v>
      </c>
      <c r="N1799">
        <v>10.16</v>
      </c>
      <c r="O1799">
        <v>5</v>
      </c>
      <c r="P1799">
        <f t="shared" si="252"/>
        <v>1</v>
      </c>
      <c r="Q1799" t="str">
        <f t="shared" si="253"/>
        <v>Before 01-15</v>
      </c>
      <c r="R1799">
        <f t="shared" si="254"/>
        <v>77.481999999999999</v>
      </c>
      <c r="S1799">
        <f t="shared" si="255"/>
        <v>309.928</v>
      </c>
      <c r="T1799">
        <f t="shared" si="256"/>
        <v>159.96799999999999</v>
      </c>
      <c r="U1799" s="2">
        <f>Monthly_Fixed_Costs!$I$2</f>
        <v>26.363636363636363</v>
      </c>
      <c r="V1799">
        <f t="shared" si="257"/>
        <v>40.64</v>
      </c>
      <c r="W1799" s="2">
        <f t="shared" si="258"/>
        <v>92.964363636363629</v>
      </c>
      <c r="X1799">
        <f t="shared" si="259"/>
        <v>1</v>
      </c>
      <c r="Y1799">
        <f t="shared" si="260"/>
        <v>0</v>
      </c>
    </row>
    <row r="1800" spans="1:25" x14ac:dyDescent="0.3">
      <c r="A1800" t="s">
        <v>1836</v>
      </c>
      <c r="B1800" s="1">
        <v>45675</v>
      </c>
      <c r="C1800" s="1">
        <v>45677</v>
      </c>
      <c r="D1800" s="1">
        <v>45678</v>
      </c>
      <c r="E1800" t="s">
        <v>23</v>
      </c>
      <c r="F1800" t="s">
        <v>17</v>
      </c>
      <c r="G1800" t="s">
        <v>24</v>
      </c>
      <c r="H1800" t="s">
        <v>37</v>
      </c>
      <c r="I1800" t="s">
        <v>20</v>
      </c>
      <c r="J1800" t="s">
        <v>21</v>
      </c>
      <c r="K1800">
        <v>6</v>
      </c>
      <c r="L1800">
        <v>30.18</v>
      </c>
      <c r="M1800">
        <v>16.8</v>
      </c>
      <c r="N1800">
        <v>8.5500000000000007</v>
      </c>
      <c r="O1800">
        <v>10</v>
      </c>
      <c r="P1800">
        <f t="shared" si="252"/>
        <v>0</v>
      </c>
      <c r="Q1800" t="str">
        <f t="shared" si="253"/>
        <v>After 01-15</v>
      </c>
      <c r="R1800">
        <f t="shared" si="254"/>
        <v>27.161999999999999</v>
      </c>
      <c r="S1800">
        <f t="shared" si="255"/>
        <v>162.97199999999998</v>
      </c>
      <c r="T1800">
        <f t="shared" si="256"/>
        <v>62.171999999999969</v>
      </c>
      <c r="U1800" s="2">
        <f>Monthly_Fixed_Costs!$I$2</f>
        <v>26.363636363636363</v>
      </c>
      <c r="V1800">
        <f t="shared" si="257"/>
        <v>51.300000000000004</v>
      </c>
      <c r="W1800" s="2">
        <f t="shared" si="258"/>
        <v>-15.491636363636403</v>
      </c>
      <c r="X1800">
        <f t="shared" si="259"/>
        <v>3</v>
      </c>
      <c r="Y1800">
        <f t="shared" si="260"/>
        <v>1</v>
      </c>
    </row>
    <row r="1801" spans="1:25" x14ac:dyDescent="0.3">
      <c r="A1801" t="s">
        <v>1837</v>
      </c>
      <c r="B1801" s="1">
        <v>45679</v>
      </c>
      <c r="C1801" s="1">
        <v>45683</v>
      </c>
      <c r="D1801" s="1">
        <v>45683</v>
      </c>
      <c r="E1801" t="s">
        <v>23</v>
      </c>
      <c r="F1801" t="s">
        <v>17</v>
      </c>
      <c r="G1801" t="s">
        <v>24</v>
      </c>
      <c r="H1801" t="s">
        <v>25</v>
      </c>
      <c r="I1801" t="s">
        <v>29</v>
      </c>
      <c r="J1801" t="s">
        <v>27</v>
      </c>
      <c r="K1801">
        <v>3</v>
      </c>
      <c r="L1801">
        <v>44.54</v>
      </c>
      <c r="M1801">
        <v>19.8</v>
      </c>
      <c r="N1801">
        <v>7.85</v>
      </c>
      <c r="O1801">
        <v>5</v>
      </c>
      <c r="P1801">
        <f t="shared" si="252"/>
        <v>1</v>
      </c>
      <c r="Q1801" t="str">
        <f t="shared" si="253"/>
        <v>After 01-15</v>
      </c>
      <c r="R1801">
        <f t="shared" si="254"/>
        <v>42.312999999999995</v>
      </c>
      <c r="S1801">
        <f t="shared" si="255"/>
        <v>126.93899999999999</v>
      </c>
      <c r="T1801">
        <f t="shared" si="256"/>
        <v>67.538999999999987</v>
      </c>
      <c r="U1801" s="2">
        <f>Monthly_Fixed_Costs!$I$2</f>
        <v>26.363636363636363</v>
      </c>
      <c r="V1801">
        <f t="shared" si="257"/>
        <v>23.549999999999997</v>
      </c>
      <c r="W1801" s="2">
        <f t="shared" si="258"/>
        <v>17.62536363636363</v>
      </c>
      <c r="X1801">
        <f t="shared" si="259"/>
        <v>4</v>
      </c>
      <c r="Y1801">
        <f t="shared" si="260"/>
        <v>0</v>
      </c>
    </row>
    <row r="1802" spans="1:25" x14ac:dyDescent="0.3">
      <c r="A1802" t="s">
        <v>1838</v>
      </c>
      <c r="B1802" s="1">
        <v>45671</v>
      </c>
      <c r="C1802" s="1">
        <v>45675</v>
      </c>
      <c r="D1802" s="1">
        <v>45674</v>
      </c>
      <c r="E1802" t="s">
        <v>16</v>
      </c>
      <c r="F1802" t="s">
        <v>17</v>
      </c>
      <c r="G1802" t="s">
        <v>18</v>
      </c>
      <c r="H1802" t="s">
        <v>25</v>
      </c>
      <c r="I1802" t="s">
        <v>20</v>
      </c>
      <c r="J1802" t="s">
        <v>21</v>
      </c>
      <c r="K1802">
        <v>5</v>
      </c>
      <c r="L1802">
        <v>191.58</v>
      </c>
      <c r="M1802">
        <v>100.84</v>
      </c>
      <c r="N1802">
        <v>7.33</v>
      </c>
      <c r="O1802">
        <v>5</v>
      </c>
      <c r="P1802">
        <f t="shared" si="252"/>
        <v>1</v>
      </c>
      <c r="Q1802" t="str">
        <f t="shared" si="253"/>
        <v>Before 01-15</v>
      </c>
      <c r="R1802">
        <f t="shared" si="254"/>
        <v>182.001</v>
      </c>
      <c r="S1802">
        <f t="shared" si="255"/>
        <v>910.005</v>
      </c>
      <c r="T1802">
        <f t="shared" si="256"/>
        <v>405.80499999999995</v>
      </c>
      <c r="U1802" s="2">
        <f>Monthly_Fixed_Costs!$I$2</f>
        <v>26.363636363636363</v>
      </c>
      <c r="V1802">
        <f t="shared" si="257"/>
        <v>36.65</v>
      </c>
      <c r="W1802" s="2">
        <f t="shared" si="258"/>
        <v>342.7913636363636</v>
      </c>
      <c r="X1802">
        <f t="shared" si="259"/>
        <v>3</v>
      </c>
      <c r="Y1802">
        <f t="shared" si="260"/>
        <v>0</v>
      </c>
    </row>
    <row r="1803" spans="1:25" x14ac:dyDescent="0.3">
      <c r="A1803" t="s">
        <v>1839</v>
      </c>
      <c r="B1803" s="1">
        <v>45688</v>
      </c>
      <c r="C1803" s="1">
        <v>45690</v>
      </c>
      <c r="D1803" s="1">
        <v>45689</v>
      </c>
      <c r="E1803" t="s">
        <v>16</v>
      </c>
      <c r="F1803" t="s">
        <v>45</v>
      </c>
      <c r="G1803" t="s">
        <v>24</v>
      </c>
      <c r="H1803" t="s">
        <v>25</v>
      </c>
      <c r="I1803" t="s">
        <v>74</v>
      </c>
      <c r="J1803" t="s">
        <v>27</v>
      </c>
      <c r="K1803">
        <v>18</v>
      </c>
      <c r="L1803">
        <v>97.4</v>
      </c>
      <c r="M1803">
        <v>47.33</v>
      </c>
      <c r="N1803">
        <v>10.96</v>
      </c>
      <c r="O1803">
        <v>5</v>
      </c>
      <c r="P1803">
        <f t="shared" si="252"/>
        <v>1</v>
      </c>
      <c r="Q1803" t="str">
        <f t="shared" si="253"/>
        <v>After 01-15</v>
      </c>
      <c r="R1803">
        <f t="shared" si="254"/>
        <v>92.53</v>
      </c>
      <c r="S1803">
        <f t="shared" si="255"/>
        <v>1665.54</v>
      </c>
      <c r="T1803">
        <f t="shared" si="256"/>
        <v>813.6</v>
      </c>
      <c r="U1803" s="2">
        <f>Monthly_Fixed_Costs!$I$2</f>
        <v>26.363636363636363</v>
      </c>
      <c r="V1803">
        <f t="shared" si="257"/>
        <v>197.28000000000003</v>
      </c>
      <c r="W1803" s="2">
        <f t="shared" si="258"/>
        <v>589.95636363636368</v>
      </c>
      <c r="X1803">
        <f t="shared" si="259"/>
        <v>1</v>
      </c>
      <c r="Y1803">
        <f t="shared" si="260"/>
        <v>0</v>
      </c>
    </row>
    <row r="1804" spans="1:25" x14ac:dyDescent="0.3">
      <c r="A1804" t="s">
        <v>1840</v>
      </c>
      <c r="B1804" s="1">
        <v>45662</v>
      </c>
      <c r="C1804" s="1">
        <v>45664</v>
      </c>
      <c r="D1804" s="1">
        <v>45663</v>
      </c>
      <c r="E1804" t="s">
        <v>16</v>
      </c>
      <c r="F1804" t="s">
        <v>45</v>
      </c>
      <c r="G1804" t="s">
        <v>18</v>
      </c>
      <c r="H1804" t="s">
        <v>33</v>
      </c>
      <c r="I1804" t="s">
        <v>29</v>
      </c>
      <c r="J1804" t="s">
        <v>27</v>
      </c>
      <c r="K1804">
        <v>8</v>
      </c>
      <c r="L1804">
        <v>68.22</v>
      </c>
      <c r="M1804">
        <v>33.49</v>
      </c>
      <c r="N1804">
        <v>4.13</v>
      </c>
      <c r="O1804">
        <v>10</v>
      </c>
      <c r="P1804">
        <f t="shared" si="252"/>
        <v>1</v>
      </c>
      <c r="Q1804" t="str">
        <f t="shared" si="253"/>
        <v>Before 01-15</v>
      </c>
      <c r="R1804">
        <f t="shared" si="254"/>
        <v>61.398000000000003</v>
      </c>
      <c r="S1804">
        <f t="shared" si="255"/>
        <v>491.18400000000003</v>
      </c>
      <c r="T1804">
        <f t="shared" si="256"/>
        <v>223.26400000000001</v>
      </c>
      <c r="U1804" s="2">
        <f>Monthly_Fixed_Costs!$I$2</f>
        <v>26.363636363636363</v>
      </c>
      <c r="V1804">
        <f t="shared" si="257"/>
        <v>33.04</v>
      </c>
      <c r="W1804" s="2">
        <f t="shared" si="258"/>
        <v>163.86036363636364</v>
      </c>
      <c r="X1804">
        <f t="shared" si="259"/>
        <v>1</v>
      </c>
      <c r="Y1804">
        <f t="shared" si="260"/>
        <v>0</v>
      </c>
    </row>
    <row r="1805" spans="1:25" x14ac:dyDescent="0.3">
      <c r="A1805" t="s">
        <v>1841</v>
      </c>
      <c r="B1805" s="1">
        <v>45674</v>
      </c>
      <c r="C1805" s="1">
        <v>45678</v>
      </c>
      <c r="D1805" s="1">
        <v>45677</v>
      </c>
      <c r="E1805" t="s">
        <v>16</v>
      </c>
      <c r="F1805" t="s">
        <v>17</v>
      </c>
      <c r="G1805" t="s">
        <v>24</v>
      </c>
      <c r="H1805" t="s">
        <v>19</v>
      </c>
      <c r="I1805" t="s">
        <v>26</v>
      </c>
      <c r="J1805" t="s">
        <v>27</v>
      </c>
      <c r="K1805">
        <v>11</v>
      </c>
      <c r="L1805">
        <v>98.06</v>
      </c>
      <c r="M1805">
        <v>45.09</v>
      </c>
      <c r="N1805">
        <v>7.14</v>
      </c>
      <c r="O1805">
        <v>15</v>
      </c>
      <c r="P1805">
        <f t="shared" si="252"/>
        <v>1</v>
      </c>
      <c r="Q1805" t="str">
        <f t="shared" si="253"/>
        <v>After 01-15</v>
      </c>
      <c r="R1805">
        <f t="shared" si="254"/>
        <v>83.350999999999999</v>
      </c>
      <c r="S1805">
        <f t="shared" si="255"/>
        <v>916.86099999999999</v>
      </c>
      <c r="T1805">
        <f t="shared" si="256"/>
        <v>420.87099999999998</v>
      </c>
      <c r="U1805" s="2">
        <f>Monthly_Fixed_Costs!$I$2</f>
        <v>26.363636363636363</v>
      </c>
      <c r="V1805">
        <f t="shared" si="257"/>
        <v>78.539999999999992</v>
      </c>
      <c r="W1805" s="2">
        <f t="shared" si="258"/>
        <v>315.96736363636364</v>
      </c>
      <c r="X1805">
        <f t="shared" si="259"/>
        <v>3</v>
      </c>
      <c r="Y1805">
        <f t="shared" si="260"/>
        <v>0</v>
      </c>
    </row>
    <row r="1806" spans="1:25" x14ac:dyDescent="0.3">
      <c r="A1806" t="s">
        <v>1842</v>
      </c>
      <c r="B1806" s="1">
        <v>45684</v>
      </c>
      <c r="C1806" s="1">
        <v>45686</v>
      </c>
      <c r="D1806" s="1">
        <v>45689</v>
      </c>
      <c r="E1806" t="s">
        <v>16</v>
      </c>
      <c r="F1806" t="s">
        <v>41</v>
      </c>
      <c r="G1806" t="s">
        <v>18</v>
      </c>
      <c r="H1806" t="s">
        <v>25</v>
      </c>
      <c r="I1806" t="s">
        <v>38</v>
      </c>
      <c r="J1806" t="s">
        <v>21</v>
      </c>
      <c r="K1806">
        <v>7</v>
      </c>
      <c r="L1806">
        <v>52.97</v>
      </c>
      <c r="M1806">
        <v>34.15</v>
      </c>
      <c r="N1806">
        <v>7.87</v>
      </c>
      <c r="O1806">
        <v>15</v>
      </c>
      <c r="P1806">
        <f t="shared" si="252"/>
        <v>0</v>
      </c>
      <c r="Q1806" t="str">
        <f t="shared" si="253"/>
        <v>After 01-15</v>
      </c>
      <c r="R1806">
        <f t="shared" si="254"/>
        <v>45.024499999999996</v>
      </c>
      <c r="S1806">
        <f t="shared" si="255"/>
        <v>315.17149999999998</v>
      </c>
      <c r="T1806">
        <f t="shared" si="256"/>
        <v>76.121499999999997</v>
      </c>
      <c r="U1806" s="2">
        <f>Monthly_Fixed_Costs!$I$2</f>
        <v>26.363636363636363</v>
      </c>
      <c r="V1806">
        <f t="shared" si="257"/>
        <v>55.09</v>
      </c>
      <c r="W1806" s="2">
        <f t="shared" si="258"/>
        <v>-5.3321363636363657</v>
      </c>
      <c r="X1806">
        <f t="shared" si="259"/>
        <v>5</v>
      </c>
      <c r="Y1806">
        <f t="shared" si="260"/>
        <v>1</v>
      </c>
    </row>
    <row r="1807" spans="1:25" x14ac:dyDescent="0.3">
      <c r="A1807" t="s">
        <v>1843</v>
      </c>
      <c r="B1807" s="1">
        <v>45665</v>
      </c>
      <c r="C1807" s="1">
        <v>45668</v>
      </c>
      <c r="D1807" s="1">
        <v>45668</v>
      </c>
      <c r="E1807" t="s">
        <v>16</v>
      </c>
      <c r="F1807" t="s">
        <v>45</v>
      </c>
      <c r="G1807" t="s">
        <v>24</v>
      </c>
      <c r="H1807" t="s">
        <v>25</v>
      </c>
      <c r="I1807" t="s">
        <v>29</v>
      </c>
      <c r="J1807" t="s">
        <v>27</v>
      </c>
      <c r="K1807">
        <v>19</v>
      </c>
      <c r="L1807">
        <v>145.47</v>
      </c>
      <c r="M1807">
        <v>87.93</v>
      </c>
      <c r="N1807">
        <v>9.18</v>
      </c>
      <c r="O1807">
        <v>0</v>
      </c>
      <c r="P1807">
        <f t="shared" si="252"/>
        <v>1</v>
      </c>
      <c r="Q1807" t="str">
        <f t="shared" si="253"/>
        <v>Before 01-15</v>
      </c>
      <c r="R1807">
        <f t="shared" si="254"/>
        <v>145.47</v>
      </c>
      <c r="S1807">
        <f t="shared" si="255"/>
        <v>2763.93</v>
      </c>
      <c r="T1807">
        <f t="shared" si="256"/>
        <v>1093.2599999999998</v>
      </c>
      <c r="U1807" s="2">
        <f>Monthly_Fixed_Costs!$I$2</f>
        <v>26.363636363636363</v>
      </c>
      <c r="V1807">
        <f t="shared" si="257"/>
        <v>174.42</v>
      </c>
      <c r="W1807" s="2">
        <f t="shared" si="258"/>
        <v>892.47636363636343</v>
      </c>
      <c r="X1807">
        <f t="shared" si="259"/>
        <v>3</v>
      </c>
      <c r="Y1807">
        <f t="shared" si="260"/>
        <v>0</v>
      </c>
    </row>
    <row r="1808" spans="1:25" x14ac:dyDescent="0.3">
      <c r="A1808" t="s">
        <v>1844</v>
      </c>
      <c r="B1808" s="1">
        <v>45669</v>
      </c>
      <c r="C1808" s="1">
        <v>45671</v>
      </c>
      <c r="D1808" s="1">
        <v>45671</v>
      </c>
      <c r="E1808" t="s">
        <v>16</v>
      </c>
      <c r="F1808" t="s">
        <v>17</v>
      </c>
      <c r="G1808" t="s">
        <v>18</v>
      </c>
      <c r="H1808" t="s">
        <v>25</v>
      </c>
      <c r="I1808" t="s">
        <v>56</v>
      </c>
      <c r="J1808" t="s">
        <v>35</v>
      </c>
      <c r="K1808">
        <v>1</v>
      </c>
      <c r="L1808">
        <v>86.07</v>
      </c>
      <c r="M1808">
        <v>50.39</v>
      </c>
      <c r="N1808">
        <v>3.58</v>
      </c>
      <c r="O1808">
        <v>0</v>
      </c>
      <c r="P1808">
        <f t="shared" si="252"/>
        <v>1</v>
      </c>
      <c r="Q1808" t="str">
        <f t="shared" si="253"/>
        <v>Before 01-15</v>
      </c>
      <c r="R1808">
        <f t="shared" si="254"/>
        <v>86.07</v>
      </c>
      <c r="S1808">
        <f t="shared" si="255"/>
        <v>86.07</v>
      </c>
      <c r="T1808">
        <f t="shared" si="256"/>
        <v>35.679999999999993</v>
      </c>
      <c r="U1808" s="2">
        <f>Monthly_Fixed_Costs!$I$2</f>
        <v>26.363636363636363</v>
      </c>
      <c r="V1808">
        <f t="shared" si="257"/>
        <v>3.58</v>
      </c>
      <c r="W1808" s="2">
        <f t="shared" si="258"/>
        <v>5.7363636363636274</v>
      </c>
      <c r="X1808">
        <f t="shared" si="259"/>
        <v>2</v>
      </c>
      <c r="Y1808">
        <f t="shared" si="260"/>
        <v>1</v>
      </c>
    </row>
    <row r="1809" spans="1:25" x14ac:dyDescent="0.3">
      <c r="A1809" t="s">
        <v>1845</v>
      </c>
      <c r="B1809" s="1">
        <v>45664</v>
      </c>
      <c r="C1809" s="1">
        <v>45666</v>
      </c>
      <c r="D1809" s="1">
        <v>45666</v>
      </c>
      <c r="E1809" t="s">
        <v>16</v>
      </c>
      <c r="F1809" t="s">
        <v>32</v>
      </c>
      <c r="G1809" t="s">
        <v>24</v>
      </c>
      <c r="H1809" t="s">
        <v>33</v>
      </c>
      <c r="I1809" t="s">
        <v>74</v>
      </c>
      <c r="J1809" t="s">
        <v>27</v>
      </c>
      <c r="K1809">
        <v>17</v>
      </c>
      <c r="L1809">
        <v>152.33000000000001</v>
      </c>
      <c r="M1809">
        <v>84.58</v>
      </c>
      <c r="N1809">
        <v>3.68</v>
      </c>
      <c r="O1809">
        <v>5</v>
      </c>
      <c r="P1809">
        <f t="shared" si="252"/>
        <v>1</v>
      </c>
      <c r="Q1809" t="str">
        <f t="shared" si="253"/>
        <v>Before 01-15</v>
      </c>
      <c r="R1809">
        <f t="shared" si="254"/>
        <v>144.71350000000001</v>
      </c>
      <c r="S1809">
        <f t="shared" si="255"/>
        <v>2460.1295</v>
      </c>
      <c r="T1809">
        <f t="shared" si="256"/>
        <v>1022.2695000000001</v>
      </c>
      <c r="U1809" s="2">
        <f>Monthly_Fixed_Costs!$I$2</f>
        <v>26.363636363636363</v>
      </c>
      <c r="V1809">
        <f t="shared" si="257"/>
        <v>62.56</v>
      </c>
      <c r="W1809" s="2">
        <f t="shared" si="258"/>
        <v>933.34586363636379</v>
      </c>
      <c r="X1809">
        <f t="shared" si="259"/>
        <v>2</v>
      </c>
      <c r="Y1809">
        <f t="shared" si="260"/>
        <v>0</v>
      </c>
    </row>
    <row r="1810" spans="1:25" x14ac:dyDescent="0.3">
      <c r="A1810" t="s">
        <v>1846</v>
      </c>
      <c r="B1810" s="1">
        <v>45684</v>
      </c>
      <c r="C1810" s="1">
        <v>45688</v>
      </c>
      <c r="D1810" s="1">
        <v>45689</v>
      </c>
      <c r="E1810" t="s">
        <v>16</v>
      </c>
      <c r="F1810" t="s">
        <v>17</v>
      </c>
      <c r="G1810" t="s">
        <v>24</v>
      </c>
      <c r="H1810" t="s">
        <v>19</v>
      </c>
      <c r="I1810" t="s">
        <v>26</v>
      </c>
      <c r="J1810" t="s">
        <v>27</v>
      </c>
      <c r="K1810">
        <v>19</v>
      </c>
      <c r="L1810">
        <v>27.05</v>
      </c>
      <c r="M1810">
        <v>14.59</v>
      </c>
      <c r="N1810">
        <v>7.85</v>
      </c>
      <c r="O1810">
        <v>15</v>
      </c>
      <c r="P1810">
        <f t="shared" si="252"/>
        <v>0</v>
      </c>
      <c r="Q1810" t="str">
        <f t="shared" si="253"/>
        <v>After 01-15</v>
      </c>
      <c r="R1810">
        <f t="shared" si="254"/>
        <v>22.9925</v>
      </c>
      <c r="S1810">
        <f t="shared" si="255"/>
        <v>436.85750000000002</v>
      </c>
      <c r="T1810">
        <f t="shared" si="256"/>
        <v>159.64750000000004</v>
      </c>
      <c r="U1810" s="2">
        <f>Monthly_Fixed_Costs!$I$2</f>
        <v>26.363636363636363</v>
      </c>
      <c r="V1810">
        <f t="shared" si="257"/>
        <v>149.15</v>
      </c>
      <c r="W1810" s="2">
        <f t="shared" si="258"/>
        <v>-15.866136363636343</v>
      </c>
      <c r="X1810">
        <f t="shared" si="259"/>
        <v>5</v>
      </c>
      <c r="Y1810">
        <f t="shared" si="260"/>
        <v>1</v>
      </c>
    </row>
    <row r="1811" spans="1:25" x14ac:dyDescent="0.3">
      <c r="A1811" t="s">
        <v>1847</v>
      </c>
      <c r="B1811" s="1">
        <v>45682</v>
      </c>
      <c r="C1811" s="1">
        <v>45686</v>
      </c>
      <c r="D1811" s="1">
        <v>45686</v>
      </c>
      <c r="E1811" t="s">
        <v>16</v>
      </c>
      <c r="F1811" t="s">
        <v>17</v>
      </c>
      <c r="G1811" t="s">
        <v>18</v>
      </c>
      <c r="H1811" t="s">
        <v>33</v>
      </c>
      <c r="I1811" t="s">
        <v>38</v>
      </c>
      <c r="J1811" t="s">
        <v>21</v>
      </c>
      <c r="K1811">
        <v>8</v>
      </c>
      <c r="L1811">
        <v>128.47999999999999</v>
      </c>
      <c r="M1811">
        <v>55.87</v>
      </c>
      <c r="N1811">
        <v>9.76</v>
      </c>
      <c r="O1811">
        <v>0</v>
      </c>
      <c r="P1811">
        <f t="shared" si="252"/>
        <v>1</v>
      </c>
      <c r="Q1811" t="str">
        <f t="shared" si="253"/>
        <v>After 01-15</v>
      </c>
      <c r="R1811">
        <f t="shared" si="254"/>
        <v>128.47999999999999</v>
      </c>
      <c r="S1811">
        <f t="shared" si="255"/>
        <v>1027.8399999999999</v>
      </c>
      <c r="T1811">
        <f t="shared" si="256"/>
        <v>580.87999999999988</v>
      </c>
      <c r="U1811" s="2">
        <f>Monthly_Fixed_Costs!$I$2</f>
        <v>26.363636363636363</v>
      </c>
      <c r="V1811">
        <f t="shared" si="257"/>
        <v>78.08</v>
      </c>
      <c r="W1811" s="2">
        <f t="shared" si="258"/>
        <v>476.43636363636352</v>
      </c>
      <c r="X1811">
        <f t="shared" si="259"/>
        <v>4</v>
      </c>
      <c r="Y1811">
        <f t="shared" si="260"/>
        <v>0</v>
      </c>
    </row>
    <row r="1812" spans="1:25" x14ac:dyDescent="0.3">
      <c r="A1812" t="s">
        <v>1848</v>
      </c>
      <c r="B1812" s="1">
        <v>45674</v>
      </c>
      <c r="C1812" s="1">
        <v>45677</v>
      </c>
      <c r="D1812" s="1">
        <v>45677</v>
      </c>
      <c r="E1812" t="s">
        <v>16</v>
      </c>
      <c r="F1812" t="s">
        <v>32</v>
      </c>
      <c r="G1812" t="s">
        <v>24</v>
      </c>
      <c r="H1812" t="s">
        <v>25</v>
      </c>
      <c r="I1812" t="s">
        <v>47</v>
      </c>
      <c r="J1812" t="s">
        <v>35</v>
      </c>
      <c r="K1812">
        <v>16</v>
      </c>
      <c r="L1812">
        <v>152.93</v>
      </c>
      <c r="M1812">
        <v>89.09</v>
      </c>
      <c r="N1812">
        <v>3.85</v>
      </c>
      <c r="O1812">
        <v>0</v>
      </c>
      <c r="P1812">
        <f t="shared" si="252"/>
        <v>1</v>
      </c>
      <c r="Q1812" t="str">
        <f t="shared" si="253"/>
        <v>After 01-15</v>
      </c>
      <c r="R1812">
        <f t="shared" si="254"/>
        <v>152.93</v>
      </c>
      <c r="S1812">
        <f t="shared" si="255"/>
        <v>2446.88</v>
      </c>
      <c r="T1812">
        <f t="shared" si="256"/>
        <v>1021.44</v>
      </c>
      <c r="U1812" s="2">
        <f>Monthly_Fixed_Costs!$I$2</f>
        <v>26.363636363636363</v>
      </c>
      <c r="V1812">
        <f t="shared" si="257"/>
        <v>61.6</v>
      </c>
      <c r="W1812" s="2">
        <f t="shared" si="258"/>
        <v>933.47636363636366</v>
      </c>
      <c r="X1812">
        <f t="shared" si="259"/>
        <v>3</v>
      </c>
      <c r="Y1812">
        <f t="shared" si="260"/>
        <v>0</v>
      </c>
    </row>
    <row r="1813" spans="1:25" x14ac:dyDescent="0.3">
      <c r="A1813" t="s">
        <v>1849</v>
      </c>
      <c r="B1813" s="1">
        <v>45673</v>
      </c>
      <c r="C1813" s="1">
        <v>45677</v>
      </c>
      <c r="D1813" s="1">
        <v>45677</v>
      </c>
      <c r="E1813" t="s">
        <v>16</v>
      </c>
      <c r="F1813" t="s">
        <v>32</v>
      </c>
      <c r="G1813" t="s">
        <v>18</v>
      </c>
      <c r="H1813" t="s">
        <v>37</v>
      </c>
      <c r="I1813" t="s">
        <v>29</v>
      </c>
      <c r="J1813" t="s">
        <v>27</v>
      </c>
      <c r="K1813">
        <v>17</v>
      </c>
      <c r="L1813">
        <v>181.09</v>
      </c>
      <c r="M1813">
        <v>93.38</v>
      </c>
      <c r="N1813">
        <v>9.4700000000000006</v>
      </c>
      <c r="O1813">
        <v>5</v>
      </c>
      <c r="P1813">
        <f t="shared" si="252"/>
        <v>1</v>
      </c>
      <c r="Q1813" t="str">
        <f t="shared" si="253"/>
        <v>After 01-15</v>
      </c>
      <c r="R1813">
        <f t="shared" si="254"/>
        <v>172.03549999999998</v>
      </c>
      <c r="S1813">
        <f t="shared" si="255"/>
        <v>2924.6034999999997</v>
      </c>
      <c r="T1813">
        <f t="shared" si="256"/>
        <v>1337.1434999999997</v>
      </c>
      <c r="U1813" s="2">
        <f>Monthly_Fixed_Costs!$I$2</f>
        <v>26.363636363636363</v>
      </c>
      <c r="V1813">
        <f t="shared" si="257"/>
        <v>160.99</v>
      </c>
      <c r="W1813" s="2">
        <f t="shared" si="258"/>
        <v>1149.7898636363634</v>
      </c>
      <c r="X1813">
        <f t="shared" si="259"/>
        <v>4</v>
      </c>
      <c r="Y1813">
        <f t="shared" si="260"/>
        <v>0</v>
      </c>
    </row>
    <row r="1814" spans="1:25" x14ac:dyDescent="0.3">
      <c r="A1814" t="s">
        <v>1850</v>
      </c>
      <c r="B1814" s="1">
        <v>45673</v>
      </c>
      <c r="C1814" s="1">
        <v>45675</v>
      </c>
      <c r="D1814" s="1">
        <v>45678</v>
      </c>
      <c r="E1814" t="s">
        <v>23</v>
      </c>
      <c r="F1814" t="s">
        <v>17</v>
      </c>
      <c r="G1814" t="s">
        <v>18</v>
      </c>
      <c r="H1814" t="s">
        <v>25</v>
      </c>
      <c r="I1814" t="s">
        <v>26</v>
      </c>
      <c r="J1814" t="s">
        <v>27</v>
      </c>
      <c r="K1814">
        <v>20</v>
      </c>
      <c r="L1814">
        <v>76.58</v>
      </c>
      <c r="M1814">
        <v>49.4</v>
      </c>
      <c r="N1814">
        <v>11.84</v>
      </c>
      <c r="O1814">
        <v>10</v>
      </c>
      <c r="P1814">
        <f t="shared" si="252"/>
        <v>0</v>
      </c>
      <c r="Q1814" t="str">
        <f t="shared" si="253"/>
        <v>After 01-15</v>
      </c>
      <c r="R1814">
        <f t="shared" si="254"/>
        <v>68.921999999999997</v>
      </c>
      <c r="S1814">
        <f t="shared" si="255"/>
        <v>1378.44</v>
      </c>
      <c r="T1814">
        <f t="shared" si="256"/>
        <v>390.44000000000005</v>
      </c>
      <c r="U1814" s="2">
        <f>Monthly_Fixed_Costs!$I$2</f>
        <v>26.363636363636363</v>
      </c>
      <c r="V1814">
        <f t="shared" si="257"/>
        <v>236.8</v>
      </c>
      <c r="W1814" s="2">
        <f t="shared" si="258"/>
        <v>127.27636363636367</v>
      </c>
      <c r="X1814">
        <f t="shared" si="259"/>
        <v>5</v>
      </c>
      <c r="Y1814">
        <f t="shared" si="260"/>
        <v>0</v>
      </c>
    </row>
    <row r="1815" spans="1:25" x14ac:dyDescent="0.3">
      <c r="A1815" t="s">
        <v>1851</v>
      </c>
      <c r="B1815" s="1">
        <v>45668</v>
      </c>
      <c r="C1815" s="1">
        <v>45671</v>
      </c>
      <c r="D1815" s="1">
        <v>45670</v>
      </c>
      <c r="E1815" t="s">
        <v>16</v>
      </c>
      <c r="F1815" t="s">
        <v>45</v>
      </c>
      <c r="G1815" t="s">
        <v>18</v>
      </c>
      <c r="H1815" t="s">
        <v>37</v>
      </c>
      <c r="I1815" t="s">
        <v>26</v>
      </c>
      <c r="J1815" t="s">
        <v>27</v>
      </c>
      <c r="K1815">
        <v>12</v>
      </c>
      <c r="L1815">
        <v>74.25</v>
      </c>
      <c r="M1815">
        <v>32.369999999999997</v>
      </c>
      <c r="N1815">
        <v>7.13</v>
      </c>
      <c r="O1815">
        <v>15</v>
      </c>
      <c r="P1815">
        <f t="shared" si="252"/>
        <v>1</v>
      </c>
      <c r="Q1815" t="str">
        <f t="shared" si="253"/>
        <v>Before 01-15</v>
      </c>
      <c r="R1815">
        <f t="shared" si="254"/>
        <v>63.112499999999997</v>
      </c>
      <c r="S1815">
        <f t="shared" si="255"/>
        <v>757.34999999999991</v>
      </c>
      <c r="T1815">
        <f t="shared" si="256"/>
        <v>368.90999999999997</v>
      </c>
      <c r="U1815" s="2">
        <f>Monthly_Fixed_Costs!$I$2</f>
        <v>26.363636363636363</v>
      </c>
      <c r="V1815">
        <f t="shared" si="257"/>
        <v>85.56</v>
      </c>
      <c r="W1815" s="2">
        <f t="shared" si="258"/>
        <v>256.98636363636359</v>
      </c>
      <c r="X1815">
        <f t="shared" si="259"/>
        <v>2</v>
      </c>
      <c r="Y1815">
        <f t="shared" si="260"/>
        <v>0</v>
      </c>
    </row>
    <row r="1816" spans="1:25" x14ac:dyDescent="0.3">
      <c r="A1816" t="s">
        <v>1852</v>
      </c>
      <c r="B1816" s="1">
        <v>45666</v>
      </c>
      <c r="C1816" s="1">
        <v>45670</v>
      </c>
      <c r="D1816" s="1">
        <v>45670</v>
      </c>
      <c r="E1816" t="s">
        <v>23</v>
      </c>
      <c r="F1816" t="s">
        <v>41</v>
      </c>
      <c r="G1816" t="s">
        <v>18</v>
      </c>
      <c r="H1816" t="s">
        <v>19</v>
      </c>
      <c r="I1816" t="s">
        <v>56</v>
      </c>
      <c r="J1816" t="s">
        <v>35</v>
      </c>
      <c r="K1816">
        <v>1</v>
      </c>
      <c r="L1816">
        <v>115.12</v>
      </c>
      <c r="M1816">
        <v>64.25</v>
      </c>
      <c r="N1816">
        <v>8.39</v>
      </c>
      <c r="O1816">
        <v>15</v>
      </c>
      <c r="P1816">
        <f t="shared" si="252"/>
        <v>1</v>
      </c>
      <c r="Q1816" t="str">
        <f t="shared" si="253"/>
        <v>Before 01-15</v>
      </c>
      <c r="R1816">
        <f t="shared" si="254"/>
        <v>97.852000000000004</v>
      </c>
      <c r="S1816">
        <f t="shared" si="255"/>
        <v>97.852000000000004</v>
      </c>
      <c r="T1816">
        <f t="shared" si="256"/>
        <v>33.602000000000004</v>
      </c>
      <c r="U1816" s="2">
        <f>Monthly_Fixed_Costs!$I$2</f>
        <v>26.363636363636363</v>
      </c>
      <c r="V1816">
        <f t="shared" si="257"/>
        <v>8.39</v>
      </c>
      <c r="W1816" s="2">
        <f t="shared" si="258"/>
        <v>-1.1516363636363565</v>
      </c>
      <c r="X1816">
        <f t="shared" si="259"/>
        <v>4</v>
      </c>
      <c r="Y1816">
        <f t="shared" si="260"/>
        <v>1</v>
      </c>
    </row>
    <row r="1817" spans="1:25" x14ac:dyDescent="0.3">
      <c r="A1817" t="s">
        <v>1853</v>
      </c>
      <c r="B1817" s="1">
        <v>45688</v>
      </c>
      <c r="C1817" s="1">
        <v>45691</v>
      </c>
      <c r="D1817" s="1">
        <v>45691</v>
      </c>
      <c r="E1817" t="s">
        <v>16</v>
      </c>
      <c r="F1817" t="s">
        <v>45</v>
      </c>
      <c r="G1817" t="s">
        <v>24</v>
      </c>
      <c r="H1817" t="s">
        <v>19</v>
      </c>
      <c r="I1817" t="s">
        <v>56</v>
      </c>
      <c r="J1817" t="s">
        <v>35</v>
      </c>
      <c r="K1817">
        <v>19</v>
      </c>
      <c r="L1817">
        <v>24.4</v>
      </c>
      <c r="M1817">
        <v>11.68</v>
      </c>
      <c r="N1817">
        <v>7.75</v>
      </c>
      <c r="O1817">
        <v>10</v>
      </c>
      <c r="P1817">
        <f t="shared" si="252"/>
        <v>1</v>
      </c>
      <c r="Q1817" t="str">
        <f t="shared" si="253"/>
        <v>After 01-15</v>
      </c>
      <c r="R1817">
        <f t="shared" si="254"/>
        <v>21.96</v>
      </c>
      <c r="S1817">
        <f t="shared" si="255"/>
        <v>417.24</v>
      </c>
      <c r="T1817">
        <f t="shared" si="256"/>
        <v>195.32000000000002</v>
      </c>
      <c r="U1817" s="2">
        <f>Monthly_Fixed_Costs!$I$2</f>
        <v>26.363636363636363</v>
      </c>
      <c r="V1817">
        <f t="shared" si="257"/>
        <v>147.25</v>
      </c>
      <c r="W1817" s="2">
        <f t="shared" si="258"/>
        <v>21.706363636363648</v>
      </c>
      <c r="X1817">
        <f t="shared" si="259"/>
        <v>3</v>
      </c>
      <c r="Y1817">
        <f t="shared" si="260"/>
        <v>0</v>
      </c>
    </row>
    <row r="1818" spans="1:25" x14ac:dyDescent="0.3">
      <c r="A1818" t="s">
        <v>1854</v>
      </c>
      <c r="B1818" s="1">
        <v>45684</v>
      </c>
      <c r="C1818" s="1">
        <v>45687</v>
      </c>
      <c r="D1818" s="1">
        <v>45687</v>
      </c>
      <c r="E1818" t="s">
        <v>16</v>
      </c>
      <c r="F1818" t="s">
        <v>17</v>
      </c>
      <c r="G1818" t="s">
        <v>18</v>
      </c>
      <c r="H1818" t="s">
        <v>19</v>
      </c>
      <c r="I1818" t="s">
        <v>56</v>
      </c>
      <c r="J1818" t="s">
        <v>35</v>
      </c>
      <c r="K1818">
        <v>8</v>
      </c>
      <c r="L1818">
        <v>80.75</v>
      </c>
      <c r="M1818">
        <v>35.31</v>
      </c>
      <c r="N1818">
        <v>9.7899999999999991</v>
      </c>
      <c r="O1818">
        <v>10</v>
      </c>
      <c r="P1818">
        <f t="shared" si="252"/>
        <v>1</v>
      </c>
      <c r="Q1818" t="str">
        <f t="shared" si="253"/>
        <v>After 01-15</v>
      </c>
      <c r="R1818">
        <f t="shared" si="254"/>
        <v>72.674999999999997</v>
      </c>
      <c r="S1818">
        <f t="shared" si="255"/>
        <v>581.4</v>
      </c>
      <c r="T1818">
        <f t="shared" si="256"/>
        <v>298.91999999999996</v>
      </c>
      <c r="U1818" s="2">
        <f>Monthly_Fixed_Costs!$I$2</f>
        <v>26.363636363636363</v>
      </c>
      <c r="V1818">
        <f t="shared" si="257"/>
        <v>78.319999999999993</v>
      </c>
      <c r="W1818" s="2">
        <f t="shared" si="258"/>
        <v>194.23636363636359</v>
      </c>
      <c r="X1818">
        <f t="shared" si="259"/>
        <v>3</v>
      </c>
      <c r="Y1818">
        <f t="shared" si="260"/>
        <v>0</v>
      </c>
    </row>
    <row r="1819" spans="1:25" x14ac:dyDescent="0.3">
      <c r="A1819" t="s">
        <v>1855</v>
      </c>
      <c r="B1819" s="1">
        <v>45682</v>
      </c>
      <c r="C1819" s="1">
        <v>45686</v>
      </c>
      <c r="D1819" s="1">
        <v>45686</v>
      </c>
      <c r="E1819" t="s">
        <v>23</v>
      </c>
      <c r="F1819" t="s">
        <v>32</v>
      </c>
      <c r="G1819" t="s">
        <v>18</v>
      </c>
      <c r="H1819" t="s">
        <v>19</v>
      </c>
      <c r="I1819" t="s">
        <v>56</v>
      </c>
      <c r="J1819" t="s">
        <v>35</v>
      </c>
      <c r="K1819">
        <v>2</v>
      </c>
      <c r="L1819">
        <v>146.13</v>
      </c>
      <c r="M1819">
        <v>72.69</v>
      </c>
      <c r="N1819">
        <v>7.97</v>
      </c>
      <c r="O1819">
        <v>15</v>
      </c>
      <c r="P1819">
        <f t="shared" si="252"/>
        <v>1</v>
      </c>
      <c r="Q1819" t="str">
        <f t="shared" si="253"/>
        <v>After 01-15</v>
      </c>
      <c r="R1819">
        <f t="shared" si="254"/>
        <v>124.2105</v>
      </c>
      <c r="S1819">
        <f t="shared" si="255"/>
        <v>248.42099999999999</v>
      </c>
      <c r="T1819">
        <f t="shared" si="256"/>
        <v>103.041</v>
      </c>
      <c r="U1819" s="2">
        <f>Monthly_Fixed_Costs!$I$2</f>
        <v>26.363636363636363</v>
      </c>
      <c r="V1819">
        <f t="shared" si="257"/>
        <v>15.94</v>
      </c>
      <c r="W1819" s="2">
        <f t="shared" si="258"/>
        <v>60.737363636363632</v>
      </c>
      <c r="X1819">
        <f t="shared" si="259"/>
        <v>4</v>
      </c>
      <c r="Y1819">
        <f t="shared" si="260"/>
        <v>0</v>
      </c>
    </row>
    <row r="1820" spans="1:25" x14ac:dyDescent="0.3">
      <c r="A1820" t="s">
        <v>1856</v>
      </c>
      <c r="B1820" s="1">
        <v>45670</v>
      </c>
      <c r="C1820" s="1">
        <v>45673</v>
      </c>
      <c r="D1820" s="1">
        <v>45672</v>
      </c>
      <c r="E1820" t="s">
        <v>16</v>
      </c>
      <c r="F1820" t="s">
        <v>32</v>
      </c>
      <c r="G1820" t="s">
        <v>18</v>
      </c>
      <c r="H1820" t="s">
        <v>25</v>
      </c>
      <c r="I1820" t="s">
        <v>47</v>
      </c>
      <c r="J1820" t="s">
        <v>35</v>
      </c>
      <c r="K1820">
        <v>10</v>
      </c>
      <c r="L1820">
        <v>157.94</v>
      </c>
      <c r="M1820">
        <v>98.18</v>
      </c>
      <c r="N1820">
        <v>8.65</v>
      </c>
      <c r="O1820">
        <v>10</v>
      </c>
      <c r="P1820">
        <f t="shared" si="252"/>
        <v>1</v>
      </c>
      <c r="Q1820" t="str">
        <f t="shared" si="253"/>
        <v>Before 01-15</v>
      </c>
      <c r="R1820">
        <f t="shared" si="254"/>
        <v>142.14600000000002</v>
      </c>
      <c r="S1820">
        <f t="shared" si="255"/>
        <v>1421.46</v>
      </c>
      <c r="T1820">
        <f t="shared" si="256"/>
        <v>439.65999999999997</v>
      </c>
      <c r="U1820" s="2">
        <f>Monthly_Fixed_Costs!$I$2</f>
        <v>26.363636363636363</v>
      </c>
      <c r="V1820">
        <f t="shared" si="257"/>
        <v>86.5</v>
      </c>
      <c r="W1820" s="2">
        <f t="shared" si="258"/>
        <v>326.79636363636359</v>
      </c>
      <c r="X1820">
        <f t="shared" si="259"/>
        <v>2</v>
      </c>
      <c r="Y1820">
        <f t="shared" si="260"/>
        <v>0</v>
      </c>
    </row>
    <row r="1821" spans="1:25" x14ac:dyDescent="0.3">
      <c r="A1821" t="s">
        <v>1857</v>
      </c>
      <c r="B1821" s="1">
        <v>45673</v>
      </c>
      <c r="C1821" s="1">
        <v>45676</v>
      </c>
      <c r="D1821" s="1">
        <v>45676</v>
      </c>
      <c r="E1821" t="s">
        <v>23</v>
      </c>
      <c r="F1821" t="s">
        <v>32</v>
      </c>
      <c r="G1821" t="s">
        <v>18</v>
      </c>
      <c r="H1821" t="s">
        <v>37</v>
      </c>
      <c r="I1821" t="s">
        <v>29</v>
      </c>
      <c r="J1821" t="s">
        <v>27</v>
      </c>
      <c r="K1821">
        <v>13</v>
      </c>
      <c r="L1821">
        <v>162.02000000000001</v>
      </c>
      <c r="M1821">
        <v>91.09</v>
      </c>
      <c r="N1821">
        <v>4.59</v>
      </c>
      <c r="O1821">
        <v>5</v>
      </c>
      <c r="P1821">
        <f t="shared" si="252"/>
        <v>1</v>
      </c>
      <c r="Q1821" t="str">
        <f t="shared" si="253"/>
        <v>After 01-15</v>
      </c>
      <c r="R1821">
        <f t="shared" si="254"/>
        <v>153.91900000000001</v>
      </c>
      <c r="S1821">
        <f t="shared" si="255"/>
        <v>2000.9470000000001</v>
      </c>
      <c r="T1821">
        <f t="shared" si="256"/>
        <v>816.77700000000004</v>
      </c>
      <c r="U1821" s="2">
        <f>Monthly_Fixed_Costs!$I$2</f>
        <v>26.363636363636363</v>
      </c>
      <c r="V1821">
        <f t="shared" si="257"/>
        <v>59.67</v>
      </c>
      <c r="W1821" s="2">
        <f t="shared" si="258"/>
        <v>730.74336363636371</v>
      </c>
      <c r="X1821">
        <f t="shared" si="259"/>
        <v>3</v>
      </c>
      <c r="Y1821">
        <f t="shared" si="260"/>
        <v>0</v>
      </c>
    </row>
    <row r="1822" spans="1:25" x14ac:dyDescent="0.3">
      <c r="A1822" t="s">
        <v>1858</v>
      </c>
      <c r="B1822" s="1">
        <v>45663</v>
      </c>
      <c r="C1822" s="1">
        <v>45667</v>
      </c>
      <c r="D1822" s="1">
        <v>45667</v>
      </c>
      <c r="E1822" t="s">
        <v>16</v>
      </c>
      <c r="F1822" t="s">
        <v>17</v>
      </c>
      <c r="G1822" t="s">
        <v>18</v>
      </c>
      <c r="H1822" t="s">
        <v>37</v>
      </c>
      <c r="I1822" t="s">
        <v>34</v>
      </c>
      <c r="J1822" t="s">
        <v>35</v>
      </c>
      <c r="K1822">
        <v>17</v>
      </c>
      <c r="L1822">
        <v>24.12</v>
      </c>
      <c r="M1822">
        <v>12.94</v>
      </c>
      <c r="N1822">
        <v>3.87</v>
      </c>
      <c r="O1822">
        <v>5</v>
      </c>
      <c r="P1822">
        <f t="shared" si="252"/>
        <v>1</v>
      </c>
      <c r="Q1822" t="str">
        <f t="shared" si="253"/>
        <v>Before 01-15</v>
      </c>
      <c r="R1822">
        <f t="shared" si="254"/>
        <v>22.914000000000001</v>
      </c>
      <c r="S1822">
        <f t="shared" si="255"/>
        <v>389.53800000000001</v>
      </c>
      <c r="T1822">
        <f t="shared" si="256"/>
        <v>169.55800000000002</v>
      </c>
      <c r="U1822" s="2">
        <f>Monthly_Fixed_Costs!$I$2</f>
        <v>26.363636363636363</v>
      </c>
      <c r="V1822">
        <f t="shared" si="257"/>
        <v>65.790000000000006</v>
      </c>
      <c r="W1822" s="2">
        <f t="shared" si="258"/>
        <v>77.404363636363655</v>
      </c>
      <c r="X1822">
        <f t="shared" si="259"/>
        <v>4</v>
      </c>
      <c r="Y1822">
        <f t="shared" si="260"/>
        <v>0</v>
      </c>
    </row>
    <row r="1823" spans="1:25" x14ac:dyDescent="0.3">
      <c r="A1823" t="s">
        <v>1859</v>
      </c>
      <c r="B1823" s="1">
        <v>45670</v>
      </c>
      <c r="C1823" s="1">
        <v>45672</v>
      </c>
      <c r="D1823" s="1">
        <v>45671</v>
      </c>
      <c r="E1823" t="s">
        <v>16</v>
      </c>
      <c r="F1823" t="s">
        <v>32</v>
      </c>
      <c r="G1823" t="s">
        <v>24</v>
      </c>
      <c r="H1823" t="s">
        <v>33</v>
      </c>
      <c r="I1823" t="s">
        <v>38</v>
      </c>
      <c r="J1823" t="s">
        <v>21</v>
      </c>
      <c r="K1823">
        <v>17</v>
      </c>
      <c r="L1823">
        <v>64.23</v>
      </c>
      <c r="M1823">
        <v>41.18</v>
      </c>
      <c r="N1823">
        <v>5.22</v>
      </c>
      <c r="O1823">
        <v>5</v>
      </c>
      <c r="P1823">
        <f t="shared" si="252"/>
        <v>1</v>
      </c>
      <c r="Q1823" t="str">
        <f t="shared" si="253"/>
        <v>Before 01-15</v>
      </c>
      <c r="R1823">
        <f t="shared" si="254"/>
        <v>61.018500000000003</v>
      </c>
      <c r="S1823">
        <f t="shared" si="255"/>
        <v>1037.3145</v>
      </c>
      <c r="T1823">
        <f t="shared" si="256"/>
        <v>337.25450000000001</v>
      </c>
      <c r="U1823" s="2">
        <f>Monthly_Fixed_Costs!$I$2</f>
        <v>26.363636363636363</v>
      </c>
      <c r="V1823">
        <f t="shared" si="257"/>
        <v>88.74</v>
      </c>
      <c r="W1823" s="2">
        <f t="shared" si="258"/>
        <v>222.15086363636365</v>
      </c>
      <c r="X1823">
        <f t="shared" si="259"/>
        <v>1</v>
      </c>
      <c r="Y1823">
        <f t="shared" si="260"/>
        <v>0</v>
      </c>
    </row>
    <row r="1824" spans="1:25" x14ac:dyDescent="0.3">
      <c r="A1824" t="s">
        <v>1860</v>
      </c>
      <c r="B1824" s="1">
        <v>45686</v>
      </c>
      <c r="C1824" s="1">
        <v>45690</v>
      </c>
      <c r="D1824" s="1">
        <v>45692</v>
      </c>
      <c r="E1824" t="s">
        <v>16</v>
      </c>
      <c r="F1824" t="s">
        <v>32</v>
      </c>
      <c r="G1824" t="s">
        <v>18</v>
      </c>
      <c r="H1824" t="s">
        <v>19</v>
      </c>
      <c r="I1824" t="s">
        <v>74</v>
      </c>
      <c r="J1824" t="s">
        <v>27</v>
      </c>
      <c r="K1824">
        <v>12</v>
      </c>
      <c r="L1824">
        <v>161.84</v>
      </c>
      <c r="M1824">
        <v>92.77</v>
      </c>
      <c r="N1824">
        <v>7.69</v>
      </c>
      <c r="O1824">
        <v>0</v>
      </c>
      <c r="P1824">
        <f t="shared" si="252"/>
        <v>0</v>
      </c>
      <c r="Q1824" t="str">
        <f t="shared" si="253"/>
        <v>After 01-15</v>
      </c>
      <c r="R1824">
        <f t="shared" si="254"/>
        <v>161.84</v>
      </c>
      <c r="S1824">
        <f t="shared" si="255"/>
        <v>1942.08</v>
      </c>
      <c r="T1824">
        <f t="shared" si="256"/>
        <v>828.83999999999992</v>
      </c>
      <c r="U1824" s="2">
        <f>Monthly_Fixed_Costs!$I$2</f>
        <v>26.363636363636363</v>
      </c>
      <c r="V1824">
        <f t="shared" si="257"/>
        <v>92.28</v>
      </c>
      <c r="W1824" s="2">
        <f t="shared" si="258"/>
        <v>710.19636363636357</v>
      </c>
      <c r="X1824">
        <f t="shared" si="259"/>
        <v>6</v>
      </c>
      <c r="Y1824">
        <f t="shared" si="260"/>
        <v>0</v>
      </c>
    </row>
    <row r="1825" spans="1:25" x14ac:dyDescent="0.3">
      <c r="A1825" t="s">
        <v>1861</v>
      </c>
      <c r="B1825" s="1">
        <v>45688</v>
      </c>
      <c r="C1825" s="1">
        <v>45690</v>
      </c>
      <c r="D1825" s="1">
        <v>45689</v>
      </c>
      <c r="E1825" t="s">
        <v>23</v>
      </c>
      <c r="F1825" t="s">
        <v>17</v>
      </c>
      <c r="G1825" t="s">
        <v>18</v>
      </c>
      <c r="H1825" t="s">
        <v>19</v>
      </c>
      <c r="I1825" t="s">
        <v>47</v>
      </c>
      <c r="J1825" t="s">
        <v>35</v>
      </c>
      <c r="K1825">
        <v>3</v>
      </c>
      <c r="L1825">
        <v>177.7</v>
      </c>
      <c r="M1825">
        <v>87.88</v>
      </c>
      <c r="N1825">
        <v>6.69</v>
      </c>
      <c r="O1825">
        <v>0</v>
      </c>
      <c r="P1825">
        <f t="shared" si="252"/>
        <v>1</v>
      </c>
      <c r="Q1825" t="str">
        <f t="shared" si="253"/>
        <v>After 01-15</v>
      </c>
      <c r="R1825">
        <f t="shared" si="254"/>
        <v>177.7</v>
      </c>
      <c r="S1825">
        <f t="shared" si="255"/>
        <v>533.09999999999991</v>
      </c>
      <c r="T1825">
        <f t="shared" si="256"/>
        <v>269.45999999999992</v>
      </c>
      <c r="U1825" s="2">
        <f>Monthly_Fixed_Costs!$I$2</f>
        <v>26.363636363636363</v>
      </c>
      <c r="V1825">
        <f t="shared" si="257"/>
        <v>20.07</v>
      </c>
      <c r="W1825" s="2">
        <f t="shared" si="258"/>
        <v>223.02636363636356</v>
      </c>
      <c r="X1825">
        <f t="shared" si="259"/>
        <v>1</v>
      </c>
      <c r="Y1825">
        <f t="shared" si="260"/>
        <v>0</v>
      </c>
    </row>
    <row r="1826" spans="1:25" x14ac:dyDescent="0.3">
      <c r="A1826" t="s">
        <v>1862</v>
      </c>
      <c r="B1826" s="1">
        <v>45667</v>
      </c>
      <c r="C1826" s="1">
        <v>45669</v>
      </c>
      <c r="D1826" s="1">
        <v>45669</v>
      </c>
      <c r="E1826" t="s">
        <v>16</v>
      </c>
      <c r="F1826" t="s">
        <v>17</v>
      </c>
      <c r="G1826" t="s">
        <v>24</v>
      </c>
      <c r="H1826" t="s">
        <v>25</v>
      </c>
      <c r="I1826" t="s">
        <v>74</v>
      </c>
      <c r="J1826" t="s">
        <v>27</v>
      </c>
      <c r="K1826">
        <v>2</v>
      </c>
      <c r="L1826">
        <v>105.6</v>
      </c>
      <c r="M1826">
        <v>45.82</v>
      </c>
      <c r="N1826">
        <v>7.95</v>
      </c>
      <c r="O1826">
        <v>10</v>
      </c>
      <c r="P1826">
        <f t="shared" si="252"/>
        <v>1</v>
      </c>
      <c r="Q1826" t="str">
        <f t="shared" si="253"/>
        <v>Before 01-15</v>
      </c>
      <c r="R1826">
        <f t="shared" si="254"/>
        <v>95.039999999999992</v>
      </c>
      <c r="S1826">
        <f t="shared" si="255"/>
        <v>190.07999999999998</v>
      </c>
      <c r="T1826">
        <f t="shared" si="256"/>
        <v>98.439999999999984</v>
      </c>
      <c r="U1826" s="2">
        <f>Monthly_Fixed_Costs!$I$2</f>
        <v>26.363636363636363</v>
      </c>
      <c r="V1826">
        <f t="shared" si="257"/>
        <v>15.9</v>
      </c>
      <c r="W1826" s="2">
        <f t="shared" si="258"/>
        <v>56.176363636363618</v>
      </c>
      <c r="X1826">
        <f t="shared" si="259"/>
        <v>2</v>
      </c>
      <c r="Y1826">
        <f t="shared" si="260"/>
        <v>0</v>
      </c>
    </row>
    <row r="1827" spans="1:25" x14ac:dyDescent="0.3">
      <c r="A1827" t="s">
        <v>1863</v>
      </c>
      <c r="B1827" s="1">
        <v>45666</v>
      </c>
      <c r="C1827" s="1">
        <v>45669</v>
      </c>
      <c r="D1827" s="1">
        <v>45669</v>
      </c>
      <c r="E1827" t="s">
        <v>23</v>
      </c>
      <c r="F1827" t="s">
        <v>32</v>
      </c>
      <c r="G1827" t="s">
        <v>18</v>
      </c>
      <c r="H1827" t="s">
        <v>33</v>
      </c>
      <c r="I1827" t="s">
        <v>20</v>
      </c>
      <c r="J1827" t="s">
        <v>21</v>
      </c>
      <c r="K1827">
        <v>11</v>
      </c>
      <c r="L1827">
        <v>139.25</v>
      </c>
      <c r="M1827">
        <v>61.66</v>
      </c>
      <c r="N1827">
        <v>4.38</v>
      </c>
      <c r="O1827">
        <v>5</v>
      </c>
      <c r="P1827">
        <f t="shared" si="252"/>
        <v>1</v>
      </c>
      <c r="Q1827" t="str">
        <f t="shared" si="253"/>
        <v>Before 01-15</v>
      </c>
      <c r="R1827">
        <f t="shared" si="254"/>
        <v>132.28749999999999</v>
      </c>
      <c r="S1827">
        <f t="shared" si="255"/>
        <v>1455.1624999999999</v>
      </c>
      <c r="T1827">
        <f t="shared" si="256"/>
        <v>776.90249999999992</v>
      </c>
      <c r="U1827" s="2">
        <f>Monthly_Fixed_Costs!$I$2</f>
        <v>26.363636363636363</v>
      </c>
      <c r="V1827">
        <f t="shared" si="257"/>
        <v>48.18</v>
      </c>
      <c r="W1827" s="2">
        <f t="shared" si="258"/>
        <v>702.35886363636359</v>
      </c>
      <c r="X1827">
        <f t="shared" si="259"/>
        <v>3</v>
      </c>
      <c r="Y1827">
        <f t="shared" si="260"/>
        <v>0</v>
      </c>
    </row>
    <row r="1828" spans="1:25" x14ac:dyDescent="0.3">
      <c r="A1828" t="s">
        <v>1864</v>
      </c>
      <c r="B1828" s="1">
        <v>45664</v>
      </c>
      <c r="C1828" s="1">
        <v>45668</v>
      </c>
      <c r="D1828" s="1">
        <v>45668</v>
      </c>
      <c r="E1828" t="s">
        <v>23</v>
      </c>
      <c r="F1828" t="s">
        <v>41</v>
      </c>
      <c r="G1828" t="s">
        <v>24</v>
      </c>
      <c r="H1828" t="s">
        <v>25</v>
      </c>
      <c r="I1828" t="s">
        <v>34</v>
      </c>
      <c r="J1828" t="s">
        <v>35</v>
      </c>
      <c r="K1828">
        <v>20</v>
      </c>
      <c r="L1828">
        <v>145.01</v>
      </c>
      <c r="M1828">
        <v>76.84</v>
      </c>
      <c r="N1828">
        <v>8.75</v>
      </c>
      <c r="O1828">
        <v>5</v>
      </c>
      <c r="P1828">
        <f t="shared" si="252"/>
        <v>1</v>
      </c>
      <c r="Q1828" t="str">
        <f t="shared" si="253"/>
        <v>Before 01-15</v>
      </c>
      <c r="R1828">
        <f t="shared" si="254"/>
        <v>137.75949999999997</v>
      </c>
      <c r="S1828">
        <f t="shared" si="255"/>
        <v>2755.1899999999996</v>
      </c>
      <c r="T1828">
        <f t="shared" si="256"/>
        <v>1218.3899999999994</v>
      </c>
      <c r="U1828" s="2">
        <f>Monthly_Fixed_Costs!$I$2</f>
        <v>26.363636363636363</v>
      </c>
      <c r="V1828">
        <f t="shared" si="257"/>
        <v>175</v>
      </c>
      <c r="W1828" s="2">
        <f t="shared" si="258"/>
        <v>1017.026363636363</v>
      </c>
      <c r="X1828">
        <f t="shared" si="259"/>
        <v>4</v>
      </c>
      <c r="Y1828">
        <f t="shared" si="260"/>
        <v>0</v>
      </c>
    </row>
    <row r="1829" spans="1:25" x14ac:dyDescent="0.3">
      <c r="A1829" t="s">
        <v>1865</v>
      </c>
      <c r="B1829" s="1">
        <v>45677</v>
      </c>
      <c r="C1829" s="1">
        <v>45679</v>
      </c>
      <c r="D1829" s="1">
        <v>45681</v>
      </c>
      <c r="E1829" t="s">
        <v>16</v>
      </c>
      <c r="F1829" t="s">
        <v>41</v>
      </c>
      <c r="G1829" t="s">
        <v>24</v>
      </c>
      <c r="H1829" t="s">
        <v>25</v>
      </c>
      <c r="I1829" t="s">
        <v>56</v>
      </c>
      <c r="J1829" t="s">
        <v>35</v>
      </c>
      <c r="K1829">
        <v>10</v>
      </c>
      <c r="L1829">
        <v>175.99</v>
      </c>
      <c r="M1829">
        <v>112.38</v>
      </c>
      <c r="N1829">
        <v>7.71</v>
      </c>
      <c r="O1829">
        <v>15</v>
      </c>
      <c r="P1829">
        <f t="shared" si="252"/>
        <v>0</v>
      </c>
      <c r="Q1829" t="str">
        <f t="shared" si="253"/>
        <v>After 01-15</v>
      </c>
      <c r="R1829">
        <f t="shared" si="254"/>
        <v>149.5915</v>
      </c>
      <c r="S1829">
        <f t="shared" si="255"/>
        <v>1495.915</v>
      </c>
      <c r="T1829">
        <f t="shared" si="256"/>
        <v>372.11500000000001</v>
      </c>
      <c r="U1829" s="2">
        <f>Monthly_Fixed_Costs!$I$2</f>
        <v>26.363636363636363</v>
      </c>
      <c r="V1829">
        <f t="shared" si="257"/>
        <v>77.099999999999994</v>
      </c>
      <c r="W1829" s="2">
        <f t="shared" si="258"/>
        <v>268.65136363636367</v>
      </c>
      <c r="X1829">
        <f t="shared" si="259"/>
        <v>4</v>
      </c>
      <c r="Y1829">
        <f t="shared" si="260"/>
        <v>0</v>
      </c>
    </row>
    <row r="1830" spans="1:25" x14ac:dyDescent="0.3">
      <c r="A1830" t="s">
        <v>1866</v>
      </c>
      <c r="B1830" s="1">
        <v>45667</v>
      </c>
      <c r="C1830" s="1">
        <v>45669</v>
      </c>
      <c r="D1830" s="1">
        <v>45669</v>
      </c>
      <c r="E1830" t="s">
        <v>23</v>
      </c>
      <c r="F1830" t="s">
        <v>45</v>
      </c>
      <c r="G1830" t="s">
        <v>24</v>
      </c>
      <c r="H1830" t="s">
        <v>25</v>
      </c>
      <c r="I1830" t="s">
        <v>26</v>
      </c>
      <c r="J1830" t="s">
        <v>27</v>
      </c>
      <c r="K1830">
        <v>6</v>
      </c>
      <c r="L1830">
        <v>66.69</v>
      </c>
      <c r="M1830">
        <v>35.67</v>
      </c>
      <c r="N1830">
        <v>3.01</v>
      </c>
      <c r="O1830">
        <v>10</v>
      </c>
      <c r="P1830">
        <f t="shared" si="252"/>
        <v>1</v>
      </c>
      <c r="Q1830" t="str">
        <f t="shared" si="253"/>
        <v>Before 01-15</v>
      </c>
      <c r="R1830">
        <f t="shared" si="254"/>
        <v>60.021000000000001</v>
      </c>
      <c r="S1830">
        <f t="shared" si="255"/>
        <v>360.12599999999998</v>
      </c>
      <c r="T1830">
        <f t="shared" si="256"/>
        <v>146.10599999999997</v>
      </c>
      <c r="U1830" s="2">
        <f>Monthly_Fixed_Costs!$I$2</f>
        <v>26.363636363636363</v>
      </c>
      <c r="V1830">
        <f t="shared" si="257"/>
        <v>18.059999999999999</v>
      </c>
      <c r="W1830" s="2">
        <f t="shared" si="258"/>
        <v>101.6823636363636</v>
      </c>
      <c r="X1830">
        <f t="shared" si="259"/>
        <v>2</v>
      </c>
      <c r="Y1830">
        <f t="shared" si="260"/>
        <v>0</v>
      </c>
    </row>
    <row r="1831" spans="1:25" x14ac:dyDescent="0.3">
      <c r="A1831" t="s">
        <v>1867</v>
      </c>
      <c r="B1831" s="1">
        <v>45670</v>
      </c>
      <c r="C1831" s="1">
        <v>45673</v>
      </c>
      <c r="D1831" s="1">
        <v>45673</v>
      </c>
      <c r="E1831" t="s">
        <v>23</v>
      </c>
      <c r="F1831" t="s">
        <v>41</v>
      </c>
      <c r="G1831" t="s">
        <v>18</v>
      </c>
      <c r="H1831" t="s">
        <v>33</v>
      </c>
      <c r="I1831" t="s">
        <v>26</v>
      </c>
      <c r="J1831" t="s">
        <v>27</v>
      </c>
      <c r="K1831">
        <v>8</v>
      </c>
      <c r="L1831">
        <v>70.81</v>
      </c>
      <c r="M1831">
        <v>44.12</v>
      </c>
      <c r="N1831">
        <v>8.42</v>
      </c>
      <c r="O1831">
        <v>15</v>
      </c>
      <c r="P1831">
        <f t="shared" si="252"/>
        <v>1</v>
      </c>
      <c r="Q1831" t="str">
        <f t="shared" si="253"/>
        <v>Before 01-15</v>
      </c>
      <c r="R1831">
        <f t="shared" si="254"/>
        <v>60.188499999999998</v>
      </c>
      <c r="S1831">
        <f t="shared" si="255"/>
        <v>481.50799999999998</v>
      </c>
      <c r="T1831">
        <f t="shared" si="256"/>
        <v>128.548</v>
      </c>
      <c r="U1831" s="2">
        <f>Monthly_Fixed_Costs!$I$2</f>
        <v>26.363636363636363</v>
      </c>
      <c r="V1831">
        <f t="shared" si="257"/>
        <v>67.36</v>
      </c>
      <c r="W1831" s="2">
        <f t="shared" si="258"/>
        <v>34.824363636363643</v>
      </c>
      <c r="X1831">
        <f t="shared" si="259"/>
        <v>3</v>
      </c>
      <c r="Y1831">
        <f t="shared" si="260"/>
        <v>0</v>
      </c>
    </row>
    <row r="1832" spans="1:25" x14ac:dyDescent="0.3">
      <c r="A1832" t="s">
        <v>1868</v>
      </c>
      <c r="B1832" s="1">
        <v>45672</v>
      </c>
      <c r="C1832" s="1">
        <v>45676</v>
      </c>
      <c r="D1832" s="1">
        <v>45676</v>
      </c>
      <c r="E1832" t="s">
        <v>23</v>
      </c>
      <c r="F1832" t="s">
        <v>41</v>
      </c>
      <c r="G1832" t="s">
        <v>18</v>
      </c>
      <c r="H1832" t="s">
        <v>33</v>
      </c>
      <c r="I1832" t="s">
        <v>56</v>
      </c>
      <c r="J1832" t="s">
        <v>35</v>
      </c>
      <c r="K1832">
        <v>10</v>
      </c>
      <c r="L1832">
        <v>84.25</v>
      </c>
      <c r="M1832">
        <v>38.28</v>
      </c>
      <c r="N1832">
        <v>5.37</v>
      </c>
      <c r="O1832">
        <v>5</v>
      </c>
      <c r="P1832">
        <f t="shared" si="252"/>
        <v>1</v>
      </c>
      <c r="Q1832" t="str">
        <f t="shared" si="253"/>
        <v>Before 01-15</v>
      </c>
      <c r="R1832">
        <f t="shared" si="254"/>
        <v>80.037499999999994</v>
      </c>
      <c r="S1832">
        <f t="shared" si="255"/>
        <v>800.375</v>
      </c>
      <c r="T1832">
        <f t="shared" si="256"/>
        <v>417.57499999999999</v>
      </c>
      <c r="U1832" s="2">
        <f>Monthly_Fixed_Costs!$I$2</f>
        <v>26.363636363636363</v>
      </c>
      <c r="V1832">
        <f t="shared" si="257"/>
        <v>53.7</v>
      </c>
      <c r="W1832" s="2">
        <f t="shared" si="258"/>
        <v>337.51136363636363</v>
      </c>
      <c r="X1832">
        <f t="shared" si="259"/>
        <v>4</v>
      </c>
      <c r="Y1832">
        <f t="shared" si="260"/>
        <v>0</v>
      </c>
    </row>
    <row r="1833" spans="1:25" x14ac:dyDescent="0.3">
      <c r="A1833" t="s">
        <v>1869</v>
      </c>
      <c r="B1833" s="1">
        <v>45673</v>
      </c>
      <c r="C1833" s="1">
        <v>45677</v>
      </c>
      <c r="D1833" s="1">
        <v>45676</v>
      </c>
      <c r="E1833" t="s">
        <v>16</v>
      </c>
      <c r="F1833" t="s">
        <v>41</v>
      </c>
      <c r="G1833" t="s">
        <v>18</v>
      </c>
      <c r="H1833" t="s">
        <v>37</v>
      </c>
      <c r="I1833" t="s">
        <v>20</v>
      </c>
      <c r="J1833" t="s">
        <v>21</v>
      </c>
      <c r="K1833">
        <v>2</v>
      </c>
      <c r="L1833">
        <v>131.86000000000001</v>
      </c>
      <c r="M1833">
        <v>76.63</v>
      </c>
      <c r="N1833">
        <v>4.33</v>
      </c>
      <c r="O1833">
        <v>10</v>
      </c>
      <c r="P1833">
        <f t="shared" si="252"/>
        <v>1</v>
      </c>
      <c r="Q1833" t="str">
        <f t="shared" si="253"/>
        <v>After 01-15</v>
      </c>
      <c r="R1833">
        <f t="shared" si="254"/>
        <v>118.67400000000002</v>
      </c>
      <c r="S1833">
        <f t="shared" si="255"/>
        <v>237.34800000000004</v>
      </c>
      <c r="T1833">
        <f t="shared" si="256"/>
        <v>84.088000000000051</v>
      </c>
      <c r="U1833" s="2">
        <f>Monthly_Fixed_Costs!$I$2</f>
        <v>26.363636363636363</v>
      </c>
      <c r="V1833">
        <f t="shared" si="257"/>
        <v>8.66</v>
      </c>
      <c r="W1833" s="2">
        <f t="shared" si="258"/>
        <v>49.064363636363687</v>
      </c>
      <c r="X1833">
        <f t="shared" si="259"/>
        <v>3</v>
      </c>
      <c r="Y1833">
        <f t="shared" si="260"/>
        <v>0</v>
      </c>
    </row>
    <row r="1834" spans="1:25" x14ac:dyDescent="0.3">
      <c r="A1834" t="s">
        <v>1870</v>
      </c>
      <c r="B1834" s="1">
        <v>45680</v>
      </c>
      <c r="C1834" s="1">
        <v>45682</v>
      </c>
      <c r="D1834" s="1">
        <v>45681</v>
      </c>
      <c r="E1834" t="s">
        <v>16</v>
      </c>
      <c r="F1834" t="s">
        <v>45</v>
      </c>
      <c r="G1834" t="s">
        <v>24</v>
      </c>
      <c r="H1834" t="s">
        <v>25</v>
      </c>
      <c r="I1834" t="s">
        <v>56</v>
      </c>
      <c r="J1834" t="s">
        <v>35</v>
      </c>
      <c r="K1834">
        <v>20</v>
      </c>
      <c r="L1834">
        <v>55.08</v>
      </c>
      <c r="M1834">
        <v>22.32</v>
      </c>
      <c r="N1834">
        <v>7.99</v>
      </c>
      <c r="O1834">
        <v>10</v>
      </c>
      <c r="P1834">
        <f t="shared" si="252"/>
        <v>1</v>
      </c>
      <c r="Q1834" t="str">
        <f t="shared" si="253"/>
        <v>After 01-15</v>
      </c>
      <c r="R1834">
        <f t="shared" si="254"/>
        <v>49.572000000000003</v>
      </c>
      <c r="S1834">
        <f t="shared" si="255"/>
        <v>991.44</v>
      </c>
      <c r="T1834">
        <f t="shared" si="256"/>
        <v>545.04000000000008</v>
      </c>
      <c r="U1834" s="2">
        <f>Monthly_Fixed_Costs!$I$2</f>
        <v>26.363636363636363</v>
      </c>
      <c r="V1834">
        <f t="shared" si="257"/>
        <v>159.80000000000001</v>
      </c>
      <c r="W1834" s="2">
        <f t="shared" si="258"/>
        <v>358.87636363636369</v>
      </c>
      <c r="X1834">
        <f t="shared" si="259"/>
        <v>1</v>
      </c>
      <c r="Y1834">
        <f t="shared" si="260"/>
        <v>0</v>
      </c>
    </row>
    <row r="1835" spans="1:25" x14ac:dyDescent="0.3">
      <c r="A1835" t="s">
        <v>1871</v>
      </c>
      <c r="B1835" s="1">
        <v>45679</v>
      </c>
      <c r="C1835" s="1">
        <v>45681</v>
      </c>
      <c r="D1835" s="1">
        <v>45681</v>
      </c>
      <c r="E1835" t="s">
        <v>16</v>
      </c>
      <c r="F1835" t="s">
        <v>17</v>
      </c>
      <c r="G1835" t="s">
        <v>24</v>
      </c>
      <c r="H1835" t="s">
        <v>25</v>
      </c>
      <c r="I1835" t="s">
        <v>38</v>
      </c>
      <c r="J1835" t="s">
        <v>21</v>
      </c>
      <c r="K1835">
        <v>2</v>
      </c>
      <c r="L1835">
        <v>113.71</v>
      </c>
      <c r="M1835">
        <v>70.83</v>
      </c>
      <c r="N1835">
        <v>10.67</v>
      </c>
      <c r="O1835">
        <v>10</v>
      </c>
      <c r="P1835">
        <f t="shared" si="252"/>
        <v>1</v>
      </c>
      <c r="Q1835" t="str">
        <f t="shared" si="253"/>
        <v>After 01-15</v>
      </c>
      <c r="R1835">
        <f t="shared" si="254"/>
        <v>102.339</v>
      </c>
      <c r="S1835">
        <f t="shared" si="255"/>
        <v>204.678</v>
      </c>
      <c r="T1835">
        <f t="shared" si="256"/>
        <v>63.018000000000001</v>
      </c>
      <c r="U1835" s="2">
        <f>Monthly_Fixed_Costs!$I$2</f>
        <v>26.363636363636363</v>
      </c>
      <c r="V1835">
        <f t="shared" si="257"/>
        <v>21.34</v>
      </c>
      <c r="W1835" s="2">
        <f t="shared" si="258"/>
        <v>15.314363636363638</v>
      </c>
      <c r="X1835">
        <f t="shared" si="259"/>
        <v>2</v>
      </c>
      <c r="Y1835">
        <f t="shared" si="260"/>
        <v>0</v>
      </c>
    </row>
    <row r="1836" spans="1:25" x14ac:dyDescent="0.3">
      <c r="A1836" t="s">
        <v>1872</v>
      </c>
      <c r="B1836" s="1">
        <v>45683</v>
      </c>
      <c r="C1836" s="1">
        <v>45686</v>
      </c>
      <c r="D1836" s="1">
        <v>45685</v>
      </c>
      <c r="E1836" t="s">
        <v>16</v>
      </c>
      <c r="F1836" t="s">
        <v>41</v>
      </c>
      <c r="G1836" t="s">
        <v>18</v>
      </c>
      <c r="H1836" t="s">
        <v>25</v>
      </c>
      <c r="I1836" t="s">
        <v>20</v>
      </c>
      <c r="J1836" t="s">
        <v>21</v>
      </c>
      <c r="K1836">
        <v>6</v>
      </c>
      <c r="L1836">
        <v>92.48</v>
      </c>
      <c r="M1836">
        <v>47.76</v>
      </c>
      <c r="N1836">
        <v>11.62</v>
      </c>
      <c r="O1836">
        <v>10</v>
      </c>
      <c r="P1836">
        <f t="shared" si="252"/>
        <v>1</v>
      </c>
      <c r="Q1836" t="str">
        <f t="shared" si="253"/>
        <v>After 01-15</v>
      </c>
      <c r="R1836">
        <f t="shared" si="254"/>
        <v>83.231999999999999</v>
      </c>
      <c r="S1836">
        <f t="shared" si="255"/>
        <v>499.392</v>
      </c>
      <c r="T1836">
        <f t="shared" si="256"/>
        <v>212.83199999999999</v>
      </c>
      <c r="U1836" s="2">
        <f>Monthly_Fixed_Costs!$I$2</f>
        <v>26.363636363636363</v>
      </c>
      <c r="V1836">
        <f t="shared" si="257"/>
        <v>69.72</v>
      </c>
      <c r="W1836" s="2">
        <f t="shared" si="258"/>
        <v>116.74836363636364</v>
      </c>
      <c r="X1836">
        <f t="shared" si="259"/>
        <v>2</v>
      </c>
      <c r="Y1836">
        <f t="shared" si="260"/>
        <v>0</v>
      </c>
    </row>
    <row r="1837" spans="1:25" x14ac:dyDescent="0.3">
      <c r="A1837" t="s">
        <v>1873</v>
      </c>
      <c r="B1837" s="1">
        <v>45681</v>
      </c>
      <c r="C1837" s="1">
        <v>45684</v>
      </c>
      <c r="D1837" s="1">
        <v>45683</v>
      </c>
      <c r="E1837" t="s">
        <v>23</v>
      </c>
      <c r="F1837" t="s">
        <v>32</v>
      </c>
      <c r="G1837" t="s">
        <v>18</v>
      </c>
      <c r="H1837" t="s">
        <v>19</v>
      </c>
      <c r="I1837" t="s">
        <v>29</v>
      </c>
      <c r="J1837" t="s">
        <v>27</v>
      </c>
      <c r="K1837">
        <v>16</v>
      </c>
      <c r="L1837">
        <v>115.58</v>
      </c>
      <c r="M1837">
        <v>53.37</v>
      </c>
      <c r="N1837">
        <v>6.35</v>
      </c>
      <c r="O1837">
        <v>10</v>
      </c>
      <c r="P1837">
        <f t="shared" si="252"/>
        <v>1</v>
      </c>
      <c r="Q1837" t="str">
        <f t="shared" si="253"/>
        <v>After 01-15</v>
      </c>
      <c r="R1837">
        <f t="shared" si="254"/>
        <v>104.02200000000001</v>
      </c>
      <c r="S1837">
        <f t="shared" si="255"/>
        <v>1664.3520000000001</v>
      </c>
      <c r="T1837">
        <f t="shared" si="256"/>
        <v>810.43200000000013</v>
      </c>
      <c r="U1837" s="2">
        <f>Monthly_Fixed_Costs!$I$2</f>
        <v>26.363636363636363</v>
      </c>
      <c r="V1837">
        <f t="shared" si="257"/>
        <v>101.6</v>
      </c>
      <c r="W1837" s="2">
        <f t="shared" si="258"/>
        <v>682.46836363636373</v>
      </c>
      <c r="X1837">
        <f t="shared" si="259"/>
        <v>2</v>
      </c>
      <c r="Y1837">
        <f t="shared" si="260"/>
        <v>0</v>
      </c>
    </row>
    <row r="1838" spans="1:25" x14ac:dyDescent="0.3">
      <c r="A1838" t="s">
        <v>1874</v>
      </c>
      <c r="B1838" s="1">
        <v>45663</v>
      </c>
      <c r="C1838" s="1">
        <v>45666</v>
      </c>
      <c r="D1838" s="1">
        <v>45666</v>
      </c>
      <c r="E1838" t="s">
        <v>16</v>
      </c>
      <c r="F1838" t="s">
        <v>41</v>
      </c>
      <c r="G1838" t="s">
        <v>18</v>
      </c>
      <c r="H1838" t="s">
        <v>33</v>
      </c>
      <c r="I1838" t="s">
        <v>38</v>
      </c>
      <c r="J1838" t="s">
        <v>21</v>
      </c>
      <c r="K1838">
        <v>12</v>
      </c>
      <c r="L1838">
        <v>107.2</v>
      </c>
      <c r="M1838">
        <v>47.02</v>
      </c>
      <c r="N1838">
        <v>6.26</v>
      </c>
      <c r="O1838">
        <v>0</v>
      </c>
      <c r="P1838">
        <f t="shared" si="252"/>
        <v>1</v>
      </c>
      <c r="Q1838" t="str">
        <f t="shared" si="253"/>
        <v>Before 01-15</v>
      </c>
      <c r="R1838">
        <f t="shared" si="254"/>
        <v>107.2</v>
      </c>
      <c r="S1838">
        <f t="shared" si="255"/>
        <v>1286.4000000000001</v>
      </c>
      <c r="T1838">
        <f t="shared" si="256"/>
        <v>722.16000000000008</v>
      </c>
      <c r="U1838" s="2">
        <f>Monthly_Fixed_Costs!$I$2</f>
        <v>26.363636363636363</v>
      </c>
      <c r="V1838">
        <f t="shared" si="257"/>
        <v>75.12</v>
      </c>
      <c r="W1838" s="2">
        <f t="shared" si="258"/>
        <v>620.6763636363637</v>
      </c>
      <c r="X1838">
        <f t="shared" si="259"/>
        <v>3</v>
      </c>
      <c r="Y1838">
        <f t="shared" si="260"/>
        <v>0</v>
      </c>
    </row>
    <row r="1839" spans="1:25" x14ac:dyDescent="0.3">
      <c r="A1839" t="s">
        <v>1875</v>
      </c>
      <c r="B1839" s="1">
        <v>45667</v>
      </c>
      <c r="C1839" s="1">
        <v>45671</v>
      </c>
      <c r="D1839" s="1">
        <v>45671</v>
      </c>
      <c r="E1839" t="s">
        <v>16</v>
      </c>
      <c r="F1839" t="s">
        <v>32</v>
      </c>
      <c r="G1839" t="s">
        <v>18</v>
      </c>
      <c r="H1839" t="s">
        <v>19</v>
      </c>
      <c r="I1839" t="s">
        <v>38</v>
      </c>
      <c r="J1839" t="s">
        <v>21</v>
      </c>
      <c r="K1839">
        <v>11</v>
      </c>
      <c r="L1839">
        <v>141.22999999999999</v>
      </c>
      <c r="M1839">
        <v>78.56</v>
      </c>
      <c r="N1839">
        <v>6.79</v>
      </c>
      <c r="O1839">
        <v>5</v>
      </c>
      <c r="P1839">
        <f t="shared" si="252"/>
        <v>1</v>
      </c>
      <c r="Q1839" t="str">
        <f t="shared" si="253"/>
        <v>Before 01-15</v>
      </c>
      <c r="R1839">
        <f t="shared" si="254"/>
        <v>134.16849999999999</v>
      </c>
      <c r="S1839">
        <f t="shared" si="255"/>
        <v>1475.8534999999999</v>
      </c>
      <c r="T1839">
        <f t="shared" si="256"/>
        <v>611.69349999999986</v>
      </c>
      <c r="U1839" s="2">
        <f>Monthly_Fixed_Costs!$I$2</f>
        <v>26.363636363636363</v>
      </c>
      <c r="V1839">
        <f t="shared" si="257"/>
        <v>74.69</v>
      </c>
      <c r="W1839" s="2">
        <f t="shared" si="258"/>
        <v>510.63986363636349</v>
      </c>
      <c r="X1839">
        <f t="shared" si="259"/>
        <v>4</v>
      </c>
      <c r="Y1839">
        <f t="shared" si="260"/>
        <v>0</v>
      </c>
    </row>
    <row r="1840" spans="1:25" x14ac:dyDescent="0.3">
      <c r="A1840" t="s">
        <v>1876</v>
      </c>
      <c r="B1840" s="1">
        <v>45658</v>
      </c>
      <c r="C1840" s="1">
        <v>45662</v>
      </c>
      <c r="D1840" s="1">
        <v>45662</v>
      </c>
      <c r="E1840" t="s">
        <v>16</v>
      </c>
      <c r="F1840" t="s">
        <v>45</v>
      </c>
      <c r="G1840" t="s">
        <v>18</v>
      </c>
      <c r="H1840" t="s">
        <v>25</v>
      </c>
      <c r="I1840" t="s">
        <v>20</v>
      </c>
      <c r="J1840" t="s">
        <v>21</v>
      </c>
      <c r="K1840">
        <v>13</v>
      </c>
      <c r="L1840">
        <v>36.92</v>
      </c>
      <c r="M1840">
        <v>17.48</v>
      </c>
      <c r="N1840">
        <v>3.85</v>
      </c>
      <c r="O1840">
        <v>10</v>
      </c>
      <c r="P1840">
        <f t="shared" si="252"/>
        <v>1</v>
      </c>
      <c r="Q1840" t="str">
        <f t="shared" si="253"/>
        <v>Before 01-15</v>
      </c>
      <c r="R1840">
        <f t="shared" si="254"/>
        <v>33.228000000000002</v>
      </c>
      <c r="S1840">
        <f t="shared" si="255"/>
        <v>431.964</v>
      </c>
      <c r="T1840">
        <f t="shared" si="256"/>
        <v>204.72399999999999</v>
      </c>
      <c r="U1840" s="2">
        <f>Monthly_Fixed_Costs!$I$2</f>
        <v>26.363636363636363</v>
      </c>
      <c r="V1840">
        <f t="shared" si="257"/>
        <v>50.050000000000004</v>
      </c>
      <c r="W1840" s="2">
        <f t="shared" si="258"/>
        <v>128.3103636363636</v>
      </c>
      <c r="X1840">
        <f t="shared" si="259"/>
        <v>4</v>
      </c>
      <c r="Y1840">
        <f t="shared" si="260"/>
        <v>0</v>
      </c>
    </row>
    <row r="1841" spans="1:25" x14ac:dyDescent="0.3">
      <c r="A1841" t="s">
        <v>1877</v>
      </c>
      <c r="B1841" s="1">
        <v>45688</v>
      </c>
      <c r="C1841" s="1">
        <v>45690</v>
      </c>
      <c r="D1841" s="1">
        <v>45692</v>
      </c>
      <c r="E1841" t="s">
        <v>23</v>
      </c>
      <c r="F1841" t="s">
        <v>32</v>
      </c>
      <c r="G1841" t="s">
        <v>24</v>
      </c>
      <c r="H1841" t="s">
        <v>19</v>
      </c>
      <c r="I1841" t="s">
        <v>56</v>
      </c>
      <c r="J1841" t="s">
        <v>35</v>
      </c>
      <c r="K1841">
        <v>15</v>
      </c>
      <c r="L1841">
        <v>81.91</v>
      </c>
      <c r="M1841">
        <v>39.18</v>
      </c>
      <c r="N1841">
        <v>11.6</v>
      </c>
      <c r="O1841">
        <v>5</v>
      </c>
      <c r="P1841">
        <f t="shared" si="252"/>
        <v>0</v>
      </c>
      <c r="Q1841" t="str">
        <f t="shared" si="253"/>
        <v>After 01-15</v>
      </c>
      <c r="R1841">
        <f t="shared" si="254"/>
        <v>77.814499999999995</v>
      </c>
      <c r="S1841">
        <f t="shared" si="255"/>
        <v>1167.2175</v>
      </c>
      <c r="T1841">
        <f t="shared" si="256"/>
        <v>579.51749999999993</v>
      </c>
      <c r="U1841" s="2">
        <f>Monthly_Fixed_Costs!$I$2</f>
        <v>26.363636363636363</v>
      </c>
      <c r="V1841">
        <f t="shared" si="257"/>
        <v>174</v>
      </c>
      <c r="W1841" s="2">
        <f t="shared" si="258"/>
        <v>379.15386363636355</v>
      </c>
      <c r="X1841">
        <f t="shared" si="259"/>
        <v>4</v>
      </c>
      <c r="Y1841">
        <f t="shared" si="260"/>
        <v>0</v>
      </c>
    </row>
    <row r="1842" spans="1:25" x14ac:dyDescent="0.3">
      <c r="A1842" t="s">
        <v>1878</v>
      </c>
      <c r="B1842" s="1">
        <v>45661</v>
      </c>
      <c r="C1842" s="1">
        <v>45664</v>
      </c>
      <c r="D1842" s="1">
        <v>45664</v>
      </c>
      <c r="E1842" t="s">
        <v>16</v>
      </c>
      <c r="F1842" t="s">
        <v>17</v>
      </c>
      <c r="G1842" t="s">
        <v>18</v>
      </c>
      <c r="H1842" t="s">
        <v>25</v>
      </c>
      <c r="I1842" t="s">
        <v>20</v>
      </c>
      <c r="J1842" t="s">
        <v>21</v>
      </c>
      <c r="K1842">
        <v>3</v>
      </c>
      <c r="L1842">
        <v>131.69999999999999</v>
      </c>
      <c r="M1842">
        <v>73.25</v>
      </c>
      <c r="N1842">
        <v>3.56</v>
      </c>
      <c r="O1842">
        <v>5</v>
      </c>
      <c r="P1842">
        <f t="shared" si="252"/>
        <v>1</v>
      </c>
      <c r="Q1842" t="str">
        <f t="shared" si="253"/>
        <v>Before 01-15</v>
      </c>
      <c r="R1842">
        <f t="shared" si="254"/>
        <v>125.11499999999998</v>
      </c>
      <c r="S1842">
        <f t="shared" si="255"/>
        <v>375.34499999999991</v>
      </c>
      <c r="T1842">
        <f t="shared" si="256"/>
        <v>155.59499999999991</v>
      </c>
      <c r="U1842" s="2">
        <f>Monthly_Fixed_Costs!$I$2</f>
        <v>26.363636363636363</v>
      </c>
      <c r="V1842">
        <f t="shared" si="257"/>
        <v>10.68</v>
      </c>
      <c r="W1842" s="2">
        <f t="shared" si="258"/>
        <v>118.55136363636355</v>
      </c>
      <c r="X1842">
        <f t="shared" si="259"/>
        <v>3</v>
      </c>
      <c r="Y1842">
        <f t="shared" si="260"/>
        <v>0</v>
      </c>
    </row>
    <row r="1843" spans="1:25" x14ac:dyDescent="0.3">
      <c r="A1843" t="s">
        <v>1879</v>
      </c>
      <c r="B1843" s="1">
        <v>45683</v>
      </c>
      <c r="C1843" s="1">
        <v>45685</v>
      </c>
      <c r="D1843" s="1">
        <v>45685</v>
      </c>
      <c r="E1843" t="s">
        <v>23</v>
      </c>
      <c r="F1843" t="s">
        <v>17</v>
      </c>
      <c r="G1843" t="s">
        <v>24</v>
      </c>
      <c r="H1843" t="s">
        <v>33</v>
      </c>
      <c r="I1843" t="s">
        <v>26</v>
      </c>
      <c r="J1843" t="s">
        <v>27</v>
      </c>
      <c r="K1843">
        <v>9</v>
      </c>
      <c r="L1843">
        <v>156.88999999999999</v>
      </c>
      <c r="M1843">
        <v>99.33</v>
      </c>
      <c r="N1843">
        <v>6.55</v>
      </c>
      <c r="O1843">
        <v>15</v>
      </c>
      <c r="P1843">
        <f t="shared" si="252"/>
        <v>1</v>
      </c>
      <c r="Q1843" t="str">
        <f t="shared" si="253"/>
        <v>After 01-15</v>
      </c>
      <c r="R1843">
        <f t="shared" si="254"/>
        <v>133.35649999999998</v>
      </c>
      <c r="S1843">
        <f t="shared" si="255"/>
        <v>1200.2084999999997</v>
      </c>
      <c r="T1843">
        <f t="shared" si="256"/>
        <v>306.2384999999997</v>
      </c>
      <c r="U1843" s="2">
        <f>Monthly_Fixed_Costs!$I$2</f>
        <v>26.363636363636363</v>
      </c>
      <c r="V1843">
        <f t="shared" si="257"/>
        <v>58.949999999999996</v>
      </c>
      <c r="W1843" s="2">
        <f t="shared" si="258"/>
        <v>220.92486363636334</v>
      </c>
      <c r="X1843">
        <f t="shared" si="259"/>
        <v>2</v>
      </c>
      <c r="Y1843">
        <f t="shared" si="260"/>
        <v>0</v>
      </c>
    </row>
    <row r="1844" spans="1:25" x14ac:dyDescent="0.3">
      <c r="A1844" t="s">
        <v>1880</v>
      </c>
      <c r="B1844" s="1">
        <v>45679</v>
      </c>
      <c r="C1844" s="1">
        <v>45681</v>
      </c>
      <c r="D1844" s="1">
        <v>45683</v>
      </c>
      <c r="E1844" t="s">
        <v>23</v>
      </c>
      <c r="F1844" t="s">
        <v>17</v>
      </c>
      <c r="G1844" t="s">
        <v>18</v>
      </c>
      <c r="H1844" t="s">
        <v>25</v>
      </c>
      <c r="I1844" t="s">
        <v>26</v>
      </c>
      <c r="J1844" t="s">
        <v>27</v>
      </c>
      <c r="K1844">
        <v>12</v>
      </c>
      <c r="L1844">
        <v>147.30000000000001</v>
      </c>
      <c r="M1844">
        <v>68.92</v>
      </c>
      <c r="N1844">
        <v>6.55</v>
      </c>
      <c r="O1844">
        <v>10</v>
      </c>
      <c r="P1844">
        <f t="shared" si="252"/>
        <v>0</v>
      </c>
      <c r="Q1844" t="str">
        <f t="shared" si="253"/>
        <v>After 01-15</v>
      </c>
      <c r="R1844">
        <f t="shared" si="254"/>
        <v>132.57000000000002</v>
      </c>
      <c r="S1844">
        <f t="shared" si="255"/>
        <v>1590.8400000000001</v>
      </c>
      <c r="T1844">
        <f t="shared" si="256"/>
        <v>763.80000000000018</v>
      </c>
      <c r="U1844" s="2">
        <f>Monthly_Fixed_Costs!$I$2</f>
        <v>26.363636363636363</v>
      </c>
      <c r="V1844">
        <f t="shared" si="257"/>
        <v>78.599999999999994</v>
      </c>
      <c r="W1844" s="2">
        <f t="shared" si="258"/>
        <v>658.83636363636379</v>
      </c>
      <c r="X1844">
        <f t="shared" si="259"/>
        <v>4</v>
      </c>
      <c r="Y1844">
        <f t="shared" si="260"/>
        <v>0</v>
      </c>
    </row>
    <row r="1845" spans="1:25" x14ac:dyDescent="0.3">
      <c r="A1845" t="s">
        <v>1881</v>
      </c>
      <c r="B1845" s="1">
        <v>45661</v>
      </c>
      <c r="C1845" s="1">
        <v>45663</v>
      </c>
      <c r="D1845" s="1">
        <v>45662</v>
      </c>
      <c r="E1845" t="s">
        <v>16</v>
      </c>
      <c r="F1845" t="s">
        <v>45</v>
      </c>
      <c r="G1845" t="s">
        <v>24</v>
      </c>
      <c r="H1845" t="s">
        <v>33</v>
      </c>
      <c r="I1845" t="s">
        <v>38</v>
      </c>
      <c r="J1845" t="s">
        <v>21</v>
      </c>
      <c r="K1845">
        <v>5</v>
      </c>
      <c r="L1845">
        <v>31.05</v>
      </c>
      <c r="M1845">
        <v>16.64</v>
      </c>
      <c r="N1845">
        <v>8.73</v>
      </c>
      <c r="O1845">
        <v>15</v>
      </c>
      <c r="P1845">
        <f t="shared" si="252"/>
        <v>1</v>
      </c>
      <c r="Q1845" t="str">
        <f t="shared" si="253"/>
        <v>Before 01-15</v>
      </c>
      <c r="R1845">
        <f t="shared" si="254"/>
        <v>26.392499999999998</v>
      </c>
      <c r="S1845">
        <f t="shared" si="255"/>
        <v>131.96249999999998</v>
      </c>
      <c r="T1845">
        <f t="shared" si="256"/>
        <v>48.762499999999974</v>
      </c>
      <c r="U1845" s="2">
        <f>Monthly_Fixed_Costs!$I$2</f>
        <v>26.363636363636363</v>
      </c>
      <c r="V1845">
        <f t="shared" si="257"/>
        <v>43.650000000000006</v>
      </c>
      <c r="W1845" s="2">
        <f t="shared" si="258"/>
        <v>-21.251136363636391</v>
      </c>
      <c r="X1845">
        <f t="shared" si="259"/>
        <v>1</v>
      </c>
      <c r="Y1845">
        <f t="shared" si="260"/>
        <v>1</v>
      </c>
    </row>
    <row r="1846" spans="1:25" x14ac:dyDescent="0.3">
      <c r="A1846" t="s">
        <v>1882</v>
      </c>
      <c r="B1846" s="1">
        <v>45685</v>
      </c>
      <c r="C1846" s="1">
        <v>45688</v>
      </c>
      <c r="D1846" s="1">
        <v>45691</v>
      </c>
      <c r="E1846" t="s">
        <v>16</v>
      </c>
      <c r="F1846" t="s">
        <v>17</v>
      </c>
      <c r="G1846" t="s">
        <v>18</v>
      </c>
      <c r="H1846" t="s">
        <v>37</v>
      </c>
      <c r="I1846" t="s">
        <v>20</v>
      </c>
      <c r="J1846" t="s">
        <v>21</v>
      </c>
      <c r="K1846">
        <v>12</v>
      </c>
      <c r="L1846">
        <v>77.849999999999994</v>
      </c>
      <c r="M1846">
        <v>33.72</v>
      </c>
      <c r="N1846">
        <v>7.46</v>
      </c>
      <c r="O1846">
        <v>15</v>
      </c>
      <c r="P1846">
        <f t="shared" si="252"/>
        <v>0</v>
      </c>
      <c r="Q1846" t="str">
        <f t="shared" si="253"/>
        <v>After 01-15</v>
      </c>
      <c r="R1846">
        <f t="shared" si="254"/>
        <v>66.172499999999999</v>
      </c>
      <c r="S1846">
        <f t="shared" si="255"/>
        <v>794.06999999999994</v>
      </c>
      <c r="T1846">
        <f t="shared" si="256"/>
        <v>389.42999999999995</v>
      </c>
      <c r="U1846" s="2">
        <f>Monthly_Fixed_Costs!$I$2</f>
        <v>26.363636363636363</v>
      </c>
      <c r="V1846">
        <f t="shared" si="257"/>
        <v>89.52</v>
      </c>
      <c r="W1846" s="2">
        <f t="shared" si="258"/>
        <v>273.54636363636359</v>
      </c>
      <c r="X1846">
        <f t="shared" si="259"/>
        <v>6</v>
      </c>
      <c r="Y1846">
        <f t="shared" si="260"/>
        <v>0</v>
      </c>
    </row>
    <row r="1847" spans="1:25" x14ac:dyDescent="0.3">
      <c r="A1847" t="s">
        <v>1883</v>
      </c>
      <c r="B1847" s="1">
        <v>45660</v>
      </c>
      <c r="C1847" s="1">
        <v>45662</v>
      </c>
      <c r="D1847" s="1">
        <v>45662</v>
      </c>
      <c r="E1847" t="s">
        <v>23</v>
      </c>
      <c r="F1847" t="s">
        <v>45</v>
      </c>
      <c r="G1847" t="s">
        <v>18</v>
      </c>
      <c r="H1847" t="s">
        <v>37</v>
      </c>
      <c r="I1847" t="s">
        <v>74</v>
      </c>
      <c r="J1847" t="s">
        <v>27</v>
      </c>
      <c r="K1847">
        <v>3</v>
      </c>
      <c r="L1847">
        <v>178.03</v>
      </c>
      <c r="M1847">
        <v>87.45</v>
      </c>
      <c r="N1847">
        <v>7.75</v>
      </c>
      <c r="O1847">
        <v>15</v>
      </c>
      <c r="P1847">
        <f t="shared" si="252"/>
        <v>1</v>
      </c>
      <c r="Q1847" t="str">
        <f t="shared" si="253"/>
        <v>Before 01-15</v>
      </c>
      <c r="R1847">
        <f t="shared" si="254"/>
        <v>151.32550000000001</v>
      </c>
      <c r="S1847">
        <f t="shared" si="255"/>
        <v>453.97649999999999</v>
      </c>
      <c r="T1847">
        <f t="shared" si="256"/>
        <v>191.62649999999996</v>
      </c>
      <c r="U1847" s="2">
        <f>Monthly_Fixed_Costs!$I$2</f>
        <v>26.363636363636363</v>
      </c>
      <c r="V1847">
        <f t="shared" si="257"/>
        <v>23.25</v>
      </c>
      <c r="W1847" s="2">
        <f t="shared" si="258"/>
        <v>142.01286363636359</v>
      </c>
      <c r="X1847">
        <f t="shared" si="259"/>
        <v>2</v>
      </c>
      <c r="Y1847">
        <f t="shared" si="260"/>
        <v>0</v>
      </c>
    </row>
    <row r="1848" spans="1:25" x14ac:dyDescent="0.3">
      <c r="A1848" t="s">
        <v>1884</v>
      </c>
      <c r="B1848" s="1">
        <v>45663</v>
      </c>
      <c r="C1848" s="1">
        <v>45667</v>
      </c>
      <c r="D1848" s="1">
        <v>45667</v>
      </c>
      <c r="E1848" t="s">
        <v>16</v>
      </c>
      <c r="F1848" t="s">
        <v>32</v>
      </c>
      <c r="G1848" t="s">
        <v>24</v>
      </c>
      <c r="H1848" t="s">
        <v>33</v>
      </c>
      <c r="I1848" t="s">
        <v>26</v>
      </c>
      <c r="J1848" t="s">
        <v>27</v>
      </c>
      <c r="K1848">
        <v>8</v>
      </c>
      <c r="L1848">
        <v>181.87</v>
      </c>
      <c r="M1848">
        <v>113.65</v>
      </c>
      <c r="N1848">
        <v>11.58</v>
      </c>
      <c r="O1848">
        <v>10</v>
      </c>
      <c r="P1848">
        <f t="shared" si="252"/>
        <v>1</v>
      </c>
      <c r="Q1848" t="str">
        <f t="shared" si="253"/>
        <v>Before 01-15</v>
      </c>
      <c r="R1848">
        <f t="shared" si="254"/>
        <v>163.68300000000002</v>
      </c>
      <c r="S1848">
        <f t="shared" si="255"/>
        <v>1309.4640000000002</v>
      </c>
      <c r="T1848">
        <f t="shared" si="256"/>
        <v>400.26400000000012</v>
      </c>
      <c r="U1848" s="2">
        <f>Monthly_Fixed_Costs!$I$2</f>
        <v>26.363636363636363</v>
      </c>
      <c r="V1848">
        <f t="shared" si="257"/>
        <v>92.64</v>
      </c>
      <c r="W1848" s="2">
        <f t="shared" si="258"/>
        <v>281.26036363636376</v>
      </c>
      <c r="X1848">
        <f t="shared" si="259"/>
        <v>4</v>
      </c>
      <c r="Y1848">
        <f t="shared" si="260"/>
        <v>0</v>
      </c>
    </row>
    <row r="1849" spans="1:25" x14ac:dyDescent="0.3">
      <c r="A1849" t="s">
        <v>1885</v>
      </c>
      <c r="B1849" s="1">
        <v>45688</v>
      </c>
      <c r="C1849" s="1">
        <v>45692</v>
      </c>
      <c r="D1849" s="1">
        <v>45694</v>
      </c>
      <c r="E1849" t="s">
        <v>16</v>
      </c>
      <c r="F1849" t="s">
        <v>41</v>
      </c>
      <c r="G1849" t="s">
        <v>24</v>
      </c>
      <c r="H1849" t="s">
        <v>37</v>
      </c>
      <c r="I1849" t="s">
        <v>56</v>
      </c>
      <c r="J1849" t="s">
        <v>35</v>
      </c>
      <c r="K1849">
        <v>15</v>
      </c>
      <c r="L1849">
        <v>175.05</v>
      </c>
      <c r="M1849">
        <v>82.66</v>
      </c>
      <c r="N1849">
        <v>5.92</v>
      </c>
      <c r="O1849">
        <v>15</v>
      </c>
      <c r="P1849">
        <f t="shared" si="252"/>
        <v>0</v>
      </c>
      <c r="Q1849" t="str">
        <f t="shared" si="253"/>
        <v>After 01-15</v>
      </c>
      <c r="R1849">
        <f t="shared" si="254"/>
        <v>148.79250000000002</v>
      </c>
      <c r="S1849">
        <f t="shared" si="255"/>
        <v>2231.8875000000003</v>
      </c>
      <c r="T1849">
        <f t="shared" si="256"/>
        <v>991.98750000000041</v>
      </c>
      <c r="U1849" s="2">
        <f>Monthly_Fixed_Costs!$I$2</f>
        <v>26.363636363636363</v>
      </c>
      <c r="V1849">
        <f t="shared" si="257"/>
        <v>88.8</v>
      </c>
      <c r="W1849" s="2">
        <f t="shared" si="258"/>
        <v>876.82386363636408</v>
      </c>
      <c r="X1849">
        <f t="shared" si="259"/>
        <v>6</v>
      </c>
      <c r="Y1849">
        <f t="shared" si="260"/>
        <v>0</v>
      </c>
    </row>
    <row r="1850" spans="1:25" x14ac:dyDescent="0.3">
      <c r="A1850" t="s">
        <v>1886</v>
      </c>
      <c r="B1850" s="1">
        <v>45684</v>
      </c>
      <c r="C1850" s="1">
        <v>45686</v>
      </c>
      <c r="D1850" s="1">
        <v>45688</v>
      </c>
      <c r="E1850" t="s">
        <v>16</v>
      </c>
      <c r="F1850" t="s">
        <v>17</v>
      </c>
      <c r="G1850" t="s">
        <v>18</v>
      </c>
      <c r="H1850" t="s">
        <v>19</v>
      </c>
      <c r="I1850" t="s">
        <v>74</v>
      </c>
      <c r="J1850" t="s">
        <v>27</v>
      </c>
      <c r="K1850">
        <v>5</v>
      </c>
      <c r="L1850">
        <v>67.19</v>
      </c>
      <c r="M1850">
        <v>41.77</v>
      </c>
      <c r="N1850">
        <v>5.74</v>
      </c>
      <c r="O1850">
        <v>5</v>
      </c>
      <c r="P1850">
        <f t="shared" si="252"/>
        <v>0</v>
      </c>
      <c r="Q1850" t="str">
        <f t="shared" si="253"/>
        <v>After 01-15</v>
      </c>
      <c r="R1850">
        <f t="shared" si="254"/>
        <v>63.830499999999994</v>
      </c>
      <c r="S1850">
        <f t="shared" si="255"/>
        <v>319.15249999999997</v>
      </c>
      <c r="T1850">
        <f t="shared" si="256"/>
        <v>110.30249999999995</v>
      </c>
      <c r="U1850" s="2">
        <f>Monthly_Fixed_Costs!$I$2</f>
        <v>26.363636363636363</v>
      </c>
      <c r="V1850">
        <f t="shared" si="257"/>
        <v>28.700000000000003</v>
      </c>
      <c r="W1850" s="2">
        <f t="shared" si="258"/>
        <v>55.23886363636359</v>
      </c>
      <c r="X1850">
        <f t="shared" si="259"/>
        <v>4</v>
      </c>
      <c r="Y1850">
        <f t="shared" si="260"/>
        <v>0</v>
      </c>
    </row>
    <row r="1851" spans="1:25" x14ac:dyDescent="0.3">
      <c r="A1851" t="s">
        <v>1887</v>
      </c>
      <c r="B1851" s="1">
        <v>45685</v>
      </c>
      <c r="C1851" s="1">
        <v>45689</v>
      </c>
      <c r="D1851" s="1">
        <v>45689</v>
      </c>
      <c r="E1851" t="s">
        <v>16</v>
      </c>
      <c r="F1851" t="s">
        <v>17</v>
      </c>
      <c r="G1851" t="s">
        <v>18</v>
      </c>
      <c r="H1851" t="s">
        <v>19</v>
      </c>
      <c r="I1851" t="s">
        <v>47</v>
      </c>
      <c r="J1851" t="s">
        <v>35</v>
      </c>
      <c r="K1851">
        <v>17</v>
      </c>
      <c r="L1851">
        <v>37.29</v>
      </c>
      <c r="M1851">
        <v>19.649999999999999</v>
      </c>
      <c r="N1851">
        <v>4.7699999999999996</v>
      </c>
      <c r="O1851">
        <v>5</v>
      </c>
      <c r="P1851">
        <f t="shared" si="252"/>
        <v>1</v>
      </c>
      <c r="Q1851" t="str">
        <f t="shared" si="253"/>
        <v>After 01-15</v>
      </c>
      <c r="R1851">
        <f t="shared" si="254"/>
        <v>35.4255</v>
      </c>
      <c r="S1851">
        <f t="shared" si="255"/>
        <v>602.23350000000005</v>
      </c>
      <c r="T1851">
        <f t="shared" si="256"/>
        <v>268.18350000000009</v>
      </c>
      <c r="U1851" s="2">
        <f>Monthly_Fixed_Costs!$I$2</f>
        <v>26.363636363636363</v>
      </c>
      <c r="V1851">
        <f t="shared" si="257"/>
        <v>81.089999999999989</v>
      </c>
      <c r="W1851" s="2">
        <f t="shared" si="258"/>
        <v>160.72986363636375</v>
      </c>
      <c r="X1851">
        <f t="shared" si="259"/>
        <v>4</v>
      </c>
      <c r="Y1851">
        <f t="shared" si="260"/>
        <v>0</v>
      </c>
    </row>
    <row r="1852" spans="1:25" x14ac:dyDescent="0.3">
      <c r="A1852" t="s">
        <v>1888</v>
      </c>
      <c r="B1852" s="1">
        <v>45681</v>
      </c>
      <c r="C1852" s="1">
        <v>45684</v>
      </c>
      <c r="D1852" s="1">
        <v>45684</v>
      </c>
      <c r="E1852" t="s">
        <v>23</v>
      </c>
      <c r="F1852" t="s">
        <v>45</v>
      </c>
      <c r="G1852" t="s">
        <v>24</v>
      </c>
      <c r="H1852" t="s">
        <v>33</v>
      </c>
      <c r="I1852" t="s">
        <v>20</v>
      </c>
      <c r="J1852" t="s">
        <v>21</v>
      </c>
      <c r="K1852">
        <v>4</v>
      </c>
      <c r="L1852">
        <v>58.76</v>
      </c>
      <c r="M1852">
        <v>30.61</v>
      </c>
      <c r="N1852">
        <v>3.33</v>
      </c>
      <c r="O1852">
        <v>0</v>
      </c>
      <c r="P1852">
        <f t="shared" si="252"/>
        <v>1</v>
      </c>
      <c r="Q1852" t="str">
        <f t="shared" si="253"/>
        <v>After 01-15</v>
      </c>
      <c r="R1852">
        <f t="shared" si="254"/>
        <v>58.76</v>
      </c>
      <c r="S1852">
        <f t="shared" si="255"/>
        <v>235.04</v>
      </c>
      <c r="T1852">
        <f t="shared" si="256"/>
        <v>112.6</v>
      </c>
      <c r="U1852" s="2">
        <f>Monthly_Fixed_Costs!$I$2</f>
        <v>26.363636363636363</v>
      </c>
      <c r="V1852">
        <f t="shared" si="257"/>
        <v>13.32</v>
      </c>
      <c r="W1852" s="2">
        <f t="shared" si="258"/>
        <v>72.916363636363627</v>
      </c>
      <c r="X1852">
        <f t="shared" si="259"/>
        <v>3</v>
      </c>
      <c r="Y1852">
        <f t="shared" si="260"/>
        <v>0</v>
      </c>
    </row>
    <row r="1853" spans="1:25" x14ac:dyDescent="0.3">
      <c r="A1853" t="s">
        <v>1889</v>
      </c>
      <c r="B1853" s="1">
        <v>45672</v>
      </c>
      <c r="C1853" s="1">
        <v>45676</v>
      </c>
      <c r="D1853" s="1">
        <v>45675</v>
      </c>
      <c r="E1853" t="s">
        <v>23</v>
      </c>
      <c r="F1853" t="s">
        <v>17</v>
      </c>
      <c r="G1853" t="s">
        <v>24</v>
      </c>
      <c r="H1853" t="s">
        <v>19</v>
      </c>
      <c r="I1853" t="s">
        <v>38</v>
      </c>
      <c r="J1853" t="s">
        <v>21</v>
      </c>
      <c r="K1853">
        <v>1</v>
      </c>
      <c r="L1853">
        <v>43.46</v>
      </c>
      <c r="M1853">
        <v>22.54</v>
      </c>
      <c r="N1853">
        <v>11.1</v>
      </c>
      <c r="O1853">
        <v>0</v>
      </c>
      <c r="P1853">
        <f t="shared" si="252"/>
        <v>1</v>
      </c>
      <c r="Q1853" t="str">
        <f t="shared" si="253"/>
        <v>Before 01-15</v>
      </c>
      <c r="R1853">
        <f t="shared" si="254"/>
        <v>43.46</v>
      </c>
      <c r="S1853">
        <f t="shared" si="255"/>
        <v>43.46</v>
      </c>
      <c r="T1853">
        <f t="shared" si="256"/>
        <v>20.92</v>
      </c>
      <c r="U1853" s="2">
        <f>Monthly_Fixed_Costs!$I$2</f>
        <v>26.363636363636363</v>
      </c>
      <c r="V1853">
        <f t="shared" si="257"/>
        <v>11.1</v>
      </c>
      <c r="W1853" s="2">
        <f t="shared" si="258"/>
        <v>-16.543636363636359</v>
      </c>
      <c r="X1853">
        <f t="shared" si="259"/>
        <v>3</v>
      </c>
      <c r="Y1853">
        <f t="shared" si="260"/>
        <v>1</v>
      </c>
    </row>
    <row r="1854" spans="1:25" x14ac:dyDescent="0.3">
      <c r="A1854" t="s">
        <v>1890</v>
      </c>
      <c r="B1854" s="1">
        <v>45662</v>
      </c>
      <c r="C1854" s="1">
        <v>45665</v>
      </c>
      <c r="D1854" s="1">
        <v>45664</v>
      </c>
      <c r="E1854" t="s">
        <v>23</v>
      </c>
      <c r="F1854" t="s">
        <v>17</v>
      </c>
      <c r="G1854" t="s">
        <v>24</v>
      </c>
      <c r="H1854" t="s">
        <v>19</v>
      </c>
      <c r="I1854" t="s">
        <v>20</v>
      </c>
      <c r="J1854" t="s">
        <v>21</v>
      </c>
      <c r="K1854">
        <v>7</v>
      </c>
      <c r="L1854">
        <v>151.44999999999999</v>
      </c>
      <c r="M1854">
        <v>71.23</v>
      </c>
      <c r="N1854">
        <v>3.93</v>
      </c>
      <c r="O1854">
        <v>15</v>
      </c>
      <c r="P1854">
        <f t="shared" si="252"/>
        <v>1</v>
      </c>
      <c r="Q1854" t="str">
        <f t="shared" si="253"/>
        <v>Before 01-15</v>
      </c>
      <c r="R1854">
        <f t="shared" si="254"/>
        <v>128.73249999999999</v>
      </c>
      <c r="S1854">
        <f t="shared" si="255"/>
        <v>901.12749999999994</v>
      </c>
      <c r="T1854">
        <f t="shared" si="256"/>
        <v>402.51749999999993</v>
      </c>
      <c r="U1854" s="2">
        <f>Monthly_Fixed_Costs!$I$2</f>
        <v>26.363636363636363</v>
      </c>
      <c r="V1854">
        <f t="shared" si="257"/>
        <v>27.51</v>
      </c>
      <c r="W1854" s="2">
        <f t="shared" si="258"/>
        <v>348.64386363636356</v>
      </c>
      <c r="X1854">
        <f t="shared" si="259"/>
        <v>2</v>
      </c>
      <c r="Y1854">
        <f t="shared" si="260"/>
        <v>0</v>
      </c>
    </row>
    <row r="1855" spans="1:25" x14ac:dyDescent="0.3">
      <c r="A1855" t="s">
        <v>1891</v>
      </c>
      <c r="B1855" s="1">
        <v>45663</v>
      </c>
      <c r="C1855" s="1">
        <v>45667</v>
      </c>
      <c r="D1855" s="1">
        <v>45667</v>
      </c>
      <c r="E1855" t="s">
        <v>16</v>
      </c>
      <c r="F1855" t="s">
        <v>17</v>
      </c>
      <c r="G1855" t="s">
        <v>24</v>
      </c>
      <c r="H1855" t="s">
        <v>25</v>
      </c>
      <c r="I1855" t="s">
        <v>74</v>
      </c>
      <c r="J1855" t="s">
        <v>27</v>
      </c>
      <c r="K1855">
        <v>10</v>
      </c>
      <c r="L1855">
        <v>61.56</v>
      </c>
      <c r="M1855">
        <v>36.89</v>
      </c>
      <c r="N1855">
        <v>8.7899999999999991</v>
      </c>
      <c r="O1855">
        <v>15</v>
      </c>
      <c r="P1855">
        <f t="shared" si="252"/>
        <v>1</v>
      </c>
      <c r="Q1855" t="str">
        <f t="shared" si="253"/>
        <v>Before 01-15</v>
      </c>
      <c r="R1855">
        <f t="shared" si="254"/>
        <v>52.326000000000001</v>
      </c>
      <c r="S1855">
        <f t="shared" si="255"/>
        <v>523.26</v>
      </c>
      <c r="T1855">
        <f t="shared" si="256"/>
        <v>154.36000000000001</v>
      </c>
      <c r="U1855" s="2">
        <f>Monthly_Fixed_Costs!$I$2</f>
        <v>26.363636363636363</v>
      </c>
      <c r="V1855">
        <f t="shared" si="257"/>
        <v>87.899999999999991</v>
      </c>
      <c r="W1855" s="2">
        <f t="shared" si="258"/>
        <v>40.096363636363662</v>
      </c>
      <c r="X1855">
        <f t="shared" si="259"/>
        <v>4</v>
      </c>
      <c r="Y1855">
        <f t="shared" si="260"/>
        <v>0</v>
      </c>
    </row>
    <row r="1856" spans="1:25" x14ac:dyDescent="0.3">
      <c r="A1856" t="s">
        <v>1892</v>
      </c>
      <c r="B1856" s="1">
        <v>45687</v>
      </c>
      <c r="C1856" s="1">
        <v>45690</v>
      </c>
      <c r="D1856" s="1">
        <v>45692</v>
      </c>
      <c r="E1856" t="s">
        <v>16</v>
      </c>
      <c r="F1856" t="s">
        <v>45</v>
      </c>
      <c r="G1856" t="s">
        <v>24</v>
      </c>
      <c r="H1856" t="s">
        <v>19</v>
      </c>
      <c r="I1856" t="s">
        <v>20</v>
      </c>
      <c r="J1856" t="s">
        <v>21</v>
      </c>
      <c r="K1856">
        <v>6</v>
      </c>
      <c r="L1856">
        <v>140.29</v>
      </c>
      <c r="M1856">
        <v>65.91</v>
      </c>
      <c r="N1856">
        <v>11.28</v>
      </c>
      <c r="O1856">
        <v>0</v>
      </c>
      <c r="P1856">
        <f t="shared" si="252"/>
        <v>0</v>
      </c>
      <c r="Q1856" t="str">
        <f t="shared" si="253"/>
        <v>After 01-15</v>
      </c>
      <c r="R1856">
        <f t="shared" si="254"/>
        <v>140.29</v>
      </c>
      <c r="S1856">
        <f t="shared" si="255"/>
        <v>841.74</v>
      </c>
      <c r="T1856">
        <f t="shared" si="256"/>
        <v>446.28000000000003</v>
      </c>
      <c r="U1856" s="2">
        <f>Monthly_Fixed_Costs!$I$2</f>
        <v>26.363636363636363</v>
      </c>
      <c r="V1856">
        <f t="shared" si="257"/>
        <v>67.679999999999993</v>
      </c>
      <c r="W1856" s="2">
        <f t="shared" si="258"/>
        <v>352.23636363636365</v>
      </c>
      <c r="X1856">
        <f t="shared" si="259"/>
        <v>5</v>
      </c>
      <c r="Y1856">
        <f t="shared" si="260"/>
        <v>0</v>
      </c>
    </row>
    <row r="1857" spans="1:25" x14ac:dyDescent="0.3">
      <c r="A1857" t="s">
        <v>1893</v>
      </c>
      <c r="B1857" s="1">
        <v>45672</v>
      </c>
      <c r="C1857" s="1">
        <v>45674</v>
      </c>
      <c r="D1857" s="1">
        <v>45674</v>
      </c>
      <c r="E1857" t="s">
        <v>16</v>
      </c>
      <c r="F1857" t="s">
        <v>45</v>
      </c>
      <c r="G1857" t="s">
        <v>24</v>
      </c>
      <c r="H1857" t="s">
        <v>25</v>
      </c>
      <c r="I1857" t="s">
        <v>29</v>
      </c>
      <c r="J1857" t="s">
        <v>27</v>
      </c>
      <c r="K1857">
        <v>10</v>
      </c>
      <c r="L1857">
        <v>187.28</v>
      </c>
      <c r="M1857">
        <v>89.28</v>
      </c>
      <c r="N1857">
        <v>5.23</v>
      </c>
      <c r="O1857">
        <v>0</v>
      </c>
      <c r="P1857">
        <f t="shared" si="252"/>
        <v>1</v>
      </c>
      <c r="Q1857" t="str">
        <f t="shared" si="253"/>
        <v>Before 01-15</v>
      </c>
      <c r="R1857">
        <f t="shared" si="254"/>
        <v>187.28</v>
      </c>
      <c r="S1857">
        <f t="shared" si="255"/>
        <v>1872.8</v>
      </c>
      <c r="T1857">
        <f t="shared" si="256"/>
        <v>980</v>
      </c>
      <c r="U1857" s="2">
        <f>Monthly_Fixed_Costs!$I$2</f>
        <v>26.363636363636363</v>
      </c>
      <c r="V1857">
        <f t="shared" si="257"/>
        <v>52.300000000000004</v>
      </c>
      <c r="W1857" s="2">
        <f t="shared" si="258"/>
        <v>901.33636363636367</v>
      </c>
      <c r="X1857">
        <f t="shared" si="259"/>
        <v>2</v>
      </c>
      <c r="Y1857">
        <f t="shared" si="260"/>
        <v>0</v>
      </c>
    </row>
    <row r="1858" spans="1:25" x14ac:dyDescent="0.3">
      <c r="A1858" t="s">
        <v>1894</v>
      </c>
      <c r="B1858" s="1">
        <v>45677</v>
      </c>
      <c r="C1858" s="1">
        <v>45680</v>
      </c>
      <c r="D1858" s="1">
        <v>45681</v>
      </c>
      <c r="E1858" t="s">
        <v>23</v>
      </c>
      <c r="F1858" t="s">
        <v>41</v>
      </c>
      <c r="G1858" t="s">
        <v>24</v>
      </c>
      <c r="H1858" t="s">
        <v>19</v>
      </c>
      <c r="I1858" t="s">
        <v>26</v>
      </c>
      <c r="J1858" t="s">
        <v>27</v>
      </c>
      <c r="K1858">
        <v>4</v>
      </c>
      <c r="L1858">
        <v>29.86</v>
      </c>
      <c r="M1858">
        <v>14.55</v>
      </c>
      <c r="N1858">
        <v>10.55</v>
      </c>
      <c r="O1858">
        <v>5</v>
      </c>
      <c r="P1858">
        <f t="shared" si="252"/>
        <v>0</v>
      </c>
      <c r="Q1858" t="str">
        <f t="shared" si="253"/>
        <v>After 01-15</v>
      </c>
      <c r="R1858">
        <f t="shared" si="254"/>
        <v>28.366999999999997</v>
      </c>
      <c r="S1858">
        <f t="shared" si="255"/>
        <v>113.46799999999999</v>
      </c>
      <c r="T1858">
        <f t="shared" si="256"/>
        <v>55.267999999999986</v>
      </c>
      <c r="U1858" s="2">
        <f>Monthly_Fixed_Costs!$I$2</f>
        <v>26.363636363636363</v>
      </c>
      <c r="V1858">
        <f t="shared" si="257"/>
        <v>42.2</v>
      </c>
      <c r="W1858" s="2">
        <f t="shared" si="258"/>
        <v>-13.295636363636376</v>
      </c>
      <c r="X1858">
        <f t="shared" si="259"/>
        <v>4</v>
      </c>
      <c r="Y1858">
        <f t="shared" si="260"/>
        <v>1</v>
      </c>
    </row>
    <row r="1859" spans="1:25" x14ac:dyDescent="0.3">
      <c r="A1859" t="s">
        <v>1895</v>
      </c>
      <c r="B1859" s="1">
        <v>45686</v>
      </c>
      <c r="C1859" s="1">
        <v>45688</v>
      </c>
      <c r="D1859" s="1">
        <v>45687</v>
      </c>
      <c r="E1859" t="s">
        <v>16</v>
      </c>
      <c r="F1859" t="s">
        <v>32</v>
      </c>
      <c r="G1859" t="s">
        <v>18</v>
      </c>
      <c r="H1859" t="s">
        <v>19</v>
      </c>
      <c r="I1859" t="s">
        <v>26</v>
      </c>
      <c r="J1859" t="s">
        <v>27</v>
      </c>
      <c r="K1859">
        <v>16</v>
      </c>
      <c r="L1859">
        <v>123.01</v>
      </c>
      <c r="M1859">
        <v>56.3</v>
      </c>
      <c r="N1859">
        <v>8.56</v>
      </c>
      <c r="O1859">
        <v>15</v>
      </c>
      <c r="P1859">
        <f t="shared" ref="P1859:P1922" si="261">IF(D1859-C1859 &lt;= 0,1,0)</f>
        <v>1</v>
      </c>
      <c r="Q1859" t="str">
        <f t="shared" ref="Q1859:Q1922" si="262">IF(B1859&lt;=DATE(2025,1,15),"Before 01-15","After 01-15")</f>
        <v>After 01-15</v>
      </c>
      <c r="R1859">
        <f t="shared" ref="R1859:R1922" si="263">L1859*(1-(0.01*O1859))</f>
        <v>104.5585</v>
      </c>
      <c r="S1859">
        <f t="shared" ref="S1859:S1922" si="264">R1859*K1859</f>
        <v>1672.9359999999999</v>
      </c>
      <c r="T1859">
        <f t="shared" ref="T1859:T1922" si="265">S1859-(M1859*K1859)</f>
        <v>772.13599999999997</v>
      </c>
      <c r="U1859" s="2">
        <f>Monthly_Fixed_Costs!$I$2</f>
        <v>26.363636363636363</v>
      </c>
      <c r="V1859">
        <f t="shared" ref="V1859:V1922" si="266">N1859*K1859</f>
        <v>136.96</v>
      </c>
      <c r="W1859" s="2">
        <f t="shared" ref="W1859:W1922" si="267">T1859-(U1859+V1859)</f>
        <v>608.81236363636356</v>
      </c>
      <c r="X1859">
        <f t="shared" ref="X1859:X1922" si="268">D1859-B1859</f>
        <v>1</v>
      </c>
      <c r="Y1859">
        <f t="shared" ref="Y1859:Y1922" si="269">IF(W1859&lt;10,1,0)</f>
        <v>0</v>
      </c>
    </row>
    <row r="1860" spans="1:25" x14ac:dyDescent="0.3">
      <c r="A1860" t="s">
        <v>1896</v>
      </c>
      <c r="B1860" s="1">
        <v>45684</v>
      </c>
      <c r="C1860" s="1">
        <v>45687</v>
      </c>
      <c r="D1860" s="1">
        <v>45686</v>
      </c>
      <c r="E1860" t="s">
        <v>16</v>
      </c>
      <c r="F1860" t="s">
        <v>32</v>
      </c>
      <c r="G1860" t="s">
        <v>18</v>
      </c>
      <c r="H1860" t="s">
        <v>19</v>
      </c>
      <c r="I1860" t="s">
        <v>56</v>
      </c>
      <c r="J1860" t="s">
        <v>35</v>
      </c>
      <c r="K1860">
        <v>6</v>
      </c>
      <c r="L1860">
        <v>163.62</v>
      </c>
      <c r="M1860">
        <v>82.16</v>
      </c>
      <c r="N1860">
        <v>8.9</v>
      </c>
      <c r="O1860">
        <v>5</v>
      </c>
      <c r="P1860">
        <f t="shared" si="261"/>
        <v>1</v>
      </c>
      <c r="Q1860" t="str">
        <f t="shared" si="262"/>
        <v>After 01-15</v>
      </c>
      <c r="R1860">
        <f t="shared" si="263"/>
        <v>155.43899999999999</v>
      </c>
      <c r="S1860">
        <f t="shared" si="264"/>
        <v>932.63400000000001</v>
      </c>
      <c r="T1860">
        <f t="shared" si="265"/>
        <v>439.67400000000004</v>
      </c>
      <c r="U1860" s="2">
        <f>Monthly_Fixed_Costs!$I$2</f>
        <v>26.363636363636363</v>
      </c>
      <c r="V1860">
        <f t="shared" si="266"/>
        <v>53.400000000000006</v>
      </c>
      <c r="W1860" s="2">
        <f t="shared" si="267"/>
        <v>359.91036363636368</v>
      </c>
      <c r="X1860">
        <f t="shared" si="268"/>
        <v>2</v>
      </c>
      <c r="Y1860">
        <f t="shared" si="269"/>
        <v>0</v>
      </c>
    </row>
    <row r="1861" spans="1:25" x14ac:dyDescent="0.3">
      <c r="A1861" t="s">
        <v>1897</v>
      </c>
      <c r="B1861" s="1">
        <v>45679</v>
      </c>
      <c r="C1861" s="1">
        <v>45681</v>
      </c>
      <c r="D1861" s="1">
        <v>45682</v>
      </c>
      <c r="E1861" t="s">
        <v>16</v>
      </c>
      <c r="F1861" t="s">
        <v>41</v>
      </c>
      <c r="G1861" t="s">
        <v>24</v>
      </c>
      <c r="H1861" t="s">
        <v>25</v>
      </c>
      <c r="I1861" t="s">
        <v>34</v>
      </c>
      <c r="J1861" t="s">
        <v>35</v>
      </c>
      <c r="K1861">
        <v>10</v>
      </c>
      <c r="L1861">
        <v>59.96</v>
      </c>
      <c r="M1861">
        <v>30.49</v>
      </c>
      <c r="N1861">
        <v>8.2899999999999991</v>
      </c>
      <c r="O1861">
        <v>10</v>
      </c>
      <c r="P1861">
        <f t="shared" si="261"/>
        <v>0</v>
      </c>
      <c r="Q1861" t="str">
        <f t="shared" si="262"/>
        <v>After 01-15</v>
      </c>
      <c r="R1861">
        <f t="shared" si="263"/>
        <v>53.963999999999999</v>
      </c>
      <c r="S1861">
        <f t="shared" si="264"/>
        <v>539.64</v>
      </c>
      <c r="T1861">
        <f t="shared" si="265"/>
        <v>234.74</v>
      </c>
      <c r="U1861" s="2">
        <f>Monthly_Fixed_Costs!$I$2</f>
        <v>26.363636363636363</v>
      </c>
      <c r="V1861">
        <f t="shared" si="266"/>
        <v>82.899999999999991</v>
      </c>
      <c r="W1861" s="2">
        <f t="shared" si="267"/>
        <v>125.47636363636366</v>
      </c>
      <c r="X1861">
        <f t="shared" si="268"/>
        <v>3</v>
      </c>
      <c r="Y1861">
        <f t="shared" si="269"/>
        <v>0</v>
      </c>
    </row>
    <row r="1862" spans="1:25" x14ac:dyDescent="0.3">
      <c r="A1862" t="s">
        <v>1898</v>
      </c>
      <c r="B1862" s="1">
        <v>45683</v>
      </c>
      <c r="C1862" s="1">
        <v>45685</v>
      </c>
      <c r="D1862" s="1">
        <v>45684</v>
      </c>
      <c r="E1862" t="s">
        <v>16</v>
      </c>
      <c r="F1862" t="s">
        <v>45</v>
      </c>
      <c r="G1862" t="s">
        <v>18</v>
      </c>
      <c r="H1862" t="s">
        <v>25</v>
      </c>
      <c r="I1862" t="s">
        <v>38</v>
      </c>
      <c r="J1862" t="s">
        <v>21</v>
      </c>
      <c r="K1862">
        <v>15</v>
      </c>
      <c r="L1862">
        <v>176.67</v>
      </c>
      <c r="M1862">
        <v>89.15</v>
      </c>
      <c r="N1862">
        <v>9.42</v>
      </c>
      <c r="O1862">
        <v>0</v>
      </c>
      <c r="P1862">
        <f t="shared" si="261"/>
        <v>1</v>
      </c>
      <c r="Q1862" t="str">
        <f t="shared" si="262"/>
        <v>After 01-15</v>
      </c>
      <c r="R1862">
        <f t="shared" si="263"/>
        <v>176.67</v>
      </c>
      <c r="S1862">
        <f t="shared" si="264"/>
        <v>2650.0499999999997</v>
      </c>
      <c r="T1862">
        <f t="shared" si="265"/>
        <v>1312.7999999999997</v>
      </c>
      <c r="U1862" s="2">
        <f>Monthly_Fixed_Costs!$I$2</f>
        <v>26.363636363636363</v>
      </c>
      <c r="V1862">
        <f t="shared" si="266"/>
        <v>141.30000000000001</v>
      </c>
      <c r="W1862" s="2">
        <f t="shared" si="267"/>
        <v>1145.1363636363633</v>
      </c>
      <c r="X1862">
        <f t="shared" si="268"/>
        <v>1</v>
      </c>
      <c r="Y1862">
        <f t="shared" si="269"/>
        <v>0</v>
      </c>
    </row>
    <row r="1863" spans="1:25" x14ac:dyDescent="0.3">
      <c r="A1863" t="s">
        <v>1899</v>
      </c>
      <c r="B1863" s="1">
        <v>45685</v>
      </c>
      <c r="C1863" s="1">
        <v>45687</v>
      </c>
      <c r="D1863" s="1">
        <v>45687</v>
      </c>
      <c r="E1863" t="s">
        <v>23</v>
      </c>
      <c r="F1863" t="s">
        <v>32</v>
      </c>
      <c r="G1863" t="s">
        <v>18</v>
      </c>
      <c r="H1863" t="s">
        <v>37</v>
      </c>
      <c r="I1863" t="s">
        <v>26</v>
      </c>
      <c r="J1863" t="s">
        <v>27</v>
      </c>
      <c r="K1863">
        <v>16</v>
      </c>
      <c r="L1863">
        <v>81.459999999999994</v>
      </c>
      <c r="M1863">
        <v>39.15</v>
      </c>
      <c r="N1863">
        <v>5.57</v>
      </c>
      <c r="O1863">
        <v>5</v>
      </c>
      <c r="P1863">
        <f t="shared" si="261"/>
        <v>1</v>
      </c>
      <c r="Q1863" t="str">
        <f t="shared" si="262"/>
        <v>After 01-15</v>
      </c>
      <c r="R1863">
        <f t="shared" si="263"/>
        <v>77.386999999999986</v>
      </c>
      <c r="S1863">
        <f t="shared" si="264"/>
        <v>1238.1919999999998</v>
      </c>
      <c r="T1863">
        <f t="shared" si="265"/>
        <v>611.7919999999998</v>
      </c>
      <c r="U1863" s="2">
        <f>Monthly_Fixed_Costs!$I$2</f>
        <v>26.363636363636363</v>
      </c>
      <c r="V1863">
        <f t="shared" si="266"/>
        <v>89.12</v>
      </c>
      <c r="W1863" s="2">
        <f t="shared" si="267"/>
        <v>496.30836363636342</v>
      </c>
      <c r="X1863">
        <f t="shared" si="268"/>
        <v>2</v>
      </c>
      <c r="Y1863">
        <f t="shared" si="269"/>
        <v>0</v>
      </c>
    </row>
    <row r="1864" spans="1:25" x14ac:dyDescent="0.3">
      <c r="A1864" t="s">
        <v>1900</v>
      </c>
      <c r="B1864" s="1">
        <v>45684</v>
      </c>
      <c r="C1864" s="1">
        <v>45687</v>
      </c>
      <c r="D1864" s="1">
        <v>45690</v>
      </c>
      <c r="E1864" t="s">
        <v>16</v>
      </c>
      <c r="F1864" t="s">
        <v>32</v>
      </c>
      <c r="G1864" t="s">
        <v>18</v>
      </c>
      <c r="H1864" t="s">
        <v>33</v>
      </c>
      <c r="I1864" t="s">
        <v>20</v>
      </c>
      <c r="J1864" t="s">
        <v>21</v>
      </c>
      <c r="K1864">
        <v>13</v>
      </c>
      <c r="L1864">
        <v>101.09</v>
      </c>
      <c r="M1864">
        <v>65.569999999999993</v>
      </c>
      <c r="N1864">
        <v>6.29</v>
      </c>
      <c r="O1864">
        <v>15</v>
      </c>
      <c r="P1864">
        <f t="shared" si="261"/>
        <v>0</v>
      </c>
      <c r="Q1864" t="str">
        <f t="shared" si="262"/>
        <v>After 01-15</v>
      </c>
      <c r="R1864">
        <f t="shared" si="263"/>
        <v>85.926500000000004</v>
      </c>
      <c r="S1864">
        <f t="shared" si="264"/>
        <v>1117.0445</v>
      </c>
      <c r="T1864">
        <f t="shared" si="265"/>
        <v>264.63450000000012</v>
      </c>
      <c r="U1864" s="2">
        <f>Monthly_Fixed_Costs!$I$2</f>
        <v>26.363636363636363</v>
      </c>
      <c r="V1864">
        <f t="shared" si="266"/>
        <v>81.77</v>
      </c>
      <c r="W1864" s="2">
        <f t="shared" si="267"/>
        <v>156.50086363636376</v>
      </c>
      <c r="X1864">
        <f t="shared" si="268"/>
        <v>6</v>
      </c>
      <c r="Y1864">
        <f t="shared" si="269"/>
        <v>0</v>
      </c>
    </row>
    <row r="1865" spans="1:25" x14ac:dyDescent="0.3">
      <c r="A1865" t="s">
        <v>1901</v>
      </c>
      <c r="B1865" s="1">
        <v>45688</v>
      </c>
      <c r="C1865" s="1">
        <v>45691</v>
      </c>
      <c r="D1865" s="1">
        <v>45694</v>
      </c>
      <c r="E1865" t="s">
        <v>23</v>
      </c>
      <c r="F1865" t="s">
        <v>41</v>
      </c>
      <c r="G1865" t="s">
        <v>24</v>
      </c>
      <c r="H1865" t="s">
        <v>25</v>
      </c>
      <c r="I1865" t="s">
        <v>74</v>
      </c>
      <c r="J1865" t="s">
        <v>27</v>
      </c>
      <c r="K1865">
        <v>9</v>
      </c>
      <c r="L1865">
        <v>193.84</v>
      </c>
      <c r="M1865">
        <v>123.24</v>
      </c>
      <c r="N1865">
        <v>3.69</v>
      </c>
      <c r="O1865">
        <v>5</v>
      </c>
      <c r="P1865">
        <f t="shared" si="261"/>
        <v>0</v>
      </c>
      <c r="Q1865" t="str">
        <f t="shared" si="262"/>
        <v>After 01-15</v>
      </c>
      <c r="R1865">
        <f t="shared" si="263"/>
        <v>184.148</v>
      </c>
      <c r="S1865">
        <f t="shared" si="264"/>
        <v>1657.3319999999999</v>
      </c>
      <c r="T1865">
        <f t="shared" si="265"/>
        <v>548.17200000000003</v>
      </c>
      <c r="U1865" s="2">
        <f>Monthly_Fixed_Costs!$I$2</f>
        <v>26.363636363636363</v>
      </c>
      <c r="V1865">
        <f t="shared" si="266"/>
        <v>33.21</v>
      </c>
      <c r="W1865" s="2">
        <f t="shared" si="267"/>
        <v>488.59836363636367</v>
      </c>
      <c r="X1865">
        <f t="shared" si="268"/>
        <v>6</v>
      </c>
      <c r="Y1865">
        <f t="shared" si="269"/>
        <v>0</v>
      </c>
    </row>
    <row r="1866" spans="1:25" x14ac:dyDescent="0.3">
      <c r="A1866" t="s">
        <v>1902</v>
      </c>
      <c r="B1866" s="1">
        <v>45676</v>
      </c>
      <c r="C1866" s="1">
        <v>45678</v>
      </c>
      <c r="D1866" s="1">
        <v>45677</v>
      </c>
      <c r="E1866" t="s">
        <v>16</v>
      </c>
      <c r="F1866" t="s">
        <v>45</v>
      </c>
      <c r="G1866" t="s">
        <v>24</v>
      </c>
      <c r="H1866" t="s">
        <v>33</v>
      </c>
      <c r="I1866" t="s">
        <v>56</v>
      </c>
      <c r="J1866" t="s">
        <v>35</v>
      </c>
      <c r="K1866">
        <v>16</v>
      </c>
      <c r="L1866">
        <v>48.18</v>
      </c>
      <c r="M1866">
        <v>21.65</v>
      </c>
      <c r="N1866">
        <v>6.74</v>
      </c>
      <c r="O1866">
        <v>5</v>
      </c>
      <c r="P1866">
        <f t="shared" si="261"/>
        <v>1</v>
      </c>
      <c r="Q1866" t="str">
        <f t="shared" si="262"/>
        <v>After 01-15</v>
      </c>
      <c r="R1866">
        <f t="shared" si="263"/>
        <v>45.771000000000001</v>
      </c>
      <c r="S1866">
        <f t="shared" si="264"/>
        <v>732.33600000000001</v>
      </c>
      <c r="T1866">
        <f t="shared" si="265"/>
        <v>385.93600000000004</v>
      </c>
      <c r="U1866" s="2">
        <f>Monthly_Fixed_Costs!$I$2</f>
        <v>26.363636363636363</v>
      </c>
      <c r="V1866">
        <f t="shared" si="266"/>
        <v>107.84</v>
      </c>
      <c r="W1866" s="2">
        <f t="shared" si="267"/>
        <v>251.73236363636366</v>
      </c>
      <c r="X1866">
        <f t="shared" si="268"/>
        <v>1</v>
      </c>
      <c r="Y1866">
        <f t="shared" si="269"/>
        <v>0</v>
      </c>
    </row>
    <row r="1867" spans="1:25" x14ac:dyDescent="0.3">
      <c r="A1867" t="s">
        <v>1903</v>
      </c>
      <c r="B1867" s="1">
        <v>45666</v>
      </c>
      <c r="C1867" s="1">
        <v>45670</v>
      </c>
      <c r="D1867" s="1">
        <v>45670</v>
      </c>
      <c r="E1867" t="s">
        <v>16</v>
      </c>
      <c r="F1867" t="s">
        <v>32</v>
      </c>
      <c r="G1867" t="s">
        <v>18</v>
      </c>
      <c r="H1867" t="s">
        <v>37</v>
      </c>
      <c r="I1867" t="s">
        <v>34</v>
      </c>
      <c r="J1867" t="s">
        <v>35</v>
      </c>
      <c r="K1867">
        <v>14</v>
      </c>
      <c r="L1867">
        <v>90.72</v>
      </c>
      <c r="M1867">
        <v>51.02</v>
      </c>
      <c r="N1867">
        <v>8.77</v>
      </c>
      <c r="O1867">
        <v>10</v>
      </c>
      <c r="P1867">
        <f t="shared" si="261"/>
        <v>1</v>
      </c>
      <c r="Q1867" t="str">
        <f t="shared" si="262"/>
        <v>Before 01-15</v>
      </c>
      <c r="R1867">
        <f t="shared" si="263"/>
        <v>81.647999999999996</v>
      </c>
      <c r="S1867">
        <f t="shared" si="264"/>
        <v>1143.0719999999999</v>
      </c>
      <c r="T1867">
        <f t="shared" si="265"/>
        <v>428.7919999999998</v>
      </c>
      <c r="U1867" s="2">
        <f>Monthly_Fixed_Costs!$I$2</f>
        <v>26.363636363636363</v>
      </c>
      <c r="V1867">
        <f t="shared" si="266"/>
        <v>122.78</v>
      </c>
      <c r="W1867" s="2">
        <f t="shared" si="267"/>
        <v>279.64836363636346</v>
      </c>
      <c r="X1867">
        <f t="shared" si="268"/>
        <v>4</v>
      </c>
      <c r="Y1867">
        <f t="shared" si="269"/>
        <v>0</v>
      </c>
    </row>
    <row r="1868" spans="1:25" x14ac:dyDescent="0.3">
      <c r="A1868" t="s">
        <v>1904</v>
      </c>
      <c r="B1868" s="1">
        <v>45678</v>
      </c>
      <c r="C1868" s="1">
        <v>45682</v>
      </c>
      <c r="D1868" s="1">
        <v>45685</v>
      </c>
      <c r="E1868" t="s">
        <v>23</v>
      </c>
      <c r="F1868" t="s">
        <v>32</v>
      </c>
      <c r="G1868" t="s">
        <v>18</v>
      </c>
      <c r="H1868" t="s">
        <v>25</v>
      </c>
      <c r="I1868" t="s">
        <v>47</v>
      </c>
      <c r="J1868" t="s">
        <v>35</v>
      </c>
      <c r="K1868">
        <v>4</v>
      </c>
      <c r="L1868">
        <v>71.87</v>
      </c>
      <c r="M1868">
        <v>41.36</v>
      </c>
      <c r="N1868">
        <v>3.24</v>
      </c>
      <c r="O1868">
        <v>10</v>
      </c>
      <c r="P1868">
        <f t="shared" si="261"/>
        <v>0</v>
      </c>
      <c r="Q1868" t="str">
        <f t="shared" si="262"/>
        <v>After 01-15</v>
      </c>
      <c r="R1868">
        <f t="shared" si="263"/>
        <v>64.683000000000007</v>
      </c>
      <c r="S1868">
        <f t="shared" si="264"/>
        <v>258.73200000000003</v>
      </c>
      <c r="T1868">
        <f t="shared" si="265"/>
        <v>93.29200000000003</v>
      </c>
      <c r="U1868" s="2">
        <f>Monthly_Fixed_Costs!$I$2</f>
        <v>26.363636363636363</v>
      </c>
      <c r="V1868">
        <f t="shared" si="266"/>
        <v>12.96</v>
      </c>
      <c r="W1868" s="2">
        <f t="shared" si="267"/>
        <v>53.968363636363662</v>
      </c>
      <c r="X1868">
        <f t="shared" si="268"/>
        <v>7</v>
      </c>
      <c r="Y1868">
        <f t="shared" si="269"/>
        <v>0</v>
      </c>
    </row>
    <row r="1869" spans="1:25" x14ac:dyDescent="0.3">
      <c r="A1869" t="s">
        <v>1905</v>
      </c>
      <c r="B1869" s="1">
        <v>45686</v>
      </c>
      <c r="C1869" s="1">
        <v>45690</v>
      </c>
      <c r="D1869" s="1">
        <v>45692</v>
      </c>
      <c r="E1869" t="s">
        <v>16</v>
      </c>
      <c r="F1869" t="s">
        <v>17</v>
      </c>
      <c r="G1869" t="s">
        <v>24</v>
      </c>
      <c r="H1869" t="s">
        <v>33</v>
      </c>
      <c r="I1869" t="s">
        <v>47</v>
      </c>
      <c r="J1869" t="s">
        <v>35</v>
      </c>
      <c r="K1869">
        <v>20</v>
      </c>
      <c r="L1869">
        <v>20.14</v>
      </c>
      <c r="M1869">
        <v>8.2100000000000009</v>
      </c>
      <c r="N1869">
        <v>8.26</v>
      </c>
      <c r="O1869">
        <v>15</v>
      </c>
      <c r="P1869">
        <f t="shared" si="261"/>
        <v>0</v>
      </c>
      <c r="Q1869" t="str">
        <f t="shared" si="262"/>
        <v>After 01-15</v>
      </c>
      <c r="R1869">
        <f t="shared" si="263"/>
        <v>17.119</v>
      </c>
      <c r="S1869">
        <f t="shared" si="264"/>
        <v>342.38</v>
      </c>
      <c r="T1869">
        <f t="shared" si="265"/>
        <v>178.17999999999998</v>
      </c>
      <c r="U1869" s="2">
        <f>Monthly_Fixed_Costs!$I$2</f>
        <v>26.363636363636363</v>
      </c>
      <c r="V1869">
        <f t="shared" si="266"/>
        <v>165.2</v>
      </c>
      <c r="W1869" s="2">
        <f t="shared" si="267"/>
        <v>-13.383636363636384</v>
      </c>
      <c r="X1869">
        <f t="shared" si="268"/>
        <v>6</v>
      </c>
      <c r="Y1869">
        <f t="shared" si="269"/>
        <v>1</v>
      </c>
    </row>
    <row r="1870" spans="1:25" x14ac:dyDescent="0.3">
      <c r="A1870" t="s">
        <v>1906</v>
      </c>
      <c r="B1870" s="1">
        <v>45668</v>
      </c>
      <c r="C1870" s="1">
        <v>45670</v>
      </c>
      <c r="D1870" s="1">
        <v>45669</v>
      </c>
      <c r="E1870" t="s">
        <v>16</v>
      </c>
      <c r="F1870" t="s">
        <v>32</v>
      </c>
      <c r="G1870" t="s">
        <v>24</v>
      </c>
      <c r="H1870" t="s">
        <v>19</v>
      </c>
      <c r="I1870" t="s">
        <v>74</v>
      </c>
      <c r="J1870" t="s">
        <v>27</v>
      </c>
      <c r="K1870">
        <v>8</v>
      </c>
      <c r="L1870">
        <v>120.96</v>
      </c>
      <c r="M1870">
        <v>76.58</v>
      </c>
      <c r="N1870">
        <v>9.89</v>
      </c>
      <c r="O1870">
        <v>10</v>
      </c>
      <c r="P1870">
        <f t="shared" si="261"/>
        <v>1</v>
      </c>
      <c r="Q1870" t="str">
        <f t="shared" si="262"/>
        <v>Before 01-15</v>
      </c>
      <c r="R1870">
        <f t="shared" si="263"/>
        <v>108.86399999999999</v>
      </c>
      <c r="S1870">
        <f t="shared" si="264"/>
        <v>870.91199999999992</v>
      </c>
      <c r="T1870">
        <f t="shared" si="265"/>
        <v>258.27199999999993</v>
      </c>
      <c r="U1870" s="2">
        <f>Monthly_Fixed_Costs!$I$2</f>
        <v>26.363636363636363</v>
      </c>
      <c r="V1870">
        <f t="shared" si="266"/>
        <v>79.12</v>
      </c>
      <c r="W1870" s="2">
        <f t="shared" si="267"/>
        <v>152.78836363636356</v>
      </c>
      <c r="X1870">
        <f t="shared" si="268"/>
        <v>1</v>
      </c>
      <c r="Y1870">
        <f t="shared" si="269"/>
        <v>0</v>
      </c>
    </row>
    <row r="1871" spans="1:25" x14ac:dyDescent="0.3">
      <c r="A1871" t="s">
        <v>1907</v>
      </c>
      <c r="B1871" s="1">
        <v>45680</v>
      </c>
      <c r="C1871" s="1">
        <v>45682</v>
      </c>
      <c r="D1871" s="1">
        <v>45683</v>
      </c>
      <c r="E1871" t="s">
        <v>16</v>
      </c>
      <c r="F1871" t="s">
        <v>41</v>
      </c>
      <c r="G1871" t="s">
        <v>24</v>
      </c>
      <c r="H1871" t="s">
        <v>25</v>
      </c>
      <c r="I1871" t="s">
        <v>20</v>
      </c>
      <c r="J1871" t="s">
        <v>21</v>
      </c>
      <c r="K1871">
        <v>2</v>
      </c>
      <c r="L1871">
        <v>106.53</v>
      </c>
      <c r="M1871">
        <v>63.13</v>
      </c>
      <c r="N1871">
        <v>10.8</v>
      </c>
      <c r="O1871">
        <v>15</v>
      </c>
      <c r="P1871">
        <f t="shared" si="261"/>
        <v>0</v>
      </c>
      <c r="Q1871" t="str">
        <f t="shared" si="262"/>
        <v>After 01-15</v>
      </c>
      <c r="R1871">
        <f t="shared" si="263"/>
        <v>90.5505</v>
      </c>
      <c r="S1871">
        <f t="shared" si="264"/>
        <v>181.101</v>
      </c>
      <c r="T1871">
        <f t="shared" si="265"/>
        <v>54.840999999999994</v>
      </c>
      <c r="U1871" s="2">
        <f>Monthly_Fixed_Costs!$I$2</f>
        <v>26.363636363636363</v>
      </c>
      <c r="V1871">
        <f t="shared" si="266"/>
        <v>21.6</v>
      </c>
      <c r="W1871" s="2">
        <f t="shared" si="267"/>
        <v>6.8773636363636257</v>
      </c>
      <c r="X1871">
        <f t="shared" si="268"/>
        <v>3</v>
      </c>
      <c r="Y1871">
        <f t="shared" si="269"/>
        <v>1</v>
      </c>
    </row>
    <row r="1872" spans="1:25" x14ac:dyDescent="0.3">
      <c r="A1872" t="s">
        <v>1908</v>
      </c>
      <c r="B1872" s="1">
        <v>45669</v>
      </c>
      <c r="C1872" s="1">
        <v>45673</v>
      </c>
      <c r="D1872" s="1">
        <v>45673</v>
      </c>
      <c r="E1872" t="s">
        <v>16</v>
      </c>
      <c r="F1872" t="s">
        <v>17</v>
      </c>
      <c r="G1872" t="s">
        <v>18</v>
      </c>
      <c r="H1872" t="s">
        <v>37</v>
      </c>
      <c r="I1872" t="s">
        <v>26</v>
      </c>
      <c r="J1872" t="s">
        <v>27</v>
      </c>
      <c r="K1872">
        <v>19</v>
      </c>
      <c r="L1872">
        <v>199.17</v>
      </c>
      <c r="M1872">
        <v>98.76</v>
      </c>
      <c r="N1872">
        <v>9.31</v>
      </c>
      <c r="O1872">
        <v>10</v>
      </c>
      <c r="P1872">
        <f t="shared" si="261"/>
        <v>1</v>
      </c>
      <c r="Q1872" t="str">
        <f t="shared" si="262"/>
        <v>Before 01-15</v>
      </c>
      <c r="R1872">
        <f t="shared" si="263"/>
        <v>179.25299999999999</v>
      </c>
      <c r="S1872">
        <f t="shared" si="264"/>
        <v>3405.8069999999998</v>
      </c>
      <c r="T1872">
        <f t="shared" si="265"/>
        <v>1529.3669999999997</v>
      </c>
      <c r="U1872" s="2">
        <f>Monthly_Fixed_Costs!$I$2</f>
        <v>26.363636363636363</v>
      </c>
      <c r="V1872">
        <f t="shared" si="266"/>
        <v>176.89000000000001</v>
      </c>
      <c r="W1872" s="2">
        <f t="shared" si="267"/>
        <v>1326.1133636363634</v>
      </c>
      <c r="X1872">
        <f t="shared" si="268"/>
        <v>4</v>
      </c>
      <c r="Y1872">
        <f t="shared" si="269"/>
        <v>0</v>
      </c>
    </row>
    <row r="1873" spans="1:25" x14ac:dyDescent="0.3">
      <c r="A1873" t="s">
        <v>1909</v>
      </c>
      <c r="B1873" s="1">
        <v>45660</v>
      </c>
      <c r="C1873" s="1">
        <v>45662</v>
      </c>
      <c r="D1873" s="1">
        <v>45661</v>
      </c>
      <c r="E1873" t="s">
        <v>16</v>
      </c>
      <c r="F1873" t="s">
        <v>41</v>
      </c>
      <c r="G1873" t="s">
        <v>18</v>
      </c>
      <c r="H1873" t="s">
        <v>19</v>
      </c>
      <c r="I1873" t="s">
        <v>56</v>
      </c>
      <c r="J1873" t="s">
        <v>35</v>
      </c>
      <c r="K1873">
        <v>9</v>
      </c>
      <c r="L1873">
        <v>138.16</v>
      </c>
      <c r="M1873">
        <v>68.72</v>
      </c>
      <c r="N1873">
        <v>4.99</v>
      </c>
      <c r="O1873">
        <v>10</v>
      </c>
      <c r="P1873">
        <f t="shared" si="261"/>
        <v>1</v>
      </c>
      <c r="Q1873" t="str">
        <f t="shared" si="262"/>
        <v>Before 01-15</v>
      </c>
      <c r="R1873">
        <f t="shared" si="263"/>
        <v>124.34399999999999</v>
      </c>
      <c r="S1873">
        <f t="shared" si="264"/>
        <v>1119.096</v>
      </c>
      <c r="T1873">
        <f t="shared" si="265"/>
        <v>500.61599999999999</v>
      </c>
      <c r="U1873" s="2">
        <f>Monthly_Fixed_Costs!$I$2</f>
        <v>26.363636363636363</v>
      </c>
      <c r="V1873">
        <f t="shared" si="266"/>
        <v>44.910000000000004</v>
      </c>
      <c r="W1873" s="2">
        <f t="shared" si="267"/>
        <v>429.34236363636364</v>
      </c>
      <c r="X1873">
        <f t="shared" si="268"/>
        <v>1</v>
      </c>
      <c r="Y1873">
        <f t="shared" si="269"/>
        <v>0</v>
      </c>
    </row>
    <row r="1874" spans="1:25" x14ac:dyDescent="0.3">
      <c r="A1874" t="s">
        <v>1910</v>
      </c>
      <c r="B1874" s="1">
        <v>45686</v>
      </c>
      <c r="C1874" s="1">
        <v>45690</v>
      </c>
      <c r="D1874" s="1">
        <v>45690</v>
      </c>
      <c r="E1874" t="s">
        <v>23</v>
      </c>
      <c r="F1874" t="s">
        <v>32</v>
      </c>
      <c r="G1874" t="s">
        <v>18</v>
      </c>
      <c r="H1874" t="s">
        <v>37</v>
      </c>
      <c r="I1874" t="s">
        <v>34</v>
      </c>
      <c r="J1874" t="s">
        <v>35</v>
      </c>
      <c r="K1874">
        <v>8</v>
      </c>
      <c r="L1874">
        <v>84.1</v>
      </c>
      <c r="M1874">
        <v>44.22</v>
      </c>
      <c r="N1874">
        <v>5.52</v>
      </c>
      <c r="O1874">
        <v>0</v>
      </c>
      <c r="P1874">
        <f t="shared" si="261"/>
        <v>1</v>
      </c>
      <c r="Q1874" t="str">
        <f t="shared" si="262"/>
        <v>After 01-15</v>
      </c>
      <c r="R1874">
        <f t="shared" si="263"/>
        <v>84.1</v>
      </c>
      <c r="S1874">
        <f t="shared" si="264"/>
        <v>672.8</v>
      </c>
      <c r="T1874">
        <f t="shared" si="265"/>
        <v>319.03999999999996</v>
      </c>
      <c r="U1874" s="2">
        <f>Monthly_Fixed_Costs!$I$2</f>
        <v>26.363636363636363</v>
      </c>
      <c r="V1874">
        <f t="shared" si="266"/>
        <v>44.16</v>
      </c>
      <c r="W1874" s="2">
        <f t="shared" si="267"/>
        <v>248.51636363636362</v>
      </c>
      <c r="X1874">
        <f t="shared" si="268"/>
        <v>4</v>
      </c>
      <c r="Y1874">
        <f t="shared" si="269"/>
        <v>0</v>
      </c>
    </row>
    <row r="1875" spans="1:25" x14ac:dyDescent="0.3">
      <c r="A1875" t="s">
        <v>1911</v>
      </c>
      <c r="B1875" s="1">
        <v>45669</v>
      </c>
      <c r="C1875" s="1">
        <v>45673</v>
      </c>
      <c r="D1875" s="1">
        <v>45673</v>
      </c>
      <c r="E1875" t="s">
        <v>23</v>
      </c>
      <c r="F1875" t="s">
        <v>41</v>
      </c>
      <c r="G1875" t="s">
        <v>18</v>
      </c>
      <c r="H1875" t="s">
        <v>25</v>
      </c>
      <c r="I1875" t="s">
        <v>47</v>
      </c>
      <c r="J1875" t="s">
        <v>35</v>
      </c>
      <c r="K1875">
        <v>7</v>
      </c>
      <c r="L1875">
        <v>154.94</v>
      </c>
      <c r="M1875">
        <v>62.23</v>
      </c>
      <c r="N1875">
        <v>4.24</v>
      </c>
      <c r="O1875">
        <v>0</v>
      </c>
      <c r="P1875">
        <f t="shared" si="261"/>
        <v>1</v>
      </c>
      <c r="Q1875" t="str">
        <f t="shared" si="262"/>
        <v>Before 01-15</v>
      </c>
      <c r="R1875">
        <f t="shared" si="263"/>
        <v>154.94</v>
      </c>
      <c r="S1875">
        <f t="shared" si="264"/>
        <v>1084.58</v>
      </c>
      <c r="T1875">
        <f t="shared" si="265"/>
        <v>648.97</v>
      </c>
      <c r="U1875" s="2">
        <f>Monthly_Fixed_Costs!$I$2</f>
        <v>26.363636363636363</v>
      </c>
      <c r="V1875">
        <f t="shared" si="266"/>
        <v>29.68</v>
      </c>
      <c r="W1875" s="2">
        <f t="shared" si="267"/>
        <v>592.9263636363637</v>
      </c>
      <c r="X1875">
        <f t="shared" si="268"/>
        <v>4</v>
      </c>
      <c r="Y1875">
        <f t="shared" si="269"/>
        <v>0</v>
      </c>
    </row>
    <row r="1876" spans="1:25" x14ac:dyDescent="0.3">
      <c r="A1876" t="s">
        <v>1912</v>
      </c>
      <c r="B1876" s="1">
        <v>45658</v>
      </c>
      <c r="C1876" s="1">
        <v>45661</v>
      </c>
      <c r="D1876" s="1">
        <v>45660</v>
      </c>
      <c r="E1876" t="s">
        <v>16</v>
      </c>
      <c r="F1876" t="s">
        <v>45</v>
      </c>
      <c r="G1876" t="s">
        <v>18</v>
      </c>
      <c r="H1876" t="s">
        <v>25</v>
      </c>
      <c r="I1876" t="s">
        <v>20</v>
      </c>
      <c r="J1876" t="s">
        <v>21</v>
      </c>
      <c r="K1876">
        <v>5</v>
      </c>
      <c r="L1876">
        <v>156.96</v>
      </c>
      <c r="M1876">
        <v>93.8</v>
      </c>
      <c r="N1876">
        <v>9.7799999999999994</v>
      </c>
      <c r="O1876">
        <v>15</v>
      </c>
      <c r="P1876">
        <f t="shared" si="261"/>
        <v>1</v>
      </c>
      <c r="Q1876" t="str">
        <f t="shared" si="262"/>
        <v>Before 01-15</v>
      </c>
      <c r="R1876">
        <f t="shared" si="263"/>
        <v>133.416</v>
      </c>
      <c r="S1876">
        <f t="shared" si="264"/>
        <v>667.07999999999993</v>
      </c>
      <c r="T1876">
        <f t="shared" si="265"/>
        <v>198.07999999999993</v>
      </c>
      <c r="U1876" s="2">
        <f>Monthly_Fixed_Costs!$I$2</f>
        <v>26.363636363636363</v>
      </c>
      <c r="V1876">
        <f t="shared" si="266"/>
        <v>48.9</v>
      </c>
      <c r="W1876" s="2">
        <f t="shared" si="267"/>
        <v>122.81636363636356</v>
      </c>
      <c r="X1876">
        <f t="shared" si="268"/>
        <v>2</v>
      </c>
      <c r="Y1876">
        <f t="shared" si="269"/>
        <v>0</v>
      </c>
    </row>
    <row r="1877" spans="1:25" x14ac:dyDescent="0.3">
      <c r="A1877" t="s">
        <v>1913</v>
      </c>
      <c r="B1877" s="1">
        <v>45688</v>
      </c>
      <c r="C1877" s="1">
        <v>45692</v>
      </c>
      <c r="D1877" s="1">
        <v>45691</v>
      </c>
      <c r="E1877" t="s">
        <v>16</v>
      </c>
      <c r="F1877" t="s">
        <v>17</v>
      </c>
      <c r="G1877" t="s">
        <v>18</v>
      </c>
      <c r="H1877" t="s">
        <v>37</v>
      </c>
      <c r="I1877" t="s">
        <v>47</v>
      </c>
      <c r="J1877" t="s">
        <v>35</v>
      </c>
      <c r="K1877">
        <v>13</v>
      </c>
      <c r="L1877">
        <v>29.81</v>
      </c>
      <c r="M1877">
        <v>14.83</v>
      </c>
      <c r="N1877">
        <v>7.75</v>
      </c>
      <c r="O1877">
        <v>15</v>
      </c>
      <c r="P1877">
        <f t="shared" si="261"/>
        <v>1</v>
      </c>
      <c r="Q1877" t="str">
        <f t="shared" si="262"/>
        <v>After 01-15</v>
      </c>
      <c r="R1877">
        <f t="shared" si="263"/>
        <v>25.3385</v>
      </c>
      <c r="S1877">
        <f t="shared" si="264"/>
        <v>329.40050000000002</v>
      </c>
      <c r="T1877">
        <f t="shared" si="265"/>
        <v>136.61050000000003</v>
      </c>
      <c r="U1877" s="2">
        <f>Monthly_Fixed_Costs!$I$2</f>
        <v>26.363636363636363</v>
      </c>
      <c r="V1877">
        <f t="shared" si="266"/>
        <v>100.75</v>
      </c>
      <c r="W1877" s="2">
        <f t="shared" si="267"/>
        <v>9.4968636363636705</v>
      </c>
      <c r="X1877">
        <f t="shared" si="268"/>
        <v>3</v>
      </c>
      <c r="Y1877">
        <f t="shared" si="269"/>
        <v>1</v>
      </c>
    </row>
    <row r="1878" spans="1:25" x14ac:dyDescent="0.3">
      <c r="A1878" t="s">
        <v>1914</v>
      </c>
      <c r="B1878" s="1">
        <v>45662</v>
      </c>
      <c r="C1878" s="1">
        <v>45665</v>
      </c>
      <c r="D1878" s="1">
        <v>45665</v>
      </c>
      <c r="E1878" t="s">
        <v>23</v>
      </c>
      <c r="F1878" t="s">
        <v>45</v>
      </c>
      <c r="G1878" t="s">
        <v>18</v>
      </c>
      <c r="H1878" t="s">
        <v>37</v>
      </c>
      <c r="I1878" t="s">
        <v>34</v>
      </c>
      <c r="J1878" t="s">
        <v>35</v>
      </c>
      <c r="K1878">
        <v>13</v>
      </c>
      <c r="L1878">
        <v>198.56</v>
      </c>
      <c r="M1878">
        <v>81.47</v>
      </c>
      <c r="N1878">
        <v>10.02</v>
      </c>
      <c r="O1878">
        <v>15</v>
      </c>
      <c r="P1878">
        <f t="shared" si="261"/>
        <v>1</v>
      </c>
      <c r="Q1878" t="str">
        <f t="shared" si="262"/>
        <v>Before 01-15</v>
      </c>
      <c r="R1878">
        <f t="shared" si="263"/>
        <v>168.77600000000001</v>
      </c>
      <c r="S1878">
        <f t="shared" si="264"/>
        <v>2194.0880000000002</v>
      </c>
      <c r="T1878">
        <f t="shared" si="265"/>
        <v>1134.9780000000003</v>
      </c>
      <c r="U1878" s="2">
        <f>Monthly_Fixed_Costs!$I$2</f>
        <v>26.363636363636363</v>
      </c>
      <c r="V1878">
        <f t="shared" si="266"/>
        <v>130.26</v>
      </c>
      <c r="W1878" s="2">
        <f t="shared" si="267"/>
        <v>978.35436363636393</v>
      </c>
      <c r="X1878">
        <f t="shared" si="268"/>
        <v>3</v>
      </c>
      <c r="Y1878">
        <f t="shared" si="269"/>
        <v>0</v>
      </c>
    </row>
    <row r="1879" spans="1:25" x14ac:dyDescent="0.3">
      <c r="A1879" t="s">
        <v>1915</v>
      </c>
      <c r="B1879" s="1">
        <v>45681</v>
      </c>
      <c r="C1879" s="1">
        <v>45684</v>
      </c>
      <c r="D1879" s="1">
        <v>45686</v>
      </c>
      <c r="E1879" t="s">
        <v>23</v>
      </c>
      <c r="F1879" t="s">
        <v>45</v>
      </c>
      <c r="G1879" t="s">
        <v>24</v>
      </c>
      <c r="H1879" t="s">
        <v>37</v>
      </c>
      <c r="I1879" t="s">
        <v>34</v>
      </c>
      <c r="J1879" t="s">
        <v>35</v>
      </c>
      <c r="K1879">
        <v>12</v>
      </c>
      <c r="L1879">
        <v>152.80000000000001</v>
      </c>
      <c r="M1879">
        <v>90.85</v>
      </c>
      <c r="N1879">
        <v>10.24</v>
      </c>
      <c r="O1879">
        <v>15</v>
      </c>
      <c r="P1879">
        <f t="shared" si="261"/>
        <v>0</v>
      </c>
      <c r="Q1879" t="str">
        <f t="shared" si="262"/>
        <v>After 01-15</v>
      </c>
      <c r="R1879">
        <f t="shared" si="263"/>
        <v>129.88</v>
      </c>
      <c r="S1879">
        <f t="shared" si="264"/>
        <v>1558.56</v>
      </c>
      <c r="T1879">
        <f t="shared" si="265"/>
        <v>468.36000000000013</v>
      </c>
      <c r="U1879" s="2">
        <f>Monthly_Fixed_Costs!$I$2</f>
        <v>26.363636363636363</v>
      </c>
      <c r="V1879">
        <f t="shared" si="266"/>
        <v>122.88</v>
      </c>
      <c r="W1879" s="2">
        <f t="shared" si="267"/>
        <v>319.11636363636376</v>
      </c>
      <c r="X1879">
        <f t="shared" si="268"/>
        <v>5</v>
      </c>
      <c r="Y1879">
        <f t="shared" si="269"/>
        <v>0</v>
      </c>
    </row>
    <row r="1880" spans="1:25" x14ac:dyDescent="0.3">
      <c r="A1880" t="s">
        <v>1916</v>
      </c>
      <c r="B1880" s="1">
        <v>45660</v>
      </c>
      <c r="C1880" s="1">
        <v>45664</v>
      </c>
      <c r="D1880" s="1">
        <v>45664</v>
      </c>
      <c r="E1880" t="s">
        <v>16</v>
      </c>
      <c r="F1880" t="s">
        <v>45</v>
      </c>
      <c r="G1880" t="s">
        <v>24</v>
      </c>
      <c r="H1880" t="s">
        <v>25</v>
      </c>
      <c r="I1880" t="s">
        <v>47</v>
      </c>
      <c r="J1880" t="s">
        <v>35</v>
      </c>
      <c r="K1880">
        <v>3</v>
      </c>
      <c r="L1880">
        <v>78.12</v>
      </c>
      <c r="M1880">
        <v>40.08</v>
      </c>
      <c r="N1880">
        <v>9.19</v>
      </c>
      <c r="O1880">
        <v>15</v>
      </c>
      <c r="P1880">
        <f t="shared" si="261"/>
        <v>1</v>
      </c>
      <c r="Q1880" t="str">
        <f t="shared" si="262"/>
        <v>Before 01-15</v>
      </c>
      <c r="R1880">
        <f t="shared" si="263"/>
        <v>66.402000000000001</v>
      </c>
      <c r="S1880">
        <f t="shared" si="264"/>
        <v>199.20600000000002</v>
      </c>
      <c r="T1880">
        <f t="shared" si="265"/>
        <v>78.966000000000022</v>
      </c>
      <c r="U1880" s="2">
        <f>Monthly_Fixed_Costs!$I$2</f>
        <v>26.363636363636363</v>
      </c>
      <c r="V1880">
        <f t="shared" si="266"/>
        <v>27.57</v>
      </c>
      <c r="W1880" s="2">
        <f t="shared" si="267"/>
        <v>25.032363636363655</v>
      </c>
      <c r="X1880">
        <f t="shared" si="268"/>
        <v>4</v>
      </c>
      <c r="Y1880">
        <f t="shared" si="269"/>
        <v>0</v>
      </c>
    </row>
    <row r="1881" spans="1:25" x14ac:dyDescent="0.3">
      <c r="A1881" t="s">
        <v>1917</v>
      </c>
      <c r="B1881" s="1">
        <v>45672</v>
      </c>
      <c r="C1881" s="1">
        <v>45676</v>
      </c>
      <c r="D1881" s="1">
        <v>45675</v>
      </c>
      <c r="E1881" t="s">
        <v>16</v>
      </c>
      <c r="F1881" t="s">
        <v>32</v>
      </c>
      <c r="G1881" t="s">
        <v>18</v>
      </c>
      <c r="H1881" t="s">
        <v>19</v>
      </c>
      <c r="I1881" t="s">
        <v>38</v>
      </c>
      <c r="J1881" t="s">
        <v>21</v>
      </c>
      <c r="K1881">
        <v>12</v>
      </c>
      <c r="L1881">
        <v>131.46</v>
      </c>
      <c r="M1881">
        <v>76.849999999999994</v>
      </c>
      <c r="N1881">
        <v>7.91</v>
      </c>
      <c r="O1881">
        <v>5</v>
      </c>
      <c r="P1881">
        <f t="shared" si="261"/>
        <v>1</v>
      </c>
      <c r="Q1881" t="str">
        <f t="shared" si="262"/>
        <v>Before 01-15</v>
      </c>
      <c r="R1881">
        <f t="shared" si="263"/>
        <v>124.887</v>
      </c>
      <c r="S1881">
        <f t="shared" si="264"/>
        <v>1498.644</v>
      </c>
      <c r="T1881">
        <f t="shared" si="265"/>
        <v>576.44400000000007</v>
      </c>
      <c r="U1881" s="2">
        <f>Monthly_Fixed_Costs!$I$2</f>
        <v>26.363636363636363</v>
      </c>
      <c r="V1881">
        <f t="shared" si="266"/>
        <v>94.92</v>
      </c>
      <c r="W1881" s="2">
        <f t="shared" si="267"/>
        <v>455.16036363636374</v>
      </c>
      <c r="X1881">
        <f t="shared" si="268"/>
        <v>3</v>
      </c>
      <c r="Y1881">
        <f t="shared" si="269"/>
        <v>0</v>
      </c>
    </row>
    <row r="1882" spans="1:25" x14ac:dyDescent="0.3">
      <c r="A1882" t="s">
        <v>1918</v>
      </c>
      <c r="B1882" s="1">
        <v>45663</v>
      </c>
      <c r="C1882" s="1">
        <v>45666</v>
      </c>
      <c r="D1882" s="1">
        <v>45666</v>
      </c>
      <c r="E1882" t="s">
        <v>16</v>
      </c>
      <c r="F1882" t="s">
        <v>45</v>
      </c>
      <c r="G1882" t="s">
        <v>24</v>
      </c>
      <c r="H1882" t="s">
        <v>37</v>
      </c>
      <c r="I1882" t="s">
        <v>56</v>
      </c>
      <c r="J1882" t="s">
        <v>35</v>
      </c>
      <c r="K1882">
        <v>19</v>
      </c>
      <c r="L1882">
        <v>192.8</v>
      </c>
      <c r="M1882">
        <v>82.01</v>
      </c>
      <c r="N1882">
        <v>5.37</v>
      </c>
      <c r="O1882">
        <v>5</v>
      </c>
      <c r="P1882">
        <f t="shared" si="261"/>
        <v>1</v>
      </c>
      <c r="Q1882" t="str">
        <f t="shared" si="262"/>
        <v>Before 01-15</v>
      </c>
      <c r="R1882">
        <f t="shared" si="263"/>
        <v>183.16</v>
      </c>
      <c r="S1882">
        <f t="shared" si="264"/>
        <v>3480.04</v>
      </c>
      <c r="T1882">
        <f t="shared" si="265"/>
        <v>1921.85</v>
      </c>
      <c r="U1882" s="2">
        <f>Monthly_Fixed_Costs!$I$2</f>
        <v>26.363636363636363</v>
      </c>
      <c r="V1882">
        <f t="shared" si="266"/>
        <v>102.03</v>
      </c>
      <c r="W1882" s="2">
        <f t="shared" si="267"/>
        <v>1793.4563636363634</v>
      </c>
      <c r="X1882">
        <f t="shared" si="268"/>
        <v>3</v>
      </c>
      <c r="Y1882">
        <f t="shared" si="269"/>
        <v>0</v>
      </c>
    </row>
    <row r="1883" spans="1:25" x14ac:dyDescent="0.3">
      <c r="A1883" t="s">
        <v>1919</v>
      </c>
      <c r="B1883" s="1">
        <v>45667</v>
      </c>
      <c r="C1883" s="1">
        <v>45670</v>
      </c>
      <c r="D1883" s="1">
        <v>45670</v>
      </c>
      <c r="E1883" t="s">
        <v>16</v>
      </c>
      <c r="F1883" t="s">
        <v>32</v>
      </c>
      <c r="G1883" t="s">
        <v>24</v>
      </c>
      <c r="H1883" t="s">
        <v>37</v>
      </c>
      <c r="I1883" t="s">
        <v>56</v>
      </c>
      <c r="J1883" t="s">
        <v>35</v>
      </c>
      <c r="K1883">
        <v>14</v>
      </c>
      <c r="L1883">
        <v>34.840000000000003</v>
      </c>
      <c r="M1883">
        <v>16.329999999999998</v>
      </c>
      <c r="N1883">
        <v>10.63</v>
      </c>
      <c r="O1883">
        <v>5</v>
      </c>
      <c r="P1883">
        <f t="shared" si="261"/>
        <v>1</v>
      </c>
      <c r="Q1883" t="str">
        <f t="shared" si="262"/>
        <v>Before 01-15</v>
      </c>
      <c r="R1883">
        <f t="shared" si="263"/>
        <v>33.097999999999999</v>
      </c>
      <c r="S1883">
        <f t="shared" si="264"/>
        <v>463.37199999999996</v>
      </c>
      <c r="T1883">
        <f t="shared" si="265"/>
        <v>234.75199999999998</v>
      </c>
      <c r="U1883" s="2">
        <f>Monthly_Fixed_Costs!$I$2</f>
        <v>26.363636363636363</v>
      </c>
      <c r="V1883">
        <f t="shared" si="266"/>
        <v>148.82000000000002</v>
      </c>
      <c r="W1883" s="2">
        <f t="shared" si="267"/>
        <v>59.568363636363586</v>
      </c>
      <c r="X1883">
        <f t="shared" si="268"/>
        <v>3</v>
      </c>
      <c r="Y1883">
        <f t="shared" si="269"/>
        <v>0</v>
      </c>
    </row>
    <row r="1884" spans="1:25" x14ac:dyDescent="0.3">
      <c r="A1884" t="s">
        <v>1920</v>
      </c>
      <c r="B1884" s="1">
        <v>45671</v>
      </c>
      <c r="C1884" s="1">
        <v>45675</v>
      </c>
      <c r="D1884" s="1">
        <v>45675</v>
      </c>
      <c r="E1884" t="s">
        <v>16</v>
      </c>
      <c r="F1884" t="s">
        <v>41</v>
      </c>
      <c r="G1884" t="s">
        <v>18</v>
      </c>
      <c r="H1884" t="s">
        <v>33</v>
      </c>
      <c r="I1884" t="s">
        <v>26</v>
      </c>
      <c r="J1884" t="s">
        <v>27</v>
      </c>
      <c r="K1884">
        <v>5</v>
      </c>
      <c r="L1884">
        <v>146.80000000000001</v>
      </c>
      <c r="M1884">
        <v>74.069999999999993</v>
      </c>
      <c r="N1884">
        <v>10.48</v>
      </c>
      <c r="O1884">
        <v>0</v>
      </c>
      <c r="P1884">
        <f t="shared" si="261"/>
        <v>1</v>
      </c>
      <c r="Q1884" t="str">
        <f t="shared" si="262"/>
        <v>Before 01-15</v>
      </c>
      <c r="R1884">
        <f t="shared" si="263"/>
        <v>146.80000000000001</v>
      </c>
      <c r="S1884">
        <f t="shared" si="264"/>
        <v>734</v>
      </c>
      <c r="T1884">
        <f t="shared" si="265"/>
        <v>363.65000000000003</v>
      </c>
      <c r="U1884" s="2">
        <f>Monthly_Fixed_Costs!$I$2</f>
        <v>26.363636363636363</v>
      </c>
      <c r="V1884">
        <f t="shared" si="266"/>
        <v>52.400000000000006</v>
      </c>
      <c r="W1884" s="2">
        <f t="shared" si="267"/>
        <v>284.88636363636368</v>
      </c>
      <c r="X1884">
        <f t="shared" si="268"/>
        <v>4</v>
      </c>
      <c r="Y1884">
        <f t="shared" si="269"/>
        <v>0</v>
      </c>
    </row>
    <row r="1885" spans="1:25" x14ac:dyDescent="0.3">
      <c r="A1885" t="s">
        <v>1921</v>
      </c>
      <c r="B1885" s="1">
        <v>45673</v>
      </c>
      <c r="C1885" s="1">
        <v>45676</v>
      </c>
      <c r="D1885" s="1">
        <v>45675</v>
      </c>
      <c r="E1885" t="s">
        <v>23</v>
      </c>
      <c r="F1885" t="s">
        <v>32</v>
      </c>
      <c r="G1885" t="s">
        <v>24</v>
      </c>
      <c r="H1885" t="s">
        <v>25</v>
      </c>
      <c r="I1885" t="s">
        <v>34</v>
      </c>
      <c r="J1885" t="s">
        <v>35</v>
      </c>
      <c r="K1885">
        <v>17</v>
      </c>
      <c r="L1885">
        <v>43.98</v>
      </c>
      <c r="M1885">
        <v>22.75</v>
      </c>
      <c r="N1885">
        <v>7.93</v>
      </c>
      <c r="O1885">
        <v>5</v>
      </c>
      <c r="P1885">
        <f t="shared" si="261"/>
        <v>1</v>
      </c>
      <c r="Q1885" t="str">
        <f t="shared" si="262"/>
        <v>After 01-15</v>
      </c>
      <c r="R1885">
        <f t="shared" si="263"/>
        <v>41.780999999999992</v>
      </c>
      <c r="S1885">
        <f t="shared" si="264"/>
        <v>710.27699999999982</v>
      </c>
      <c r="T1885">
        <f t="shared" si="265"/>
        <v>323.52699999999982</v>
      </c>
      <c r="U1885" s="2">
        <f>Monthly_Fixed_Costs!$I$2</f>
        <v>26.363636363636363</v>
      </c>
      <c r="V1885">
        <f t="shared" si="266"/>
        <v>134.81</v>
      </c>
      <c r="W1885" s="2">
        <f t="shared" si="267"/>
        <v>162.35336363636344</v>
      </c>
      <c r="X1885">
        <f t="shared" si="268"/>
        <v>2</v>
      </c>
      <c r="Y1885">
        <f t="shared" si="269"/>
        <v>0</v>
      </c>
    </row>
    <row r="1886" spans="1:25" x14ac:dyDescent="0.3">
      <c r="A1886" t="s">
        <v>1922</v>
      </c>
      <c r="B1886" s="1">
        <v>45673</v>
      </c>
      <c r="C1886" s="1">
        <v>45677</v>
      </c>
      <c r="D1886" s="1">
        <v>45676</v>
      </c>
      <c r="E1886" t="s">
        <v>16</v>
      </c>
      <c r="F1886" t="s">
        <v>41</v>
      </c>
      <c r="G1886" t="s">
        <v>24</v>
      </c>
      <c r="H1886" t="s">
        <v>19</v>
      </c>
      <c r="I1886" t="s">
        <v>26</v>
      </c>
      <c r="J1886" t="s">
        <v>27</v>
      </c>
      <c r="K1886">
        <v>4</v>
      </c>
      <c r="L1886">
        <v>99.21</v>
      </c>
      <c r="M1886">
        <v>62.24</v>
      </c>
      <c r="N1886">
        <v>8.59</v>
      </c>
      <c r="O1886">
        <v>5</v>
      </c>
      <c r="P1886">
        <f t="shared" si="261"/>
        <v>1</v>
      </c>
      <c r="Q1886" t="str">
        <f t="shared" si="262"/>
        <v>After 01-15</v>
      </c>
      <c r="R1886">
        <f t="shared" si="263"/>
        <v>94.249499999999983</v>
      </c>
      <c r="S1886">
        <f t="shared" si="264"/>
        <v>376.99799999999993</v>
      </c>
      <c r="T1886">
        <f t="shared" si="265"/>
        <v>128.03799999999993</v>
      </c>
      <c r="U1886" s="2">
        <f>Monthly_Fixed_Costs!$I$2</f>
        <v>26.363636363636363</v>
      </c>
      <c r="V1886">
        <f t="shared" si="266"/>
        <v>34.36</v>
      </c>
      <c r="W1886" s="2">
        <f t="shared" si="267"/>
        <v>67.314363636363566</v>
      </c>
      <c r="X1886">
        <f t="shared" si="268"/>
        <v>3</v>
      </c>
      <c r="Y1886">
        <f t="shared" si="269"/>
        <v>0</v>
      </c>
    </row>
    <row r="1887" spans="1:25" x14ac:dyDescent="0.3">
      <c r="A1887" t="s">
        <v>1923</v>
      </c>
      <c r="B1887" s="1">
        <v>45685</v>
      </c>
      <c r="C1887" s="1">
        <v>45687</v>
      </c>
      <c r="D1887" s="1">
        <v>45690</v>
      </c>
      <c r="E1887" t="s">
        <v>16</v>
      </c>
      <c r="F1887" t="s">
        <v>41</v>
      </c>
      <c r="G1887" t="s">
        <v>24</v>
      </c>
      <c r="H1887" t="s">
        <v>33</v>
      </c>
      <c r="I1887" t="s">
        <v>56</v>
      </c>
      <c r="J1887" t="s">
        <v>35</v>
      </c>
      <c r="K1887">
        <v>18</v>
      </c>
      <c r="L1887">
        <v>40.68</v>
      </c>
      <c r="M1887">
        <v>20.420000000000002</v>
      </c>
      <c r="N1887">
        <v>6.35</v>
      </c>
      <c r="O1887">
        <v>5</v>
      </c>
      <c r="P1887">
        <f t="shared" si="261"/>
        <v>0</v>
      </c>
      <c r="Q1887" t="str">
        <f t="shared" si="262"/>
        <v>After 01-15</v>
      </c>
      <c r="R1887">
        <f t="shared" si="263"/>
        <v>38.646000000000001</v>
      </c>
      <c r="S1887">
        <f t="shared" si="264"/>
        <v>695.62800000000004</v>
      </c>
      <c r="T1887">
        <f t="shared" si="265"/>
        <v>328.06799999999998</v>
      </c>
      <c r="U1887" s="2">
        <f>Monthly_Fixed_Costs!$I$2</f>
        <v>26.363636363636363</v>
      </c>
      <c r="V1887">
        <f t="shared" si="266"/>
        <v>114.3</v>
      </c>
      <c r="W1887" s="2">
        <f t="shared" si="267"/>
        <v>187.40436363636363</v>
      </c>
      <c r="X1887">
        <f t="shared" si="268"/>
        <v>5</v>
      </c>
      <c r="Y1887">
        <f t="shared" si="269"/>
        <v>0</v>
      </c>
    </row>
    <row r="1888" spans="1:25" x14ac:dyDescent="0.3">
      <c r="A1888" t="s">
        <v>1924</v>
      </c>
      <c r="B1888" s="1">
        <v>45678</v>
      </c>
      <c r="C1888" s="1">
        <v>45682</v>
      </c>
      <c r="D1888" s="1">
        <v>45683</v>
      </c>
      <c r="E1888" t="s">
        <v>23</v>
      </c>
      <c r="F1888" t="s">
        <v>41</v>
      </c>
      <c r="G1888" t="s">
        <v>18</v>
      </c>
      <c r="H1888" t="s">
        <v>37</v>
      </c>
      <c r="I1888" t="s">
        <v>26</v>
      </c>
      <c r="J1888" t="s">
        <v>27</v>
      </c>
      <c r="K1888">
        <v>18</v>
      </c>
      <c r="L1888">
        <v>147.9</v>
      </c>
      <c r="M1888">
        <v>69.14</v>
      </c>
      <c r="N1888">
        <v>5.86</v>
      </c>
      <c r="O1888">
        <v>10</v>
      </c>
      <c r="P1888">
        <f t="shared" si="261"/>
        <v>0</v>
      </c>
      <c r="Q1888" t="str">
        <f t="shared" si="262"/>
        <v>After 01-15</v>
      </c>
      <c r="R1888">
        <f t="shared" si="263"/>
        <v>133.11000000000001</v>
      </c>
      <c r="S1888">
        <f t="shared" si="264"/>
        <v>2395.9800000000005</v>
      </c>
      <c r="T1888">
        <f t="shared" si="265"/>
        <v>1151.4600000000005</v>
      </c>
      <c r="U1888" s="2">
        <f>Monthly_Fixed_Costs!$I$2</f>
        <v>26.363636363636363</v>
      </c>
      <c r="V1888">
        <f t="shared" si="266"/>
        <v>105.48</v>
      </c>
      <c r="W1888" s="2">
        <f t="shared" si="267"/>
        <v>1019.6163636363641</v>
      </c>
      <c r="X1888">
        <f t="shared" si="268"/>
        <v>5</v>
      </c>
      <c r="Y1888">
        <f t="shared" si="269"/>
        <v>0</v>
      </c>
    </row>
    <row r="1889" spans="1:25" x14ac:dyDescent="0.3">
      <c r="A1889" t="s">
        <v>1925</v>
      </c>
      <c r="B1889" s="1">
        <v>45685</v>
      </c>
      <c r="C1889" s="1">
        <v>45689</v>
      </c>
      <c r="D1889" s="1">
        <v>45691</v>
      </c>
      <c r="E1889" t="s">
        <v>16</v>
      </c>
      <c r="F1889" t="s">
        <v>17</v>
      </c>
      <c r="G1889" t="s">
        <v>18</v>
      </c>
      <c r="H1889" t="s">
        <v>37</v>
      </c>
      <c r="I1889" t="s">
        <v>38</v>
      </c>
      <c r="J1889" t="s">
        <v>21</v>
      </c>
      <c r="K1889">
        <v>18</v>
      </c>
      <c r="L1889">
        <v>188.1</v>
      </c>
      <c r="M1889">
        <v>107.79</v>
      </c>
      <c r="N1889">
        <v>6.32</v>
      </c>
      <c r="O1889">
        <v>5</v>
      </c>
      <c r="P1889">
        <f t="shared" si="261"/>
        <v>0</v>
      </c>
      <c r="Q1889" t="str">
        <f t="shared" si="262"/>
        <v>After 01-15</v>
      </c>
      <c r="R1889">
        <f t="shared" si="263"/>
        <v>178.69499999999999</v>
      </c>
      <c r="S1889">
        <f t="shared" si="264"/>
        <v>3216.5099999999998</v>
      </c>
      <c r="T1889">
        <f t="shared" si="265"/>
        <v>1276.2899999999997</v>
      </c>
      <c r="U1889" s="2">
        <f>Monthly_Fixed_Costs!$I$2</f>
        <v>26.363636363636363</v>
      </c>
      <c r="V1889">
        <f t="shared" si="266"/>
        <v>113.76</v>
      </c>
      <c r="W1889" s="2">
        <f t="shared" si="267"/>
        <v>1136.1663636363633</v>
      </c>
      <c r="X1889">
        <f t="shared" si="268"/>
        <v>6</v>
      </c>
      <c r="Y1889">
        <f t="shared" si="269"/>
        <v>0</v>
      </c>
    </row>
    <row r="1890" spans="1:25" x14ac:dyDescent="0.3">
      <c r="A1890" t="s">
        <v>1926</v>
      </c>
      <c r="B1890" s="1">
        <v>45683</v>
      </c>
      <c r="C1890" s="1">
        <v>45686</v>
      </c>
      <c r="D1890" s="1">
        <v>45687</v>
      </c>
      <c r="E1890" t="s">
        <v>16</v>
      </c>
      <c r="F1890" t="s">
        <v>32</v>
      </c>
      <c r="G1890" t="s">
        <v>18</v>
      </c>
      <c r="H1890" t="s">
        <v>19</v>
      </c>
      <c r="I1890" t="s">
        <v>56</v>
      </c>
      <c r="J1890" t="s">
        <v>35</v>
      </c>
      <c r="K1890">
        <v>3</v>
      </c>
      <c r="L1890">
        <v>171.86</v>
      </c>
      <c r="M1890">
        <v>88.52</v>
      </c>
      <c r="N1890">
        <v>3.09</v>
      </c>
      <c r="O1890">
        <v>10</v>
      </c>
      <c r="P1890">
        <f t="shared" si="261"/>
        <v>0</v>
      </c>
      <c r="Q1890" t="str">
        <f t="shared" si="262"/>
        <v>After 01-15</v>
      </c>
      <c r="R1890">
        <f t="shared" si="263"/>
        <v>154.67400000000001</v>
      </c>
      <c r="S1890">
        <f t="shared" si="264"/>
        <v>464.02200000000005</v>
      </c>
      <c r="T1890">
        <f t="shared" si="265"/>
        <v>198.46200000000005</v>
      </c>
      <c r="U1890" s="2">
        <f>Monthly_Fixed_Costs!$I$2</f>
        <v>26.363636363636363</v>
      </c>
      <c r="V1890">
        <f t="shared" si="266"/>
        <v>9.27</v>
      </c>
      <c r="W1890" s="2">
        <f t="shared" si="267"/>
        <v>162.82836363636369</v>
      </c>
      <c r="X1890">
        <f t="shared" si="268"/>
        <v>4</v>
      </c>
      <c r="Y1890">
        <f t="shared" si="269"/>
        <v>0</v>
      </c>
    </row>
    <row r="1891" spans="1:25" x14ac:dyDescent="0.3">
      <c r="A1891" t="s">
        <v>1927</v>
      </c>
      <c r="B1891" s="1">
        <v>45663</v>
      </c>
      <c r="C1891" s="1">
        <v>45667</v>
      </c>
      <c r="D1891" s="1">
        <v>45667</v>
      </c>
      <c r="E1891" t="s">
        <v>23</v>
      </c>
      <c r="F1891" t="s">
        <v>41</v>
      </c>
      <c r="G1891" t="s">
        <v>18</v>
      </c>
      <c r="H1891" t="s">
        <v>25</v>
      </c>
      <c r="I1891" t="s">
        <v>29</v>
      </c>
      <c r="J1891" t="s">
        <v>27</v>
      </c>
      <c r="K1891">
        <v>11</v>
      </c>
      <c r="L1891">
        <v>151.71</v>
      </c>
      <c r="M1891">
        <v>91.63</v>
      </c>
      <c r="N1891">
        <v>8.75</v>
      </c>
      <c r="O1891">
        <v>5</v>
      </c>
      <c r="P1891">
        <f t="shared" si="261"/>
        <v>1</v>
      </c>
      <c r="Q1891" t="str">
        <f t="shared" si="262"/>
        <v>Before 01-15</v>
      </c>
      <c r="R1891">
        <f t="shared" si="263"/>
        <v>144.12450000000001</v>
      </c>
      <c r="S1891">
        <f t="shared" si="264"/>
        <v>1585.3695000000002</v>
      </c>
      <c r="T1891">
        <f t="shared" si="265"/>
        <v>577.43950000000029</v>
      </c>
      <c r="U1891" s="2">
        <f>Monthly_Fixed_Costs!$I$2</f>
        <v>26.363636363636363</v>
      </c>
      <c r="V1891">
        <f t="shared" si="266"/>
        <v>96.25</v>
      </c>
      <c r="W1891" s="2">
        <f t="shared" si="267"/>
        <v>454.82586363636392</v>
      </c>
      <c r="X1891">
        <f t="shared" si="268"/>
        <v>4</v>
      </c>
      <c r="Y1891">
        <f t="shared" si="269"/>
        <v>0</v>
      </c>
    </row>
    <row r="1892" spans="1:25" x14ac:dyDescent="0.3">
      <c r="A1892" t="s">
        <v>1928</v>
      </c>
      <c r="B1892" s="1">
        <v>45667</v>
      </c>
      <c r="C1892" s="1">
        <v>45671</v>
      </c>
      <c r="D1892" s="1">
        <v>45670</v>
      </c>
      <c r="E1892" t="s">
        <v>16</v>
      </c>
      <c r="F1892" t="s">
        <v>17</v>
      </c>
      <c r="G1892" t="s">
        <v>24</v>
      </c>
      <c r="H1892" t="s">
        <v>25</v>
      </c>
      <c r="I1892" t="s">
        <v>38</v>
      </c>
      <c r="J1892" t="s">
        <v>21</v>
      </c>
      <c r="K1892">
        <v>16</v>
      </c>
      <c r="L1892">
        <v>187.57</v>
      </c>
      <c r="M1892">
        <v>109.58</v>
      </c>
      <c r="N1892">
        <v>6.14</v>
      </c>
      <c r="O1892">
        <v>15</v>
      </c>
      <c r="P1892">
        <f t="shared" si="261"/>
        <v>1</v>
      </c>
      <c r="Q1892" t="str">
        <f t="shared" si="262"/>
        <v>Before 01-15</v>
      </c>
      <c r="R1892">
        <f t="shared" si="263"/>
        <v>159.43449999999999</v>
      </c>
      <c r="S1892">
        <f t="shared" si="264"/>
        <v>2550.9519999999998</v>
      </c>
      <c r="T1892">
        <f t="shared" si="265"/>
        <v>797.6719999999998</v>
      </c>
      <c r="U1892" s="2">
        <f>Monthly_Fixed_Costs!$I$2</f>
        <v>26.363636363636363</v>
      </c>
      <c r="V1892">
        <f t="shared" si="266"/>
        <v>98.24</v>
      </c>
      <c r="W1892" s="2">
        <f t="shared" si="267"/>
        <v>673.06836363636342</v>
      </c>
      <c r="X1892">
        <f t="shared" si="268"/>
        <v>3</v>
      </c>
      <c r="Y1892">
        <f t="shared" si="269"/>
        <v>0</v>
      </c>
    </row>
    <row r="1893" spans="1:25" x14ac:dyDescent="0.3">
      <c r="A1893" t="s">
        <v>1929</v>
      </c>
      <c r="B1893" s="1">
        <v>45674</v>
      </c>
      <c r="C1893" s="1">
        <v>45677</v>
      </c>
      <c r="D1893" s="1">
        <v>45677</v>
      </c>
      <c r="E1893" t="s">
        <v>16</v>
      </c>
      <c r="F1893" t="s">
        <v>32</v>
      </c>
      <c r="G1893" t="s">
        <v>24</v>
      </c>
      <c r="H1893" t="s">
        <v>33</v>
      </c>
      <c r="I1893" t="s">
        <v>20</v>
      </c>
      <c r="J1893" t="s">
        <v>21</v>
      </c>
      <c r="K1893">
        <v>18</v>
      </c>
      <c r="L1893">
        <v>109.56</v>
      </c>
      <c r="M1893">
        <v>58.79</v>
      </c>
      <c r="N1893">
        <v>9.32</v>
      </c>
      <c r="O1893">
        <v>10</v>
      </c>
      <c r="P1893">
        <f t="shared" si="261"/>
        <v>1</v>
      </c>
      <c r="Q1893" t="str">
        <f t="shared" si="262"/>
        <v>After 01-15</v>
      </c>
      <c r="R1893">
        <f t="shared" si="263"/>
        <v>98.603999999999999</v>
      </c>
      <c r="S1893">
        <f t="shared" si="264"/>
        <v>1774.8720000000001</v>
      </c>
      <c r="T1893">
        <f t="shared" si="265"/>
        <v>716.65200000000004</v>
      </c>
      <c r="U1893" s="2">
        <f>Monthly_Fixed_Costs!$I$2</f>
        <v>26.363636363636363</v>
      </c>
      <c r="V1893">
        <f t="shared" si="266"/>
        <v>167.76</v>
      </c>
      <c r="W1893" s="2">
        <f t="shared" si="267"/>
        <v>522.52836363636368</v>
      </c>
      <c r="X1893">
        <f t="shared" si="268"/>
        <v>3</v>
      </c>
      <c r="Y1893">
        <f t="shared" si="269"/>
        <v>0</v>
      </c>
    </row>
    <row r="1894" spans="1:25" x14ac:dyDescent="0.3">
      <c r="A1894" t="s">
        <v>1930</v>
      </c>
      <c r="B1894" s="1">
        <v>45688</v>
      </c>
      <c r="C1894" s="1">
        <v>45692</v>
      </c>
      <c r="D1894" s="1">
        <v>45691</v>
      </c>
      <c r="E1894" t="s">
        <v>23</v>
      </c>
      <c r="F1894" t="s">
        <v>17</v>
      </c>
      <c r="G1894" t="s">
        <v>18</v>
      </c>
      <c r="H1894" t="s">
        <v>33</v>
      </c>
      <c r="I1894" t="s">
        <v>47</v>
      </c>
      <c r="J1894" t="s">
        <v>35</v>
      </c>
      <c r="K1894">
        <v>13</v>
      </c>
      <c r="L1894">
        <v>190.86</v>
      </c>
      <c r="M1894">
        <v>103.55</v>
      </c>
      <c r="N1894">
        <v>9.52</v>
      </c>
      <c r="O1894">
        <v>0</v>
      </c>
      <c r="P1894">
        <f t="shared" si="261"/>
        <v>1</v>
      </c>
      <c r="Q1894" t="str">
        <f t="shared" si="262"/>
        <v>After 01-15</v>
      </c>
      <c r="R1894">
        <f t="shared" si="263"/>
        <v>190.86</v>
      </c>
      <c r="S1894">
        <f t="shared" si="264"/>
        <v>2481.1800000000003</v>
      </c>
      <c r="T1894">
        <f t="shared" si="265"/>
        <v>1135.0300000000004</v>
      </c>
      <c r="U1894" s="2">
        <f>Monthly_Fixed_Costs!$I$2</f>
        <v>26.363636363636363</v>
      </c>
      <c r="V1894">
        <f t="shared" si="266"/>
        <v>123.75999999999999</v>
      </c>
      <c r="W1894" s="2">
        <f t="shared" si="267"/>
        <v>984.90636363636406</v>
      </c>
      <c r="X1894">
        <f t="shared" si="268"/>
        <v>3</v>
      </c>
      <c r="Y1894">
        <f t="shared" si="269"/>
        <v>0</v>
      </c>
    </row>
    <row r="1895" spans="1:25" x14ac:dyDescent="0.3">
      <c r="A1895" t="s">
        <v>1931</v>
      </c>
      <c r="B1895" s="1">
        <v>45665</v>
      </c>
      <c r="C1895" s="1">
        <v>45668</v>
      </c>
      <c r="D1895" s="1">
        <v>45667</v>
      </c>
      <c r="E1895" t="s">
        <v>23</v>
      </c>
      <c r="F1895" t="s">
        <v>17</v>
      </c>
      <c r="G1895" t="s">
        <v>18</v>
      </c>
      <c r="H1895" t="s">
        <v>25</v>
      </c>
      <c r="I1895" t="s">
        <v>47</v>
      </c>
      <c r="J1895" t="s">
        <v>35</v>
      </c>
      <c r="K1895">
        <v>10</v>
      </c>
      <c r="L1895">
        <v>34.22</v>
      </c>
      <c r="M1895">
        <v>17.329999999999998</v>
      </c>
      <c r="N1895">
        <v>10.55</v>
      </c>
      <c r="O1895">
        <v>5</v>
      </c>
      <c r="P1895">
        <f t="shared" si="261"/>
        <v>1</v>
      </c>
      <c r="Q1895" t="str">
        <f t="shared" si="262"/>
        <v>Before 01-15</v>
      </c>
      <c r="R1895">
        <f t="shared" si="263"/>
        <v>32.509</v>
      </c>
      <c r="S1895">
        <f t="shared" si="264"/>
        <v>325.09000000000003</v>
      </c>
      <c r="T1895">
        <f t="shared" si="265"/>
        <v>151.79000000000005</v>
      </c>
      <c r="U1895" s="2">
        <f>Monthly_Fixed_Costs!$I$2</f>
        <v>26.363636363636363</v>
      </c>
      <c r="V1895">
        <f t="shared" si="266"/>
        <v>105.5</v>
      </c>
      <c r="W1895" s="2">
        <f t="shared" si="267"/>
        <v>19.926363636363675</v>
      </c>
      <c r="X1895">
        <f t="shared" si="268"/>
        <v>2</v>
      </c>
      <c r="Y1895">
        <f t="shared" si="269"/>
        <v>0</v>
      </c>
    </row>
    <row r="1896" spans="1:25" x14ac:dyDescent="0.3">
      <c r="A1896" t="s">
        <v>1932</v>
      </c>
      <c r="B1896" s="1">
        <v>45674</v>
      </c>
      <c r="C1896" s="1">
        <v>45678</v>
      </c>
      <c r="D1896" s="1">
        <v>45681</v>
      </c>
      <c r="E1896" t="s">
        <v>23</v>
      </c>
      <c r="F1896" t="s">
        <v>41</v>
      </c>
      <c r="G1896" t="s">
        <v>18</v>
      </c>
      <c r="H1896" t="s">
        <v>37</v>
      </c>
      <c r="I1896" t="s">
        <v>34</v>
      </c>
      <c r="J1896" t="s">
        <v>35</v>
      </c>
      <c r="K1896">
        <v>9</v>
      </c>
      <c r="L1896">
        <v>164.08</v>
      </c>
      <c r="M1896">
        <v>99.38</v>
      </c>
      <c r="N1896">
        <v>8.93</v>
      </c>
      <c r="O1896">
        <v>10</v>
      </c>
      <c r="P1896">
        <f t="shared" si="261"/>
        <v>0</v>
      </c>
      <c r="Q1896" t="str">
        <f t="shared" si="262"/>
        <v>After 01-15</v>
      </c>
      <c r="R1896">
        <f t="shared" si="263"/>
        <v>147.67200000000003</v>
      </c>
      <c r="S1896">
        <f t="shared" si="264"/>
        <v>1329.0480000000002</v>
      </c>
      <c r="T1896">
        <f t="shared" si="265"/>
        <v>434.62800000000027</v>
      </c>
      <c r="U1896" s="2">
        <f>Monthly_Fixed_Costs!$I$2</f>
        <v>26.363636363636363</v>
      </c>
      <c r="V1896">
        <f t="shared" si="266"/>
        <v>80.37</v>
      </c>
      <c r="W1896" s="2">
        <f t="shared" si="267"/>
        <v>327.89436363636389</v>
      </c>
      <c r="X1896">
        <f t="shared" si="268"/>
        <v>7</v>
      </c>
      <c r="Y1896">
        <f t="shared" si="269"/>
        <v>0</v>
      </c>
    </row>
    <row r="1897" spans="1:25" x14ac:dyDescent="0.3">
      <c r="A1897" t="s">
        <v>1933</v>
      </c>
      <c r="B1897" s="1">
        <v>45687</v>
      </c>
      <c r="C1897" s="1">
        <v>45690</v>
      </c>
      <c r="D1897" s="1">
        <v>45690</v>
      </c>
      <c r="E1897" t="s">
        <v>16</v>
      </c>
      <c r="F1897" t="s">
        <v>45</v>
      </c>
      <c r="G1897" t="s">
        <v>18</v>
      </c>
      <c r="H1897" t="s">
        <v>37</v>
      </c>
      <c r="I1897" t="s">
        <v>29</v>
      </c>
      <c r="J1897" t="s">
        <v>27</v>
      </c>
      <c r="K1897">
        <v>19</v>
      </c>
      <c r="L1897">
        <v>194.15</v>
      </c>
      <c r="M1897">
        <v>91.74</v>
      </c>
      <c r="N1897">
        <v>6.43</v>
      </c>
      <c r="O1897">
        <v>10</v>
      </c>
      <c r="P1897">
        <f t="shared" si="261"/>
        <v>1</v>
      </c>
      <c r="Q1897" t="str">
        <f t="shared" si="262"/>
        <v>After 01-15</v>
      </c>
      <c r="R1897">
        <f t="shared" si="263"/>
        <v>174.73500000000001</v>
      </c>
      <c r="S1897">
        <f t="shared" si="264"/>
        <v>3319.9650000000001</v>
      </c>
      <c r="T1897">
        <f t="shared" si="265"/>
        <v>1576.9050000000002</v>
      </c>
      <c r="U1897" s="2">
        <f>Monthly_Fixed_Costs!$I$2</f>
        <v>26.363636363636363</v>
      </c>
      <c r="V1897">
        <f t="shared" si="266"/>
        <v>122.16999999999999</v>
      </c>
      <c r="W1897" s="2">
        <f t="shared" si="267"/>
        <v>1428.3713636363639</v>
      </c>
      <c r="X1897">
        <f t="shared" si="268"/>
        <v>3</v>
      </c>
      <c r="Y1897">
        <f t="shared" si="269"/>
        <v>0</v>
      </c>
    </row>
    <row r="1898" spans="1:25" x14ac:dyDescent="0.3">
      <c r="A1898" t="s">
        <v>1934</v>
      </c>
      <c r="B1898" s="1">
        <v>45675</v>
      </c>
      <c r="C1898" s="1">
        <v>45678</v>
      </c>
      <c r="D1898" s="1">
        <v>45681</v>
      </c>
      <c r="E1898" t="s">
        <v>23</v>
      </c>
      <c r="F1898" t="s">
        <v>17</v>
      </c>
      <c r="G1898" t="s">
        <v>18</v>
      </c>
      <c r="H1898" t="s">
        <v>37</v>
      </c>
      <c r="I1898" t="s">
        <v>47</v>
      </c>
      <c r="J1898" t="s">
        <v>35</v>
      </c>
      <c r="K1898">
        <v>9</v>
      </c>
      <c r="L1898">
        <v>27.3</v>
      </c>
      <c r="M1898">
        <v>16.43</v>
      </c>
      <c r="N1898">
        <v>7.61</v>
      </c>
      <c r="O1898">
        <v>10</v>
      </c>
      <c r="P1898">
        <f t="shared" si="261"/>
        <v>0</v>
      </c>
      <c r="Q1898" t="str">
        <f t="shared" si="262"/>
        <v>After 01-15</v>
      </c>
      <c r="R1898">
        <f t="shared" si="263"/>
        <v>24.57</v>
      </c>
      <c r="S1898">
        <f t="shared" si="264"/>
        <v>221.13</v>
      </c>
      <c r="T1898">
        <f t="shared" si="265"/>
        <v>73.259999999999991</v>
      </c>
      <c r="U1898" s="2">
        <f>Monthly_Fixed_Costs!$I$2</f>
        <v>26.363636363636363</v>
      </c>
      <c r="V1898">
        <f t="shared" si="266"/>
        <v>68.490000000000009</v>
      </c>
      <c r="W1898" s="2">
        <f t="shared" si="267"/>
        <v>-21.593636363636378</v>
      </c>
      <c r="X1898">
        <f t="shared" si="268"/>
        <v>6</v>
      </c>
      <c r="Y1898">
        <f t="shared" si="269"/>
        <v>1</v>
      </c>
    </row>
    <row r="1899" spans="1:25" x14ac:dyDescent="0.3">
      <c r="A1899" t="s">
        <v>1935</v>
      </c>
      <c r="B1899" s="1">
        <v>45681</v>
      </c>
      <c r="C1899" s="1">
        <v>45683</v>
      </c>
      <c r="D1899" s="1">
        <v>45683</v>
      </c>
      <c r="E1899" t="s">
        <v>23</v>
      </c>
      <c r="F1899" t="s">
        <v>17</v>
      </c>
      <c r="G1899" t="s">
        <v>18</v>
      </c>
      <c r="H1899" t="s">
        <v>33</v>
      </c>
      <c r="I1899" t="s">
        <v>38</v>
      </c>
      <c r="J1899" t="s">
        <v>21</v>
      </c>
      <c r="K1899">
        <v>3</v>
      </c>
      <c r="L1899">
        <v>47.08</v>
      </c>
      <c r="M1899">
        <v>29.02</v>
      </c>
      <c r="N1899">
        <v>8.7899999999999991</v>
      </c>
      <c r="O1899">
        <v>10</v>
      </c>
      <c r="P1899">
        <f t="shared" si="261"/>
        <v>1</v>
      </c>
      <c r="Q1899" t="str">
        <f t="shared" si="262"/>
        <v>After 01-15</v>
      </c>
      <c r="R1899">
        <f t="shared" si="263"/>
        <v>42.372</v>
      </c>
      <c r="S1899">
        <f t="shared" si="264"/>
        <v>127.116</v>
      </c>
      <c r="T1899">
        <f t="shared" si="265"/>
        <v>40.055999999999997</v>
      </c>
      <c r="U1899" s="2">
        <f>Monthly_Fixed_Costs!$I$2</f>
        <v>26.363636363636363</v>
      </c>
      <c r="V1899">
        <f t="shared" si="266"/>
        <v>26.369999999999997</v>
      </c>
      <c r="W1899" s="2">
        <f t="shared" si="267"/>
        <v>-12.677636363636367</v>
      </c>
      <c r="X1899">
        <f t="shared" si="268"/>
        <v>2</v>
      </c>
      <c r="Y1899">
        <f t="shared" si="269"/>
        <v>1</v>
      </c>
    </row>
    <row r="1900" spans="1:25" x14ac:dyDescent="0.3">
      <c r="A1900" t="s">
        <v>1936</v>
      </c>
      <c r="B1900" s="1">
        <v>45682</v>
      </c>
      <c r="C1900" s="1">
        <v>45684</v>
      </c>
      <c r="D1900" s="1">
        <v>45684</v>
      </c>
      <c r="E1900" t="s">
        <v>16</v>
      </c>
      <c r="F1900" t="s">
        <v>17</v>
      </c>
      <c r="G1900" t="s">
        <v>24</v>
      </c>
      <c r="H1900" t="s">
        <v>33</v>
      </c>
      <c r="I1900" t="s">
        <v>56</v>
      </c>
      <c r="J1900" t="s">
        <v>35</v>
      </c>
      <c r="K1900">
        <v>11</v>
      </c>
      <c r="L1900">
        <v>86.76</v>
      </c>
      <c r="M1900">
        <v>43.27</v>
      </c>
      <c r="N1900">
        <v>3.93</v>
      </c>
      <c r="O1900">
        <v>15</v>
      </c>
      <c r="P1900">
        <f t="shared" si="261"/>
        <v>1</v>
      </c>
      <c r="Q1900" t="str">
        <f t="shared" si="262"/>
        <v>After 01-15</v>
      </c>
      <c r="R1900">
        <f t="shared" si="263"/>
        <v>73.746000000000009</v>
      </c>
      <c r="S1900">
        <f t="shared" si="264"/>
        <v>811.20600000000013</v>
      </c>
      <c r="T1900">
        <f t="shared" si="265"/>
        <v>335.2360000000001</v>
      </c>
      <c r="U1900" s="2">
        <f>Monthly_Fixed_Costs!$I$2</f>
        <v>26.363636363636363</v>
      </c>
      <c r="V1900">
        <f t="shared" si="266"/>
        <v>43.230000000000004</v>
      </c>
      <c r="W1900" s="2">
        <f t="shared" si="267"/>
        <v>265.64236363636371</v>
      </c>
      <c r="X1900">
        <f t="shared" si="268"/>
        <v>2</v>
      </c>
      <c r="Y1900">
        <f t="shared" si="269"/>
        <v>0</v>
      </c>
    </row>
    <row r="1901" spans="1:25" x14ac:dyDescent="0.3">
      <c r="A1901" t="s">
        <v>1937</v>
      </c>
      <c r="B1901" s="1">
        <v>45668</v>
      </c>
      <c r="C1901" s="1">
        <v>45671</v>
      </c>
      <c r="D1901" s="1">
        <v>45671</v>
      </c>
      <c r="E1901" t="s">
        <v>16</v>
      </c>
      <c r="F1901" t="s">
        <v>41</v>
      </c>
      <c r="G1901" t="s">
        <v>24</v>
      </c>
      <c r="H1901" t="s">
        <v>33</v>
      </c>
      <c r="I1901" t="s">
        <v>38</v>
      </c>
      <c r="J1901" t="s">
        <v>21</v>
      </c>
      <c r="K1901">
        <v>20</v>
      </c>
      <c r="L1901">
        <v>129.4</v>
      </c>
      <c r="M1901">
        <v>70.39</v>
      </c>
      <c r="N1901">
        <v>11.36</v>
      </c>
      <c r="O1901">
        <v>15</v>
      </c>
      <c r="P1901">
        <f t="shared" si="261"/>
        <v>1</v>
      </c>
      <c r="Q1901" t="str">
        <f t="shared" si="262"/>
        <v>Before 01-15</v>
      </c>
      <c r="R1901">
        <f t="shared" si="263"/>
        <v>109.99</v>
      </c>
      <c r="S1901">
        <f t="shared" si="264"/>
        <v>2199.7999999999997</v>
      </c>
      <c r="T1901">
        <f t="shared" si="265"/>
        <v>791.99999999999977</v>
      </c>
      <c r="U1901" s="2">
        <f>Monthly_Fixed_Costs!$I$2</f>
        <v>26.363636363636363</v>
      </c>
      <c r="V1901">
        <f t="shared" si="266"/>
        <v>227.2</v>
      </c>
      <c r="W1901" s="2">
        <f t="shared" si="267"/>
        <v>538.43636363636347</v>
      </c>
      <c r="X1901">
        <f t="shared" si="268"/>
        <v>3</v>
      </c>
      <c r="Y1901">
        <f t="shared" si="269"/>
        <v>0</v>
      </c>
    </row>
    <row r="1902" spans="1:25" x14ac:dyDescent="0.3">
      <c r="A1902" t="s">
        <v>1938</v>
      </c>
      <c r="B1902" s="1">
        <v>45687</v>
      </c>
      <c r="C1902" s="1">
        <v>45690</v>
      </c>
      <c r="D1902" s="1">
        <v>45690</v>
      </c>
      <c r="E1902" t="s">
        <v>16</v>
      </c>
      <c r="F1902" t="s">
        <v>32</v>
      </c>
      <c r="G1902" t="s">
        <v>24</v>
      </c>
      <c r="H1902" t="s">
        <v>19</v>
      </c>
      <c r="I1902" t="s">
        <v>34</v>
      </c>
      <c r="J1902" t="s">
        <v>35</v>
      </c>
      <c r="K1902">
        <v>9</v>
      </c>
      <c r="L1902">
        <v>36.21</v>
      </c>
      <c r="M1902">
        <v>21.86</v>
      </c>
      <c r="N1902">
        <v>6</v>
      </c>
      <c r="O1902">
        <v>15</v>
      </c>
      <c r="P1902">
        <f t="shared" si="261"/>
        <v>1</v>
      </c>
      <c r="Q1902" t="str">
        <f t="shared" si="262"/>
        <v>After 01-15</v>
      </c>
      <c r="R1902">
        <f t="shared" si="263"/>
        <v>30.778500000000001</v>
      </c>
      <c r="S1902">
        <f t="shared" si="264"/>
        <v>277.00650000000002</v>
      </c>
      <c r="T1902">
        <f t="shared" si="265"/>
        <v>80.266500000000008</v>
      </c>
      <c r="U1902" s="2">
        <f>Monthly_Fixed_Costs!$I$2</f>
        <v>26.363636363636363</v>
      </c>
      <c r="V1902">
        <f t="shared" si="266"/>
        <v>54</v>
      </c>
      <c r="W1902" s="2">
        <f t="shared" si="267"/>
        <v>-9.713636363635203E-2</v>
      </c>
      <c r="X1902">
        <f t="shared" si="268"/>
        <v>3</v>
      </c>
      <c r="Y1902">
        <f t="shared" si="269"/>
        <v>1</v>
      </c>
    </row>
    <row r="1903" spans="1:25" x14ac:dyDescent="0.3">
      <c r="A1903" t="s">
        <v>1939</v>
      </c>
      <c r="B1903" s="1">
        <v>45677</v>
      </c>
      <c r="C1903" s="1">
        <v>45679</v>
      </c>
      <c r="D1903" s="1">
        <v>45679</v>
      </c>
      <c r="E1903" t="s">
        <v>23</v>
      </c>
      <c r="F1903" t="s">
        <v>41</v>
      </c>
      <c r="G1903" t="s">
        <v>18</v>
      </c>
      <c r="H1903" t="s">
        <v>33</v>
      </c>
      <c r="I1903" t="s">
        <v>20</v>
      </c>
      <c r="J1903" t="s">
        <v>21</v>
      </c>
      <c r="K1903">
        <v>7</v>
      </c>
      <c r="L1903">
        <v>54.4</v>
      </c>
      <c r="M1903">
        <v>26.57</v>
      </c>
      <c r="N1903">
        <v>7.97</v>
      </c>
      <c r="O1903">
        <v>10</v>
      </c>
      <c r="P1903">
        <f t="shared" si="261"/>
        <v>1</v>
      </c>
      <c r="Q1903" t="str">
        <f t="shared" si="262"/>
        <v>After 01-15</v>
      </c>
      <c r="R1903">
        <f t="shared" si="263"/>
        <v>48.96</v>
      </c>
      <c r="S1903">
        <f t="shared" si="264"/>
        <v>342.72</v>
      </c>
      <c r="T1903">
        <f t="shared" si="265"/>
        <v>156.73000000000002</v>
      </c>
      <c r="U1903" s="2">
        <f>Monthly_Fixed_Costs!$I$2</f>
        <v>26.363636363636363</v>
      </c>
      <c r="V1903">
        <f t="shared" si="266"/>
        <v>55.79</v>
      </c>
      <c r="W1903" s="2">
        <f t="shared" si="267"/>
        <v>74.576363636363652</v>
      </c>
      <c r="X1903">
        <f t="shared" si="268"/>
        <v>2</v>
      </c>
      <c r="Y1903">
        <f t="shared" si="269"/>
        <v>0</v>
      </c>
    </row>
    <row r="1904" spans="1:25" x14ac:dyDescent="0.3">
      <c r="A1904" t="s">
        <v>1940</v>
      </c>
      <c r="B1904" s="1">
        <v>45669</v>
      </c>
      <c r="C1904" s="1">
        <v>45671</v>
      </c>
      <c r="D1904" s="1">
        <v>45670</v>
      </c>
      <c r="E1904" t="s">
        <v>23</v>
      </c>
      <c r="F1904" t="s">
        <v>45</v>
      </c>
      <c r="G1904" t="s">
        <v>24</v>
      </c>
      <c r="H1904" t="s">
        <v>19</v>
      </c>
      <c r="I1904" t="s">
        <v>38</v>
      </c>
      <c r="J1904" t="s">
        <v>21</v>
      </c>
      <c r="K1904">
        <v>13</v>
      </c>
      <c r="L1904">
        <v>184.75</v>
      </c>
      <c r="M1904">
        <v>92.14</v>
      </c>
      <c r="N1904">
        <v>6.23</v>
      </c>
      <c r="O1904">
        <v>10</v>
      </c>
      <c r="P1904">
        <f t="shared" si="261"/>
        <v>1</v>
      </c>
      <c r="Q1904" t="str">
        <f t="shared" si="262"/>
        <v>Before 01-15</v>
      </c>
      <c r="R1904">
        <f t="shared" si="263"/>
        <v>166.27500000000001</v>
      </c>
      <c r="S1904">
        <f t="shared" si="264"/>
        <v>2161.5750000000003</v>
      </c>
      <c r="T1904">
        <f t="shared" si="265"/>
        <v>963.75500000000034</v>
      </c>
      <c r="U1904" s="2">
        <f>Monthly_Fixed_Costs!$I$2</f>
        <v>26.363636363636363</v>
      </c>
      <c r="V1904">
        <f t="shared" si="266"/>
        <v>80.990000000000009</v>
      </c>
      <c r="W1904" s="2">
        <f t="shared" si="267"/>
        <v>856.40136363636395</v>
      </c>
      <c r="X1904">
        <f t="shared" si="268"/>
        <v>1</v>
      </c>
      <c r="Y1904">
        <f t="shared" si="269"/>
        <v>0</v>
      </c>
    </row>
    <row r="1905" spans="1:25" x14ac:dyDescent="0.3">
      <c r="A1905" t="s">
        <v>1941</v>
      </c>
      <c r="B1905" s="1">
        <v>45678</v>
      </c>
      <c r="C1905" s="1">
        <v>45682</v>
      </c>
      <c r="D1905" s="1">
        <v>45681</v>
      </c>
      <c r="E1905" t="s">
        <v>23</v>
      </c>
      <c r="F1905" t="s">
        <v>17</v>
      </c>
      <c r="G1905" t="s">
        <v>24</v>
      </c>
      <c r="H1905" t="s">
        <v>19</v>
      </c>
      <c r="I1905" t="s">
        <v>56</v>
      </c>
      <c r="J1905" t="s">
        <v>35</v>
      </c>
      <c r="K1905">
        <v>3</v>
      </c>
      <c r="L1905">
        <v>161.78</v>
      </c>
      <c r="M1905">
        <v>103.23</v>
      </c>
      <c r="N1905">
        <v>6.37</v>
      </c>
      <c r="O1905">
        <v>0</v>
      </c>
      <c r="P1905">
        <f t="shared" si="261"/>
        <v>1</v>
      </c>
      <c r="Q1905" t="str">
        <f t="shared" si="262"/>
        <v>After 01-15</v>
      </c>
      <c r="R1905">
        <f t="shared" si="263"/>
        <v>161.78</v>
      </c>
      <c r="S1905">
        <f t="shared" si="264"/>
        <v>485.34000000000003</v>
      </c>
      <c r="T1905">
        <f t="shared" si="265"/>
        <v>175.65000000000003</v>
      </c>
      <c r="U1905" s="2">
        <f>Monthly_Fixed_Costs!$I$2</f>
        <v>26.363636363636363</v>
      </c>
      <c r="V1905">
        <f t="shared" si="266"/>
        <v>19.11</v>
      </c>
      <c r="W1905" s="2">
        <f t="shared" si="267"/>
        <v>130.17636363636367</v>
      </c>
      <c r="X1905">
        <f t="shared" si="268"/>
        <v>3</v>
      </c>
      <c r="Y1905">
        <f t="shared" si="269"/>
        <v>0</v>
      </c>
    </row>
    <row r="1906" spans="1:25" x14ac:dyDescent="0.3">
      <c r="A1906" t="s">
        <v>1942</v>
      </c>
      <c r="B1906" s="1">
        <v>45660</v>
      </c>
      <c r="C1906" s="1">
        <v>45662</v>
      </c>
      <c r="D1906" s="1">
        <v>45661</v>
      </c>
      <c r="E1906" t="s">
        <v>16</v>
      </c>
      <c r="F1906" t="s">
        <v>17</v>
      </c>
      <c r="G1906" t="s">
        <v>18</v>
      </c>
      <c r="H1906" t="s">
        <v>33</v>
      </c>
      <c r="I1906" t="s">
        <v>26</v>
      </c>
      <c r="J1906" t="s">
        <v>27</v>
      </c>
      <c r="K1906">
        <v>12</v>
      </c>
      <c r="L1906">
        <v>21.02</v>
      </c>
      <c r="M1906">
        <v>12.25</v>
      </c>
      <c r="N1906">
        <v>9.3800000000000008</v>
      </c>
      <c r="O1906">
        <v>15</v>
      </c>
      <c r="P1906">
        <f t="shared" si="261"/>
        <v>1</v>
      </c>
      <c r="Q1906" t="str">
        <f t="shared" si="262"/>
        <v>Before 01-15</v>
      </c>
      <c r="R1906">
        <f t="shared" si="263"/>
        <v>17.867000000000001</v>
      </c>
      <c r="S1906">
        <f t="shared" si="264"/>
        <v>214.404</v>
      </c>
      <c r="T1906">
        <f t="shared" si="265"/>
        <v>67.403999999999996</v>
      </c>
      <c r="U1906" s="2">
        <f>Monthly_Fixed_Costs!$I$2</f>
        <v>26.363636363636363</v>
      </c>
      <c r="V1906">
        <f t="shared" si="266"/>
        <v>112.56</v>
      </c>
      <c r="W1906" s="2">
        <f t="shared" si="267"/>
        <v>-71.51963636363638</v>
      </c>
      <c r="X1906">
        <f t="shared" si="268"/>
        <v>1</v>
      </c>
      <c r="Y1906">
        <f t="shared" si="269"/>
        <v>1</v>
      </c>
    </row>
    <row r="1907" spans="1:25" x14ac:dyDescent="0.3">
      <c r="A1907" t="s">
        <v>1943</v>
      </c>
      <c r="B1907" s="1">
        <v>45685</v>
      </c>
      <c r="C1907" s="1">
        <v>45688</v>
      </c>
      <c r="D1907" s="1">
        <v>45689</v>
      </c>
      <c r="E1907" t="s">
        <v>23</v>
      </c>
      <c r="F1907" t="s">
        <v>41</v>
      </c>
      <c r="G1907" t="s">
        <v>18</v>
      </c>
      <c r="H1907" t="s">
        <v>19</v>
      </c>
      <c r="I1907" t="s">
        <v>47</v>
      </c>
      <c r="J1907" t="s">
        <v>35</v>
      </c>
      <c r="K1907">
        <v>12</v>
      </c>
      <c r="L1907">
        <v>130.44999999999999</v>
      </c>
      <c r="M1907">
        <v>75.430000000000007</v>
      </c>
      <c r="N1907">
        <v>5.46</v>
      </c>
      <c r="O1907">
        <v>10</v>
      </c>
      <c r="P1907">
        <f t="shared" si="261"/>
        <v>0</v>
      </c>
      <c r="Q1907" t="str">
        <f t="shared" si="262"/>
        <v>After 01-15</v>
      </c>
      <c r="R1907">
        <f t="shared" si="263"/>
        <v>117.40499999999999</v>
      </c>
      <c r="S1907">
        <f t="shared" si="264"/>
        <v>1408.86</v>
      </c>
      <c r="T1907">
        <f t="shared" si="265"/>
        <v>503.69999999999982</v>
      </c>
      <c r="U1907" s="2">
        <f>Monthly_Fixed_Costs!$I$2</f>
        <v>26.363636363636363</v>
      </c>
      <c r="V1907">
        <f t="shared" si="266"/>
        <v>65.52</v>
      </c>
      <c r="W1907" s="2">
        <f t="shared" si="267"/>
        <v>411.81636363636346</v>
      </c>
      <c r="X1907">
        <f t="shared" si="268"/>
        <v>4</v>
      </c>
      <c r="Y1907">
        <f t="shared" si="269"/>
        <v>0</v>
      </c>
    </row>
    <row r="1908" spans="1:25" x14ac:dyDescent="0.3">
      <c r="A1908" t="s">
        <v>1944</v>
      </c>
      <c r="B1908" s="1">
        <v>45681</v>
      </c>
      <c r="C1908" s="1">
        <v>45684</v>
      </c>
      <c r="D1908" s="1">
        <v>45684</v>
      </c>
      <c r="E1908" t="s">
        <v>23</v>
      </c>
      <c r="F1908" t="s">
        <v>32</v>
      </c>
      <c r="G1908" t="s">
        <v>24</v>
      </c>
      <c r="H1908" t="s">
        <v>25</v>
      </c>
      <c r="I1908" t="s">
        <v>20</v>
      </c>
      <c r="J1908" t="s">
        <v>21</v>
      </c>
      <c r="K1908">
        <v>1</v>
      </c>
      <c r="L1908">
        <v>99.46</v>
      </c>
      <c r="M1908">
        <v>40.770000000000003</v>
      </c>
      <c r="N1908">
        <v>4.9000000000000004</v>
      </c>
      <c r="O1908">
        <v>10</v>
      </c>
      <c r="P1908">
        <f t="shared" si="261"/>
        <v>1</v>
      </c>
      <c r="Q1908" t="str">
        <f t="shared" si="262"/>
        <v>After 01-15</v>
      </c>
      <c r="R1908">
        <f t="shared" si="263"/>
        <v>89.513999999999996</v>
      </c>
      <c r="S1908">
        <f t="shared" si="264"/>
        <v>89.513999999999996</v>
      </c>
      <c r="T1908">
        <f t="shared" si="265"/>
        <v>48.743999999999993</v>
      </c>
      <c r="U1908" s="2">
        <f>Monthly_Fixed_Costs!$I$2</f>
        <v>26.363636363636363</v>
      </c>
      <c r="V1908">
        <f t="shared" si="266"/>
        <v>4.9000000000000004</v>
      </c>
      <c r="W1908" s="2">
        <f t="shared" si="267"/>
        <v>17.480363636363627</v>
      </c>
      <c r="X1908">
        <f t="shared" si="268"/>
        <v>3</v>
      </c>
      <c r="Y1908">
        <f t="shared" si="269"/>
        <v>0</v>
      </c>
    </row>
    <row r="1909" spans="1:25" x14ac:dyDescent="0.3">
      <c r="A1909" t="s">
        <v>1945</v>
      </c>
      <c r="B1909" s="1">
        <v>45680</v>
      </c>
      <c r="C1909" s="1">
        <v>45682</v>
      </c>
      <c r="D1909" s="1">
        <v>45681</v>
      </c>
      <c r="E1909" t="s">
        <v>23</v>
      </c>
      <c r="F1909" t="s">
        <v>45</v>
      </c>
      <c r="G1909" t="s">
        <v>24</v>
      </c>
      <c r="H1909" t="s">
        <v>33</v>
      </c>
      <c r="I1909" t="s">
        <v>47</v>
      </c>
      <c r="J1909" t="s">
        <v>35</v>
      </c>
      <c r="K1909">
        <v>19</v>
      </c>
      <c r="L1909">
        <v>163.68</v>
      </c>
      <c r="M1909">
        <v>69.069999999999993</v>
      </c>
      <c r="N1909">
        <v>7.59</v>
      </c>
      <c r="O1909">
        <v>15</v>
      </c>
      <c r="P1909">
        <f t="shared" si="261"/>
        <v>1</v>
      </c>
      <c r="Q1909" t="str">
        <f t="shared" si="262"/>
        <v>After 01-15</v>
      </c>
      <c r="R1909">
        <f t="shared" si="263"/>
        <v>139.12800000000001</v>
      </c>
      <c r="S1909">
        <f t="shared" si="264"/>
        <v>2643.4320000000002</v>
      </c>
      <c r="T1909">
        <f t="shared" si="265"/>
        <v>1331.1020000000003</v>
      </c>
      <c r="U1909" s="2">
        <f>Monthly_Fixed_Costs!$I$2</f>
        <v>26.363636363636363</v>
      </c>
      <c r="V1909">
        <f t="shared" si="266"/>
        <v>144.21</v>
      </c>
      <c r="W1909" s="2">
        <f t="shared" si="267"/>
        <v>1160.528363636364</v>
      </c>
      <c r="X1909">
        <f t="shared" si="268"/>
        <v>1</v>
      </c>
      <c r="Y1909">
        <f t="shared" si="269"/>
        <v>0</v>
      </c>
    </row>
    <row r="1910" spans="1:25" x14ac:dyDescent="0.3">
      <c r="A1910" t="s">
        <v>1946</v>
      </c>
      <c r="B1910" s="1">
        <v>45666</v>
      </c>
      <c r="C1910" s="1">
        <v>45670</v>
      </c>
      <c r="D1910" s="1">
        <v>45670</v>
      </c>
      <c r="E1910" t="s">
        <v>16</v>
      </c>
      <c r="F1910" t="s">
        <v>41</v>
      </c>
      <c r="G1910" t="s">
        <v>24</v>
      </c>
      <c r="H1910" t="s">
        <v>25</v>
      </c>
      <c r="I1910" t="s">
        <v>38</v>
      </c>
      <c r="J1910" t="s">
        <v>21</v>
      </c>
      <c r="K1910">
        <v>20</v>
      </c>
      <c r="L1910">
        <v>102.45</v>
      </c>
      <c r="M1910">
        <v>60.18</v>
      </c>
      <c r="N1910">
        <v>3.42</v>
      </c>
      <c r="O1910">
        <v>0</v>
      </c>
      <c r="P1910">
        <f t="shared" si="261"/>
        <v>1</v>
      </c>
      <c r="Q1910" t="str">
        <f t="shared" si="262"/>
        <v>Before 01-15</v>
      </c>
      <c r="R1910">
        <f t="shared" si="263"/>
        <v>102.45</v>
      </c>
      <c r="S1910">
        <f t="shared" si="264"/>
        <v>2049</v>
      </c>
      <c r="T1910">
        <f t="shared" si="265"/>
        <v>845.40000000000009</v>
      </c>
      <c r="U1910" s="2">
        <f>Monthly_Fixed_Costs!$I$2</f>
        <v>26.363636363636363</v>
      </c>
      <c r="V1910">
        <f t="shared" si="266"/>
        <v>68.400000000000006</v>
      </c>
      <c r="W1910" s="2">
        <f t="shared" si="267"/>
        <v>750.63636363636374</v>
      </c>
      <c r="X1910">
        <f t="shared" si="268"/>
        <v>4</v>
      </c>
      <c r="Y1910">
        <f t="shared" si="269"/>
        <v>0</v>
      </c>
    </row>
    <row r="1911" spans="1:25" x14ac:dyDescent="0.3">
      <c r="A1911" t="s">
        <v>1947</v>
      </c>
      <c r="B1911" s="1">
        <v>45687</v>
      </c>
      <c r="C1911" s="1">
        <v>45689</v>
      </c>
      <c r="D1911" s="1">
        <v>45692</v>
      </c>
      <c r="E1911" t="s">
        <v>23</v>
      </c>
      <c r="F1911" t="s">
        <v>17</v>
      </c>
      <c r="G1911" t="s">
        <v>18</v>
      </c>
      <c r="H1911" t="s">
        <v>37</v>
      </c>
      <c r="I1911" t="s">
        <v>38</v>
      </c>
      <c r="J1911" t="s">
        <v>21</v>
      </c>
      <c r="K1911">
        <v>16</v>
      </c>
      <c r="L1911">
        <v>156.72</v>
      </c>
      <c r="M1911">
        <v>69.7</v>
      </c>
      <c r="N1911">
        <v>7.14</v>
      </c>
      <c r="O1911">
        <v>5</v>
      </c>
      <c r="P1911">
        <f t="shared" si="261"/>
        <v>0</v>
      </c>
      <c r="Q1911" t="str">
        <f t="shared" si="262"/>
        <v>After 01-15</v>
      </c>
      <c r="R1911">
        <f t="shared" si="263"/>
        <v>148.88399999999999</v>
      </c>
      <c r="S1911">
        <f t="shared" si="264"/>
        <v>2382.1439999999998</v>
      </c>
      <c r="T1911">
        <f t="shared" si="265"/>
        <v>1266.9439999999997</v>
      </c>
      <c r="U1911" s="2">
        <f>Monthly_Fixed_Costs!$I$2</f>
        <v>26.363636363636363</v>
      </c>
      <c r="V1911">
        <f t="shared" si="266"/>
        <v>114.24</v>
      </c>
      <c r="W1911" s="2">
        <f t="shared" si="267"/>
        <v>1126.3403636363635</v>
      </c>
      <c r="X1911">
        <f t="shared" si="268"/>
        <v>5</v>
      </c>
      <c r="Y1911">
        <f t="shared" si="269"/>
        <v>0</v>
      </c>
    </row>
    <row r="1912" spans="1:25" x14ac:dyDescent="0.3">
      <c r="A1912" t="s">
        <v>1948</v>
      </c>
      <c r="B1912" s="1">
        <v>45673</v>
      </c>
      <c r="C1912" s="1">
        <v>45676</v>
      </c>
      <c r="D1912" s="1">
        <v>45679</v>
      </c>
      <c r="E1912" t="s">
        <v>23</v>
      </c>
      <c r="F1912" t="s">
        <v>32</v>
      </c>
      <c r="G1912" t="s">
        <v>24</v>
      </c>
      <c r="H1912" t="s">
        <v>25</v>
      </c>
      <c r="I1912" t="s">
        <v>56</v>
      </c>
      <c r="J1912" t="s">
        <v>35</v>
      </c>
      <c r="K1912">
        <v>3</v>
      </c>
      <c r="L1912">
        <v>98.66</v>
      </c>
      <c r="M1912">
        <v>61.07</v>
      </c>
      <c r="N1912">
        <v>6.71</v>
      </c>
      <c r="O1912">
        <v>0</v>
      </c>
      <c r="P1912">
        <f t="shared" si="261"/>
        <v>0</v>
      </c>
      <c r="Q1912" t="str">
        <f t="shared" si="262"/>
        <v>After 01-15</v>
      </c>
      <c r="R1912">
        <f t="shared" si="263"/>
        <v>98.66</v>
      </c>
      <c r="S1912">
        <f t="shared" si="264"/>
        <v>295.98</v>
      </c>
      <c r="T1912">
        <f t="shared" si="265"/>
        <v>112.77000000000001</v>
      </c>
      <c r="U1912" s="2">
        <f>Monthly_Fixed_Costs!$I$2</f>
        <v>26.363636363636363</v>
      </c>
      <c r="V1912">
        <f t="shared" si="266"/>
        <v>20.13</v>
      </c>
      <c r="W1912" s="2">
        <f t="shared" si="267"/>
        <v>66.276363636363641</v>
      </c>
      <c r="X1912">
        <f t="shared" si="268"/>
        <v>6</v>
      </c>
      <c r="Y1912">
        <f t="shared" si="269"/>
        <v>0</v>
      </c>
    </row>
    <row r="1913" spans="1:25" x14ac:dyDescent="0.3">
      <c r="A1913" t="s">
        <v>1949</v>
      </c>
      <c r="B1913" s="1">
        <v>45679</v>
      </c>
      <c r="C1913" s="1">
        <v>45683</v>
      </c>
      <c r="D1913" s="1">
        <v>45683</v>
      </c>
      <c r="E1913" t="s">
        <v>23</v>
      </c>
      <c r="F1913" t="s">
        <v>32</v>
      </c>
      <c r="G1913" t="s">
        <v>18</v>
      </c>
      <c r="H1913" t="s">
        <v>33</v>
      </c>
      <c r="I1913" t="s">
        <v>74</v>
      </c>
      <c r="J1913" t="s">
        <v>27</v>
      </c>
      <c r="K1913">
        <v>18</v>
      </c>
      <c r="L1913">
        <v>133.79</v>
      </c>
      <c r="M1913">
        <v>56.83</v>
      </c>
      <c r="N1913">
        <v>10.68</v>
      </c>
      <c r="O1913">
        <v>0</v>
      </c>
      <c r="P1913">
        <f t="shared" si="261"/>
        <v>1</v>
      </c>
      <c r="Q1913" t="str">
        <f t="shared" si="262"/>
        <v>After 01-15</v>
      </c>
      <c r="R1913">
        <f t="shared" si="263"/>
        <v>133.79</v>
      </c>
      <c r="S1913">
        <f t="shared" si="264"/>
        <v>2408.2199999999998</v>
      </c>
      <c r="T1913">
        <f t="shared" si="265"/>
        <v>1385.2799999999997</v>
      </c>
      <c r="U1913" s="2">
        <f>Monthly_Fixed_Costs!$I$2</f>
        <v>26.363636363636363</v>
      </c>
      <c r="V1913">
        <f t="shared" si="266"/>
        <v>192.24</v>
      </c>
      <c r="W1913" s="2">
        <f t="shared" si="267"/>
        <v>1166.6763636363635</v>
      </c>
      <c r="X1913">
        <f t="shared" si="268"/>
        <v>4</v>
      </c>
      <c r="Y1913">
        <f t="shared" si="269"/>
        <v>0</v>
      </c>
    </row>
    <row r="1914" spans="1:25" x14ac:dyDescent="0.3">
      <c r="A1914" t="s">
        <v>1950</v>
      </c>
      <c r="B1914" s="1">
        <v>45685</v>
      </c>
      <c r="C1914" s="1">
        <v>45689</v>
      </c>
      <c r="D1914" s="1">
        <v>45689</v>
      </c>
      <c r="E1914" t="s">
        <v>16</v>
      </c>
      <c r="F1914" t="s">
        <v>32</v>
      </c>
      <c r="G1914" t="s">
        <v>18</v>
      </c>
      <c r="H1914" t="s">
        <v>19</v>
      </c>
      <c r="I1914" t="s">
        <v>34</v>
      </c>
      <c r="J1914" t="s">
        <v>35</v>
      </c>
      <c r="K1914">
        <v>6</v>
      </c>
      <c r="L1914">
        <v>198.21</v>
      </c>
      <c r="M1914">
        <v>84.56</v>
      </c>
      <c r="N1914">
        <v>3.64</v>
      </c>
      <c r="O1914">
        <v>15</v>
      </c>
      <c r="P1914">
        <f t="shared" si="261"/>
        <v>1</v>
      </c>
      <c r="Q1914" t="str">
        <f t="shared" si="262"/>
        <v>After 01-15</v>
      </c>
      <c r="R1914">
        <f t="shared" si="263"/>
        <v>168.4785</v>
      </c>
      <c r="S1914">
        <f t="shared" si="264"/>
        <v>1010.871</v>
      </c>
      <c r="T1914">
        <f t="shared" si="265"/>
        <v>503.51099999999997</v>
      </c>
      <c r="U1914" s="2">
        <f>Monthly_Fixed_Costs!$I$2</f>
        <v>26.363636363636363</v>
      </c>
      <c r="V1914">
        <f t="shared" si="266"/>
        <v>21.84</v>
      </c>
      <c r="W1914" s="2">
        <f t="shared" si="267"/>
        <v>455.30736363636362</v>
      </c>
      <c r="X1914">
        <f t="shared" si="268"/>
        <v>4</v>
      </c>
      <c r="Y1914">
        <f t="shared" si="269"/>
        <v>0</v>
      </c>
    </row>
    <row r="1915" spans="1:25" x14ac:dyDescent="0.3">
      <c r="A1915" t="s">
        <v>1951</v>
      </c>
      <c r="B1915" s="1">
        <v>45664</v>
      </c>
      <c r="C1915" s="1">
        <v>45668</v>
      </c>
      <c r="D1915" s="1">
        <v>45668</v>
      </c>
      <c r="E1915" t="s">
        <v>23</v>
      </c>
      <c r="F1915" t="s">
        <v>32</v>
      </c>
      <c r="G1915" t="s">
        <v>18</v>
      </c>
      <c r="H1915" t="s">
        <v>33</v>
      </c>
      <c r="I1915" t="s">
        <v>20</v>
      </c>
      <c r="J1915" t="s">
        <v>21</v>
      </c>
      <c r="K1915">
        <v>5</v>
      </c>
      <c r="L1915">
        <v>59.49</v>
      </c>
      <c r="M1915">
        <v>34.72</v>
      </c>
      <c r="N1915">
        <v>7.66</v>
      </c>
      <c r="O1915">
        <v>0</v>
      </c>
      <c r="P1915">
        <f t="shared" si="261"/>
        <v>1</v>
      </c>
      <c r="Q1915" t="str">
        <f t="shared" si="262"/>
        <v>Before 01-15</v>
      </c>
      <c r="R1915">
        <f t="shared" si="263"/>
        <v>59.49</v>
      </c>
      <c r="S1915">
        <f t="shared" si="264"/>
        <v>297.45</v>
      </c>
      <c r="T1915">
        <f t="shared" si="265"/>
        <v>123.85</v>
      </c>
      <c r="U1915" s="2">
        <f>Monthly_Fixed_Costs!$I$2</f>
        <v>26.363636363636363</v>
      </c>
      <c r="V1915">
        <f t="shared" si="266"/>
        <v>38.299999999999997</v>
      </c>
      <c r="W1915" s="2">
        <f t="shared" si="267"/>
        <v>59.186363636363637</v>
      </c>
      <c r="X1915">
        <f t="shared" si="268"/>
        <v>4</v>
      </c>
      <c r="Y1915">
        <f t="shared" si="269"/>
        <v>0</v>
      </c>
    </row>
    <row r="1916" spans="1:25" x14ac:dyDescent="0.3">
      <c r="A1916" t="s">
        <v>1952</v>
      </c>
      <c r="B1916" s="1">
        <v>45659</v>
      </c>
      <c r="C1916" s="1">
        <v>45661</v>
      </c>
      <c r="D1916" s="1">
        <v>45661</v>
      </c>
      <c r="E1916" t="s">
        <v>16</v>
      </c>
      <c r="F1916" t="s">
        <v>32</v>
      </c>
      <c r="G1916" t="s">
        <v>18</v>
      </c>
      <c r="H1916" t="s">
        <v>37</v>
      </c>
      <c r="I1916" t="s">
        <v>26</v>
      </c>
      <c r="J1916" t="s">
        <v>27</v>
      </c>
      <c r="K1916">
        <v>13</v>
      </c>
      <c r="L1916">
        <v>139.41</v>
      </c>
      <c r="M1916">
        <v>74.61</v>
      </c>
      <c r="N1916">
        <v>6.15</v>
      </c>
      <c r="O1916">
        <v>0</v>
      </c>
      <c r="P1916">
        <f t="shared" si="261"/>
        <v>1</v>
      </c>
      <c r="Q1916" t="str">
        <f t="shared" si="262"/>
        <v>Before 01-15</v>
      </c>
      <c r="R1916">
        <f t="shared" si="263"/>
        <v>139.41</v>
      </c>
      <c r="S1916">
        <f t="shared" si="264"/>
        <v>1812.33</v>
      </c>
      <c r="T1916">
        <f t="shared" si="265"/>
        <v>842.4</v>
      </c>
      <c r="U1916" s="2">
        <f>Monthly_Fixed_Costs!$I$2</f>
        <v>26.363636363636363</v>
      </c>
      <c r="V1916">
        <f t="shared" si="266"/>
        <v>79.95</v>
      </c>
      <c r="W1916" s="2">
        <f t="shared" si="267"/>
        <v>736.08636363636356</v>
      </c>
      <c r="X1916">
        <f t="shared" si="268"/>
        <v>2</v>
      </c>
      <c r="Y1916">
        <f t="shared" si="269"/>
        <v>0</v>
      </c>
    </row>
    <row r="1917" spans="1:25" x14ac:dyDescent="0.3">
      <c r="A1917" t="s">
        <v>1953</v>
      </c>
      <c r="B1917" s="1">
        <v>45687</v>
      </c>
      <c r="C1917" s="1">
        <v>45690</v>
      </c>
      <c r="D1917" s="1">
        <v>45690</v>
      </c>
      <c r="E1917" t="s">
        <v>16</v>
      </c>
      <c r="F1917" t="s">
        <v>17</v>
      </c>
      <c r="G1917" t="s">
        <v>18</v>
      </c>
      <c r="H1917" t="s">
        <v>25</v>
      </c>
      <c r="I1917" t="s">
        <v>74</v>
      </c>
      <c r="J1917" t="s">
        <v>27</v>
      </c>
      <c r="K1917">
        <v>8</v>
      </c>
      <c r="L1917">
        <v>21.79</v>
      </c>
      <c r="M1917">
        <v>9.83</v>
      </c>
      <c r="N1917">
        <v>6.75</v>
      </c>
      <c r="O1917">
        <v>5</v>
      </c>
      <c r="P1917">
        <f t="shared" si="261"/>
        <v>1</v>
      </c>
      <c r="Q1917" t="str">
        <f t="shared" si="262"/>
        <v>After 01-15</v>
      </c>
      <c r="R1917">
        <f t="shared" si="263"/>
        <v>20.700499999999998</v>
      </c>
      <c r="S1917">
        <f t="shared" si="264"/>
        <v>165.60399999999998</v>
      </c>
      <c r="T1917">
        <f t="shared" si="265"/>
        <v>86.963999999999984</v>
      </c>
      <c r="U1917" s="2">
        <f>Monthly_Fixed_Costs!$I$2</f>
        <v>26.363636363636363</v>
      </c>
      <c r="V1917">
        <f t="shared" si="266"/>
        <v>54</v>
      </c>
      <c r="W1917" s="2">
        <f t="shared" si="267"/>
        <v>6.6003636363636247</v>
      </c>
      <c r="X1917">
        <f t="shared" si="268"/>
        <v>3</v>
      </c>
      <c r="Y1917">
        <f t="shared" si="269"/>
        <v>1</v>
      </c>
    </row>
    <row r="1918" spans="1:25" x14ac:dyDescent="0.3">
      <c r="A1918" t="s">
        <v>1954</v>
      </c>
      <c r="B1918" s="1">
        <v>45668</v>
      </c>
      <c r="C1918" s="1">
        <v>45671</v>
      </c>
      <c r="D1918" s="1">
        <v>45671</v>
      </c>
      <c r="E1918" t="s">
        <v>16</v>
      </c>
      <c r="F1918" t="s">
        <v>32</v>
      </c>
      <c r="G1918" t="s">
        <v>24</v>
      </c>
      <c r="H1918" t="s">
        <v>25</v>
      </c>
      <c r="I1918" t="s">
        <v>74</v>
      </c>
      <c r="J1918" t="s">
        <v>27</v>
      </c>
      <c r="K1918">
        <v>1</v>
      </c>
      <c r="L1918">
        <v>112.67</v>
      </c>
      <c r="M1918">
        <v>59.96</v>
      </c>
      <c r="N1918">
        <v>6.06</v>
      </c>
      <c r="O1918">
        <v>10</v>
      </c>
      <c r="P1918">
        <f t="shared" si="261"/>
        <v>1</v>
      </c>
      <c r="Q1918" t="str">
        <f t="shared" si="262"/>
        <v>Before 01-15</v>
      </c>
      <c r="R1918">
        <f t="shared" si="263"/>
        <v>101.40300000000001</v>
      </c>
      <c r="S1918">
        <f t="shared" si="264"/>
        <v>101.40300000000001</v>
      </c>
      <c r="T1918">
        <f t="shared" si="265"/>
        <v>41.443000000000005</v>
      </c>
      <c r="U1918" s="2">
        <f>Monthly_Fixed_Costs!$I$2</f>
        <v>26.363636363636363</v>
      </c>
      <c r="V1918">
        <f t="shared" si="266"/>
        <v>6.06</v>
      </c>
      <c r="W1918" s="2">
        <f t="shared" si="267"/>
        <v>9.0193636363636429</v>
      </c>
      <c r="X1918">
        <f t="shared" si="268"/>
        <v>3</v>
      </c>
      <c r="Y1918">
        <f t="shared" si="269"/>
        <v>1</v>
      </c>
    </row>
    <row r="1919" spans="1:25" x14ac:dyDescent="0.3">
      <c r="A1919" t="s">
        <v>1955</v>
      </c>
      <c r="B1919" s="1">
        <v>45670</v>
      </c>
      <c r="C1919" s="1">
        <v>45674</v>
      </c>
      <c r="D1919" s="1">
        <v>45673</v>
      </c>
      <c r="E1919" t="s">
        <v>23</v>
      </c>
      <c r="F1919" t="s">
        <v>45</v>
      </c>
      <c r="G1919" t="s">
        <v>18</v>
      </c>
      <c r="H1919" t="s">
        <v>25</v>
      </c>
      <c r="I1919" t="s">
        <v>20</v>
      </c>
      <c r="J1919" t="s">
        <v>21</v>
      </c>
      <c r="K1919">
        <v>9</v>
      </c>
      <c r="L1919">
        <v>65.150000000000006</v>
      </c>
      <c r="M1919">
        <v>40.270000000000003</v>
      </c>
      <c r="N1919">
        <v>10.96</v>
      </c>
      <c r="O1919">
        <v>0</v>
      </c>
      <c r="P1919">
        <f t="shared" si="261"/>
        <v>1</v>
      </c>
      <c r="Q1919" t="str">
        <f t="shared" si="262"/>
        <v>Before 01-15</v>
      </c>
      <c r="R1919">
        <f t="shared" si="263"/>
        <v>65.150000000000006</v>
      </c>
      <c r="S1919">
        <f t="shared" si="264"/>
        <v>586.35</v>
      </c>
      <c r="T1919">
        <f t="shared" si="265"/>
        <v>223.92000000000002</v>
      </c>
      <c r="U1919" s="2">
        <f>Monthly_Fixed_Costs!$I$2</f>
        <v>26.363636363636363</v>
      </c>
      <c r="V1919">
        <f t="shared" si="266"/>
        <v>98.640000000000015</v>
      </c>
      <c r="W1919" s="2">
        <f t="shared" si="267"/>
        <v>98.916363636363641</v>
      </c>
      <c r="X1919">
        <f t="shared" si="268"/>
        <v>3</v>
      </c>
      <c r="Y1919">
        <f t="shared" si="269"/>
        <v>0</v>
      </c>
    </row>
    <row r="1920" spans="1:25" x14ac:dyDescent="0.3">
      <c r="A1920" t="s">
        <v>1956</v>
      </c>
      <c r="B1920" s="1">
        <v>45661</v>
      </c>
      <c r="C1920" s="1">
        <v>45664</v>
      </c>
      <c r="D1920" s="1">
        <v>45663</v>
      </c>
      <c r="E1920" t="s">
        <v>16</v>
      </c>
      <c r="F1920" t="s">
        <v>41</v>
      </c>
      <c r="G1920" t="s">
        <v>24</v>
      </c>
      <c r="H1920" t="s">
        <v>37</v>
      </c>
      <c r="I1920" t="s">
        <v>47</v>
      </c>
      <c r="J1920" t="s">
        <v>35</v>
      </c>
      <c r="K1920">
        <v>1</v>
      </c>
      <c r="L1920">
        <v>185.68</v>
      </c>
      <c r="M1920">
        <v>112.92</v>
      </c>
      <c r="N1920">
        <v>4.66</v>
      </c>
      <c r="O1920">
        <v>15</v>
      </c>
      <c r="P1920">
        <f t="shared" si="261"/>
        <v>1</v>
      </c>
      <c r="Q1920" t="str">
        <f t="shared" si="262"/>
        <v>Before 01-15</v>
      </c>
      <c r="R1920">
        <f t="shared" si="263"/>
        <v>157.828</v>
      </c>
      <c r="S1920">
        <f t="shared" si="264"/>
        <v>157.828</v>
      </c>
      <c r="T1920">
        <f t="shared" si="265"/>
        <v>44.908000000000001</v>
      </c>
      <c r="U1920" s="2">
        <f>Monthly_Fixed_Costs!$I$2</f>
        <v>26.363636363636363</v>
      </c>
      <c r="V1920">
        <f t="shared" si="266"/>
        <v>4.66</v>
      </c>
      <c r="W1920" s="2">
        <f t="shared" si="267"/>
        <v>13.884363636363638</v>
      </c>
      <c r="X1920">
        <f t="shared" si="268"/>
        <v>2</v>
      </c>
      <c r="Y1920">
        <f t="shared" si="269"/>
        <v>0</v>
      </c>
    </row>
    <row r="1921" spans="1:25" x14ac:dyDescent="0.3">
      <c r="A1921" t="s">
        <v>1957</v>
      </c>
      <c r="B1921" s="1">
        <v>45683</v>
      </c>
      <c r="C1921" s="1">
        <v>45686</v>
      </c>
      <c r="D1921" s="1">
        <v>45687</v>
      </c>
      <c r="E1921" t="s">
        <v>16</v>
      </c>
      <c r="F1921" t="s">
        <v>17</v>
      </c>
      <c r="G1921" t="s">
        <v>24</v>
      </c>
      <c r="H1921" t="s">
        <v>25</v>
      </c>
      <c r="I1921" t="s">
        <v>20</v>
      </c>
      <c r="J1921" t="s">
        <v>21</v>
      </c>
      <c r="K1921">
        <v>17</v>
      </c>
      <c r="L1921">
        <v>179.91</v>
      </c>
      <c r="M1921">
        <v>99.44</v>
      </c>
      <c r="N1921">
        <v>8.26</v>
      </c>
      <c r="O1921">
        <v>0</v>
      </c>
      <c r="P1921">
        <f t="shared" si="261"/>
        <v>0</v>
      </c>
      <c r="Q1921" t="str">
        <f t="shared" si="262"/>
        <v>After 01-15</v>
      </c>
      <c r="R1921">
        <f t="shared" si="263"/>
        <v>179.91</v>
      </c>
      <c r="S1921">
        <f t="shared" si="264"/>
        <v>3058.47</v>
      </c>
      <c r="T1921">
        <f t="shared" si="265"/>
        <v>1367.9899999999998</v>
      </c>
      <c r="U1921" s="2">
        <f>Monthly_Fixed_Costs!$I$2</f>
        <v>26.363636363636363</v>
      </c>
      <c r="V1921">
        <f t="shared" si="266"/>
        <v>140.41999999999999</v>
      </c>
      <c r="W1921" s="2">
        <f t="shared" si="267"/>
        <v>1201.2063636363634</v>
      </c>
      <c r="X1921">
        <f t="shared" si="268"/>
        <v>4</v>
      </c>
      <c r="Y1921">
        <f t="shared" si="269"/>
        <v>0</v>
      </c>
    </row>
    <row r="1922" spans="1:25" x14ac:dyDescent="0.3">
      <c r="A1922" t="s">
        <v>1958</v>
      </c>
      <c r="B1922" s="1">
        <v>45683</v>
      </c>
      <c r="C1922" s="1">
        <v>45686</v>
      </c>
      <c r="D1922" s="1">
        <v>45686</v>
      </c>
      <c r="E1922" t="s">
        <v>23</v>
      </c>
      <c r="F1922" t="s">
        <v>32</v>
      </c>
      <c r="G1922" t="s">
        <v>24</v>
      </c>
      <c r="H1922" t="s">
        <v>37</v>
      </c>
      <c r="I1922" t="s">
        <v>20</v>
      </c>
      <c r="J1922" t="s">
        <v>21</v>
      </c>
      <c r="K1922">
        <v>11</v>
      </c>
      <c r="L1922">
        <v>108.23</v>
      </c>
      <c r="M1922">
        <v>62.42</v>
      </c>
      <c r="N1922">
        <v>11.54</v>
      </c>
      <c r="O1922">
        <v>5</v>
      </c>
      <c r="P1922">
        <f t="shared" si="261"/>
        <v>1</v>
      </c>
      <c r="Q1922" t="str">
        <f t="shared" si="262"/>
        <v>After 01-15</v>
      </c>
      <c r="R1922">
        <f t="shared" si="263"/>
        <v>102.8185</v>
      </c>
      <c r="S1922">
        <f t="shared" si="264"/>
        <v>1131.0035</v>
      </c>
      <c r="T1922">
        <f t="shared" si="265"/>
        <v>444.38350000000003</v>
      </c>
      <c r="U1922" s="2">
        <f>Monthly_Fixed_Costs!$I$2</f>
        <v>26.363636363636363</v>
      </c>
      <c r="V1922">
        <f t="shared" si="266"/>
        <v>126.94</v>
      </c>
      <c r="W1922" s="2">
        <f t="shared" si="267"/>
        <v>291.07986363636365</v>
      </c>
      <c r="X1922">
        <f t="shared" si="268"/>
        <v>3</v>
      </c>
      <c r="Y1922">
        <f t="shared" si="269"/>
        <v>0</v>
      </c>
    </row>
    <row r="1923" spans="1:25" x14ac:dyDescent="0.3">
      <c r="A1923" t="s">
        <v>1959</v>
      </c>
      <c r="B1923" s="1">
        <v>45669</v>
      </c>
      <c r="C1923" s="1">
        <v>45673</v>
      </c>
      <c r="D1923" s="1">
        <v>45672</v>
      </c>
      <c r="E1923" t="s">
        <v>16</v>
      </c>
      <c r="F1923" t="s">
        <v>41</v>
      </c>
      <c r="G1923" t="s">
        <v>24</v>
      </c>
      <c r="H1923" t="s">
        <v>25</v>
      </c>
      <c r="I1923" t="s">
        <v>56</v>
      </c>
      <c r="J1923" t="s">
        <v>35</v>
      </c>
      <c r="K1923">
        <v>2</v>
      </c>
      <c r="L1923">
        <v>29.08</v>
      </c>
      <c r="M1923">
        <v>11.84</v>
      </c>
      <c r="N1923">
        <v>9.36</v>
      </c>
      <c r="O1923">
        <v>15</v>
      </c>
      <c r="P1923">
        <f t="shared" ref="P1923:P1986" si="270">IF(D1923-C1923 &lt;= 0,1,0)</f>
        <v>1</v>
      </c>
      <c r="Q1923" t="str">
        <f t="shared" ref="Q1923:Q1986" si="271">IF(B1923&lt;=DATE(2025,1,15),"Before 01-15","After 01-15")</f>
        <v>Before 01-15</v>
      </c>
      <c r="R1923">
        <f t="shared" ref="R1923:R1986" si="272">L1923*(1-(0.01*O1923))</f>
        <v>24.717999999999996</v>
      </c>
      <c r="S1923">
        <f t="shared" ref="S1923:S1986" si="273">R1923*K1923</f>
        <v>49.435999999999993</v>
      </c>
      <c r="T1923">
        <f t="shared" ref="T1923:T1986" si="274">S1923-(M1923*K1923)</f>
        <v>25.755999999999993</v>
      </c>
      <c r="U1923" s="2">
        <f>Monthly_Fixed_Costs!$I$2</f>
        <v>26.363636363636363</v>
      </c>
      <c r="V1923">
        <f t="shared" ref="V1923:V1986" si="275">N1923*K1923</f>
        <v>18.72</v>
      </c>
      <c r="W1923" s="2">
        <f t="shared" ref="W1923:W1986" si="276">T1923-(U1923+V1923)</f>
        <v>-19.327636363636366</v>
      </c>
      <c r="X1923">
        <f t="shared" ref="X1923:X1986" si="277">D1923-B1923</f>
        <v>3</v>
      </c>
      <c r="Y1923">
        <f t="shared" ref="Y1923:Y1986" si="278">IF(W1923&lt;10,1,0)</f>
        <v>1</v>
      </c>
    </row>
    <row r="1924" spans="1:25" x14ac:dyDescent="0.3">
      <c r="A1924" t="s">
        <v>1960</v>
      </c>
      <c r="B1924" s="1">
        <v>45677</v>
      </c>
      <c r="C1924" s="1">
        <v>45679</v>
      </c>
      <c r="D1924" s="1">
        <v>45678</v>
      </c>
      <c r="E1924" t="s">
        <v>16</v>
      </c>
      <c r="F1924" t="s">
        <v>45</v>
      </c>
      <c r="G1924" t="s">
        <v>18</v>
      </c>
      <c r="H1924" t="s">
        <v>33</v>
      </c>
      <c r="I1924" t="s">
        <v>56</v>
      </c>
      <c r="J1924" t="s">
        <v>35</v>
      </c>
      <c r="K1924">
        <v>18</v>
      </c>
      <c r="L1924">
        <v>21.51</v>
      </c>
      <c r="M1924">
        <v>10.09</v>
      </c>
      <c r="N1924">
        <v>11.77</v>
      </c>
      <c r="O1924">
        <v>5</v>
      </c>
      <c r="P1924">
        <f t="shared" si="270"/>
        <v>1</v>
      </c>
      <c r="Q1924" t="str">
        <f t="shared" si="271"/>
        <v>After 01-15</v>
      </c>
      <c r="R1924">
        <f t="shared" si="272"/>
        <v>20.4345</v>
      </c>
      <c r="S1924">
        <f t="shared" si="273"/>
        <v>367.82100000000003</v>
      </c>
      <c r="T1924">
        <f t="shared" si="274"/>
        <v>186.20100000000002</v>
      </c>
      <c r="U1924" s="2">
        <f>Monthly_Fixed_Costs!$I$2</f>
        <v>26.363636363636363</v>
      </c>
      <c r="V1924">
        <f t="shared" si="275"/>
        <v>211.85999999999999</v>
      </c>
      <c r="W1924" s="2">
        <f t="shared" si="276"/>
        <v>-52.022636363636337</v>
      </c>
      <c r="X1924">
        <f t="shared" si="277"/>
        <v>1</v>
      </c>
      <c r="Y1924">
        <f t="shared" si="278"/>
        <v>1</v>
      </c>
    </row>
    <row r="1925" spans="1:25" x14ac:dyDescent="0.3">
      <c r="A1925" t="s">
        <v>1961</v>
      </c>
      <c r="B1925" s="1">
        <v>45667</v>
      </c>
      <c r="C1925" s="1">
        <v>45671</v>
      </c>
      <c r="D1925" s="1">
        <v>45670</v>
      </c>
      <c r="E1925" t="s">
        <v>23</v>
      </c>
      <c r="F1925" t="s">
        <v>41</v>
      </c>
      <c r="G1925" t="s">
        <v>18</v>
      </c>
      <c r="H1925" t="s">
        <v>33</v>
      </c>
      <c r="I1925" t="s">
        <v>74</v>
      </c>
      <c r="J1925" t="s">
        <v>27</v>
      </c>
      <c r="K1925">
        <v>17</v>
      </c>
      <c r="L1925">
        <v>28.36</v>
      </c>
      <c r="M1925">
        <v>15.48</v>
      </c>
      <c r="N1925">
        <v>10.98</v>
      </c>
      <c r="O1925">
        <v>15</v>
      </c>
      <c r="P1925">
        <f t="shared" si="270"/>
        <v>1</v>
      </c>
      <c r="Q1925" t="str">
        <f t="shared" si="271"/>
        <v>Before 01-15</v>
      </c>
      <c r="R1925">
        <f t="shared" si="272"/>
        <v>24.105999999999998</v>
      </c>
      <c r="S1925">
        <f t="shared" si="273"/>
        <v>409.80199999999996</v>
      </c>
      <c r="T1925">
        <f t="shared" si="274"/>
        <v>146.64199999999994</v>
      </c>
      <c r="U1925" s="2">
        <f>Monthly_Fixed_Costs!$I$2</f>
        <v>26.363636363636363</v>
      </c>
      <c r="V1925">
        <f t="shared" si="275"/>
        <v>186.66</v>
      </c>
      <c r="W1925" s="2">
        <f t="shared" si="276"/>
        <v>-66.381636363636431</v>
      </c>
      <c r="X1925">
        <f t="shared" si="277"/>
        <v>3</v>
      </c>
      <c r="Y1925">
        <f t="shared" si="278"/>
        <v>1</v>
      </c>
    </row>
    <row r="1926" spans="1:25" x14ac:dyDescent="0.3">
      <c r="A1926" t="s">
        <v>1962</v>
      </c>
      <c r="B1926" s="1">
        <v>45684</v>
      </c>
      <c r="C1926" s="1">
        <v>45686</v>
      </c>
      <c r="D1926" s="1">
        <v>45689</v>
      </c>
      <c r="E1926" t="s">
        <v>23</v>
      </c>
      <c r="F1926" t="s">
        <v>32</v>
      </c>
      <c r="G1926" t="s">
        <v>18</v>
      </c>
      <c r="H1926" t="s">
        <v>37</v>
      </c>
      <c r="I1926" t="s">
        <v>47</v>
      </c>
      <c r="J1926" t="s">
        <v>35</v>
      </c>
      <c r="K1926">
        <v>16</v>
      </c>
      <c r="L1926">
        <v>111.6</v>
      </c>
      <c r="M1926">
        <v>63.38</v>
      </c>
      <c r="N1926">
        <v>7.73</v>
      </c>
      <c r="O1926">
        <v>5</v>
      </c>
      <c r="P1926">
        <f t="shared" si="270"/>
        <v>0</v>
      </c>
      <c r="Q1926" t="str">
        <f t="shared" si="271"/>
        <v>After 01-15</v>
      </c>
      <c r="R1926">
        <f t="shared" si="272"/>
        <v>106.02</v>
      </c>
      <c r="S1926">
        <f t="shared" si="273"/>
        <v>1696.32</v>
      </c>
      <c r="T1926">
        <f t="shared" si="274"/>
        <v>682.2399999999999</v>
      </c>
      <c r="U1926" s="2">
        <f>Monthly_Fixed_Costs!$I$2</f>
        <v>26.363636363636363</v>
      </c>
      <c r="V1926">
        <f t="shared" si="275"/>
        <v>123.68</v>
      </c>
      <c r="W1926" s="2">
        <f t="shared" si="276"/>
        <v>532.19636363636346</v>
      </c>
      <c r="X1926">
        <f t="shared" si="277"/>
        <v>5</v>
      </c>
      <c r="Y1926">
        <f t="shared" si="278"/>
        <v>0</v>
      </c>
    </row>
    <row r="1927" spans="1:25" x14ac:dyDescent="0.3">
      <c r="A1927" t="s">
        <v>1963</v>
      </c>
      <c r="B1927" s="1">
        <v>45687</v>
      </c>
      <c r="C1927" s="1">
        <v>45689</v>
      </c>
      <c r="D1927" s="1">
        <v>45691</v>
      </c>
      <c r="E1927" t="s">
        <v>23</v>
      </c>
      <c r="F1927" t="s">
        <v>41</v>
      </c>
      <c r="G1927" t="s">
        <v>24</v>
      </c>
      <c r="H1927" t="s">
        <v>33</v>
      </c>
      <c r="I1927" t="s">
        <v>29</v>
      </c>
      <c r="J1927" t="s">
        <v>27</v>
      </c>
      <c r="K1927">
        <v>3</v>
      </c>
      <c r="L1927">
        <v>177.63</v>
      </c>
      <c r="M1927">
        <v>110.72</v>
      </c>
      <c r="N1927">
        <v>10.199999999999999</v>
      </c>
      <c r="O1927">
        <v>15</v>
      </c>
      <c r="P1927">
        <f t="shared" si="270"/>
        <v>0</v>
      </c>
      <c r="Q1927" t="str">
        <f t="shared" si="271"/>
        <v>After 01-15</v>
      </c>
      <c r="R1927">
        <f t="shared" si="272"/>
        <v>150.9855</v>
      </c>
      <c r="S1927">
        <f t="shared" si="273"/>
        <v>452.95650000000001</v>
      </c>
      <c r="T1927">
        <f t="shared" si="274"/>
        <v>120.79650000000004</v>
      </c>
      <c r="U1927" s="2">
        <f>Monthly_Fixed_Costs!$I$2</f>
        <v>26.363636363636363</v>
      </c>
      <c r="V1927">
        <f t="shared" si="275"/>
        <v>30.599999999999998</v>
      </c>
      <c r="W1927" s="2">
        <f t="shared" si="276"/>
        <v>63.832863636363676</v>
      </c>
      <c r="X1927">
        <f t="shared" si="277"/>
        <v>4</v>
      </c>
      <c r="Y1927">
        <f t="shared" si="278"/>
        <v>0</v>
      </c>
    </row>
    <row r="1928" spans="1:25" x14ac:dyDescent="0.3">
      <c r="A1928" t="s">
        <v>1964</v>
      </c>
      <c r="B1928" s="1">
        <v>45668</v>
      </c>
      <c r="C1928" s="1">
        <v>45672</v>
      </c>
      <c r="D1928" s="1">
        <v>45671</v>
      </c>
      <c r="E1928" t="s">
        <v>16</v>
      </c>
      <c r="F1928" t="s">
        <v>45</v>
      </c>
      <c r="G1928" t="s">
        <v>18</v>
      </c>
      <c r="H1928" t="s">
        <v>19</v>
      </c>
      <c r="I1928" t="s">
        <v>74</v>
      </c>
      <c r="J1928" t="s">
        <v>27</v>
      </c>
      <c r="K1928">
        <v>3</v>
      </c>
      <c r="L1928">
        <v>185.21</v>
      </c>
      <c r="M1928">
        <v>86.89</v>
      </c>
      <c r="N1928">
        <v>6.46</v>
      </c>
      <c r="O1928">
        <v>0</v>
      </c>
      <c r="P1928">
        <f t="shared" si="270"/>
        <v>1</v>
      </c>
      <c r="Q1928" t="str">
        <f t="shared" si="271"/>
        <v>Before 01-15</v>
      </c>
      <c r="R1928">
        <f t="shared" si="272"/>
        <v>185.21</v>
      </c>
      <c r="S1928">
        <f t="shared" si="273"/>
        <v>555.63</v>
      </c>
      <c r="T1928">
        <f t="shared" si="274"/>
        <v>294.95999999999998</v>
      </c>
      <c r="U1928" s="2">
        <f>Monthly_Fixed_Costs!$I$2</f>
        <v>26.363636363636363</v>
      </c>
      <c r="V1928">
        <f t="shared" si="275"/>
        <v>19.38</v>
      </c>
      <c r="W1928" s="2">
        <f t="shared" si="276"/>
        <v>249.21636363636361</v>
      </c>
      <c r="X1928">
        <f t="shared" si="277"/>
        <v>3</v>
      </c>
      <c r="Y1928">
        <f t="shared" si="278"/>
        <v>0</v>
      </c>
    </row>
    <row r="1929" spans="1:25" x14ac:dyDescent="0.3">
      <c r="A1929" t="s">
        <v>1965</v>
      </c>
      <c r="B1929" s="1">
        <v>45679</v>
      </c>
      <c r="C1929" s="1">
        <v>45683</v>
      </c>
      <c r="D1929" s="1">
        <v>45682</v>
      </c>
      <c r="E1929" t="s">
        <v>16</v>
      </c>
      <c r="F1929" t="s">
        <v>41</v>
      </c>
      <c r="G1929" t="s">
        <v>18</v>
      </c>
      <c r="H1929" t="s">
        <v>25</v>
      </c>
      <c r="I1929" t="s">
        <v>26</v>
      </c>
      <c r="J1929" t="s">
        <v>27</v>
      </c>
      <c r="K1929">
        <v>18</v>
      </c>
      <c r="L1929">
        <v>112.92</v>
      </c>
      <c r="M1929">
        <v>73.09</v>
      </c>
      <c r="N1929">
        <v>9.93</v>
      </c>
      <c r="O1929">
        <v>5</v>
      </c>
      <c r="P1929">
        <f t="shared" si="270"/>
        <v>1</v>
      </c>
      <c r="Q1929" t="str">
        <f t="shared" si="271"/>
        <v>After 01-15</v>
      </c>
      <c r="R1929">
        <f t="shared" si="272"/>
        <v>107.274</v>
      </c>
      <c r="S1929">
        <f t="shared" si="273"/>
        <v>1930.932</v>
      </c>
      <c r="T1929">
        <f t="shared" si="274"/>
        <v>615.3119999999999</v>
      </c>
      <c r="U1929" s="2">
        <f>Monthly_Fixed_Costs!$I$2</f>
        <v>26.363636363636363</v>
      </c>
      <c r="V1929">
        <f t="shared" si="275"/>
        <v>178.74</v>
      </c>
      <c r="W1929" s="2">
        <f t="shared" si="276"/>
        <v>410.20836363636352</v>
      </c>
      <c r="X1929">
        <f t="shared" si="277"/>
        <v>3</v>
      </c>
      <c r="Y1929">
        <f t="shared" si="278"/>
        <v>0</v>
      </c>
    </row>
    <row r="1930" spans="1:25" x14ac:dyDescent="0.3">
      <c r="A1930" t="s">
        <v>1966</v>
      </c>
      <c r="B1930" s="1">
        <v>45669</v>
      </c>
      <c r="C1930" s="1">
        <v>45673</v>
      </c>
      <c r="D1930" s="1">
        <v>45673</v>
      </c>
      <c r="E1930" t="s">
        <v>16</v>
      </c>
      <c r="F1930" t="s">
        <v>17</v>
      </c>
      <c r="G1930" t="s">
        <v>24</v>
      </c>
      <c r="H1930" t="s">
        <v>37</v>
      </c>
      <c r="I1930" t="s">
        <v>38</v>
      </c>
      <c r="J1930" t="s">
        <v>21</v>
      </c>
      <c r="K1930">
        <v>7</v>
      </c>
      <c r="L1930">
        <v>99.55</v>
      </c>
      <c r="M1930">
        <v>51.82</v>
      </c>
      <c r="N1930">
        <v>3.27</v>
      </c>
      <c r="O1930">
        <v>15</v>
      </c>
      <c r="P1930">
        <f t="shared" si="270"/>
        <v>1</v>
      </c>
      <c r="Q1930" t="str">
        <f t="shared" si="271"/>
        <v>Before 01-15</v>
      </c>
      <c r="R1930">
        <f t="shared" si="272"/>
        <v>84.617499999999993</v>
      </c>
      <c r="S1930">
        <f t="shared" si="273"/>
        <v>592.32249999999999</v>
      </c>
      <c r="T1930">
        <f t="shared" si="274"/>
        <v>229.58249999999998</v>
      </c>
      <c r="U1930" s="2">
        <f>Monthly_Fixed_Costs!$I$2</f>
        <v>26.363636363636363</v>
      </c>
      <c r="V1930">
        <f t="shared" si="275"/>
        <v>22.89</v>
      </c>
      <c r="W1930" s="2">
        <f t="shared" si="276"/>
        <v>180.32886363636362</v>
      </c>
      <c r="X1930">
        <f t="shared" si="277"/>
        <v>4</v>
      </c>
      <c r="Y1930">
        <f t="shared" si="278"/>
        <v>0</v>
      </c>
    </row>
    <row r="1931" spans="1:25" x14ac:dyDescent="0.3">
      <c r="A1931" t="s">
        <v>1967</v>
      </c>
      <c r="B1931" s="1">
        <v>45668</v>
      </c>
      <c r="C1931" s="1">
        <v>45670</v>
      </c>
      <c r="D1931" s="1">
        <v>45669</v>
      </c>
      <c r="E1931" t="s">
        <v>16</v>
      </c>
      <c r="F1931" t="s">
        <v>45</v>
      </c>
      <c r="G1931" t="s">
        <v>24</v>
      </c>
      <c r="H1931" t="s">
        <v>19</v>
      </c>
      <c r="I1931" t="s">
        <v>38</v>
      </c>
      <c r="J1931" t="s">
        <v>21</v>
      </c>
      <c r="K1931">
        <v>12</v>
      </c>
      <c r="L1931">
        <v>145.13999999999999</v>
      </c>
      <c r="M1931">
        <v>66.42</v>
      </c>
      <c r="N1931">
        <v>3.08</v>
      </c>
      <c r="O1931">
        <v>10</v>
      </c>
      <c r="P1931">
        <f t="shared" si="270"/>
        <v>1</v>
      </c>
      <c r="Q1931" t="str">
        <f t="shared" si="271"/>
        <v>Before 01-15</v>
      </c>
      <c r="R1931">
        <f t="shared" si="272"/>
        <v>130.626</v>
      </c>
      <c r="S1931">
        <f t="shared" si="273"/>
        <v>1567.5120000000002</v>
      </c>
      <c r="T1931">
        <f t="shared" si="274"/>
        <v>770.47200000000021</v>
      </c>
      <c r="U1931" s="2">
        <f>Monthly_Fixed_Costs!$I$2</f>
        <v>26.363636363636363</v>
      </c>
      <c r="V1931">
        <f t="shared" si="275"/>
        <v>36.96</v>
      </c>
      <c r="W1931" s="2">
        <f t="shared" si="276"/>
        <v>707.1483636363638</v>
      </c>
      <c r="X1931">
        <f t="shared" si="277"/>
        <v>1</v>
      </c>
      <c r="Y1931">
        <f t="shared" si="278"/>
        <v>0</v>
      </c>
    </row>
    <row r="1932" spans="1:25" x14ac:dyDescent="0.3">
      <c r="A1932" t="s">
        <v>1968</v>
      </c>
      <c r="B1932" s="1">
        <v>45658</v>
      </c>
      <c r="C1932" s="1">
        <v>45662</v>
      </c>
      <c r="D1932" s="1">
        <v>45662</v>
      </c>
      <c r="E1932" t="s">
        <v>23</v>
      </c>
      <c r="F1932" t="s">
        <v>41</v>
      </c>
      <c r="G1932" t="s">
        <v>18</v>
      </c>
      <c r="H1932" t="s">
        <v>33</v>
      </c>
      <c r="I1932" t="s">
        <v>26</v>
      </c>
      <c r="J1932" t="s">
        <v>27</v>
      </c>
      <c r="K1932">
        <v>17</v>
      </c>
      <c r="L1932">
        <v>125.32</v>
      </c>
      <c r="M1932">
        <v>57.23</v>
      </c>
      <c r="N1932">
        <v>10.130000000000001</v>
      </c>
      <c r="O1932">
        <v>5</v>
      </c>
      <c r="P1932">
        <f t="shared" si="270"/>
        <v>1</v>
      </c>
      <c r="Q1932" t="str">
        <f t="shared" si="271"/>
        <v>Before 01-15</v>
      </c>
      <c r="R1932">
        <f t="shared" si="272"/>
        <v>119.05399999999999</v>
      </c>
      <c r="S1932">
        <f t="shared" si="273"/>
        <v>2023.9179999999999</v>
      </c>
      <c r="T1932">
        <f t="shared" si="274"/>
        <v>1051.0079999999998</v>
      </c>
      <c r="U1932" s="2">
        <f>Monthly_Fixed_Costs!$I$2</f>
        <v>26.363636363636363</v>
      </c>
      <c r="V1932">
        <f t="shared" si="275"/>
        <v>172.21</v>
      </c>
      <c r="W1932" s="2">
        <f t="shared" si="276"/>
        <v>852.4343636363634</v>
      </c>
      <c r="X1932">
        <f t="shared" si="277"/>
        <v>4</v>
      </c>
      <c r="Y1932">
        <f t="shared" si="278"/>
        <v>0</v>
      </c>
    </row>
    <row r="1933" spans="1:25" x14ac:dyDescent="0.3">
      <c r="A1933" t="s">
        <v>1969</v>
      </c>
      <c r="B1933" s="1">
        <v>45674</v>
      </c>
      <c r="C1933" s="1">
        <v>45678</v>
      </c>
      <c r="D1933" s="1">
        <v>45680</v>
      </c>
      <c r="E1933" t="s">
        <v>16</v>
      </c>
      <c r="F1933" t="s">
        <v>17</v>
      </c>
      <c r="G1933" t="s">
        <v>24</v>
      </c>
      <c r="H1933" t="s">
        <v>37</v>
      </c>
      <c r="I1933" t="s">
        <v>74</v>
      </c>
      <c r="J1933" t="s">
        <v>27</v>
      </c>
      <c r="K1933">
        <v>6</v>
      </c>
      <c r="L1933">
        <v>99.33</v>
      </c>
      <c r="M1933">
        <v>64.3</v>
      </c>
      <c r="N1933">
        <v>9.6</v>
      </c>
      <c r="O1933">
        <v>0</v>
      </c>
      <c r="P1933">
        <f t="shared" si="270"/>
        <v>0</v>
      </c>
      <c r="Q1933" t="str">
        <f t="shared" si="271"/>
        <v>After 01-15</v>
      </c>
      <c r="R1933">
        <f t="shared" si="272"/>
        <v>99.33</v>
      </c>
      <c r="S1933">
        <f t="shared" si="273"/>
        <v>595.98</v>
      </c>
      <c r="T1933">
        <f t="shared" si="274"/>
        <v>210.18000000000006</v>
      </c>
      <c r="U1933" s="2">
        <f>Monthly_Fixed_Costs!$I$2</f>
        <v>26.363636363636363</v>
      </c>
      <c r="V1933">
        <f t="shared" si="275"/>
        <v>57.599999999999994</v>
      </c>
      <c r="W1933" s="2">
        <f t="shared" si="276"/>
        <v>126.21636363636371</v>
      </c>
      <c r="X1933">
        <f t="shared" si="277"/>
        <v>6</v>
      </c>
      <c r="Y1933">
        <f t="shared" si="278"/>
        <v>0</v>
      </c>
    </row>
    <row r="1934" spans="1:25" x14ac:dyDescent="0.3">
      <c r="A1934" t="s">
        <v>1970</v>
      </c>
      <c r="B1934" s="1">
        <v>45660</v>
      </c>
      <c r="C1934" s="1">
        <v>45662</v>
      </c>
      <c r="D1934" s="1">
        <v>45661</v>
      </c>
      <c r="E1934" t="s">
        <v>23</v>
      </c>
      <c r="F1934" t="s">
        <v>41</v>
      </c>
      <c r="G1934" t="s">
        <v>24</v>
      </c>
      <c r="H1934" t="s">
        <v>19</v>
      </c>
      <c r="I1934" t="s">
        <v>74</v>
      </c>
      <c r="J1934" t="s">
        <v>27</v>
      </c>
      <c r="K1934">
        <v>9</v>
      </c>
      <c r="L1934">
        <v>193.35</v>
      </c>
      <c r="M1934">
        <v>87.54</v>
      </c>
      <c r="N1934">
        <v>9.14</v>
      </c>
      <c r="O1934">
        <v>5</v>
      </c>
      <c r="P1934">
        <f t="shared" si="270"/>
        <v>1</v>
      </c>
      <c r="Q1934" t="str">
        <f t="shared" si="271"/>
        <v>Before 01-15</v>
      </c>
      <c r="R1934">
        <f t="shared" si="272"/>
        <v>183.68249999999998</v>
      </c>
      <c r="S1934">
        <f t="shared" si="273"/>
        <v>1653.1424999999997</v>
      </c>
      <c r="T1934">
        <f t="shared" si="274"/>
        <v>865.28249999999969</v>
      </c>
      <c r="U1934" s="2">
        <f>Monthly_Fixed_Costs!$I$2</f>
        <v>26.363636363636363</v>
      </c>
      <c r="V1934">
        <f t="shared" si="275"/>
        <v>82.26</v>
      </c>
      <c r="W1934" s="2">
        <f t="shared" si="276"/>
        <v>756.65886363636332</v>
      </c>
      <c r="X1934">
        <f t="shared" si="277"/>
        <v>1</v>
      </c>
      <c r="Y1934">
        <f t="shared" si="278"/>
        <v>0</v>
      </c>
    </row>
    <row r="1935" spans="1:25" x14ac:dyDescent="0.3">
      <c r="A1935" t="s">
        <v>1971</v>
      </c>
      <c r="B1935" s="1">
        <v>45663</v>
      </c>
      <c r="C1935" s="1">
        <v>45667</v>
      </c>
      <c r="D1935" s="1">
        <v>45666</v>
      </c>
      <c r="E1935" t="s">
        <v>23</v>
      </c>
      <c r="F1935" t="s">
        <v>32</v>
      </c>
      <c r="G1935" t="s">
        <v>24</v>
      </c>
      <c r="H1935" t="s">
        <v>19</v>
      </c>
      <c r="I1935" t="s">
        <v>47</v>
      </c>
      <c r="J1935" t="s">
        <v>35</v>
      </c>
      <c r="K1935">
        <v>9</v>
      </c>
      <c r="L1935">
        <v>35.130000000000003</v>
      </c>
      <c r="M1935">
        <v>17.18</v>
      </c>
      <c r="N1935">
        <v>7.15</v>
      </c>
      <c r="O1935">
        <v>0</v>
      </c>
      <c r="P1935">
        <f t="shared" si="270"/>
        <v>1</v>
      </c>
      <c r="Q1935" t="str">
        <f t="shared" si="271"/>
        <v>Before 01-15</v>
      </c>
      <c r="R1935">
        <f t="shared" si="272"/>
        <v>35.130000000000003</v>
      </c>
      <c r="S1935">
        <f t="shared" si="273"/>
        <v>316.17</v>
      </c>
      <c r="T1935">
        <f t="shared" si="274"/>
        <v>161.55000000000001</v>
      </c>
      <c r="U1935" s="2">
        <f>Monthly_Fixed_Costs!$I$2</f>
        <v>26.363636363636363</v>
      </c>
      <c r="V1935">
        <f t="shared" si="275"/>
        <v>64.350000000000009</v>
      </c>
      <c r="W1935" s="2">
        <f t="shared" si="276"/>
        <v>70.836363636363643</v>
      </c>
      <c r="X1935">
        <f t="shared" si="277"/>
        <v>3</v>
      </c>
      <c r="Y1935">
        <f t="shared" si="278"/>
        <v>0</v>
      </c>
    </row>
    <row r="1936" spans="1:25" x14ac:dyDescent="0.3">
      <c r="A1936" t="s">
        <v>1972</v>
      </c>
      <c r="B1936" s="1">
        <v>45670</v>
      </c>
      <c r="C1936" s="1">
        <v>45672</v>
      </c>
      <c r="D1936" s="1">
        <v>45671</v>
      </c>
      <c r="E1936" t="s">
        <v>16</v>
      </c>
      <c r="F1936" t="s">
        <v>45</v>
      </c>
      <c r="G1936" t="s">
        <v>18</v>
      </c>
      <c r="H1936" t="s">
        <v>33</v>
      </c>
      <c r="I1936" t="s">
        <v>34</v>
      </c>
      <c r="J1936" t="s">
        <v>35</v>
      </c>
      <c r="K1936">
        <v>2</v>
      </c>
      <c r="L1936">
        <v>185.92</v>
      </c>
      <c r="M1936">
        <v>103.8</v>
      </c>
      <c r="N1936">
        <v>4.5199999999999996</v>
      </c>
      <c r="O1936">
        <v>10</v>
      </c>
      <c r="P1936">
        <f t="shared" si="270"/>
        <v>1</v>
      </c>
      <c r="Q1936" t="str">
        <f t="shared" si="271"/>
        <v>Before 01-15</v>
      </c>
      <c r="R1936">
        <f t="shared" si="272"/>
        <v>167.328</v>
      </c>
      <c r="S1936">
        <f t="shared" si="273"/>
        <v>334.65600000000001</v>
      </c>
      <c r="T1936">
        <f t="shared" si="274"/>
        <v>127.05600000000001</v>
      </c>
      <c r="U1936" s="2">
        <f>Monthly_Fixed_Costs!$I$2</f>
        <v>26.363636363636363</v>
      </c>
      <c r="V1936">
        <f t="shared" si="275"/>
        <v>9.0399999999999991</v>
      </c>
      <c r="W1936" s="2">
        <f t="shared" si="276"/>
        <v>91.652363636363646</v>
      </c>
      <c r="X1936">
        <f t="shared" si="277"/>
        <v>1</v>
      </c>
      <c r="Y1936">
        <f t="shared" si="278"/>
        <v>0</v>
      </c>
    </row>
    <row r="1937" spans="1:25" x14ac:dyDescent="0.3">
      <c r="A1937" t="s">
        <v>1973</v>
      </c>
      <c r="B1937" s="1">
        <v>45663</v>
      </c>
      <c r="C1937" s="1">
        <v>45667</v>
      </c>
      <c r="D1937" s="1">
        <v>45667</v>
      </c>
      <c r="E1937" t="s">
        <v>23</v>
      </c>
      <c r="F1937" t="s">
        <v>17</v>
      </c>
      <c r="G1937" t="s">
        <v>18</v>
      </c>
      <c r="H1937" t="s">
        <v>37</v>
      </c>
      <c r="I1937" t="s">
        <v>38</v>
      </c>
      <c r="J1937" t="s">
        <v>21</v>
      </c>
      <c r="K1937">
        <v>16</v>
      </c>
      <c r="L1937">
        <v>145.30000000000001</v>
      </c>
      <c r="M1937">
        <v>86.13</v>
      </c>
      <c r="N1937">
        <v>6.62</v>
      </c>
      <c r="O1937">
        <v>15</v>
      </c>
      <c r="P1937">
        <f t="shared" si="270"/>
        <v>1</v>
      </c>
      <c r="Q1937" t="str">
        <f t="shared" si="271"/>
        <v>Before 01-15</v>
      </c>
      <c r="R1937">
        <f t="shared" si="272"/>
        <v>123.50500000000001</v>
      </c>
      <c r="S1937">
        <f t="shared" si="273"/>
        <v>1976.0800000000002</v>
      </c>
      <c r="T1937">
        <f t="shared" si="274"/>
        <v>598.00000000000023</v>
      </c>
      <c r="U1937" s="2">
        <f>Monthly_Fixed_Costs!$I$2</f>
        <v>26.363636363636363</v>
      </c>
      <c r="V1937">
        <f t="shared" si="275"/>
        <v>105.92</v>
      </c>
      <c r="W1937" s="2">
        <f t="shared" si="276"/>
        <v>465.71636363636389</v>
      </c>
      <c r="X1937">
        <f t="shared" si="277"/>
        <v>4</v>
      </c>
      <c r="Y1937">
        <f t="shared" si="278"/>
        <v>0</v>
      </c>
    </row>
    <row r="1938" spans="1:25" x14ac:dyDescent="0.3">
      <c r="A1938" t="s">
        <v>1974</v>
      </c>
      <c r="B1938" s="1">
        <v>45682</v>
      </c>
      <c r="C1938" s="1">
        <v>45684</v>
      </c>
      <c r="D1938" s="1">
        <v>45686</v>
      </c>
      <c r="E1938" t="s">
        <v>23</v>
      </c>
      <c r="F1938" t="s">
        <v>32</v>
      </c>
      <c r="G1938" t="s">
        <v>18</v>
      </c>
      <c r="H1938" t="s">
        <v>19</v>
      </c>
      <c r="I1938" t="s">
        <v>74</v>
      </c>
      <c r="J1938" t="s">
        <v>27</v>
      </c>
      <c r="K1938">
        <v>2</v>
      </c>
      <c r="L1938">
        <v>141.36000000000001</v>
      </c>
      <c r="M1938">
        <v>69.260000000000005</v>
      </c>
      <c r="N1938">
        <v>6.72</v>
      </c>
      <c r="O1938">
        <v>15</v>
      </c>
      <c r="P1938">
        <f t="shared" si="270"/>
        <v>0</v>
      </c>
      <c r="Q1938" t="str">
        <f t="shared" si="271"/>
        <v>After 01-15</v>
      </c>
      <c r="R1938">
        <f t="shared" si="272"/>
        <v>120.15600000000001</v>
      </c>
      <c r="S1938">
        <f t="shared" si="273"/>
        <v>240.31200000000001</v>
      </c>
      <c r="T1938">
        <f t="shared" si="274"/>
        <v>101.792</v>
      </c>
      <c r="U1938" s="2">
        <f>Monthly_Fixed_Costs!$I$2</f>
        <v>26.363636363636363</v>
      </c>
      <c r="V1938">
        <f t="shared" si="275"/>
        <v>13.44</v>
      </c>
      <c r="W1938" s="2">
        <f t="shared" si="276"/>
        <v>61.988363636363637</v>
      </c>
      <c r="X1938">
        <f t="shared" si="277"/>
        <v>4</v>
      </c>
      <c r="Y1938">
        <f t="shared" si="278"/>
        <v>0</v>
      </c>
    </row>
    <row r="1939" spans="1:25" x14ac:dyDescent="0.3">
      <c r="A1939" t="s">
        <v>1975</v>
      </c>
      <c r="B1939" s="1">
        <v>45660</v>
      </c>
      <c r="C1939" s="1">
        <v>45664</v>
      </c>
      <c r="D1939" s="1">
        <v>45663</v>
      </c>
      <c r="E1939" t="s">
        <v>23</v>
      </c>
      <c r="F1939" t="s">
        <v>32</v>
      </c>
      <c r="G1939" t="s">
        <v>24</v>
      </c>
      <c r="H1939" t="s">
        <v>37</v>
      </c>
      <c r="I1939" t="s">
        <v>26</v>
      </c>
      <c r="J1939" t="s">
        <v>27</v>
      </c>
      <c r="K1939">
        <v>6</v>
      </c>
      <c r="L1939">
        <v>60.22</v>
      </c>
      <c r="M1939">
        <v>24.57</v>
      </c>
      <c r="N1939">
        <v>4.3499999999999996</v>
      </c>
      <c r="O1939">
        <v>0</v>
      </c>
      <c r="P1939">
        <f t="shared" si="270"/>
        <v>1</v>
      </c>
      <c r="Q1939" t="str">
        <f t="shared" si="271"/>
        <v>Before 01-15</v>
      </c>
      <c r="R1939">
        <f t="shared" si="272"/>
        <v>60.22</v>
      </c>
      <c r="S1939">
        <f t="shared" si="273"/>
        <v>361.32</v>
      </c>
      <c r="T1939">
        <f t="shared" si="274"/>
        <v>213.89999999999998</v>
      </c>
      <c r="U1939" s="2">
        <f>Monthly_Fixed_Costs!$I$2</f>
        <v>26.363636363636363</v>
      </c>
      <c r="V1939">
        <f t="shared" si="275"/>
        <v>26.099999999999998</v>
      </c>
      <c r="W1939" s="2">
        <f t="shared" si="276"/>
        <v>161.43636363636361</v>
      </c>
      <c r="X1939">
        <f t="shared" si="277"/>
        <v>3</v>
      </c>
      <c r="Y1939">
        <f t="shared" si="278"/>
        <v>0</v>
      </c>
    </row>
    <row r="1940" spans="1:25" x14ac:dyDescent="0.3">
      <c r="A1940" t="s">
        <v>1976</v>
      </c>
      <c r="B1940" s="1">
        <v>45683</v>
      </c>
      <c r="C1940" s="1">
        <v>45685</v>
      </c>
      <c r="D1940" s="1">
        <v>45684</v>
      </c>
      <c r="E1940" t="s">
        <v>23</v>
      </c>
      <c r="F1940" t="s">
        <v>45</v>
      </c>
      <c r="G1940" t="s">
        <v>24</v>
      </c>
      <c r="H1940" t="s">
        <v>25</v>
      </c>
      <c r="I1940" t="s">
        <v>74</v>
      </c>
      <c r="J1940" t="s">
        <v>27</v>
      </c>
      <c r="K1940">
        <v>1</v>
      </c>
      <c r="L1940">
        <v>91.98</v>
      </c>
      <c r="M1940">
        <v>38.81</v>
      </c>
      <c r="N1940">
        <v>5.56</v>
      </c>
      <c r="O1940">
        <v>5</v>
      </c>
      <c r="P1940">
        <f t="shared" si="270"/>
        <v>1</v>
      </c>
      <c r="Q1940" t="str">
        <f t="shared" si="271"/>
        <v>After 01-15</v>
      </c>
      <c r="R1940">
        <f t="shared" si="272"/>
        <v>87.381</v>
      </c>
      <c r="S1940">
        <f t="shared" si="273"/>
        <v>87.381</v>
      </c>
      <c r="T1940">
        <f t="shared" si="274"/>
        <v>48.570999999999998</v>
      </c>
      <c r="U1940" s="2">
        <f>Monthly_Fixed_Costs!$I$2</f>
        <v>26.363636363636363</v>
      </c>
      <c r="V1940">
        <f t="shared" si="275"/>
        <v>5.56</v>
      </c>
      <c r="W1940" s="2">
        <f t="shared" si="276"/>
        <v>16.647363636363636</v>
      </c>
      <c r="X1940">
        <f t="shared" si="277"/>
        <v>1</v>
      </c>
      <c r="Y1940">
        <f t="shared" si="278"/>
        <v>0</v>
      </c>
    </row>
    <row r="1941" spans="1:25" x14ac:dyDescent="0.3">
      <c r="A1941" t="s">
        <v>1977</v>
      </c>
      <c r="B1941" s="1">
        <v>45680</v>
      </c>
      <c r="C1941" s="1">
        <v>45683</v>
      </c>
      <c r="D1941" s="1">
        <v>45685</v>
      </c>
      <c r="E1941" t="s">
        <v>23</v>
      </c>
      <c r="F1941" t="s">
        <v>17</v>
      </c>
      <c r="G1941" t="s">
        <v>18</v>
      </c>
      <c r="H1941" t="s">
        <v>19</v>
      </c>
      <c r="I1941" t="s">
        <v>74</v>
      </c>
      <c r="J1941" t="s">
        <v>27</v>
      </c>
      <c r="K1941">
        <v>9</v>
      </c>
      <c r="L1941">
        <v>152.29</v>
      </c>
      <c r="M1941">
        <v>89.64</v>
      </c>
      <c r="N1941">
        <v>4.25</v>
      </c>
      <c r="O1941">
        <v>5</v>
      </c>
      <c r="P1941">
        <f t="shared" si="270"/>
        <v>0</v>
      </c>
      <c r="Q1941" t="str">
        <f t="shared" si="271"/>
        <v>After 01-15</v>
      </c>
      <c r="R1941">
        <f t="shared" si="272"/>
        <v>144.6755</v>
      </c>
      <c r="S1941">
        <f t="shared" si="273"/>
        <v>1302.0795000000001</v>
      </c>
      <c r="T1941">
        <f t="shared" si="274"/>
        <v>495.31950000000006</v>
      </c>
      <c r="U1941" s="2">
        <f>Monthly_Fixed_Costs!$I$2</f>
        <v>26.363636363636363</v>
      </c>
      <c r="V1941">
        <f t="shared" si="275"/>
        <v>38.25</v>
      </c>
      <c r="W1941" s="2">
        <f t="shared" si="276"/>
        <v>430.70586363636369</v>
      </c>
      <c r="X1941">
        <f t="shared" si="277"/>
        <v>5</v>
      </c>
      <c r="Y1941">
        <f t="shared" si="278"/>
        <v>0</v>
      </c>
    </row>
    <row r="1942" spans="1:25" x14ac:dyDescent="0.3">
      <c r="A1942" t="s">
        <v>1978</v>
      </c>
      <c r="B1942" s="1">
        <v>45688</v>
      </c>
      <c r="C1942" s="1">
        <v>45691</v>
      </c>
      <c r="D1942" s="1">
        <v>45690</v>
      </c>
      <c r="E1942" t="s">
        <v>16</v>
      </c>
      <c r="F1942" t="s">
        <v>45</v>
      </c>
      <c r="G1942" t="s">
        <v>18</v>
      </c>
      <c r="H1942" t="s">
        <v>37</v>
      </c>
      <c r="I1942" t="s">
        <v>47</v>
      </c>
      <c r="J1942" t="s">
        <v>35</v>
      </c>
      <c r="K1942">
        <v>18</v>
      </c>
      <c r="L1942">
        <v>189.04</v>
      </c>
      <c r="M1942">
        <v>98.38</v>
      </c>
      <c r="N1942">
        <v>4.5599999999999996</v>
      </c>
      <c r="O1942">
        <v>10</v>
      </c>
      <c r="P1942">
        <f t="shared" si="270"/>
        <v>1</v>
      </c>
      <c r="Q1942" t="str">
        <f t="shared" si="271"/>
        <v>After 01-15</v>
      </c>
      <c r="R1942">
        <f t="shared" si="272"/>
        <v>170.136</v>
      </c>
      <c r="S1942">
        <f t="shared" si="273"/>
        <v>3062.4479999999999</v>
      </c>
      <c r="T1942">
        <f t="shared" si="274"/>
        <v>1291.6079999999999</v>
      </c>
      <c r="U1942" s="2">
        <f>Monthly_Fixed_Costs!$I$2</f>
        <v>26.363636363636363</v>
      </c>
      <c r="V1942">
        <f t="shared" si="275"/>
        <v>82.08</v>
      </c>
      <c r="W1942" s="2">
        <f t="shared" si="276"/>
        <v>1183.1643636363635</v>
      </c>
      <c r="X1942">
        <f t="shared" si="277"/>
        <v>2</v>
      </c>
      <c r="Y1942">
        <f t="shared" si="278"/>
        <v>0</v>
      </c>
    </row>
    <row r="1943" spans="1:25" x14ac:dyDescent="0.3">
      <c r="A1943" t="s">
        <v>1979</v>
      </c>
      <c r="B1943" s="1">
        <v>45664</v>
      </c>
      <c r="C1943" s="1">
        <v>45666</v>
      </c>
      <c r="D1943" s="1">
        <v>45665</v>
      </c>
      <c r="E1943" t="s">
        <v>23</v>
      </c>
      <c r="F1943" t="s">
        <v>45</v>
      </c>
      <c r="G1943" t="s">
        <v>24</v>
      </c>
      <c r="H1943" t="s">
        <v>37</v>
      </c>
      <c r="I1943" t="s">
        <v>56</v>
      </c>
      <c r="J1943" t="s">
        <v>35</v>
      </c>
      <c r="K1943">
        <v>13</v>
      </c>
      <c r="L1943">
        <v>172.44</v>
      </c>
      <c r="M1943">
        <v>105.73</v>
      </c>
      <c r="N1943">
        <v>7.67</v>
      </c>
      <c r="O1943">
        <v>5</v>
      </c>
      <c r="P1943">
        <f t="shared" si="270"/>
        <v>1</v>
      </c>
      <c r="Q1943" t="str">
        <f t="shared" si="271"/>
        <v>Before 01-15</v>
      </c>
      <c r="R1943">
        <f t="shared" si="272"/>
        <v>163.81799999999998</v>
      </c>
      <c r="S1943">
        <f t="shared" si="273"/>
        <v>2129.634</v>
      </c>
      <c r="T1943">
        <f t="shared" si="274"/>
        <v>755.14400000000001</v>
      </c>
      <c r="U1943" s="2">
        <f>Monthly_Fixed_Costs!$I$2</f>
        <v>26.363636363636363</v>
      </c>
      <c r="V1943">
        <f t="shared" si="275"/>
        <v>99.71</v>
      </c>
      <c r="W1943" s="2">
        <f t="shared" si="276"/>
        <v>629.07036363636371</v>
      </c>
      <c r="X1943">
        <f t="shared" si="277"/>
        <v>1</v>
      </c>
      <c r="Y1943">
        <f t="shared" si="278"/>
        <v>0</v>
      </c>
    </row>
    <row r="1944" spans="1:25" x14ac:dyDescent="0.3">
      <c r="A1944" t="s">
        <v>1980</v>
      </c>
      <c r="B1944" s="1">
        <v>45679</v>
      </c>
      <c r="C1944" s="1">
        <v>45683</v>
      </c>
      <c r="D1944" s="1">
        <v>45682</v>
      </c>
      <c r="E1944" t="s">
        <v>23</v>
      </c>
      <c r="F1944" t="s">
        <v>41</v>
      </c>
      <c r="G1944" t="s">
        <v>18</v>
      </c>
      <c r="H1944" t="s">
        <v>25</v>
      </c>
      <c r="I1944" t="s">
        <v>38</v>
      </c>
      <c r="J1944" t="s">
        <v>21</v>
      </c>
      <c r="K1944">
        <v>2</v>
      </c>
      <c r="L1944">
        <v>84.6</v>
      </c>
      <c r="M1944">
        <v>41.85</v>
      </c>
      <c r="N1944">
        <v>6.97</v>
      </c>
      <c r="O1944">
        <v>0</v>
      </c>
      <c r="P1944">
        <f t="shared" si="270"/>
        <v>1</v>
      </c>
      <c r="Q1944" t="str">
        <f t="shared" si="271"/>
        <v>After 01-15</v>
      </c>
      <c r="R1944">
        <f t="shared" si="272"/>
        <v>84.6</v>
      </c>
      <c r="S1944">
        <f t="shared" si="273"/>
        <v>169.2</v>
      </c>
      <c r="T1944">
        <f t="shared" si="274"/>
        <v>85.499999999999986</v>
      </c>
      <c r="U1944" s="2">
        <f>Monthly_Fixed_Costs!$I$2</f>
        <v>26.363636363636363</v>
      </c>
      <c r="V1944">
        <f t="shared" si="275"/>
        <v>13.94</v>
      </c>
      <c r="W1944" s="2">
        <f t="shared" si="276"/>
        <v>45.196363636363621</v>
      </c>
      <c r="X1944">
        <f t="shared" si="277"/>
        <v>3</v>
      </c>
      <c r="Y1944">
        <f t="shared" si="278"/>
        <v>0</v>
      </c>
    </row>
    <row r="1945" spans="1:25" x14ac:dyDescent="0.3">
      <c r="A1945" t="s">
        <v>1981</v>
      </c>
      <c r="B1945" s="1">
        <v>45667</v>
      </c>
      <c r="C1945" s="1">
        <v>45670</v>
      </c>
      <c r="D1945" s="1">
        <v>45669</v>
      </c>
      <c r="E1945" t="s">
        <v>23</v>
      </c>
      <c r="F1945" t="s">
        <v>32</v>
      </c>
      <c r="G1945" t="s">
        <v>24</v>
      </c>
      <c r="H1945" t="s">
        <v>37</v>
      </c>
      <c r="I1945" t="s">
        <v>56</v>
      </c>
      <c r="J1945" t="s">
        <v>35</v>
      </c>
      <c r="K1945">
        <v>10</v>
      </c>
      <c r="L1945">
        <v>77.040000000000006</v>
      </c>
      <c r="M1945">
        <v>33.200000000000003</v>
      </c>
      <c r="N1945">
        <v>4.7300000000000004</v>
      </c>
      <c r="O1945">
        <v>15</v>
      </c>
      <c r="P1945">
        <f t="shared" si="270"/>
        <v>1</v>
      </c>
      <c r="Q1945" t="str">
        <f t="shared" si="271"/>
        <v>Before 01-15</v>
      </c>
      <c r="R1945">
        <f t="shared" si="272"/>
        <v>65.484000000000009</v>
      </c>
      <c r="S1945">
        <f t="shared" si="273"/>
        <v>654.84000000000015</v>
      </c>
      <c r="T1945">
        <f t="shared" si="274"/>
        <v>322.84000000000015</v>
      </c>
      <c r="U1945" s="2">
        <f>Monthly_Fixed_Costs!$I$2</f>
        <v>26.363636363636363</v>
      </c>
      <c r="V1945">
        <f t="shared" si="275"/>
        <v>47.300000000000004</v>
      </c>
      <c r="W1945" s="2">
        <f t="shared" si="276"/>
        <v>249.17636363636376</v>
      </c>
      <c r="X1945">
        <f t="shared" si="277"/>
        <v>2</v>
      </c>
      <c r="Y1945">
        <f t="shared" si="278"/>
        <v>0</v>
      </c>
    </row>
    <row r="1946" spans="1:25" x14ac:dyDescent="0.3">
      <c r="A1946" t="s">
        <v>1982</v>
      </c>
      <c r="B1946" s="1">
        <v>45688</v>
      </c>
      <c r="C1946" s="1">
        <v>45692</v>
      </c>
      <c r="D1946" s="1">
        <v>45692</v>
      </c>
      <c r="E1946" t="s">
        <v>23</v>
      </c>
      <c r="F1946" t="s">
        <v>32</v>
      </c>
      <c r="G1946" t="s">
        <v>24</v>
      </c>
      <c r="H1946" t="s">
        <v>33</v>
      </c>
      <c r="I1946" t="s">
        <v>38</v>
      </c>
      <c r="J1946" t="s">
        <v>21</v>
      </c>
      <c r="K1946">
        <v>11</v>
      </c>
      <c r="L1946">
        <v>74.819999999999993</v>
      </c>
      <c r="M1946">
        <v>34.659999999999997</v>
      </c>
      <c r="N1946">
        <v>4.62</v>
      </c>
      <c r="O1946">
        <v>15</v>
      </c>
      <c r="P1946">
        <f t="shared" si="270"/>
        <v>1</v>
      </c>
      <c r="Q1946" t="str">
        <f t="shared" si="271"/>
        <v>After 01-15</v>
      </c>
      <c r="R1946">
        <f t="shared" si="272"/>
        <v>63.596999999999994</v>
      </c>
      <c r="S1946">
        <f t="shared" si="273"/>
        <v>699.56699999999989</v>
      </c>
      <c r="T1946">
        <f t="shared" si="274"/>
        <v>318.3069999999999</v>
      </c>
      <c r="U1946" s="2">
        <f>Monthly_Fixed_Costs!$I$2</f>
        <v>26.363636363636363</v>
      </c>
      <c r="V1946">
        <f t="shared" si="275"/>
        <v>50.82</v>
      </c>
      <c r="W1946" s="2">
        <f t="shared" si="276"/>
        <v>241.12336363636354</v>
      </c>
      <c r="X1946">
        <f t="shared" si="277"/>
        <v>4</v>
      </c>
      <c r="Y1946">
        <f t="shared" si="278"/>
        <v>0</v>
      </c>
    </row>
    <row r="1947" spans="1:25" x14ac:dyDescent="0.3">
      <c r="A1947" t="s">
        <v>1983</v>
      </c>
      <c r="B1947" s="1">
        <v>45675</v>
      </c>
      <c r="C1947" s="1">
        <v>45678</v>
      </c>
      <c r="D1947" s="1">
        <v>45677</v>
      </c>
      <c r="E1947" t="s">
        <v>16</v>
      </c>
      <c r="F1947" t="s">
        <v>41</v>
      </c>
      <c r="G1947" t="s">
        <v>24</v>
      </c>
      <c r="H1947" t="s">
        <v>25</v>
      </c>
      <c r="I1947" t="s">
        <v>47</v>
      </c>
      <c r="J1947" t="s">
        <v>35</v>
      </c>
      <c r="K1947">
        <v>12</v>
      </c>
      <c r="L1947">
        <v>150.74</v>
      </c>
      <c r="M1947">
        <v>74.98</v>
      </c>
      <c r="N1947">
        <v>9.92</v>
      </c>
      <c r="O1947">
        <v>15</v>
      </c>
      <c r="P1947">
        <f t="shared" si="270"/>
        <v>1</v>
      </c>
      <c r="Q1947" t="str">
        <f t="shared" si="271"/>
        <v>After 01-15</v>
      </c>
      <c r="R1947">
        <f t="shared" si="272"/>
        <v>128.12899999999999</v>
      </c>
      <c r="S1947">
        <f t="shared" si="273"/>
        <v>1537.5479999999998</v>
      </c>
      <c r="T1947">
        <f t="shared" si="274"/>
        <v>637.78799999999978</v>
      </c>
      <c r="U1947" s="2">
        <f>Monthly_Fixed_Costs!$I$2</f>
        <v>26.363636363636363</v>
      </c>
      <c r="V1947">
        <f t="shared" si="275"/>
        <v>119.03999999999999</v>
      </c>
      <c r="W1947" s="2">
        <f t="shared" si="276"/>
        <v>492.38436363636345</v>
      </c>
      <c r="X1947">
        <f t="shared" si="277"/>
        <v>2</v>
      </c>
      <c r="Y1947">
        <f t="shared" si="278"/>
        <v>0</v>
      </c>
    </row>
    <row r="1948" spans="1:25" x14ac:dyDescent="0.3">
      <c r="A1948" t="s">
        <v>1984</v>
      </c>
      <c r="B1948" s="1">
        <v>45661</v>
      </c>
      <c r="C1948" s="1">
        <v>45663</v>
      </c>
      <c r="D1948" s="1">
        <v>45662</v>
      </c>
      <c r="E1948" t="s">
        <v>16</v>
      </c>
      <c r="F1948" t="s">
        <v>32</v>
      </c>
      <c r="G1948" t="s">
        <v>18</v>
      </c>
      <c r="H1948" t="s">
        <v>33</v>
      </c>
      <c r="I1948" t="s">
        <v>56</v>
      </c>
      <c r="J1948" t="s">
        <v>35</v>
      </c>
      <c r="K1948">
        <v>10</v>
      </c>
      <c r="L1948">
        <v>27.33</v>
      </c>
      <c r="M1948">
        <v>16.73</v>
      </c>
      <c r="N1948">
        <v>11.18</v>
      </c>
      <c r="O1948">
        <v>5</v>
      </c>
      <c r="P1948">
        <f t="shared" si="270"/>
        <v>1</v>
      </c>
      <c r="Q1948" t="str">
        <f t="shared" si="271"/>
        <v>Before 01-15</v>
      </c>
      <c r="R1948">
        <f t="shared" si="272"/>
        <v>25.963499999999996</v>
      </c>
      <c r="S1948">
        <f t="shared" si="273"/>
        <v>259.63499999999999</v>
      </c>
      <c r="T1948">
        <f t="shared" si="274"/>
        <v>92.33499999999998</v>
      </c>
      <c r="U1948" s="2">
        <f>Monthly_Fixed_Costs!$I$2</f>
        <v>26.363636363636363</v>
      </c>
      <c r="V1948">
        <f t="shared" si="275"/>
        <v>111.8</v>
      </c>
      <c r="W1948" s="2">
        <f t="shared" si="276"/>
        <v>-45.828636363636377</v>
      </c>
      <c r="X1948">
        <f t="shared" si="277"/>
        <v>1</v>
      </c>
      <c r="Y1948">
        <f t="shared" si="278"/>
        <v>1</v>
      </c>
    </row>
    <row r="1949" spans="1:25" x14ac:dyDescent="0.3">
      <c r="A1949" t="s">
        <v>1985</v>
      </c>
      <c r="B1949" s="1">
        <v>45664</v>
      </c>
      <c r="C1949" s="1">
        <v>45668</v>
      </c>
      <c r="D1949" s="1">
        <v>45667</v>
      </c>
      <c r="E1949" t="s">
        <v>23</v>
      </c>
      <c r="F1949" t="s">
        <v>17</v>
      </c>
      <c r="G1949" t="s">
        <v>18</v>
      </c>
      <c r="H1949" t="s">
        <v>37</v>
      </c>
      <c r="I1949" t="s">
        <v>34</v>
      </c>
      <c r="J1949" t="s">
        <v>35</v>
      </c>
      <c r="K1949">
        <v>13</v>
      </c>
      <c r="L1949">
        <v>52.64</v>
      </c>
      <c r="M1949">
        <v>26.48</v>
      </c>
      <c r="N1949">
        <v>8.2100000000000009</v>
      </c>
      <c r="O1949">
        <v>10</v>
      </c>
      <c r="P1949">
        <f t="shared" si="270"/>
        <v>1</v>
      </c>
      <c r="Q1949" t="str">
        <f t="shared" si="271"/>
        <v>Before 01-15</v>
      </c>
      <c r="R1949">
        <f t="shared" si="272"/>
        <v>47.376000000000005</v>
      </c>
      <c r="S1949">
        <f t="shared" si="273"/>
        <v>615.88800000000003</v>
      </c>
      <c r="T1949">
        <f t="shared" si="274"/>
        <v>271.64800000000002</v>
      </c>
      <c r="U1949" s="2">
        <f>Monthly_Fixed_Costs!$I$2</f>
        <v>26.363636363636363</v>
      </c>
      <c r="V1949">
        <f t="shared" si="275"/>
        <v>106.73000000000002</v>
      </c>
      <c r="W1949" s="2">
        <f t="shared" si="276"/>
        <v>138.55436363636363</v>
      </c>
      <c r="X1949">
        <f t="shared" si="277"/>
        <v>3</v>
      </c>
      <c r="Y1949">
        <f t="shared" si="278"/>
        <v>0</v>
      </c>
    </row>
    <row r="1950" spans="1:25" x14ac:dyDescent="0.3">
      <c r="A1950" t="s">
        <v>1986</v>
      </c>
      <c r="B1950" s="1">
        <v>45677</v>
      </c>
      <c r="C1950" s="1">
        <v>45681</v>
      </c>
      <c r="D1950" s="1">
        <v>45680</v>
      </c>
      <c r="E1950" t="s">
        <v>16</v>
      </c>
      <c r="F1950" t="s">
        <v>17</v>
      </c>
      <c r="G1950" t="s">
        <v>24</v>
      </c>
      <c r="H1950" t="s">
        <v>37</v>
      </c>
      <c r="I1950" t="s">
        <v>56</v>
      </c>
      <c r="J1950" t="s">
        <v>35</v>
      </c>
      <c r="K1950">
        <v>3</v>
      </c>
      <c r="L1950">
        <v>102.5</v>
      </c>
      <c r="M1950">
        <v>51.64</v>
      </c>
      <c r="N1950">
        <v>11.52</v>
      </c>
      <c r="O1950">
        <v>5</v>
      </c>
      <c r="P1950">
        <f t="shared" si="270"/>
        <v>1</v>
      </c>
      <c r="Q1950" t="str">
        <f t="shared" si="271"/>
        <v>After 01-15</v>
      </c>
      <c r="R1950">
        <f t="shared" si="272"/>
        <v>97.375</v>
      </c>
      <c r="S1950">
        <f t="shared" si="273"/>
        <v>292.125</v>
      </c>
      <c r="T1950">
        <f t="shared" si="274"/>
        <v>137.20499999999998</v>
      </c>
      <c r="U1950" s="2">
        <f>Monthly_Fixed_Costs!$I$2</f>
        <v>26.363636363636363</v>
      </c>
      <c r="V1950">
        <f t="shared" si="275"/>
        <v>34.56</v>
      </c>
      <c r="W1950" s="2">
        <f t="shared" si="276"/>
        <v>76.281363636363622</v>
      </c>
      <c r="X1950">
        <f t="shared" si="277"/>
        <v>3</v>
      </c>
      <c r="Y1950">
        <f t="shared" si="278"/>
        <v>0</v>
      </c>
    </row>
    <row r="1951" spans="1:25" x14ac:dyDescent="0.3">
      <c r="A1951" t="s">
        <v>1987</v>
      </c>
      <c r="B1951" s="1">
        <v>45682</v>
      </c>
      <c r="C1951" s="1">
        <v>45684</v>
      </c>
      <c r="D1951" s="1">
        <v>45686</v>
      </c>
      <c r="E1951" t="s">
        <v>23</v>
      </c>
      <c r="F1951" t="s">
        <v>32</v>
      </c>
      <c r="G1951" t="s">
        <v>18</v>
      </c>
      <c r="H1951" t="s">
        <v>33</v>
      </c>
      <c r="I1951" t="s">
        <v>74</v>
      </c>
      <c r="J1951" t="s">
        <v>27</v>
      </c>
      <c r="K1951">
        <v>19</v>
      </c>
      <c r="L1951">
        <v>76.540000000000006</v>
      </c>
      <c r="M1951">
        <v>38.049999999999997</v>
      </c>
      <c r="N1951">
        <v>5.95</v>
      </c>
      <c r="O1951">
        <v>10</v>
      </c>
      <c r="P1951">
        <f t="shared" si="270"/>
        <v>0</v>
      </c>
      <c r="Q1951" t="str">
        <f t="shared" si="271"/>
        <v>After 01-15</v>
      </c>
      <c r="R1951">
        <f t="shared" si="272"/>
        <v>68.88600000000001</v>
      </c>
      <c r="S1951">
        <f t="shared" si="273"/>
        <v>1308.8340000000003</v>
      </c>
      <c r="T1951">
        <f t="shared" si="274"/>
        <v>585.88400000000036</v>
      </c>
      <c r="U1951" s="2">
        <f>Monthly_Fixed_Costs!$I$2</f>
        <v>26.363636363636363</v>
      </c>
      <c r="V1951">
        <f t="shared" si="275"/>
        <v>113.05</v>
      </c>
      <c r="W1951" s="2">
        <f t="shared" si="276"/>
        <v>446.47036363636403</v>
      </c>
      <c r="X1951">
        <f t="shared" si="277"/>
        <v>4</v>
      </c>
      <c r="Y1951">
        <f t="shared" si="278"/>
        <v>0</v>
      </c>
    </row>
    <row r="1952" spans="1:25" x14ac:dyDescent="0.3">
      <c r="A1952" t="s">
        <v>1988</v>
      </c>
      <c r="B1952" s="1">
        <v>45677</v>
      </c>
      <c r="C1952" s="1">
        <v>45679</v>
      </c>
      <c r="D1952" s="1">
        <v>45678</v>
      </c>
      <c r="E1952" t="s">
        <v>23</v>
      </c>
      <c r="F1952" t="s">
        <v>41</v>
      </c>
      <c r="G1952" t="s">
        <v>18</v>
      </c>
      <c r="H1952" t="s">
        <v>33</v>
      </c>
      <c r="I1952" t="s">
        <v>38</v>
      </c>
      <c r="J1952" t="s">
        <v>21</v>
      </c>
      <c r="K1952">
        <v>17</v>
      </c>
      <c r="L1952">
        <v>78.73</v>
      </c>
      <c r="M1952">
        <v>31.92</v>
      </c>
      <c r="N1952">
        <v>7.44</v>
      </c>
      <c r="O1952">
        <v>10</v>
      </c>
      <c r="P1952">
        <f t="shared" si="270"/>
        <v>1</v>
      </c>
      <c r="Q1952" t="str">
        <f t="shared" si="271"/>
        <v>After 01-15</v>
      </c>
      <c r="R1952">
        <f t="shared" si="272"/>
        <v>70.856999999999999</v>
      </c>
      <c r="S1952">
        <f t="shared" si="273"/>
        <v>1204.569</v>
      </c>
      <c r="T1952">
        <f t="shared" si="274"/>
        <v>661.92899999999997</v>
      </c>
      <c r="U1952" s="2">
        <f>Monthly_Fixed_Costs!$I$2</f>
        <v>26.363636363636363</v>
      </c>
      <c r="V1952">
        <f t="shared" si="275"/>
        <v>126.48</v>
      </c>
      <c r="W1952" s="2">
        <f t="shared" si="276"/>
        <v>509.08536363636358</v>
      </c>
      <c r="X1952">
        <f t="shared" si="277"/>
        <v>1</v>
      </c>
      <c r="Y1952">
        <f t="shared" si="278"/>
        <v>0</v>
      </c>
    </row>
    <row r="1953" spans="1:25" x14ac:dyDescent="0.3">
      <c r="A1953" t="s">
        <v>1989</v>
      </c>
      <c r="B1953" s="1">
        <v>45670</v>
      </c>
      <c r="C1953" s="1">
        <v>45672</v>
      </c>
      <c r="D1953" s="1">
        <v>45672</v>
      </c>
      <c r="E1953" t="s">
        <v>16</v>
      </c>
      <c r="F1953" t="s">
        <v>32</v>
      </c>
      <c r="G1953" t="s">
        <v>18</v>
      </c>
      <c r="H1953" t="s">
        <v>19</v>
      </c>
      <c r="I1953" t="s">
        <v>56</v>
      </c>
      <c r="J1953" t="s">
        <v>35</v>
      </c>
      <c r="K1953">
        <v>15</v>
      </c>
      <c r="L1953">
        <v>151.41999999999999</v>
      </c>
      <c r="M1953">
        <v>80.64</v>
      </c>
      <c r="N1953">
        <v>11.55</v>
      </c>
      <c r="O1953">
        <v>10</v>
      </c>
      <c r="P1953">
        <f t="shared" si="270"/>
        <v>1</v>
      </c>
      <c r="Q1953" t="str">
        <f t="shared" si="271"/>
        <v>Before 01-15</v>
      </c>
      <c r="R1953">
        <f t="shared" si="272"/>
        <v>136.27799999999999</v>
      </c>
      <c r="S1953">
        <f t="shared" si="273"/>
        <v>2044.1699999999998</v>
      </c>
      <c r="T1953">
        <f t="shared" si="274"/>
        <v>834.56999999999994</v>
      </c>
      <c r="U1953" s="2">
        <f>Monthly_Fixed_Costs!$I$2</f>
        <v>26.363636363636363</v>
      </c>
      <c r="V1953">
        <f t="shared" si="275"/>
        <v>173.25</v>
      </c>
      <c r="W1953" s="2">
        <f t="shared" si="276"/>
        <v>634.95636363636356</v>
      </c>
      <c r="X1953">
        <f t="shared" si="277"/>
        <v>2</v>
      </c>
      <c r="Y1953">
        <f t="shared" si="278"/>
        <v>0</v>
      </c>
    </row>
    <row r="1954" spans="1:25" x14ac:dyDescent="0.3">
      <c r="A1954" t="s">
        <v>1990</v>
      </c>
      <c r="B1954" s="1">
        <v>45660</v>
      </c>
      <c r="C1954" s="1">
        <v>45664</v>
      </c>
      <c r="D1954" s="1">
        <v>45664</v>
      </c>
      <c r="E1954" t="s">
        <v>23</v>
      </c>
      <c r="F1954" t="s">
        <v>45</v>
      </c>
      <c r="G1954" t="s">
        <v>18</v>
      </c>
      <c r="H1954" t="s">
        <v>19</v>
      </c>
      <c r="I1954" t="s">
        <v>56</v>
      </c>
      <c r="J1954" t="s">
        <v>35</v>
      </c>
      <c r="K1954">
        <v>17</v>
      </c>
      <c r="L1954">
        <v>59.41</v>
      </c>
      <c r="M1954">
        <v>35.479999999999997</v>
      </c>
      <c r="N1954">
        <v>10.95</v>
      </c>
      <c r="O1954">
        <v>0</v>
      </c>
      <c r="P1954">
        <f t="shared" si="270"/>
        <v>1</v>
      </c>
      <c r="Q1954" t="str">
        <f t="shared" si="271"/>
        <v>Before 01-15</v>
      </c>
      <c r="R1954">
        <f t="shared" si="272"/>
        <v>59.41</v>
      </c>
      <c r="S1954">
        <f t="shared" si="273"/>
        <v>1009.9699999999999</v>
      </c>
      <c r="T1954">
        <f t="shared" si="274"/>
        <v>406.80999999999995</v>
      </c>
      <c r="U1954" s="2">
        <f>Monthly_Fixed_Costs!$I$2</f>
        <v>26.363636363636363</v>
      </c>
      <c r="V1954">
        <f t="shared" si="275"/>
        <v>186.14999999999998</v>
      </c>
      <c r="W1954" s="2">
        <f t="shared" si="276"/>
        <v>194.29636363636359</v>
      </c>
      <c r="X1954">
        <f t="shared" si="277"/>
        <v>4</v>
      </c>
      <c r="Y1954">
        <f t="shared" si="278"/>
        <v>0</v>
      </c>
    </row>
    <row r="1955" spans="1:25" x14ac:dyDescent="0.3">
      <c r="A1955" t="s">
        <v>1991</v>
      </c>
      <c r="B1955" s="1">
        <v>45683</v>
      </c>
      <c r="C1955" s="1">
        <v>45686</v>
      </c>
      <c r="D1955" s="1">
        <v>45688</v>
      </c>
      <c r="E1955" t="s">
        <v>23</v>
      </c>
      <c r="F1955" t="s">
        <v>32</v>
      </c>
      <c r="G1955" t="s">
        <v>24</v>
      </c>
      <c r="H1955" t="s">
        <v>25</v>
      </c>
      <c r="I1955" t="s">
        <v>20</v>
      </c>
      <c r="J1955" t="s">
        <v>21</v>
      </c>
      <c r="K1955">
        <v>20</v>
      </c>
      <c r="L1955">
        <v>75.760000000000005</v>
      </c>
      <c r="M1955">
        <v>39.840000000000003</v>
      </c>
      <c r="N1955">
        <v>10.49</v>
      </c>
      <c r="O1955">
        <v>10</v>
      </c>
      <c r="P1955">
        <f t="shared" si="270"/>
        <v>0</v>
      </c>
      <c r="Q1955" t="str">
        <f t="shared" si="271"/>
        <v>After 01-15</v>
      </c>
      <c r="R1955">
        <f t="shared" si="272"/>
        <v>68.184000000000012</v>
      </c>
      <c r="S1955">
        <f t="shared" si="273"/>
        <v>1363.6800000000003</v>
      </c>
      <c r="T1955">
        <f t="shared" si="274"/>
        <v>566.88000000000022</v>
      </c>
      <c r="U1955" s="2">
        <f>Monthly_Fixed_Costs!$I$2</f>
        <v>26.363636363636363</v>
      </c>
      <c r="V1955">
        <f t="shared" si="275"/>
        <v>209.8</v>
      </c>
      <c r="W1955" s="2">
        <f t="shared" si="276"/>
        <v>330.71636363636384</v>
      </c>
      <c r="X1955">
        <f t="shared" si="277"/>
        <v>5</v>
      </c>
      <c r="Y1955">
        <f t="shared" si="278"/>
        <v>0</v>
      </c>
    </row>
    <row r="1956" spans="1:25" x14ac:dyDescent="0.3">
      <c r="A1956" t="s">
        <v>1992</v>
      </c>
      <c r="B1956" s="1">
        <v>45685</v>
      </c>
      <c r="C1956" s="1">
        <v>45687</v>
      </c>
      <c r="D1956" s="1">
        <v>45689</v>
      </c>
      <c r="E1956" t="s">
        <v>16</v>
      </c>
      <c r="F1956" t="s">
        <v>41</v>
      </c>
      <c r="G1956" t="s">
        <v>18</v>
      </c>
      <c r="H1956" t="s">
        <v>25</v>
      </c>
      <c r="I1956" t="s">
        <v>38</v>
      </c>
      <c r="J1956" t="s">
        <v>21</v>
      </c>
      <c r="K1956">
        <v>1</v>
      </c>
      <c r="L1956">
        <v>158.72999999999999</v>
      </c>
      <c r="M1956">
        <v>87.14</v>
      </c>
      <c r="N1956">
        <v>6.69</v>
      </c>
      <c r="O1956">
        <v>0</v>
      </c>
      <c r="P1956">
        <f t="shared" si="270"/>
        <v>0</v>
      </c>
      <c r="Q1956" t="str">
        <f t="shared" si="271"/>
        <v>After 01-15</v>
      </c>
      <c r="R1956">
        <f t="shared" si="272"/>
        <v>158.72999999999999</v>
      </c>
      <c r="S1956">
        <f t="shared" si="273"/>
        <v>158.72999999999999</v>
      </c>
      <c r="T1956">
        <f t="shared" si="274"/>
        <v>71.589999999999989</v>
      </c>
      <c r="U1956" s="2">
        <f>Monthly_Fixed_Costs!$I$2</f>
        <v>26.363636363636363</v>
      </c>
      <c r="V1956">
        <f t="shared" si="275"/>
        <v>6.69</v>
      </c>
      <c r="W1956" s="2">
        <f t="shared" si="276"/>
        <v>38.536363636363625</v>
      </c>
      <c r="X1956">
        <f t="shared" si="277"/>
        <v>4</v>
      </c>
      <c r="Y1956">
        <f t="shared" si="278"/>
        <v>0</v>
      </c>
    </row>
    <row r="1957" spans="1:25" x14ac:dyDescent="0.3">
      <c r="A1957" t="s">
        <v>1993</v>
      </c>
      <c r="B1957" s="1">
        <v>45682</v>
      </c>
      <c r="C1957" s="1">
        <v>45686</v>
      </c>
      <c r="D1957" s="1">
        <v>45685</v>
      </c>
      <c r="E1957" t="s">
        <v>23</v>
      </c>
      <c r="F1957" t="s">
        <v>41</v>
      </c>
      <c r="G1957" t="s">
        <v>24</v>
      </c>
      <c r="H1957" t="s">
        <v>19</v>
      </c>
      <c r="I1957" t="s">
        <v>34</v>
      </c>
      <c r="J1957" t="s">
        <v>35</v>
      </c>
      <c r="K1957">
        <v>3</v>
      </c>
      <c r="L1957">
        <v>21.21</v>
      </c>
      <c r="M1957">
        <v>9.89</v>
      </c>
      <c r="N1957">
        <v>5.49</v>
      </c>
      <c r="O1957">
        <v>10</v>
      </c>
      <c r="P1957">
        <f t="shared" si="270"/>
        <v>1</v>
      </c>
      <c r="Q1957" t="str">
        <f t="shared" si="271"/>
        <v>After 01-15</v>
      </c>
      <c r="R1957">
        <f t="shared" si="272"/>
        <v>19.089000000000002</v>
      </c>
      <c r="S1957">
        <f t="shared" si="273"/>
        <v>57.26700000000001</v>
      </c>
      <c r="T1957">
        <f t="shared" si="274"/>
        <v>27.597000000000008</v>
      </c>
      <c r="U1957" s="2">
        <f>Monthly_Fixed_Costs!$I$2</f>
        <v>26.363636363636363</v>
      </c>
      <c r="V1957">
        <f t="shared" si="275"/>
        <v>16.47</v>
      </c>
      <c r="W1957" s="2">
        <f t="shared" si="276"/>
        <v>-15.23663636363635</v>
      </c>
      <c r="X1957">
        <f t="shared" si="277"/>
        <v>3</v>
      </c>
      <c r="Y1957">
        <f t="shared" si="278"/>
        <v>1</v>
      </c>
    </row>
    <row r="1958" spans="1:25" x14ac:dyDescent="0.3">
      <c r="A1958" t="s">
        <v>1994</v>
      </c>
      <c r="B1958" s="1">
        <v>45661</v>
      </c>
      <c r="C1958" s="1">
        <v>45664</v>
      </c>
      <c r="D1958" s="1">
        <v>45663</v>
      </c>
      <c r="E1958" t="s">
        <v>16</v>
      </c>
      <c r="F1958" t="s">
        <v>45</v>
      </c>
      <c r="G1958" t="s">
        <v>24</v>
      </c>
      <c r="H1958" t="s">
        <v>37</v>
      </c>
      <c r="I1958" t="s">
        <v>38</v>
      </c>
      <c r="J1958" t="s">
        <v>21</v>
      </c>
      <c r="K1958">
        <v>18</v>
      </c>
      <c r="L1958">
        <v>165.49</v>
      </c>
      <c r="M1958">
        <v>102.01</v>
      </c>
      <c r="N1958">
        <v>6.77</v>
      </c>
      <c r="O1958">
        <v>15</v>
      </c>
      <c r="P1958">
        <f t="shared" si="270"/>
        <v>1</v>
      </c>
      <c r="Q1958" t="str">
        <f t="shared" si="271"/>
        <v>Before 01-15</v>
      </c>
      <c r="R1958">
        <f t="shared" si="272"/>
        <v>140.66650000000001</v>
      </c>
      <c r="S1958">
        <f t="shared" si="273"/>
        <v>2531.9970000000003</v>
      </c>
      <c r="T1958">
        <f t="shared" si="274"/>
        <v>695.81700000000023</v>
      </c>
      <c r="U1958" s="2">
        <f>Monthly_Fixed_Costs!$I$2</f>
        <v>26.363636363636363</v>
      </c>
      <c r="V1958">
        <f t="shared" si="275"/>
        <v>121.85999999999999</v>
      </c>
      <c r="W1958" s="2">
        <f t="shared" si="276"/>
        <v>547.59336363636385</v>
      </c>
      <c r="X1958">
        <f t="shared" si="277"/>
        <v>2</v>
      </c>
      <c r="Y1958">
        <f t="shared" si="278"/>
        <v>0</v>
      </c>
    </row>
    <row r="1959" spans="1:25" x14ac:dyDescent="0.3">
      <c r="A1959" t="s">
        <v>1995</v>
      </c>
      <c r="B1959" s="1">
        <v>45683</v>
      </c>
      <c r="C1959" s="1">
        <v>45686</v>
      </c>
      <c r="D1959" s="1">
        <v>45685</v>
      </c>
      <c r="E1959" t="s">
        <v>23</v>
      </c>
      <c r="F1959" t="s">
        <v>17</v>
      </c>
      <c r="G1959" t="s">
        <v>18</v>
      </c>
      <c r="H1959" t="s">
        <v>33</v>
      </c>
      <c r="I1959" t="s">
        <v>20</v>
      </c>
      <c r="J1959" t="s">
        <v>21</v>
      </c>
      <c r="K1959">
        <v>3</v>
      </c>
      <c r="L1959">
        <v>193.01</v>
      </c>
      <c r="M1959">
        <v>113.3</v>
      </c>
      <c r="N1959">
        <v>7.28</v>
      </c>
      <c r="O1959">
        <v>10</v>
      </c>
      <c r="P1959">
        <f t="shared" si="270"/>
        <v>1</v>
      </c>
      <c r="Q1959" t="str">
        <f t="shared" si="271"/>
        <v>After 01-15</v>
      </c>
      <c r="R1959">
        <f t="shared" si="272"/>
        <v>173.709</v>
      </c>
      <c r="S1959">
        <f t="shared" si="273"/>
        <v>521.12699999999995</v>
      </c>
      <c r="T1959">
        <f t="shared" si="274"/>
        <v>181.22699999999998</v>
      </c>
      <c r="U1959" s="2">
        <f>Monthly_Fixed_Costs!$I$2</f>
        <v>26.363636363636363</v>
      </c>
      <c r="V1959">
        <f t="shared" si="275"/>
        <v>21.84</v>
      </c>
      <c r="W1959" s="2">
        <f t="shared" si="276"/>
        <v>133.02336363636363</v>
      </c>
      <c r="X1959">
        <f t="shared" si="277"/>
        <v>2</v>
      </c>
      <c r="Y1959">
        <f t="shared" si="278"/>
        <v>0</v>
      </c>
    </row>
    <row r="1960" spans="1:25" x14ac:dyDescent="0.3">
      <c r="A1960" t="s">
        <v>1996</v>
      </c>
      <c r="B1960" s="1">
        <v>45669</v>
      </c>
      <c r="C1960" s="1">
        <v>45673</v>
      </c>
      <c r="D1960" s="1">
        <v>45673</v>
      </c>
      <c r="E1960" t="s">
        <v>16</v>
      </c>
      <c r="F1960" t="s">
        <v>45</v>
      </c>
      <c r="G1960" t="s">
        <v>24</v>
      </c>
      <c r="H1960" t="s">
        <v>33</v>
      </c>
      <c r="I1960" t="s">
        <v>47</v>
      </c>
      <c r="J1960" t="s">
        <v>35</v>
      </c>
      <c r="K1960">
        <v>18</v>
      </c>
      <c r="L1960">
        <v>28.56</v>
      </c>
      <c r="M1960">
        <v>16.72</v>
      </c>
      <c r="N1960">
        <v>11.1</v>
      </c>
      <c r="O1960">
        <v>15</v>
      </c>
      <c r="P1960">
        <f t="shared" si="270"/>
        <v>1</v>
      </c>
      <c r="Q1960" t="str">
        <f t="shared" si="271"/>
        <v>Before 01-15</v>
      </c>
      <c r="R1960">
        <f t="shared" si="272"/>
        <v>24.276</v>
      </c>
      <c r="S1960">
        <f t="shared" si="273"/>
        <v>436.96800000000002</v>
      </c>
      <c r="T1960">
        <f t="shared" si="274"/>
        <v>136.00800000000004</v>
      </c>
      <c r="U1960" s="2">
        <f>Monthly_Fixed_Costs!$I$2</f>
        <v>26.363636363636363</v>
      </c>
      <c r="V1960">
        <f t="shared" si="275"/>
        <v>199.79999999999998</v>
      </c>
      <c r="W1960" s="2">
        <f t="shared" si="276"/>
        <v>-90.155636363636319</v>
      </c>
      <c r="X1960">
        <f t="shared" si="277"/>
        <v>4</v>
      </c>
      <c r="Y1960">
        <f t="shared" si="278"/>
        <v>1</v>
      </c>
    </row>
    <row r="1961" spans="1:25" x14ac:dyDescent="0.3">
      <c r="A1961" t="s">
        <v>1997</v>
      </c>
      <c r="B1961" s="1">
        <v>45669</v>
      </c>
      <c r="C1961" s="1">
        <v>45672</v>
      </c>
      <c r="D1961" s="1">
        <v>45671</v>
      </c>
      <c r="E1961" t="s">
        <v>23</v>
      </c>
      <c r="F1961" t="s">
        <v>17</v>
      </c>
      <c r="G1961" t="s">
        <v>24</v>
      </c>
      <c r="H1961" t="s">
        <v>25</v>
      </c>
      <c r="I1961" t="s">
        <v>38</v>
      </c>
      <c r="J1961" t="s">
        <v>21</v>
      </c>
      <c r="K1961">
        <v>7</v>
      </c>
      <c r="L1961">
        <v>50.71</v>
      </c>
      <c r="M1961">
        <v>20.68</v>
      </c>
      <c r="N1961">
        <v>7.29</v>
      </c>
      <c r="O1961">
        <v>10</v>
      </c>
      <c r="P1961">
        <f t="shared" si="270"/>
        <v>1</v>
      </c>
      <c r="Q1961" t="str">
        <f t="shared" si="271"/>
        <v>Before 01-15</v>
      </c>
      <c r="R1961">
        <f t="shared" si="272"/>
        <v>45.639000000000003</v>
      </c>
      <c r="S1961">
        <f t="shared" si="273"/>
        <v>319.47300000000001</v>
      </c>
      <c r="T1961">
        <f t="shared" si="274"/>
        <v>174.71300000000002</v>
      </c>
      <c r="U1961" s="2">
        <f>Monthly_Fixed_Costs!$I$2</f>
        <v>26.363636363636363</v>
      </c>
      <c r="V1961">
        <f t="shared" si="275"/>
        <v>51.03</v>
      </c>
      <c r="W1961" s="2">
        <f t="shared" si="276"/>
        <v>97.319363636363661</v>
      </c>
      <c r="X1961">
        <f t="shared" si="277"/>
        <v>2</v>
      </c>
      <c r="Y1961">
        <f t="shared" si="278"/>
        <v>0</v>
      </c>
    </row>
    <row r="1962" spans="1:25" x14ac:dyDescent="0.3">
      <c r="A1962" t="s">
        <v>1998</v>
      </c>
      <c r="B1962" s="1">
        <v>45688</v>
      </c>
      <c r="C1962" s="1">
        <v>45690</v>
      </c>
      <c r="D1962" s="1">
        <v>45692</v>
      </c>
      <c r="E1962" t="s">
        <v>16</v>
      </c>
      <c r="F1962" t="s">
        <v>17</v>
      </c>
      <c r="G1962" t="s">
        <v>24</v>
      </c>
      <c r="H1962" t="s">
        <v>19</v>
      </c>
      <c r="I1962" t="s">
        <v>26</v>
      </c>
      <c r="J1962" t="s">
        <v>27</v>
      </c>
      <c r="K1962">
        <v>9</v>
      </c>
      <c r="L1962">
        <v>130.80000000000001</v>
      </c>
      <c r="M1962">
        <v>72.900000000000006</v>
      </c>
      <c r="N1962">
        <v>6.43</v>
      </c>
      <c r="O1962">
        <v>0</v>
      </c>
      <c r="P1962">
        <f t="shared" si="270"/>
        <v>0</v>
      </c>
      <c r="Q1962" t="str">
        <f t="shared" si="271"/>
        <v>After 01-15</v>
      </c>
      <c r="R1962">
        <f t="shared" si="272"/>
        <v>130.80000000000001</v>
      </c>
      <c r="S1962">
        <f t="shared" si="273"/>
        <v>1177.2</v>
      </c>
      <c r="T1962">
        <f t="shared" si="274"/>
        <v>521.1</v>
      </c>
      <c r="U1962" s="2">
        <f>Monthly_Fixed_Costs!$I$2</f>
        <v>26.363636363636363</v>
      </c>
      <c r="V1962">
        <f t="shared" si="275"/>
        <v>57.87</v>
      </c>
      <c r="W1962" s="2">
        <f t="shared" si="276"/>
        <v>436.86636363636364</v>
      </c>
      <c r="X1962">
        <f t="shared" si="277"/>
        <v>4</v>
      </c>
      <c r="Y1962">
        <f t="shared" si="278"/>
        <v>0</v>
      </c>
    </row>
    <row r="1963" spans="1:25" x14ac:dyDescent="0.3">
      <c r="A1963" t="s">
        <v>1999</v>
      </c>
      <c r="B1963" s="1">
        <v>45675</v>
      </c>
      <c r="C1963" s="1">
        <v>45677</v>
      </c>
      <c r="D1963" s="1">
        <v>45678</v>
      </c>
      <c r="E1963" t="s">
        <v>16</v>
      </c>
      <c r="F1963" t="s">
        <v>32</v>
      </c>
      <c r="G1963" t="s">
        <v>18</v>
      </c>
      <c r="H1963" t="s">
        <v>19</v>
      </c>
      <c r="I1963" t="s">
        <v>26</v>
      </c>
      <c r="J1963" t="s">
        <v>27</v>
      </c>
      <c r="K1963">
        <v>13</v>
      </c>
      <c r="L1963">
        <v>160.69999999999999</v>
      </c>
      <c r="M1963">
        <v>66.94</v>
      </c>
      <c r="N1963">
        <v>11.61</v>
      </c>
      <c r="O1963">
        <v>10</v>
      </c>
      <c r="P1963">
        <f t="shared" si="270"/>
        <v>0</v>
      </c>
      <c r="Q1963" t="str">
        <f t="shared" si="271"/>
        <v>After 01-15</v>
      </c>
      <c r="R1963">
        <f t="shared" si="272"/>
        <v>144.63</v>
      </c>
      <c r="S1963">
        <f t="shared" si="273"/>
        <v>1880.19</v>
      </c>
      <c r="T1963">
        <f t="shared" si="274"/>
        <v>1009.97</v>
      </c>
      <c r="U1963" s="2">
        <f>Monthly_Fixed_Costs!$I$2</f>
        <v>26.363636363636363</v>
      </c>
      <c r="V1963">
        <f t="shared" si="275"/>
        <v>150.93</v>
      </c>
      <c r="W1963" s="2">
        <f t="shared" si="276"/>
        <v>832.6763636363637</v>
      </c>
      <c r="X1963">
        <f t="shared" si="277"/>
        <v>3</v>
      </c>
      <c r="Y1963">
        <f t="shared" si="278"/>
        <v>0</v>
      </c>
    </row>
    <row r="1964" spans="1:25" x14ac:dyDescent="0.3">
      <c r="A1964" t="s">
        <v>2000</v>
      </c>
      <c r="B1964" s="1">
        <v>45678</v>
      </c>
      <c r="C1964" s="1">
        <v>45682</v>
      </c>
      <c r="D1964" s="1">
        <v>45684</v>
      </c>
      <c r="E1964" t="s">
        <v>16</v>
      </c>
      <c r="F1964" t="s">
        <v>32</v>
      </c>
      <c r="G1964" t="s">
        <v>24</v>
      </c>
      <c r="H1964" t="s">
        <v>33</v>
      </c>
      <c r="I1964" t="s">
        <v>56</v>
      </c>
      <c r="J1964" t="s">
        <v>35</v>
      </c>
      <c r="K1964">
        <v>15</v>
      </c>
      <c r="L1964">
        <v>86.81</v>
      </c>
      <c r="M1964">
        <v>48.15</v>
      </c>
      <c r="N1964">
        <v>3.56</v>
      </c>
      <c r="O1964">
        <v>5</v>
      </c>
      <c r="P1964">
        <f t="shared" si="270"/>
        <v>0</v>
      </c>
      <c r="Q1964" t="str">
        <f t="shared" si="271"/>
        <v>After 01-15</v>
      </c>
      <c r="R1964">
        <f t="shared" si="272"/>
        <v>82.469499999999996</v>
      </c>
      <c r="S1964">
        <f t="shared" si="273"/>
        <v>1237.0425</v>
      </c>
      <c r="T1964">
        <f t="shared" si="274"/>
        <v>514.79250000000002</v>
      </c>
      <c r="U1964" s="2">
        <f>Monthly_Fixed_Costs!$I$2</f>
        <v>26.363636363636363</v>
      </c>
      <c r="V1964">
        <f t="shared" si="275"/>
        <v>53.4</v>
      </c>
      <c r="W1964" s="2">
        <f t="shared" si="276"/>
        <v>435.02886363636367</v>
      </c>
      <c r="X1964">
        <f t="shared" si="277"/>
        <v>6</v>
      </c>
      <c r="Y1964">
        <f t="shared" si="278"/>
        <v>0</v>
      </c>
    </row>
    <row r="1965" spans="1:25" x14ac:dyDescent="0.3">
      <c r="A1965" t="s">
        <v>2001</v>
      </c>
      <c r="B1965" s="1">
        <v>45670</v>
      </c>
      <c r="C1965" s="1">
        <v>45672</v>
      </c>
      <c r="D1965" s="1">
        <v>45671</v>
      </c>
      <c r="E1965" t="s">
        <v>16</v>
      </c>
      <c r="F1965" t="s">
        <v>17</v>
      </c>
      <c r="G1965" t="s">
        <v>24</v>
      </c>
      <c r="H1965" t="s">
        <v>19</v>
      </c>
      <c r="I1965" t="s">
        <v>34</v>
      </c>
      <c r="J1965" t="s">
        <v>35</v>
      </c>
      <c r="K1965">
        <v>19</v>
      </c>
      <c r="L1965">
        <v>28.22</v>
      </c>
      <c r="M1965">
        <v>13.01</v>
      </c>
      <c r="N1965">
        <v>7.23</v>
      </c>
      <c r="O1965">
        <v>15</v>
      </c>
      <c r="P1965">
        <f t="shared" si="270"/>
        <v>1</v>
      </c>
      <c r="Q1965" t="str">
        <f t="shared" si="271"/>
        <v>Before 01-15</v>
      </c>
      <c r="R1965">
        <f t="shared" si="272"/>
        <v>23.986999999999998</v>
      </c>
      <c r="S1965">
        <f t="shared" si="273"/>
        <v>455.75299999999999</v>
      </c>
      <c r="T1965">
        <f t="shared" si="274"/>
        <v>208.56299999999999</v>
      </c>
      <c r="U1965" s="2">
        <f>Monthly_Fixed_Costs!$I$2</f>
        <v>26.363636363636363</v>
      </c>
      <c r="V1965">
        <f t="shared" si="275"/>
        <v>137.37</v>
      </c>
      <c r="W1965" s="2">
        <f t="shared" si="276"/>
        <v>44.82936363636361</v>
      </c>
      <c r="X1965">
        <f t="shared" si="277"/>
        <v>1</v>
      </c>
      <c r="Y1965">
        <f t="shared" si="278"/>
        <v>0</v>
      </c>
    </row>
    <row r="1966" spans="1:25" x14ac:dyDescent="0.3">
      <c r="A1966" t="s">
        <v>2002</v>
      </c>
      <c r="B1966" s="1">
        <v>45671</v>
      </c>
      <c r="C1966" s="1">
        <v>45674</v>
      </c>
      <c r="D1966" s="1">
        <v>45674</v>
      </c>
      <c r="E1966" t="s">
        <v>16</v>
      </c>
      <c r="F1966" t="s">
        <v>32</v>
      </c>
      <c r="G1966" t="s">
        <v>24</v>
      </c>
      <c r="H1966" t="s">
        <v>19</v>
      </c>
      <c r="I1966" t="s">
        <v>56</v>
      </c>
      <c r="J1966" t="s">
        <v>35</v>
      </c>
      <c r="K1966">
        <v>1</v>
      </c>
      <c r="L1966">
        <v>99.89</v>
      </c>
      <c r="M1966">
        <v>42.3</v>
      </c>
      <c r="N1966">
        <v>5.79</v>
      </c>
      <c r="O1966">
        <v>5</v>
      </c>
      <c r="P1966">
        <f t="shared" si="270"/>
        <v>1</v>
      </c>
      <c r="Q1966" t="str">
        <f t="shared" si="271"/>
        <v>Before 01-15</v>
      </c>
      <c r="R1966">
        <f t="shared" si="272"/>
        <v>94.895499999999998</v>
      </c>
      <c r="S1966">
        <f t="shared" si="273"/>
        <v>94.895499999999998</v>
      </c>
      <c r="T1966">
        <f t="shared" si="274"/>
        <v>52.595500000000001</v>
      </c>
      <c r="U1966" s="2">
        <f>Monthly_Fixed_Costs!$I$2</f>
        <v>26.363636363636363</v>
      </c>
      <c r="V1966">
        <f t="shared" si="275"/>
        <v>5.79</v>
      </c>
      <c r="W1966" s="2">
        <f t="shared" si="276"/>
        <v>20.441863636363635</v>
      </c>
      <c r="X1966">
        <f t="shared" si="277"/>
        <v>3</v>
      </c>
      <c r="Y1966">
        <f t="shared" si="278"/>
        <v>0</v>
      </c>
    </row>
    <row r="1967" spans="1:25" x14ac:dyDescent="0.3">
      <c r="A1967" t="s">
        <v>2003</v>
      </c>
      <c r="B1967" s="1">
        <v>45673</v>
      </c>
      <c r="C1967" s="1">
        <v>45677</v>
      </c>
      <c r="D1967" s="1">
        <v>45677</v>
      </c>
      <c r="E1967" t="s">
        <v>23</v>
      </c>
      <c r="F1967" t="s">
        <v>45</v>
      </c>
      <c r="G1967" t="s">
        <v>24</v>
      </c>
      <c r="H1967" t="s">
        <v>37</v>
      </c>
      <c r="I1967" t="s">
        <v>56</v>
      </c>
      <c r="J1967" t="s">
        <v>35</v>
      </c>
      <c r="K1967">
        <v>20</v>
      </c>
      <c r="L1967">
        <v>137.46</v>
      </c>
      <c r="M1967">
        <v>85.14</v>
      </c>
      <c r="N1967">
        <v>10.93</v>
      </c>
      <c r="O1967">
        <v>10</v>
      </c>
      <c r="P1967">
        <f t="shared" si="270"/>
        <v>1</v>
      </c>
      <c r="Q1967" t="str">
        <f t="shared" si="271"/>
        <v>After 01-15</v>
      </c>
      <c r="R1967">
        <f t="shared" si="272"/>
        <v>123.71400000000001</v>
      </c>
      <c r="S1967">
        <f t="shared" si="273"/>
        <v>2474.2800000000002</v>
      </c>
      <c r="T1967">
        <f t="shared" si="274"/>
        <v>771.48000000000025</v>
      </c>
      <c r="U1967" s="2">
        <f>Monthly_Fixed_Costs!$I$2</f>
        <v>26.363636363636363</v>
      </c>
      <c r="V1967">
        <f t="shared" si="275"/>
        <v>218.6</v>
      </c>
      <c r="W1967" s="2">
        <f t="shared" si="276"/>
        <v>526.51636363636385</v>
      </c>
      <c r="X1967">
        <f t="shared" si="277"/>
        <v>4</v>
      </c>
      <c r="Y1967">
        <f t="shared" si="278"/>
        <v>0</v>
      </c>
    </row>
    <row r="1968" spans="1:25" x14ac:dyDescent="0.3">
      <c r="A1968" t="s">
        <v>2004</v>
      </c>
      <c r="B1968" s="1">
        <v>45658</v>
      </c>
      <c r="C1968" s="1">
        <v>45662</v>
      </c>
      <c r="D1968" s="1">
        <v>45661</v>
      </c>
      <c r="E1968" t="s">
        <v>23</v>
      </c>
      <c r="F1968" t="s">
        <v>32</v>
      </c>
      <c r="G1968" t="s">
        <v>24</v>
      </c>
      <c r="H1968" t="s">
        <v>33</v>
      </c>
      <c r="I1968" t="s">
        <v>47</v>
      </c>
      <c r="J1968" t="s">
        <v>35</v>
      </c>
      <c r="K1968">
        <v>16</v>
      </c>
      <c r="L1968">
        <v>176.87</v>
      </c>
      <c r="M1968">
        <v>73.900000000000006</v>
      </c>
      <c r="N1968">
        <v>3.05</v>
      </c>
      <c r="O1968">
        <v>0</v>
      </c>
      <c r="P1968">
        <f t="shared" si="270"/>
        <v>1</v>
      </c>
      <c r="Q1968" t="str">
        <f t="shared" si="271"/>
        <v>Before 01-15</v>
      </c>
      <c r="R1968">
        <f t="shared" si="272"/>
        <v>176.87</v>
      </c>
      <c r="S1968">
        <f t="shared" si="273"/>
        <v>2829.92</v>
      </c>
      <c r="T1968">
        <f t="shared" si="274"/>
        <v>1647.52</v>
      </c>
      <c r="U1968" s="2">
        <f>Monthly_Fixed_Costs!$I$2</f>
        <v>26.363636363636363</v>
      </c>
      <c r="V1968">
        <f t="shared" si="275"/>
        <v>48.8</v>
      </c>
      <c r="W1968" s="2">
        <f t="shared" si="276"/>
        <v>1572.3563636363635</v>
      </c>
      <c r="X1968">
        <f t="shared" si="277"/>
        <v>3</v>
      </c>
      <c r="Y1968">
        <f t="shared" si="278"/>
        <v>0</v>
      </c>
    </row>
    <row r="1969" spans="1:25" x14ac:dyDescent="0.3">
      <c r="A1969" t="s">
        <v>2005</v>
      </c>
      <c r="B1969" s="1">
        <v>45667</v>
      </c>
      <c r="C1969" s="1">
        <v>45670</v>
      </c>
      <c r="D1969" s="1">
        <v>45669</v>
      </c>
      <c r="E1969" t="s">
        <v>16</v>
      </c>
      <c r="F1969" t="s">
        <v>41</v>
      </c>
      <c r="G1969" t="s">
        <v>18</v>
      </c>
      <c r="H1969" t="s">
        <v>37</v>
      </c>
      <c r="I1969" t="s">
        <v>26</v>
      </c>
      <c r="J1969" t="s">
        <v>27</v>
      </c>
      <c r="K1969">
        <v>11</v>
      </c>
      <c r="L1969">
        <v>94.66</v>
      </c>
      <c r="M1969">
        <v>41.83</v>
      </c>
      <c r="N1969">
        <v>8.75</v>
      </c>
      <c r="O1969">
        <v>10</v>
      </c>
      <c r="P1969">
        <f t="shared" si="270"/>
        <v>1</v>
      </c>
      <c r="Q1969" t="str">
        <f t="shared" si="271"/>
        <v>Before 01-15</v>
      </c>
      <c r="R1969">
        <f t="shared" si="272"/>
        <v>85.194000000000003</v>
      </c>
      <c r="S1969">
        <f t="shared" si="273"/>
        <v>937.13400000000001</v>
      </c>
      <c r="T1969">
        <f t="shared" si="274"/>
        <v>477.00400000000002</v>
      </c>
      <c r="U1969" s="2">
        <f>Monthly_Fixed_Costs!$I$2</f>
        <v>26.363636363636363</v>
      </c>
      <c r="V1969">
        <f t="shared" si="275"/>
        <v>96.25</v>
      </c>
      <c r="W1969" s="2">
        <f t="shared" si="276"/>
        <v>354.39036363636365</v>
      </c>
      <c r="X1969">
        <f t="shared" si="277"/>
        <v>2</v>
      </c>
      <c r="Y1969">
        <f t="shared" si="278"/>
        <v>0</v>
      </c>
    </row>
    <row r="1970" spans="1:25" x14ac:dyDescent="0.3">
      <c r="A1970" t="s">
        <v>2006</v>
      </c>
      <c r="B1970" s="1">
        <v>45673</v>
      </c>
      <c r="C1970" s="1">
        <v>45675</v>
      </c>
      <c r="D1970" s="1">
        <v>45675</v>
      </c>
      <c r="E1970" t="s">
        <v>23</v>
      </c>
      <c r="F1970" t="s">
        <v>32</v>
      </c>
      <c r="G1970" t="s">
        <v>18</v>
      </c>
      <c r="H1970" t="s">
        <v>33</v>
      </c>
      <c r="I1970" t="s">
        <v>47</v>
      </c>
      <c r="J1970" t="s">
        <v>35</v>
      </c>
      <c r="K1970">
        <v>8</v>
      </c>
      <c r="L1970">
        <v>153.69</v>
      </c>
      <c r="M1970">
        <v>91.39</v>
      </c>
      <c r="N1970">
        <v>8.51</v>
      </c>
      <c r="O1970">
        <v>10</v>
      </c>
      <c r="P1970">
        <f t="shared" si="270"/>
        <v>1</v>
      </c>
      <c r="Q1970" t="str">
        <f t="shared" si="271"/>
        <v>After 01-15</v>
      </c>
      <c r="R1970">
        <f t="shared" si="272"/>
        <v>138.321</v>
      </c>
      <c r="S1970">
        <f t="shared" si="273"/>
        <v>1106.568</v>
      </c>
      <c r="T1970">
        <f t="shared" si="274"/>
        <v>375.44799999999998</v>
      </c>
      <c r="U1970" s="2">
        <f>Monthly_Fixed_Costs!$I$2</f>
        <v>26.363636363636363</v>
      </c>
      <c r="V1970">
        <f t="shared" si="275"/>
        <v>68.08</v>
      </c>
      <c r="W1970" s="2">
        <f t="shared" si="276"/>
        <v>281.00436363636362</v>
      </c>
      <c r="X1970">
        <f t="shared" si="277"/>
        <v>2</v>
      </c>
      <c r="Y1970">
        <f t="shared" si="278"/>
        <v>0</v>
      </c>
    </row>
    <row r="1971" spans="1:25" x14ac:dyDescent="0.3">
      <c r="A1971" t="s">
        <v>2007</v>
      </c>
      <c r="B1971" s="1">
        <v>45670</v>
      </c>
      <c r="C1971" s="1">
        <v>45674</v>
      </c>
      <c r="D1971" s="1">
        <v>45673</v>
      </c>
      <c r="E1971" t="s">
        <v>23</v>
      </c>
      <c r="F1971" t="s">
        <v>17</v>
      </c>
      <c r="G1971" t="s">
        <v>18</v>
      </c>
      <c r="H1971" t="s">
        <v>37</v>
      </c>
      <c r="I1971" t="s">
        <v>74</v>
      </c>
      <c r="J1971" t="s">
        <v>27</v>
      </c>
      <c r="K1971">
        <v>6</v>
      </c>
      <c r="L1971">
        <v>193.67</v>
      </c>
      <c r="M1971">
        <v>117.22</v>
      </c>
      <c r="N1971">
        <v>4.4400000000000004</v>
      </c>
      <c r="O1971">
        <v>0</v>
      </c>
      <c r="P1971">
        <f t="shared" si="270"/>
        <v>1</v>
      </c>
      <c r="Q1971" t="str">
        <f t="shared" si="271"/>
        <v>Before 01-15</v>
      </c>
      <c r="R1971">
        <f t="shared" si="272"/>
        <v>193.67</v>
      </c>
      <c r="S1971">
        <f t="shared" si="273"/>
        <v>1162.02</v>
      </c>
      <c r="T1971">
        <f t="shared" si="274"/>
        <v>458.70000000000005</v>
      </c>
      <c r="U1971" s="2">
        <f>Monthly_Fixed_Costs!$I$2</f>
        <v>26.363636363636363</v>
      </c>
      <c r="V1971">
        <f t="shared" si="275"/>
        <v>26.64</v>
      </c>
      <c r="W1971" s="2">
        <f t="shared" si="276"/>
        <v>405.69636363636369</v>
      </c>
      <c r="X1971">
        <f t="shared" si="277"/>
        <v>3</v>
      </c>
      <c r="Y1971">
        <f t="shared" si="278"/>
        <v>0</v>
      </c>
    </row>
    <row r="1972" spans="1:25" x14ac:dyDescent="0.3">
      <c r="A1972" t="s">
        <v>2008</v>
      </c>
      <c r="B1972" s="1">
        <v>45681</v>
      </c>
      <c r="C1972" s="1">
        <v>45683</v>
      </c>
      <c r="D1972" s="1">
        <v>45682</v>
      </c>
      <c r="E1972" t="s">
        <v>23</v>
      </c>
      <c r="F1972" t="s">
        <v>45</v>
      </c>
      <c r="G1972" t="s">
        <v>24</v>
      </c>
      <c r="H1972" t="s">
        <v>37</v>
      </c>
      <c r="I1972" t="s">
        <v>38</v>
      </c>
      <c r="J1972" t="s">
        <v>21</v>
      </c>
      <c r="K1972">
        <v>4</v>
      </c>
      <c r="L1972">
        <v>30.08</v>
      </c>
      <c r="M1972">
        <v>13.05</v>
      </c>
      <c r="N1972">
        <v>4.58</v>
      </c>
      <c r="O1972">
        <v>5</v>
      </c>
      <c r="P1972">
        <f t="shared" si="270"/>
        <v>1</v>
      </c>
      <c r="Q1972" t="str">
        <f t="shared" si="271"/>
        <v>After 01-15</v>
      </c>
      <c r="R1972">
        <f t="shared" si="272"/>
        <v>28.575999999999997</v>
      </c>
      <c r="S1972">
        <f t="shared" si="273"/>
        <v>114.30399999999999</v>
      </c>
      <c r="T1972">
        <f t="shared" si="274"/>
        <v>62.103999999999985</v>
      </c>
      <c r="U1972" s="2">
        <f>Monthly_Fixed_Costs!$I$2</f>
        <v>26.363636363636363</v>
      </c>
      <c r="V1972">
        <f t="shared" si="275"/>
        <v>18.32</v>
      </c>
      <c r="W1972" s="2">
        <f t="shared" si="276"/>
        <v>17.420363636363618</v>
      </c>
      <c r="X1972">
        <f t="shared" si="277"/>
        <v>1</v>
      </c>
      <c r="Y1972">
        <f t="shared" si="278"/>
        <v>0</v>
      </c>
    </row>
    <row r="1973" spans="1:25" x14ac:dyDescent="0.3">
      <c r="A1973" t="s">
        <v>2009</v>
      </c>
      <c r="B1973" s="1">
        <v>45669</v>
      </c>
      <c r="C1973" s="1">
        <v>45673</v>
      </c>
      <c r="D1973" s="1">
        <v>45673</v>
      </c>
      <c r="E1973" t="s">
        <v>16</v>
      </c>
      <c r="F1973" t="s">
        <v>45</v>
      </c>
      <c r="G1973" t="s">
        <v>18</v>
      </c>
      <c r="H1973" t="s">
        <v>19</v>
      </c>
      <c r="I1973" t="s">
        <v>47</v>
      </c>
      <c r="J1973" t="s">
        <v>35</v>
      </c>
      <c r="K1973">
        <v>20</v>
      </c>
      <c r="L1973">
        <v>30.41</v>
      </c>
      <c r="M1973">
        <v>17.239999999999998</v>
      </c>
      <c r="N1973">
        <v>9.01</v>
      </c>
      <c r="O1973">
        <v>5</v>
      </c>
      <c r="P1973">
        <f t="shared" si="270"/>
        <v>1</v>
      </c>
      <c r="Q1973" t="str">
        <f t="shared" si="271"/>
        <v>Before 01-15</v>
      </c>
      <c r="R1973">
        <f t="shared" si="272"/>
        <v>28.889499999999998</v>
      </c>
      <c r="S1973">
        <f t="shared" si="273"/>
        <v>577.79</v>
      </c>
      <c r="T1973">
        <f t="shared" si="274"/>
        <v>232.99</v>
      </c>
      <c r="U1973" s="2">
        <f>Monthly_Fixed_Costs!$I$2</f>
        <v>26.363636363636363</v>
      </c>
      <c r="V1973">
        <f t="shared" si="275"/>
        <v>180.2</v>
      </c>
      <c r="W1973" s="2">
        <f t="shared" si="276"/>
        <v>26.426363636363646</v>
      </c>
      <c r="X1973">
        <f t="shared" si="277"/>
        <v>4</v>
      </c>
      <c r="Y1973">
        <f t="shared" si="278"/>
        <v>0</v>
      </c>
    </row>
    <row r="1974" spans="1:25" x14ac:dyDescent="0.3">
      <c r="A1974" t="s">
        <v>2010</v>
      </c>
      <c r="B1974" s="1">
        <v>45679</v>
      </c>
      <c r="C1974" s="1">
        <v>45682</v>
      </c>
      <c r="D1974" s="1">
        <v>45682</v>
      </c>
      <c r="E1974" t="s">
        <v>23</v>
      </c>
      <c r="F1974" t="s">
        <v>45</v>
      </c>
      <c r="G1974" t="s">
        <v>18</v>
      </c>
      <c r="H1974" t="s">
        <v>37</v>
      </c>
      <c r="I1974" t="s">
        <v>56</v>
      </c>
      <c r="J1974" t="s">
        <v>35</v>
      </c>
      <c r="K1974">
        <v>10</v>
      </c>
      <c r="L1974">
        <v>116.31</v>
      </c>
      <c r="M1974">
        <v>51.32</v>
      </c>
      <c r="N1974">
        <v>11.79</v>
      </c>
      <c r="O1974">
        <v>15</v>
      </c>
      <c r="P1974">
        <f t="shared" si="270"/>
        <v>1</v>
      </c>
      <c r="Q1974" t="str">
        <f t="shared" si="271"/>
        <v>After 01-15</v>
      </c>
      <c r="R1974">
        <f t="shared" si="272"/>
        <v>98.863500000000002</v>
      </c>
      <c r="S1974">
        <f t="shared" si="273"/>
        <v>988.63499999999999</v>
      </c>
      <c r="T1974">
        <f t="shared" si="274"/>
        <v>475.43499999999995</v>
      </c>
      <c r="U1974" s="2">
        <f>Monthly_Fixed_Costs!$I$2</f>
        <v>26.363636363636363</v>
      </c>
      <c r="V1974">
        <f t="shared" si="275"/>
        <v>117.89999999999999</v>
      </c>
      <c r="W1974" s="2">
        <f t="shared" si="276"/>
        <v>331.17136363636359</v>
      </c>
      <c r="X1974">
        <f t="shared" si="277"/>
        <v>3</v>
      </c>
      <c r="Y1974">
        <f t="shared" si="278"/>
        <v>0</v>
      </c>
    </row>
    <row r="1975" spans="1:25" x14ac:dyDescent="0.3">
      <c r="A1975" t="s">
        <v>2011</v>
      </c>
      <c r="B1975" s="1">
        <v>45670</v>
      </c>
      <c r="C1975" s="1">
        <v>45673</v>
      </c>
      <c r="D1975" s="1">
        <v>45672</v>
      </c>
      <c r="E1975" t="s">
        <v>23</v>
      </c>
      <c r="F1975" t="s">
        <v>32</v>
      </c>
      <c r="G1975" t="s">
        <v>18</v>
      </c>
      <c r="H1975" t="s">
        <v>19</v>
      </c>
      <c r="I1975" t="s">
        <v>47</v>
      </c>
      <c r="J1975" t="s">
        <v>35</v>
      </c>
      <c r="K1975">
        <v>11</v>
      </c>
      <c r="L1975">
        <v>66.319999999999993</v>
      </c>
      <c r="M1975">
        <v>42.45</v>
      </c>
      <c r="N1975">
        <v>3.74</v>
      </c>
      <c r="O1975">
        <v>0</v>
      </c>
      <c r="P1975">
        <f t="shared" si="270"/>
        <v>1</v>
      </c>
      <c r="Q1975" t="str">
        <f t="shared" si="271"/>
        <v>Before 01-15</v>
      </c>
      <c r="R1975">
        <f t="shared" si="272"/>
        <v>66.319999999999993</v>
      </c>
      <c r="S1975">
        <f t="shared" si="273"/>
        <v>729.52</v>
      </c>
      <c r="T1975">
        <f t="shared" si="274"/>
        <v>262.56999999999994</v>
      </c>
      <c r="U1975" s="2">
        <f>Monthly_Fixed_Costs!$I$2</f>
        <v>26.363636363636363</v>
      </c>
      <c r="V1975">
        <f t="shared" si="275"/>
        <v>41.14</v>
      </c>
      <c r="W1975" s="2">
        <f t="shared" si="276"/>
        <v>195.06636363636358</v>
      </c>
      <c r="X1975">
        <f t="shared" si="277"/>
        <v>2</v>
      </c>
      <c r="Y1975">
        <f t="shared" si="278"/>
        <v>0</v>
      </c>
    </row>
    <row r="1976" spans="1:25" x14ac:dyDescent="0.3">
      <c r="A1976" t="s">
        <v>2012</v>
      </c>
      <c r="B1976" s="1">
        <v>45658</v>
      </c>
      <c r="C1976" s="1">
        <v>45661</v>
      </c>
      <c r="D1976" s="1">
        <v>45661</v>
      </c>
      <c r="E1976" t="s">
        <v>23</v>
      </c>
      <c r="F1976" t="s">
        <v>45</v>
      </c>
      <c r="G1976" t="s">
        <v>24</v>
      </c>
      <c r="H1976" t="s">
        <v>37</v>
      </c>
      <c r="I1976" t="s">
        <v>74</v>
      </c>
      <c r="J1976" t="s">
        <v>27</v>
      </c>
      <c r="K1976">
        <v>8</v>
      </c>
      <c r="L1976">
        <v>184.92</v>
      </c>
      <c r="M1976">
        <v>112.42</v>
      </c>
      <c r="N1976">
        <v>6.88</v>
      </c>
      <c r="O1976">
        <v>5</v>
      </c>
      <c r="P1976">
        <f t="shared" si="270"/>
        <v>1</v>
      </c>
      <c r="Q1976" t="str">
        <f t="shared" si="271"/>
        <v>Before 01-15</v>
      </c>
      <c r="R1976">
        <f t="shared" si="272"/>
        <v>175.67399999999998</v>
      </c>
      <c r="S1976">
        <f t="shared" si="273"/>
        <v>1405.3919999999998</v>
      </c>
      <c r="T1976">
        <f t="shared" si="274"/>
        <v>506.03199999999981</v>
      </c>
      <c r="U1976" s="2">
        <f>Monthly_Fixed_Costs!$I$2</f>
        <v>26.363636363636363</v>
      </c>
      <c r="V1976">
        <f t="shared" si="275"/>
        <v>55.04</v>
      </c>
      <c r="W1976" s="2">
        <f t="shared" si="276"/>
        <v>424.62836363636347</v>
      </c>
      <c r="X1976">
        <f t="shared" si="277"/>
        <v>3</v>
      </c>
      <c r="Y1976">
        <f t="shared" si="278"/>
        <v>0</v>
      </c>
    </row>
    <row r="1977" spans="1:25" x14ac:dyDescent="0.3">
      <c r="A1977" t="s">
        <v>2013</v>
      </c>
      <c r="B1977" s="1">
        <v>45665</v>
      </c>
      <c r="C1977" s="1">
        <v>45668</v>
      </c>
      <c r="D1977" s="1">
        <v>45667</v>
      </c>
      <c r="E1977" t="s">
        <v>23</v>
      </c>
      <c r="F1977" t="s">
        <v>32</v>
      </c>
      <c r="G1977" t="s">
        <v>18</v>
      </c>
      <c r="H1977" t="s">
        <v>37</v>
      </c>
      <c r="I1977" t="s">
        <v>38</v>
      </c>
      <c r="J1977" t="s">
        <v>21</v>
      </c>
      <c r="K1977">
        <v>3</v>
      </c>
      <c r="L1977">
        <v>55.34</v>
      </c>
      <c r="M1977">
        <v>33.96</v>
      </c>
      <c r="N1977">
        <v>4.99</v>
      </c>
      <c r="O1977">
        <v>15</v>
      </c>
      <c r="P1977">
        <f t="shared" si="270"/>
        <v>1</v>
      </c>
      <c r="Q1977" t="str">
        <f t="shared" si="271"/>
        <v>Before 01-15</v>
      </c>
      <c r="R1977">
        <f t="shared" si="272"/>
        <v>47.039000000000001</v>
      </c>
      <c r="S1977">
        <f t="shared" si="273"/>
        <v>141.11700000000002</v>
      </c>
      <c r="T1977">
        <f t="shared" si="274"/>
        <v>39.237000000000023</v>
      </c>
      <c r="U1977" s="2">
        <f>Monthly_Fixed_Costs!$I$2</f>
        <v>26.363636363636363</v>
      </c>
      <c r="V1977">
        <f t="shared" si="275"/>
        <v>14.97</v>
      </c>
      <c r="W1977" s="2">
        <f t="shared" si="276"/>
        <v>-2.0966363636363425</v>
      </c>
      <c r="X1977">
        <f t="shared" si="277"/>
        <v>2</v>
      </c>
      <c r="Y1977">
        <f t="shared" si="278"/>
        <v>1</v>
      </c>
    </row>
    <row r="1978" spans="1:25" x14ac:dyDescent="0.3">
      <c r="A1978" t="s">
        <v>2014</v>
      </c>
      <c r="B1978" s="1">
        <v>45676</v>
      </c>
      <c r="C1978" s="1">
        <v>45678</v>
      </c>
      <c r="D1978" s="1">
        <v>45678</v>
      </c>
      <c r="E1978" t="s">
        <v>23</v>
      </c>
      <c r="F1978" t="s">
        <v>45</v>
      </c>
      <c r="G1978" t="s">
        <v>18</v>
      </c>
      <c r="H1978" t="s">
        <v>37</v>
      </c>
      <c r="I1978" t="s">
        <v>20</v>
      </c>
      <c r="J1978" t="s">
        <v>21</v>
      </c>
      <c r="K1978">
        <v>17</v>
      </c>
      <c r="L1978">
        <v>103.54</v>
      </c>
      <c r="M1978">
        <v>55.83</v>
      </c>
      <c r="N1978">
        <v>7.61</v>
      </c>
      <c r="O1978">
        <v>15</v>
      </c>
      <c r="P1978">
        <f t="shared" si="270"/>
        <v>1</v>
      </c>
      <c r="Q1978" t="str">
        <f t="shared" si="271"/>
        <v>After 01-15</v>
      </c>
      <c r="R1978">
        <f t="shared" si="272"/>
        <v>88.009</v>
      </c>
      <c r="S1978">
        <f t="shared" si="273"/>
        <v>1496.153</v>
      </c>
      <c r="T1978">
        <f t="shared" si="274"/>
        <v>547.04300000000001</v>
      </c>
      <c r="U1978" s="2">
        <f>Monthly_Fixed_Costs!$I$2</f>
        <v>26.363636363636363</v>
      </c>
      <c r="V1978">
        <f t="shared" si="275"/>
        <v>129.37</v>
      </c>
      <c r="W1978" s="2">
        <f t="shared" si="276"/>
        <v>391.30936363636363</v>
      </c>
      <c r="X1978">
        <f t="shared" si="277"/>
        <v>2</v>
      </c>
      <c r="Y1978">
        <f t="shared" si="278"/>
        <v>0</v>
      </c>
    </row>
    <row r="1979" spans="1:25" x14ac:dyDescent="0.3">
      <c r="A1979" t="s">
        <v>2015</v>
      </c>
      <c r="B1979" s="1">
        <v>45662</v>
      </c>
      <c r="C1979" s="1">
        <v>45664</v>
      </c>
      <c r="D1979" s="1">
        <v>45664</v>
      </c>
      <c r="E1979" t="s">
        <v>23</v>
      </c>
      <c r="F1979" t="s">
        <v>17</v>
      </c>
      <c r="G1979" t="s">
        <v>18</v>
      </c>
      <c r="H1979" t="s">
        <v>37</v>
      </c>
      <c r="I1979" t="s">
        <v>20</v>
      </c>
      <c r="J1979" t="s">
        <v>21</v>
      </c>
      <c r="K1979">
        <v>1</v>
      </c>
      <c r="L1979">
        <v>134.96</v>
      </c>
      <c r="M1979">
        <v>69.27</v>
      </c>
      <c r="N1979">
        <v>7.19</v>
      </c>
      <c r="O1979">
        <v>10</v>
      </c>
      <c r="P1979">
        <f t="shared" si="270"/>
        <v>1</v>
      </c>
      <c r="Q1979" t="str">
        <f t="shared" si="271"/>
        <v>Before 01-15</v>
      </c>
      <c r="R1979">
        <f t="shared" si="272"/>
        <v>121.46400000000001</v>
      </c>
      <c r="S1979">
        <f t="shared" si="273"/>
        <v>121.46400000000001</v>
      </c>
      <c r="T1979">
        <f t="shared" si="274"/>
        <v>52.194000000000017</v>
      </c>
      <c r="U1979" s="2">
        <f>Monthly_Fixed_Costs!$I$2</f>
        <v>26.363636363636363</v>
      </c>
      <c r="V1979">
        <f t="shared" si="275"/>
        <v>7.19</v>
      </c>
      <c r="W1979" s="2">
        <f t="shared" si="276"/>
        <v>18.640363636363652</v>
      </c>
      <c r="X1979">
        <f t="shared" si="277"/>
        <v>2</v>
      </c>
      <c r="Y1979">
        <f t="shared" si="278"/>
        <v>0</v>
      </c>
    </row>
    <row r="1980" spans="1:25" x14ac:dyDescent="0.3">
      <c r="A1980" t="s">
        <v>2016</v>
      </c>
      <c r="B1980" s="1">
        <v>45674</v>
      </c>
      <c r="C1980" s="1">
        <v>45676</v>
      </c>
      <c r="D1980" s="1">
        <v>45676</v>
      </c>
      <c r="E1980" t="s">
        <v>23</v>
      </c>
      <c r="F1980" t="s">
        <v>32</v>
      </c>
      <c r="G1980" t="s">
        <v>24</v>
      </c>
      <c r="H1980" t="s">
        <v>19</v>
      </c>
      <c r="I1980" t="s">
        <v>47</v>
      </c>
      <c r="J1980" t="s">
        <v>35</v>
      </c>
      <c r="K1980">
        <v>12</v>
      </c>
      <c r="L1980">
        <v>117.65</v>
      </c>
      <c r="M1980">
        <v>69.040000000000006</v>
      </c>
      <c r="N1980">
        <v>4.21</v>
      </c>
      <c r="O1980">
        <v>15</v>
      </c>
      <c r="P1980">
        <f t="shared" si="270"/>
        <v>1</v>
      </c>
      <c r="Q1980" t="str">
        <f t="shared" si="271"/>
        <v>After 01-15</v>
      </c>
      <c r="R1980">
        <f t="shared" si="272"/>
        <v>100.0025</v>
      </c>
      <c r="S1980">
        <f t="shared" si="273"/>
        <v>1200.03</v>
      </c>
      <c r="T1980">
        <f t="shared" si="274"/>
        <v>371.54999999999995</v>
      </c>
      <c r="U1980" s="2">
        <f>Monthly_Fixed_Costs!$I$2</f>
        <v>26.363636363636363</v>
      </c>
      <c r="V1980">
        <f t="shared" si="275"/>
        <v>50.519999999999996</v>
      </c>
      <c r="W1980" s="2">
        <f t="shared" si="276"/>
        <v>294.6663636363636</v>
      </c>
      <c r="X1980">
        <f t="shared" si="277"/>
        <v>2</v>
      </c>
      <c r="Y1980">
        <f t="shared" si="278"/>
        <v>0</v>
      </c>
    </row>
    <row r="1981" spans="1:25" x14ac:dyDescent="0.3">
      <c r="A1981" t="s">
        <v>2017</v>
      </c>
      <c r="B1981" s="1">
        <v>45681</v>
      </c>
      <c r="C1981" s="1">
        <v>45685</v>
      </c>
      <c r="D1981" s="1">
        <v>45685</v>
      </c>
      <c r="E1981" t="s">
        <v>16</v>
      </c>
      <c r="F1981" t="s">
        <v>45</v>
      </c>
      <c r="G1981" t="s">
        <v>18</v>
      </c>
      <c r="H1981" t="s">
        <v>37</v>
      </c>
      <c r="I1981" t="s">
        <v>29</v>
      </c>
      <c r="J1981" t="s">
        <v>27</v>
      </c>
      <c r="K1981">
        <v>2</v>
      </c>
      <c r="L1981">
        <v>142.41</v>
      </c>
      <c r="M1981">
        <v>73.930000000000007</v>
      </c>
      <c r="N1981">
        <v>10.41</v>
      </c>
      <c r="O1981">
        <v>10</v>
      </c>
      <c r="P1981">
        <f t="shared" si="270"/>
        <v>1</v>
      </c>
      <c r="Q1981" t="str">
        <f t="shared" si="271"/>
        <v>After 01-15</v>
      </c>
      <c r="R1981">
        <f t="shared" si="272"/>
        <v>128.16900000000001</v>
      </c>
      <c r="S1981">
        <f t="shared" si="273"/>
        <v>256.33800000000002</v>
      </c>
      <c r="T1981">
        <f t="shared" si="274"/>
        <v>108.47800000000001</v>
      </c>
      <c r="U1981" s="2">
        <f>Monthly_Fixed_Costs!$I$2</f>
        <v>26.363636363636363</v>
      </c>
      <c r="V1981">
        <f t="shared" si="275"/>
        <v>20.82</v>
      </c>
      <c r="W1981" s="2">
        <f t="shared" si="276"/>
        <v>61.294363636363641</v>
      </c>
      <c r="X1981">
        <f t="shared" si="277"/>
        <v>4</v>
      </c>
      <c r="Y1981">
        <f t="shared" si="278"/>
        <v>0</v>
      </c>
    </row>
    <row r="1982" spans="1:25" x14ac:dyDescent="0.3">
      <c r="A1982" t="s">
        <v>2018</v>
      </c>
      <c r="B1982" s="1">
        <v>45679</v>
      </c>
      <c r="C1982" s="1">
        <v>45681</v>
      </c>
      <c r="D1982" s="1">
        <v>45680</v>
      </c>
      <c r="E1982" t="s">
        <v>16</v>
      </c>
      <c r="F1982" t="s">
        <v>32</v>
      </c>
      <c r="G1982" t="s">
        <v>18</v>
      </c>
      <c r="H1982" t="s">
        <v>33</v>
      </c>
      <c r="I1982" t="s">
        <v>56</v>
      </c>
      <c r="J1982" t="s">
        <v>35</v>
      </c>
      <c r="K1982">
        <v>12</v>
      </c>
      <c r="L1982">
        <v>26.39</v>
      </c>
      <c r="M1982">
        <v>11.75</v>
      </c>
      <c r="N1982">
        <v>3.2</v>
      </c>
      <c r="O1982">
        <v>10</v>
      </c>
      <c r="P1982">
        <f t="shared" si="270"/>
        <v>1</v>
      </c>
      <c r="Q1982" t="str">
        <f t="shared" si="271"/>
        <v>After 01-15</v>
      </c>
      <c r="R1982">
        <f t="shared" si="272"/>
        <v>23.751000000000001</v>
      </c>
      <c r="S1982">
        <f t="shared" si="273"/>
        <v>285.012</v>
      </c>
      <c r="T1982">
        <f t="shared" si="274"/>
        <v>144.012</v>
      </c>
      <c r="U1982" s="2">
        <f>Monthly_Fixed_Costs!$I$2</f>
        <v>26.363636363636363</v>
      </c>
      <c r="V1982">
        <f t="shared" si="275"/>
        <v>38.400000000000006</v>
      </c>
      <c r="W1982" s="2">
        <f t="shared" si="276"/>
        <v>79.248363636363635</v>
      </c>
      <c r="X1982">
        <f t="shared" si="277"/>
        <v>1</v>
      </c>
      <c r="Y1982">
        <f t="shared" si="278"/>
        <v>0</v>
      </c>
    </row>
    <row r="1983" spans="1:25" x14ac:dyDescent="0.3">
      <c r="A1983" t="s">
        <v>2019</v>
      </c>
      <c r="B1983" s="1">
        <v>45672</v>
      </c>
      <c r="C1983" s="1">
        <v>45676</v>
      </c>
      <c r="D1983" s="1">
        <v>45676</v>
      </c>
      <c r="E1983" t="s">
        <v>16</v>
      </c>
      <c r="F1983" t="s">
        <v>32</v>
      </c>
      <c r="G1983" t="s">
        <v>24</v>
      </c>
      <c r="H1983" t="s">
        <v>37</v>
      </c>
      <c r="I1983" t="s">
        <v>74</v>
      </c>
      <c r="J1983" t="s">
        <v>27</v>
      </c>
      <c r="K1983">
        <v>10</v>
      </c>
      <c r="L1983">
        <v>25.33</v>
      </c>
      <c r="M1983">
        <v>12.32</v>
      </c>
      <c r="N1983">
        <v>3.05</v>
      </c>
      <c r="O1983">
        <v>5</v>
      </c>
      <c r="P1983">
        <f t="shared" si="270"/>
        <v>1</v>
      </c>
      <c r="Q1983" t="str">
        <f t="shared" si="271"/>
        <v>Before 01-15</v>
      </c>
      <c r="R1983">
        <f t="shared" si="272"/>
        <v>24.063499999999998</v>
      </c>
      <c r="S1983">
        <f t="shared" si="273"/>
        <v>240.63499999999999</v>
      </c>
      <c r="T1983">
        <f t="shared" si="274"/>
        <v>117.43499999999999</v>
      </c>
      <c r="U1983" s="2">
        <f>Monthly_Fixed_Costs!$I$2</f>
        <v>26.363636363636363</v>
      </c>
      <c r="V1983">
        <f t="shared" si="275"/>
        <v>30.5</v>
      </c>
      <c r="W1983" s="2">
        <f t="shared" si="276"/>
        <v>60.571363636363628</v>
      </c>
      <c r="X1983">
        <f t="shared" si="277"/>
        <v>4</v>
      </c>
      <c r="Y1983">
        <f t="shared" si="278"/>
        <v>0</v>
      </c>
    </row>
    <row r="1984" spans="1:25" x14ac:dyDescent="0.3">
      <c r="A1984" t="s">
        <v>2020</v>
      </c>
      <c r="B1984" s="1">
        <v>45674</v>
      </c>
      <c r="C1984" s="1">
        <v>45678</v>
      </c>
      <c r="D1984" s="1">
        <v>45681</v>
      </c>
      <c r="E1984" t="s">
        <v>16</v>
      </c>
      <c r="F1984" t="s">
        <v>45</v>
      </c>
      <c r="G1984" t="s">
        <v>24</v>
      </c>
      <c r="H1984" t="s">
        <v>37</v>
      </c>
      <c r="I1984" t="s">
        <v>47</v>
      </c>
      <c r="J1984" t="s">
        <v>35</v>
      </c>
      <c r="K1984">
        <v>4</v>
      </c>
      <c r="L1984">
        <v>87.69</v>
      </c>
      <c r="M1984">
        <v>41.4</v>
      </c>
      <c r="N1984">
        <v>4.9800000000000004</v>
      </c>
      <c r="O1984">
        <v>10</v>
      </c>
      <c r="P1984">
        <f t="shared" si="270"/>
        <v>0</v>
      </c>
      <c r="Q1984" t="str">
        <f t="shared" si="271"/>
        <v>After 01-15</v>
      </c>
      <c r="R1984">
        <f t="shared" si="272"/>
        <v>78.921000000000006</v>
      </c>
      <c r="S1984">
        <f t="shared" si="273"/>
        <v>315.68400000000003</v>
      </c>
      <c r="T1984">
        <f t="shared" si="274"/>
        <v>150.08400000000003</v>
      </c>
      <c r="U1984" s="2">
        <f>Monthly_Fixed_Costs!$I$2</f>
        <v>26.363636363636363</v>
      </c>
      <c r="V1984">
        <f t="shared" si="275"/>
        <v>19.920000000000002</v>
      </c>
      <c r="W1984" s="2">
        <f t="shared" si="276"/>
        <v>103.80036363636367</v>
      </c>
      <c r="X1984">
        <f t="shared" si="277"/>
        <v>7</v>
      </c>
      <c r="Y1984">
        <f t="shared" si="278"/>
        <v>0</v>
      </c>
    </row>
    <row r="1985" spans="1:25" x14ac:dyDescent="0.3">
      <c r="A1985" t="s">
        <v>2021</v>
      </c>
      <c r="B1985" s="1">
        <v>45663</v>
      </c>
      <c r="C1985" s="1">
        <v>45666</v>
      </c>
      <c r="D1985" s="1">
        <v>45666</v>
      </c>
      <c r="E1985" t="s">
        <v>23</v>
      </c>
      <c r="F1985" t="s">
        <v>17</v>
      </c>
      <c r="G1985" t="s">
        <v>24</v>
      </c>
      <c r="H1985" t="s">
        <v>19</v>
      </c>
      <c r="I1985" t="s">
        <v>29</v>
      </c>
      <c r="J1985" t="s">
        <v>27</v>
      </c>
      <c r="K1985">
        <v>8</v>
      </c>
      <c r="L1985">
        <v>31.41</v>
      </c>
      <c r="M1985">
        <v>19.489999999999998</v>
      </c>
      <c r="N1985">
        <v>5.9</v>
      </c>
      <c r="O1985">
        <v>0</v>
      </c>
      <c r="P1985">
        <f t="shared" si="270"/>
        <v>1</v>
      </c>
      <c r="Q1985" t="str">
        <f t="shared" si="271"/>
        <v>Before 01-15</v>
      </c>
      <c r="R1985">
        <f t="shared" si="272"/>
        <v>31.41</v>
      </c>
      <c r="S1985">
        <f t="shared" si="273"/>
        <v>251.28</v>
      </c>
      <c r="T1985">
        <f t="shared" si="274"/>
        <v>95.360000000000014</v>
      </c>
      <c r="U1985" s="2">
        <f>Monthly_Fixed_Costs!$I$2</f>
        <v>26.363636363636363</v>
      </c>
      <c r="V1985">
        <f t="shared" si="275"/>
        <v>47.2</v>
      </c>
      <c r="W1985" s="2">
        <f t="shared" si="276"/>
        <v>21.796363636363651</v>
      </c>
      <c r="X1985">
        <f t="shared" si="277"/>
        <v>3</v>
      </c>
      <c r="Y1985">
        <f t="shared" si="278"/>
        <v>0</v>
      </c>
    </row>
    <row r="1986" spans="1:25" x14ac:dyDescent="0.3">
      <c r="A1986" t="s">
        <v>2022</v>
      </c>
      <c r="B1986" s="1">
        <v>45663</v>
      </c>
      <c r="C1986" s="1">
        <v>45667</v>
      </c>
      <c r="D1986" s="1">
        <v>45667</v>
      </c>
      <c r="E1986" t="s">
        <v>16</v>
      </c>
      <c r="F1986" t="s">
        <v>45</v>
      </c>
      <c r="G1986" t="s">
        <v>18</v>
      </c>
      <c r="H1986" t="s">
        <v>33</v>
      </c>
      <c r="I1986" t="s">
        <v>47</v>
      </c>
      <c r="J1986" t="s">
        <v>35</v>
      </c>
      <c r="K1986">
        <v>3</v>
      </c>
      <c r="L1986">
        <v>178.86</v>
      </c>
      <c r="M1986">
        <v>102.21</v>
      </c>
      <c r="N1986">
        <v>3.84</v>
      </c>
      <c r="O1986">
        <v>5</v>
      </c>
      <c r="P1986">
        <f t="shared" si="270"/>
        <v>1</v>
      </c>
      <c r="Q1986" t="str">
        <f t="shared" si="271"/>
        <v>Before 01-15</v>
      </c>
      <c r="R1986">
        <f t="shared" si="272"/>
        <v>169.917</v>
      </c>
      <c r="S1986">
        <f t="shared" si="273"/>
        <v>509.75099999999998</v>
      </c>
      <c r="T1986">
        <f t="shared" si="274"/>
        <v>203.12099999999998</v>
      </c>
      <c r="U1986" s="2">
        <f>Monthly_Fixed_Costs!$I$2</f>
        <v>26.363636363636363</v>
      </c>
      <c r="V1986">
        <f t="shared" si="275"/>
        <v>11.52</v>
      </c>
      <c r="W1986" s="2">
        <f t="shared" si="276"/>
        <v>165.23736363636363</v>
      </c>
      <c r="X1986">
        <f t="shared" si="277"/>
        <v>4</v>
      </c>
      <c r="Y1986">
        <f t="shared" si="278"/>
        <v>0</v>
      </c>
    </row>
    <row r="1987" spans="1:25" x14ac:dyDescent="0.3">
      <c r="A1987" t="s">
        <v>2023</v>
      </c>
      <c r="B1987" s="1">
        <v>45669</v>
      </c>
      <c r="C1987" s="1">
        <v>45673</v>
      </c>
      <c r="D1987" s="1">
        <v>45672</v>
      </c>
      <c r="E1987" t="s">
        <v>16</v>
      </c>
      <c r="F1987" t="s">
        <v>32</v>
      </c>
      <c r="G1987" t="s">
        <v>24</v>
      </c>
      <c r="H1987" t="s">
        <v>33</v>
      </c>
      <c r="I1987" t="s">
        <v>47</v>
      </c>
      <c r="J1987" t="s">
        <v>35</v>
      </c>
      <c r="K1987">
        <v>18</v>
      </c>
      <c r="L1987">
        <v>42.91</v>
      </c>
      <c r="M1987">
        <v>26.09</v>
      </c>
      <c r="N1987">
        <v>4.9400000000000004</v>
      </c>
      <c r="O1987">
        <v>15</v>
      </c>
      <c r="P1987">
        <f t="shared" ref="P1987:P2050" si="279">IF(D1987-C1987 &lt;= 0,1,0)</f>
        <v>1</v>
      </c>
      <c r="Q1987" t="str">
        <f t="shared" ref="Q1987:Q2050" si="280">IF(B1987&lt;=DATE(2025,1,15),"Before 01-15","After 01-15")</f>
        <v>Before 01-15</v>
      </c>
      <c r="R1987">
        <f t="shared" ref="R1987:R2050" si="281">L1987*(1-(0.01*O1987))</f>
        <v>36.473499999999994</v>
      </c>
      <c r="S1987">
        <f t="shared" ref="S1987:S2050" si="282">R1987*K1987</f>
        <v>656.52299999999991</v>
      </c>
      <c r="T1987">
        <f t="shared" ref="T1987:T2050" si="283">S1987-(M1987*K1987)</f>
        <v>186.90299999999991</v>
      </c>
      <c r="U1987" s="2">
        <f>Monthly_Fixed_Costs!$I$2</f>
        <v>26.363636363636363</v>
      </c>
      <c r="V1987">
        <f t="shared" ref="V1987:V2050" si="284">N1987*K1987</f>
        <v>88.92</v>
      </c>
      <c r="W1987" s="2">
        <f t="shared" ref="W1987:W2050" si="285">T1987-(U1987+V1987)</f>
        <v>71.619363636363545</v>
      </c>
      <c r="X1987">
        <f t="shared" ref="X1987:X2050" si="286">D1987-B1987</f>
        <v>3</v>
      </c>
      <c r="Y1987">
        <f t="shared" ref="Y1987:Y2050" si="287">IF(W1987&lt;10,1,0)</f>
        <v>0</v>
      </c>
    </row>
    <row r="1988" spans="1:25" x14ac:dyDescent="0.3">
      <c r="A1988" t="s">
        <v>2024</v>
      </c>
      <c r="B1988" s="1">
        <v>45685</v>
      </c>
      <c r="C1988" s="1">
        <v>45688</v>
      </c>
      <c r="D1988" s="1">
        <v>45689</v>
      </c>
      <c r="E1988" t="s">
        <v>23</v>
      </c>
      <c r="F1988" t="s">
        <v>32</v>
      </c>
      <c r="G1988" t="s">
        <v>18</v>
      </c>
      <c r="H1988" t="s">
        <v>19</v>
      </c>
      <c r="I1988" t="s">
        <v>34</v>
      </c>
      <c r="J1988" t="s">
        <v>35</v>
      </c>
      <c r="K1988">
        <v>10</v>
      </c>
      <c r="L1988">
        <v>148.81</v>
      </c>
      <c r="M1988">
        <v>76.84</v>
      </c>
      <c r="N1988">
        <v>4.74</v>
      </c>
      <c r="O1988">
        <v>15</v>
      </c>
      <c r="P1988">
        <f t="shared" si="279"/>
        <v>0</v>
      </c>
      <c r="Q1988" t="str">
        <f t="shared" si="280"/>
        <v>After 01-15</v>
      </c>
      <c r="R1988">
        <f t="shared" si="281"/>
        <v>126.4885</v>
      </c>
      <c r="S1988">
        <f t="shared" si="282"/>
        <v>1264.885</v>
      </c>
      <c r="T1988">
        <f t="shared" si="283"/>
        <v>496.4849999999999</v>
      </c>
      <c r="U1988" s="2">
        <f>Monthly_Fixed_Costs!$I$2</f>
        <v>26.363636363636363</v>
      </c>
      <c r="V1988">
        <f t="shared" si="284"/>
        <v>47.400000000000006</v>
      </c>
      <c r="W1988" s="2">
        <f t="shared" si="285"/>
        <v>422.72136363636355</v>
      </c>
      <c r="X1988">
        <f t="shared" si="286"/>
        <v>4</v>
      </c>
      <c r="Y1988">
        <f t="shared" si="287"/>
        <v>0</v>
      </c>
    </row>
    <row r="1989" spans="1:25" x14ac:dyDescent="0.3">
      <c r="A1989" t="s">
        <v>2025</v>
      </c>
      <c r="B1989" s="1">
        <v>45668</v>
      </c>
      <c r="C1989" s="1">
        <v>45672</v>
      </c>
      <c r="D1989" s="1">
        <v>45672</v>
      </c>
      <c r="E1989" t="s">
        <v>16</v>
      </c>
      <c r="F1989" t="s">
        <v>41</v>
      </c>
      <c r="G1989" t="s">
        <v>24</v>
      </c>
      <c r="H1989" t="s">
        <v>19</v>
      </c>
      <c r="I1989" t="s">
        <v>20</v>
      </c>
      <c r="J1989" t="s">
        <v>21</v>
      </c>
      <c r="K1989">
        <v>5</v>
      </c>
      <c r="L1989">
        <v>103.72</v>
      </c>
      <c r="M1989">
        <v>45.85</v>
      </c>
      <c r="N1989">
        <v>6.26</v>
      </c>
      <c r="O1989">
        <v>15</v>
      </c>
      <c r="P1989">
        <f t="shared" si="279"/>
        <v>1</v>
      </c>
      <c r="Q1989" t="str">
        <f t="shared" si="280"/>
        <v>Before 01-15</v>
      </c>
      <c r="R1989">
        <f t="shared" si="281"/>
        <v>88.161999999999992</v>
      </c>
      <c r="S1989">
        <f t="shared" si="282"/>
        <v>440.80999999999995</v>
      </c>
      <c r="T1989">
        <f t="shared" si="283"/>
        <v>211.55999999999995</v>
      </c>
      <c r="U1989" s="2">
        <f>Monthly_Fixed_Costs!$I$2</f>
        <v>26.363636363636363</v>
      </c>
      <c r="V1989">
        <f t="shared" si="284"/>
        <v>31.299999999999997</v>
      </c>
      <c r="W1989" s="2">
        <f t="shared" si="285"/>
        <v>153.89636363636359</v>
      </c>
      <c r="X1989">
        <f t="shared" si="286"/>
        <v>4</v>
      </c>
      <c r="Y1989">
        <f t="shared" si="287"/>
        <v>0</v>
      </c>
    </row>
    <row r="1990" spans="1:25" x14ac:dyDescent="0.3">
      <c r="A1990" t="s">
        <v>2026</v>
      </c>
      <c r="B1990" s="1">
        <v>45680</v>
      </c>
      <c r="C1990" s="1">
        <v>45683</v>
      </c>
      <c r="D1990" s="1">
        <v>45683</v>
      </c>
      <c r="E1990" t="s">
        <v>16</v>
      </c>
      <c r="F1990" t="s">
        <v>17</v>
      </c>
      <c r="G1990" t="s">
        <v>24</v>
      </c>
      <c r="H1990" t="s">
        <v>25</v>
      </c>
      <c r="I1990" t="s">
        <v>38</v>
      </c>
      <c r="J1990" t="s">
        <v>21</v>
      </c>
      <c r="K1990">
        <v>9</v>
      </c>
      <c r="L1990">
        <v>191.77</v>
      </c>
      <c r="M1990">
        <v>88.57</v>
      </c>
      <c r="N1990">
        <v>8.82</v>
      </c>
      <c r="O1990">
        <v>10</v>
      </c>
      <c r="P1990">
        <f t="shared" si="279"/>
        <v>1</v>
      </c>
      <c r="Q1990" t="str">
        <f t="shared" si="280"/>
        <v>After 01-15</v>
      </c>
      <c r="R1990">
        <f t="shared" si="281"/>
        <v>172.59300000000002</v>
      </c>
      <c r="S1990">
        <f t="shared" si="282"/>
        <v>1553.3370000000002</v>
      </c>
      <c r="T1990">
        <f t="shared" si="283"/>
        <v>756.20700000000033</v>
      </c>
      <c r="U1990" s="2">
        <f>Monthly_Fixed_Costs!$I$2</f>
        <v>26.363636363636363</v>
      </c>
      <c r="V1990">
        <f t="shared" si="284"/>
        <v>79.38</v>
      </c>
      <c r="W1990" s="2">
        <f t="shared" si="285"/>
        <v>650.46336363636397</v>
      </c>
      <c r="X1990">
        <f t="shared" si="286"/>
        <v>3</v>
      </c>
      <c r="Y1990">
        <f t="shared" si="287"/>
        <v>0</v>
      </c>
    </row>
    <row r="1991" spans="1:25" x14ac:dyDescent="0.3">
      <c r="A1991" t="s">
        <v>2027</v>
      </c>
      <c r="B1991" s="1">
        <v>45662</v>
      </c>
      <c r="C1991" s="1">
        <v>45666</v>
      </c>
      <c r="D1991" s="1">
        <v>45666</v>
      </c>
      <c r="E1991" t="s">
        <v>23</v>
      </c>
      <c r="F1991" t="s">
        <v>32</v>
      </c>
      <c r="G1991" t="s">
        <v>18</v>
      </c>
      <c r="H1991" t="s">
        <v>19</v>
      </c>
      <c r="I1991" t="s">
        <v>38</v>
      </c>
      <c r="J1991" t="s">
        <v>21</v>
      </c>
      <c r="K1991">
        <v>18</v>
      </c>
      <c r="L1991">
        <v>72.19</v>
      </c>
      <c r="M1991">
        <v>38.869999999999997</v>
      </c>
      <c r="N1991">
        <v>7.9</v>
      </c>
      <c r="O1991">
        <v>5</v>
      </c>
      <c r="P1991">
        <f t="shared" si="279"/>
        <v>1</v>
      </c>
      <c r="Q1991" t="str">
        <f t="shared" si="280"/>
        <v>Before 01-15</v>
      </c>
      <c r="R1991">
        <f t="shared" si="281"/>
        <v>68.580500000000001</v>
      </c>
      <c r="S1991">
        <f t="shared" si="282"/>
        <v>1234.4490000000001</v>
      </c>
      <c r="T1991">
        <f t="shared" si="283"/>
        <v>534.7890000000001</v>
      </c>
      <c r="U1991" s="2">
        <f>Monthly_Fixed_Costs!$I$2</f>
        <v>26.363636363636363</v>
      </c>
      <c r="V1991">
        <f t="shared" si="284"/>
        <v>142.20000000000002</v>
      </c>
      <c r="W1991" s="2">
        <f t="shared" si="285"/>
        <v>366.22536363636368</v>
      </c>
      <c r="X1991">
        <f t="shared" si="286"/>
        <v>4</v>
      </c>
      <c r="Y1991">
        <f t="shared" si="287"/>
        <v>0</v>
      </c>
    </row>
    <row r="1992" spans="1:25" x14ac:dyDescent="0.3">
      <c r="A1992" t="s">
        <v>2028</v>
      </c>
      <c r="B1992" s="1">
        <v>45661</v>
      </c>
      <c r="C1992" s="1">
        <v>45663</v>
      </c>
      <c r="D1992" s="1">
        <v>45662</v>
      </c>
      <c r="E1992" t="s">
        <v>23</v>
      </c>
      <c r="F1992" t="s">
        <v>41</v>
      </c>
      <c r="G1992" t="s">
        <v>18</v>
      </c>
      <c r="H1992" t="s">
        <v>25</v>
      </c>
      <c r="I1992" t="s">
        <v>29</v>
      </c>
      <c r="J1992" t="s">
        <v>27</v>
      </c>
      <c r="K1992">
        <v>14</v>
      </c>
      <c r="L1992">
        <v>67.64</v>
      </c>
      <c r="M1992">
        <v>32.549999999999997</v>
      </c>
      <c r="N1992">
        <v>6.74</v>
      </c>
      <c r="O1992">
        <v>0</v>
      </c>
      <c r="P1992">
        <f t="shared" si="279"/>
        <v>1</v>
      </c>
      <c r="Q1992" t="str">
        <f t="shared" si="280"/>
        <v>Before 01-15</v>
      </c>
      <c r="R1992">
        <f t="shared" si="281"/>
        <v>67.64</v>
      </c>
      <c r="S1992">
        <f t="shared" si="282"/>
        <v>946.96</v>
      </c>
      <c r="T1992">
        <f t="shared" si="283"/>
        <v>491.2600000000001</v>
      </c>
      <c r="U1992" s="2">
        <f>Monthly_Fixed_Costs!$I$2</f>
        <v>26.363636363636363</v>
      </c>
      <c r="V1992">
        <f t="shared" si="284"/>
        <v>94.36</v>
      </c>
      <c r="W1992" s="2">
        <f t="shared" si="285"/>
        <v>370.53636363636372</v>
      </c>
      <c r="X1992">
        <f t="shared" si="286"/>
        <v>1</v>
      </c>
      <c r="Y1992">
        <f t="shared" si="287"/>
        <v>0</v>
      </c>
    </row>
    <row r="1993" spans="1:25" x14ac:dyDescent="0.3">
      <c r="A1993" t="s">
        <v>2029</v>
      </c>
      <c r="B1993" s="1">
        <v>45668</v>
      </c>
      <c r="C1993" s="1">
        <v>45672</v>
      </c>
      <c r="D1993" s="1">
        <v>45672</v>
      </c>
      <c r="E1993" t="s">
        <v>23</v>
      </c>
      <c r="F1993" t="s">
        <v>17</v>
      </c>
      <c r="G1993" t="s">
        <v>24</v>
      </c>
      <c r="H1993" t="s">
        <v>19</v>
      </c>
      <c r="I1993" t="s">
        <v>56</v>
      </c>
      <c r="J1993" t="s">
        <v>35</v>
      </c>
      <c r="K1993">
        <v>8</v>
      </c>
      <c r="L1993">
        <v>131.41</v>
      </c>
      <c r="M1993">
        <v>62.54</v>
      </c>
      <c r="N1993">
        <v>8.18</v>
      </c>
      <c r="O1993">
        <v>0</v>
      </c>
      <c r="P1993">
        <f t="shared" si="279"/>
        <v>1</v>
      </c>
      <c r="Q1993" t="str">
        <f t="shared" si="280"/>
        <v>Before 01-15</v>
      </c>
      <c r="R1993">
        <f t="shared" si="281"/>
        <v>131.41</v>
      </c>
      <c r="S1993">
        <f t="shared" si="282"/>
        <v>1051.28</v>
      </c>
      <c r="T1993">
        <f t="shared" si="283"/>
        <v>550.96</v>
      </c>
      <c r="U1993" s="2">
        <f>Monthly_Fixed_Costs!$I$2</f>
        <v>26.363636363636363</v>
      </c>
      <c r="V1993">
        <f t="shared" si="284"/>
        <v>65.44</v>
      </c>
      <c r="W1993" s="2">
        <f t="shared" si="285"/>
        <v>459.15636363636366</v>
      </c>
      <c r="X1993">
        <f t="shared" si="286"/>
        <v>4</v>
      </c>
      <c r="Y1993">
        <f t="shared" si="287"/>
        <v>0</v>
      </c>
    </row>
    <row r="1994" spans="1:25" x14ac:dyDescent="0.3">
      <c r="A1994" t="s">
        <v>2030</v>
      </c>
      <c r="B1994" s="1">
        <v>45684</v>
      </c>
      <c r="C1994" s="1">
        <v>45686</v>
      </c>
      <c r="D1994" s="1">
        <v>45687</v>
      </c>
      <c r="E1994" t="s">
        <v>16</v>
      </c>
      <c r="F1994" t="s">
        <v>32</v>
      </c>
      <c r="G1994" t="s">
        <v>18</v>
      </c>
      <c r="H1994" t="s">
        <v>25</v>
      </c>
      <c r="I1994" t="s">
        <v>20</v>
      </c>
      <c r="J1994" t="s">
        <v>21</v>
      </c>
      <c r="K1994">
        <v>17</v>
      </c>
      <c r="L1994">
        <v>32.85</v>
      </c>
      <c r="M1994">
        <v>14.71</v>
      </c>
      <c r="N1994">
        <v>10.130000000000001</v>
      </c>
      <c r="O1994">
        <v>5</v>
      </c>
      <c r="P1994">
        <f t="shared" si="279"/>
        <v>0</v>
      </c>
      <c r="Q1994" t="str">
        <f t="shared" si="280"/>
        <v>After 01-15</v>
      </c>
      <c r="R1994">
        <f t="shared" si="281"/>
        <v>31.2075</v>
      </c>
      <c r="S1994">
        <f t="shared" si="282"/>
        <v>530.52750000000003</v>
      </c>
      <c r="T1994">
        <f t="shared" si="283"/>
        <v>280.45749999999998</v>
      </c>
      <c r="U1994" s="2">
        <f>Monthly_Fixed_Costs!$I$2</f>
        <v>26.363636363636363</v>
      </c>
      <c r="V1994">
        <f t="shared" si="284"/>
        <v>172.21</v>
      </c>
      <c r="W1994" s="2">
        <f t="shared" si="285"/>
        <v>81.8838636363636</v>
      </c>
      <c r="X1994">
        <f t="shared" si="286"/>
        <v>3</v>
      </c>
      <c r="Y1994">
        <f t="shared" si="287"/>
        <v>0</v>
      </c>
    </row>
    <row r="1995" spans="1:25" x14ac:dyDescent="0.3">
      <c r="A1995" t="s">
        <v>2031</v>
      </c>
      <c r="B1995" s="1">
        <v>45681</v>
      </c>
      <c r="C1995" s="1">
        <v>45683</v>
      </c>
      <c r="D1995" s="1">
        <v>45682</v>
      </c>
      <c r="E1995" t="s">
        <v>16</v>
      </c>
      <c r="F1995" t="s">
        <v>17</v>
      </c>
      <c r="G1995" t="s">
        <v>24</v>
      </c>
      <c r="H1995" t="s">
        <v>19</v>
      </c>
      <c r="I1995" t="s">
        <v>20</v>
      </c>
      <c r="J1995" t="s">
        <v>21</v>
      </c>
      <c r="K1995">
        <v>17</v>
      </c>
      <c r="L1995">
        <v>114.5</v>
      </c>
      <c r="M1995">
        <v>53.75</v>
      </c>
      <c r="N1995">
        <v>4.51</v>
      </c>
      <c r="O1995">
        <v>10</v>
      </c>
      <c r="P1995">
        <f t="shared" si="279"/>
        <v>1</v>
      </c>
      <c r="Q1995" t="str">
        <f t="shared" si="280"/>
        <v>After 01-15</v>
      </c>
      <c r="R1995">
        <f t="shared" si="281"/>
        <v>103.05</v>
      </c>
      <c r="S1995">
        <f t="shared" si="282"/>
        <v>1751.85</v>
      </c>
      <c r="T1995">
        <f t="shared" si="283"/>
        <v>838.09999999999991</v>
      </c>
      <c r="U1995" s="2">
        <f>Monthly_Fixed_Costs!$I$2</f>
        <v>26.363636363636363</v>
      </c>
      <c r="V1995">
        <f t="shared" si="284"/>
        <v>76.67</v>
      </c>
      <c r="W1995" s="2">
        <f t="shared" si="285"/>
        <v>735.06636363636358</v>
      </c>
      <c r="X1995">
        <f t="shared" si="286"/>
        <v>1</v>
      </c>
      <c r="Y1995">
        <f t="shared" si="287"/>
        <v>0</v>
      </c>
    </row>
    <row r="1996" spans="1:25" x14ac:dyDescent="0.3">
      <c r="A1996" t="s">
        <v>2032</v>
      </c>
      <c r="B1996" s="1">
        <v>45665</v>
      </c>
      <c r="C1996" s="1">
        <v>45669</v>
      </c>
      <c r="D1996" s="1">
        <v>45668</v>
      </c>
      <c r="E1996" t="s">
        <v>23</v>
      </c>
      <c r="F1996" t="s">
        <v>32</v>
      </c>
      <c r="G1996" t="s">
        <v>18</v>
      </c>
      <c r="H1996" t="s">
        <v>37</v>
      </c>
      <c r="I1996" t="s">
        <v>34</v>
      </c>
      <c r="J1996" t="s">
        <v>35</v>
      </c>
      <c r="K1996">
        <v>8</v>
      </c>
      <c r="L1996">
        <v>33.380000000000003</v>
      </c>
      <c r="M1996">
        <v>14.15</v>
      </c>
      <c r="N1996">
        <v>9.42</v>
      </c>
      <c r="O1996">
        <v>15</v>
      </c>
      <c r="P1996">
        <f t="shared" si="279"/>
        <v>1</v>
      </c>
      <c r="Q1996" t="str">
        <f t="shared" si="280"/>
        <v>Before 01-15</v>
      </c>
      <c r="R1996">
        <f t="shared" si="281"/>
        <v>28.373000000000001</v>
      </c>
      <c r="S1996">
        <f t="shared" si="282"/>
        <v>226.98400000000001</v>
      </c>
      <c r="T1996">
        <f t="shared" si="283"/>
        <v>113.78400000000001</v>
      </c>
      <c r="U1996" s="2">
        <f>Monthly_Fixed_Costs!$I$2</f>
        <v>26.363636363636363</v>
      </c>
      <c r="V1996">
        <f t="shared" si="284"/>
        <v>75.36</v>
      </c>
      <c r="W1996" s="2">
        <f t="shared" si="285"/>
        <v>12.060363636363647</v>
      </c>
      <c r="X1996">
        <f t="shared" si="286"/>
        <v>3</v>
      </c>
      <c r="Y1996">
        <f t="shared" si="287"/>
        <v>0</v>
      </c>
    </row>
    <row r="1997" spans="1:25" x14ac:dyDescent="0.3">
      <c r="A1997" t="s">
        <v>2033</v>
      </c>
      <c r="B1997" s="1">
        <v>45684</v>
      </c>
      <c r="C1997" s="1">
        <v>45687</v>
      </c>
      <c r="D1997" s="1">
        <v>45687</v>
      </c>
      <c r="E1997" t="s">
        <v>16</v>
      </c>
      <c r="F1997" t="s">
        <v>41</v>
      </c>
      <c r="G1997" t="s">
        <v>24</v>
      </c>
      <c r="H1997" t="s">
        <v>25</v>
      </c>
      <c r="I1997" t="s">
        <v>74</v>
      </c>
      <c r="J1997" t="s">
        <v>27</v>
      </c>
      <c r="K1997">
        <v>8</v>
      </c>
      <c r="L1997">
        <v>61.84</v>
      </c>
      <c r="M1997">
        <v>32.39</v>
      </c>
      <c r="N1997">
        <v>7.06</v>
      </c>
      <c r="O1997">
        <v>15</v>
      </c>
      <c r="P1997">
        <f t="shared" si="279"/>
        <v>1</v>
      </c>
      <c r="Q1997" t="str">
        <f t="shared" si="280"/>
        <v>After 01-15</v>
      </c>
      <c r="R1997">
        <f t="shared" si="281"/>
        <v>52.564</v>
      </c>
      <c r="S1997">
        <f t="shared" si="282"/>
        <v>420.512</v>
      </c>
      <c r="T1997">
        <f t="shared" si="283"/>
        <v>161.392</v>
      </c>
      <c r="U1997" s="2">
        <f>Monthly_Fixed_Costs!$I$2</f>
        <v>26.363636363636363</v>
      </c>
      <c r="V1997">
        <f t="shared" si="284"/>
        <v>56.48</v>
      </c>
      <c r="W1997" s="2">
        <f t="shared" si="285"/>
        <v>78.548363636363632</v>
      </c>
      <c r="X1997">
        <f t="shared" si="286"/>
        <v>3</v>
      </c>
      <c r="Y1997">
        <f t="shared" si="287"/>
        <v>0</v>
      </c>
    </row>
    <row r="1998" spans="1:25" x14ac:dyDescent="0.3">
      <c r="A1998" t="s">
        <v>2034</v>
      </c>
      <c r="B1998" s="1">
        <v>45683</v>
      </c>
      <c r="C1998" s="1">
        <v>45687</v>
      </c>
      <c r="D1998" s="1">
        <v>45686</v>
      </c>
      <c r="E1998" t="s">
        <v>23</v>
      </c>
      <c r="F1998" t="s">
        <v>32</v>
      </c>
      <c r="G1998" t="s">
        <v>18</v>
      </c>
      <c r="H1998" t="s">
        <v>19</v>
      </c>
      <c r="I1998" t="s">
        <v>74</v>
      </c>
      <c r="J1998" t="s">
        <v>27</v>
      </c>
      <c r="K1998">
        <v>16</v>
      </c>
      <c r="L1998">
        <v>73.45</v>
      </c>
      <c r="M1998">
        <v>40.159999999999997</v>
      </c>
      <c r="N1998">
        <v>10.36</v>
      </c>
      <c r="O1998">
        <v>0</v>
      </c>
      <c r="P1998">
        <f t="shared" si="279"/>
        <v>1</v>
      </c>
      <c r="Q1998" t="str">
        <f t="shared" si="280"/>
        <v>After 01-15</v>
      </c>
      <c r="R1998">
        <f t="shared" si="281"/>
        <v>73.45</v>
      </c>
      <c r="S1998">
        <f t="shared" si="282"/>
        <v>1175.2</v>
      </c>
      <c r="T1998">
        <f t="shared" si="283"/>
        <v>532.6400000000001</v>
      </c>
      <c r="U1998" s="2">
        <f>Monthly_Fixed_Costs!$I$2</f>
        <v>26.363636363636363</v>
      </c>
      <c r="V1998">
        <f t="shared" si="284"/>
        <v>165.76</v>
      </c>
      <c r="W1998" s="2">
        <f t="shared" si="285"/>
        <v>340.51636363636374</v>
      </c>
      <c r="X1998">
        <f t="shared" si="286"/>
        <v>3</v>
      </c>
      <c r="Y1998">
        <f t="shared" si="287"/>
        <v>0</v>
      </c>
    </row>
    <row r="1999" spans="1:25" x14ac:dyDescent="0.3">
      <c r="A1999" t="s">
        <v>2035</v>
      </c>
      <c r="B1999" s="1">
        <v>45684</v>
      </c>
      <c r="C1999" s="1">
        <v>45688</v>
      </c>
      <c r="D1999" s="1">
        <v>45687</v>
      </c>
      <c r="E1999" t="s">
        <v>23</v>
      </c>
      <c r="F1999" t="s">
        <v>45</v>
      </c>
      <c r="G1999" t="s">
        <v>18</v>
      </c>
      <c r="H1999" t="s">
        <v>33</v>
      </c>
      <c r="I1999" t="s">
        <v>74</v>
      </c>
      <c r="J1999" t="s">
        <v>27</v>
      </c>
      <c r="K1999">
        <v>15</v>
      </c>
      <c r="L1999">
        <v>196.75</v>
      </c>
      <c r="M1999">
        <v>95.98</v>
      </c>
      <c r="N1999">
        <v>9.68</v>
      </c>
      <c r="O1999">
        <v>15</v>
      </c>
      <c r="P1999">
        <f t="shared" si="279"/>
        <v>1</v>
      </c>
      <c r="Q1999" t="str">
        <f t="shared" si="280"/>
        <v>After 01-15</v>
      </c>
      <c r="R1999">
        <f t="shared" si="281"/>
        <v>167.23749999999998</v>
      </c>
      <c r="S1999">
        <f t="shared" si="282"/>
        <v>2508.5624999999995</v>
      </c>
      <c r="T1999">
        <f t="shared" si="283"/>
        <v>1068.8624999999995</v>
      </c>
      <c r="U1999" s="2">
        <f>Monthly_Fixed_Costs!$I$2</f>
        <v>26.363636363636363</v>
      </c>
      <c r="V1999">
        <f t="shared" si="284"/>
        <v>145.19999999999999</v>
      </c>
      <c r="W1999" s="2">
        <f t="shared" si="285"/>
        <v>897.29886363636319</v>
      </c>
      <c r="X1999">
        <f t="shared" si="286"/>
        <v>3</v>
      </c>
      <c r="Y1999">
        <f t="shared" si="287"/>
        <v>0</v>
      </c>
    </row>
    <row r="2000" spans="1:25" x14ac:dyDescent="0.3">
      <c r="A2000" t="s">
        <v>2036</v>
      </c>
      <c r="B2000" s="1">
        <v>45665</v>
      </c>
      <c r="C2000" s="1">
        <v>45668</v>
      </c>
      <c r="D2000" s="1">
        <v>45668</v>
      </c>
      <c r="E2000" t="s">
        <v>16</v>
      </c>
      <c r="F2000" t="s">
        <v>17</v>
      </c>
      <c r="G2000" t="s">
        <v>18</v>
      </c>
      <c r="H2000" t="s">
        <v>25</v>
      </c>
      <c r="I2000" t="s">
        <v>20</v>
      </c>
      <c r="J2000" t="s">
        <v>21</v>
      </c>
      <c r="K2000">
        <v>19</v>
      </c>
      <c r="L2000">
        <v>191.87</v>
      </c>
      <c r="M2000">
        <v>96.24</v>
      </c>
      <c r="N2000">
        <v>9.6</v>
      </c>
      <c r="O2000">
        <v>15</v>
      </c>
      <c r="P2000">
        <f t="shared" si="279"/>
        <v>1</v>
      </c>
      <c r="Q2000" t="str">
        <f t="shared" si="280"/>
        <v>Before 01-15</v>
      </c>
      <c r="R2000">
        <f t="shared" si="281"/>
        <v>163.08949999999999</v>
      </c>
      <c r="S2000">
        <f t="shared" si="282"/>
        <v>3098.7004999999999</v>
      </c>
      <c r="T2000">
        <f t="shared" si="283"/>
        <v>1270.1405</v>
      </c>
      <c r="U2000" s="2">
        <f>Monthly_Fixed_Costs!$I$2</f>
        <v>26.363636363636363</v>
      </c>
      <c r="V2000">
        <f t="shared" si="284"/>
        <v>182.4</v>
      </c>
      <c r="W2000" s="2">
        <f t="shared" si="285"/>
        <v>1061.3768636363636</v>
      </c>
      <c r="X2000">
        <f t="shared" si="286"/>
        <v>3</v>
      </c>
      <c r="Y2000">
        <f t="shared" si="287"/>
        <v>0</v>
      </c>
    </row>
    <row r="2001" spans="1:25" x14ac:dyDescent="0.3">
      <c r="A2001" t="s">
        <v>2037</v>
      </c>
      <c r="B2001" s="1">
        <v>45660</v>
      </c>
      <c r="C2001" s="1">
        <v>45662</v>
      </c>
      <c r="D2001" s="1">
        <v>45662</v>
      </c>
      <c r="E2001" t="s">
        <v>16</v>
      </c>
      <c r="F2001" t="s">
        <v>17</v>
      </c>
      <c r="G2001" t="s">
        <v>18</v>
      </c>
      <c r="H2001" t="s">
        <v>33</v>
      </c>
      <c r="I2001" t="s">
        <v>34</v>
      </c>
      <c r="J2001" t="s">
        <v>35</v>
      </c>
      <c r="K2001">
        <v>17</v>
      </c>
      <c r="L2001">
        <v>30.07</v>
      </c>
      <c r="M2001">
        <v>14.94</v>
      </c>
      <c r="N2001">
        <v>8.2799999999999994</v>
      </c>
      <c r="O2001">
        <v>10</v>
      </c>
      <c r="P2001">
        <f t="shared" si="279"/>
        <v>1</v>
      </c>
      <c r="Q2001" t="str">
        <f t="shared" si="280"/>
        <v>Before 01-15</v>
      </c>
      <c r="R2001">
        <f t="shared" si="281"/>
        <v>27.063000000000002</v>
      </c>
      <c r="S2001">
        <f t="shared" si="282"/>
        <v>460.07100000000003</v>
      </c>
      <c r="T2001">
        <f t="shared" si="283"/>
        <v>206.09100000000004</v>
      </c>
      <c r="U2001" s="2">
        <f>Monthly_Fixed_Costs!$I$2</f>
        <v>26.363636363636363</v>
      </c>
      <c r="V2001">
        <f t="shared" si="284"/>
        <v>140.76</v>
      </c>
      <c r="W2001" s="2">
        <f t="shared" si="285"/>
        <v>38.967363636363672</v>
      </c>
      <c r="X2001">
        <f t="shared" si="286"/>
        <v>2</v>
      </c>
      <c r="Y2001">
        <f t="shared" si="287"/>
        <v>0</v>
      </c>
    </row>
    <row r="2002" spans="1:25" x14ac:dyDescent="0.3">
      <c r="A2002" t="s">
        <v>2038</v>
      </c>
      <c r="B2002" s="1">
        <v>45674</v>
      </c>
      <c r="C2002" s="1">
        <v>45677</v>
      </c>
      <c r="D2002" s="1">
        <v>45678</v>
      </c>
      <c r="E2002" t="s">
        <v>16</v>
      </c>
      <c r="F2002" t="s">
        <v>17</v>
      </c>
      <c r="G2002" t="s">
        <v>18</v>
      </c>
      <c r="H2002" t="s">
        <v>33</v>
      </c>
      <c r="I2002" t="s">
        <v>56</v>
      </c>
      <c r="J2002" t="s">
        <v>35</v>
      </c>
      <c r="K2002">
        <v>1</v>
      </c>
      <c r="L2002">
        <v>66.92</v>
      </c>
      <c r="M2002">
        <v>42.83</v>
      </c>
      <c r="N2002">
        <v>3.25</v>
      </c>
      <c r="O2002">
        <v>10</v>
      </c>
      <c r="P2002">
        <f t="shared" si="279"/>
        <v>0</v>
      </c>
      <c r="Q2002" t="str">
        <f t="shared" si="280"/>
        <v>After 01-15</v>
      </c>
      <c r="R2002">
        <f t="shared" si="281"/>
        <v>60.228000000000002</v>
      </c>
      <c r="S2002">
        <f t="shared" si="282"/>
        <v>60.228000000000002</v>
      </c>
      <c r="T2002">
        <f t="shared" si="283"/>
        <v>17.398000000000003</v>
      </c>
      <c r="U2002" s="2">
        <f>Monthly_Fixed_Costs!$I$2</f>
        <v>26.363636363636363</v>
      </c>
      <c r="V2002">
        <f t="shared" si="284"/>
        <v>3.25</v>
      </c>
      <c r="W2002" s="2">
        <f t="shared" si="285"/>
        <v>-12.21563636363636</v>
      </c>
      <c r="X2002">
        <f t="shared" si="286"/>
        <v>4</v>
      </c>
      <c r="Y2002">
        <f t="shared" si="287"/>
        <v>1</v>
      </c>
    </row>
    <row r="2003" spans="1:25" x14ac:dyDescent="0.3">
      <c r="A2003" t="s">
        <v>2039</v>
      </c>
      <c r="B2003" s="1">
        <v>45680</v>
      </c>
      <c r="C2003" s="1">
        <v>45683</v>
      </c>
      <c r="D2003" s="1">
        <v>45683</v>
      </c>
      <c r="E2003" t="s">
        <v>16</v>
      </c>
      <c r="F2003" t="s">
        <v>45</v>
      </c>
      <c r="G2003" t="s">
        <v>18</v>
      </c>
      <c r="H2003" t="s">
        <v>37</v>
      </c>
      <c r="I2003" t="s">
        <v>38</v>
      </c>
      <c r="J2003" t="s">
        <v>21</v>
      </c>
      <c r="K2003">
        <v>17</v>
      </c>
      <c r="L2003">
        <v>142.63</v>
      </c>
      <c r="M2003">
        <v>88.86</v>
      </c>
      <c r="N2003">
        <v>3.91</v>
      </c>
      <c r="O2003">
        <v>0</v>
      </c>
      <c r="P2003">
        <f t="shared" si="279"/>
        <v>1</v>
      </c>
      <c r="Q2003" t="str">
        <f t="shared" si="280"/>
        <v>After 01-15</v>
      </c>
      <c r="R2003">
        <f t="shared" si="281"/>
        <v>142.63</v>
      </c>
      <c r="S2003">
        <f t="shared" si="282"/>
        <v>2424.71</v>
      </c>
      <c r="T2003">
        <f t="shared" si="283"/>
        <v>914.09000000000015</v>
      </c>
      <c r="U2003" s="2">
        <f>Monthly_Fixed_Costs!$I$2</f>
        <v>26.363636363636363</v>
      </c>
      <c r="V2003">
        <f t="shared" si="284"/>
        <v>66.47</v>
      </c>
      <c r="W2003" s="2">
        <f t="shared" si="285"/>
        <v>821.25636363636374</v>
      </c>
      <c r="X2003">
        <f t="shared" si="286"/>
        <v>3</v>
      </c>
      <c r="Y2003">
        <f t="shared" si="287"/>
        <v>0</v>
      </c>
    </row>
    <row r="2004" spans="1:25" x14ac:dyDescent="0.3">
      <c r="A2004" t="s">
        <v>2040</v>
      </c>
      <c r="B2004" s="1">
        <v>45663</v>
      </c>
      <c r="C2004" s="1">
        <v>45667</v>
      </c>
      <c r="D2004" s="1">
        <v>45666</v>
      </c>
      <c r="E2004" t="s">
        <v>23</v>
      </c>
      <c r="F2004" t="s">
        <v>41</v>
      </c>
      <c r="G2004" t="s">
        <v>24</v>
      </c>
      <c r="H2004" t="s">
        <v>33</v>
      </c>
      <c r="I2004" t="s">
        <v>29</v>
      </c>
      <c r="J2004" t="s">
        <v>27</v>
      </c>
      <c r="K2004">
        <v>9</v>
      </c>
      <c r="L2004">
        <v>127.32</v>
      </c>
      <c r="M2004">
        <v>54.03</v>
      </c>
      <c r="N2004">
        <v>11.74</v>
      </c>
      <c r="O2004">
        <v>15</v>
      </c>
      <c r="P2004">
        <f t="shared" si="279"/>
        <v>1</v>
      </c>
      <c r="Q2004" t="str">
        <f t="shared" si="280"/>
        <v>Before 01-15</v>
      </c>
      <c r="R2004">
        <f t="shared" si="281"/>
        <v>108.22199999999999</v>
      </c>
      <c r="S2004">
        <f t="shared" si="282"/>
        <v>973.99799999999993</v>
      </c>
      <c r="T2004">
        <f t="shared" si="283"/>
        <v>487.72799999999995</v>
      </c>
      <c r="U2004" s="2">
        <f>Monthly_Fixed_Costs!$I$2</f>
        <v>26.363636363636363</v>
      </c>
      <c r="V2004">
        <f t="shared" si="284"/>
        <v>105.66</v>
      </c>
      <c r="W2004" s="2">
        <f t="shared" si="285"/>
        <v>355.70436363636361</v>
      </c>
      <c r="X2004">
        <f t="shared" si="286"/>
        <v>3</v>
      </c>
      <c r="Y2004">
        <f t="shared" si="287"/>
        <v>0</v>
      </c>
    </row>
    <row r="2005" spans="1:25" x14ac:dyDescent="0.3">
      <c r="A2005" t="s">
        <v>2041</v>
      </c>
      <c r="B2005" s="1">
        <v>45675</v>
      </c>
      <c r="C2005" s="1">
        <v>45679</v>
      </c>
      <c r="D2005" s="1">
        <v>45678</v>
      </c>
      <c r="E2005" t="s">
        <v>23</v>
      </c>
      <c r="F2005" t="s">
        <v>41</v>
      </c>
      <c r="G2005" t="s">
        <v>24</v>
      </c>
      <c r="H2005" t="s">
        <v>37</v>
      </c>
      <c r="I2005" t="s">
        <v>38</v>
      </c>
      <c r="J2005" t="s">
        <v>21</v>
      </c>
      <c r="K2005">
        <v>10</v>
      </c>
      <c r="L2005">
        <v>151.30000000000001</v>
      </c>
      <c r="M2005">
        <v>79.349999999999994</v>
      </c>
      <c r="N2005">
        <v>10.199999999999999</v>
      </c>
      <c r="O2005">
        <v>15</v>
      </c>
      <c r="P2005">
        <f t="shared" si="279"/>
        <v>1</v>
      </c>
      <c r="Q2005" t="str">
        <f t="shared" si="280"/>
        <v>After 01-15</v>
      </c>
      <c r="R2005">
        <f t="shared" si="281"/>
        <v>128.60500000000002</v>
      </c>
      <c r="S2005">
        <f t="shared" si="282"/>
        <v>1286.0500000000002</v>
      </c>
      <c r="T2005">
        <f t="shared" si="283"/>
        <v>492.55000000000018</v>
      </c>
      <c r="U2005" s="2">
        <f>Monthly_Fixed_Costs!$I$2</f>
        <v>26.363636363636363</v>
      </c>
      <c r="V2005">
        <f t="shared" si="284"/>
        <v>102</v>
      </c>
      <c r="W2005" s="2">
        <f t="shared" si="285"/>
        <v>364.18636363636381</v>
      </c>
      <c r="X2005">
        <f t="shared" si="286"/>
        <v>3</v>
      </c>
      <c r="Y2005">
        <f t="shared" si="287"/>
        <v>0</v>
      </c>
    </row>
    <row r="2006" spans="1:25" x14ac:dyDescent="0.3">
      <c r="A2006" t="s">
        <v>2042</v>
      </c>
      <c r="B2006" s="1">
        <v>45675</v>
      </c>
      <c r="C2006" s="1">
        <v>45678</v>
      </c>
      <c r="D2006" s="1">
        <v>45681</v>
      </c>
      <c r="E2006" t="s">
        <v>16</v>
      </c>
      <c r="F2006" t="s">
        <v>45</v>
      </c>
      <c r="G2006" t="s">
        <v>18</v>
      </c>
      <c r="H2006" t="s">
        <v>19</v>
      </c>
      <c r="I2006" t="s">
        <v>38</v>
      </c>
      <c r="J2006" t="s">
        <v>21</v>
      </c>
      <c r="K2006">
        <v>10</v>
      </c>
      <c r="L2006">
        <v>75.959999999999994</v>
      </c>
      <c r="M2006">
        <v>39.92</v>
      </c>
      <c r="N2006">
        <v>11.55</v>
      </c>
      <c r="O2006">
        <v>0</v>
      </c>
      <c r="P2006">
        <f t="shared" si="279"/>
        <v>0</v>
      </c>
      <c r="Q2006" t="str">
        <f t="shared" si="280"/>
        <v>After 01-15</v>
      </c>
      <c r="R2006">
        <f t="shared" si="281"/>
        <v>75.959999999999994</v>
      </c>
      <c r="S2006">
        <f t="shared" si="282"/>
        <v>759.59999999999991</v>
      </c>
      <c r="T2006">
        <f t="shared" si="283"/>
        <v>360.39999999999986</v>
      </c>
      <c r="U2006" s="2">
        <f>Monthly_Fixed_Costs!$I$2</f>
        <v>26.363636363636363</v>
      </c>
      <c r="V2006">
        <f t="shared" si="284"/>
        <v>115.5</v>
      </c>
      <c r="W2006" s="2">
        <f t="shared" si="285"/>
        <v>218.53636363636349</v>
      </c>
      <c r="X2006">
        <f t="shared" si="286"/>
        <v>6</v>
      </c>
      <c r="Y2006">
        <f t="shared" si="287"/>
        <v>0</v>
      </c>
    </row>
    <row r="2007" spans="1:25" x14ac:dyDescent="0.3">
      <c r="A2007" t="s">
        <v>2043</v>
      </c>
      <c r="B2007" s="1">
        <v>45681</v>
      </c>
      <c r="C2007" s="1">
        <v>45683</v>
      </c>
      <c r="D2007" s="1">
        <v>45682</v>
      </c>
      <c r="E2007" t="s">
        <v>16</v>
      </c>
      <c r="F2007" t="s">
        <v>17</v>
      </c>
      <c r="G2007" t="s">
        <v>18</v>
      </c>
      <c r="H2007" t="s">
        <v>25</v>
      </c>
      <c r="I2007" t="s">
        <v>26</v>
      </c>
      <c r="J2007" t="s">
        <v>27</v>
      </c>
      <c r="K2007">
        <v>10</v>
      </c>
      <c r="L2007">
        <v>68.88</v>
      </c>
      <c r="M2007">
        <v>41.05</v>
      </c>
      <c r="N2007">
        <v>11.33</v>
      </c>
      <c r="O2007">
        <v>0</v>
      </c>
      <c r="P2007">
        <f t="shared" si="279"/>
        <v>1</v>
      </c>
      <c r="Q2007" t="str">
        <f t="shared" si="280"/>
        <v>After 01-15</v>
      </c>
      <c r="R2007">
        <f t="shared" si="281"/>
        <v>68.88</v>
      </c>
      <c r="S2007">
        <f t="shared" si="282"/>
        <v>688.8</v>
      </c>
      <c r="T2007">
        <f t="shared" si="283"/>
        <v>278.29999999999995</v>
      </c>
      <c r="U2007" s="2">
        <f>Monthly_Fixed_Costs!$I$2</f>
        <v>26.363636363636363</v>
      </c>
      <c r="V2007">
        <f t="shared" si="284"/>
        <v>113.3</v>
      </c>
      <c r="W2007" s="2">
        <f t="shared" si="285"/>
        <v>138.6363636363636</v>
      </c>
      <c r="X2007">
        <f t="shared" si="286"/>
        <v>1</v>
      </c>
      <c r="Y2007">
        <f t="shared" si="287"/>
        <v>0</v>
      </c>
    </row>
    <row r="2008" spans="1:25" x14ac:dyDescent="0.3">
      <c r="A2008" t="s">
        <v>2044</v>
      </c>
      <c r="B2008" s="1">
        <v>45670</v>
      </c>
      <c r="C2008" s="1">
        <v>45672</v>
      </c>
      <c r="D2008" s="1">
        <v>45672</v>
      </c>
      <c r="E2008" t="s">
        <v>16</v>
      </c>
      <c r="F2008" t="s">
        <v>32</v>
      </c>
      <c r="G2008" t="s">
        <v>24</v>
      </c>
      <c r="H2008" t="s">
        <v>33</v>
      </c>
      <c r="I2008" t="s">
        <v>56</v>
      </c>
      <c r="J2008" t="s">
        <v>35</v>
      </c>
      <c r="K2008">
        <v>2</v>
      </c>
      <c r="L2008">
        <v>167.89</v>
      </c>
      <c r="M2008">
        <v>100.02</v>
      </c>
      <c r="N2008">
        <v>4.34</v>
      </c>
      <c r="O2008">
        <v>10</v>
      </c>
      <c r="P2008">
        <f t="shared" si="279"/>
        <v>1</v>
      </c>
      <c r="Q2008" t="str">
        <f t="shared" si="280"/>
        <v>Before 01-15</v>
      </c>
      <c r="R2008">
        <f t="shared" si="281"/>
        <v>151.101</v>
      </c>
      <c r="S2008">
        <f t="shared" si="282"/>
        <v>302.202</v>
      </c>
      <c r="T2008">
        <f t="shared" si="283"/>
        <v>102.16200000000001</v>
      </c>
      <c r="U2008" s="2">
        <f>Monthly_Fixed_Costs!$I$2</f>
        <v>26.363636363636363</v>
      </c>
      <c r="V2008">
        <f t="shared" si="284"/>
        <v>8.68</v>
      </c>
      <c r="W2008" s="2">
        <f t="shared" si="285"/>
        <v>67.11836363636364</v>
      </c>
      <c r="X2008">
        <f t="shared" si="286"/>
        <v>2</v>
      </c>
      <c r="Y2008">
        <f t="shared" si="287"/>
        <v>0</v>
      </c>
    </row>
    <row r="2009" spans="1:25" x14ac:dyDescent="0.3">
      <c r="A2009" t="s">
        <v>2045</v>
      </c>
      <c r="B2009" s="1">
        <v>45659</v>
      </c>
      <c r="C2009" s="1">
        <v>45663</v>
      </c>
      <c r="D2009" s="1">
        <v>45662</v>
      </c>
      <c r="E2009" t="s">
        <v>16</v>
      </c>
      <c r="F2009" t="s">
        <v>45</v>
      </c>
      <c r="G2009" t="s">
        <v>24</v>
      </c>
      <c r="H2009" t="s">
        <v>37</v>
      </c>
      <c r="I2009" t="s">
        <v>47</v>
      </c>
      <c r="J2009" t="s">
        <v>35</v>
      </c>
      <c r="K2009">
        <v>1</v>
      </c>
      <c r="L2009">
        <v>56.74</v>
      </c>
      <c r="M2009">
        <v>30.59</v>
      </c>
      <c r="N2009">
        <v>5.44</v>
      </c>
      <c r="O2009">
        <v>0</v>
      </c>
      <c r="P2009">
        <f t="shared" si="279"/>
        <v>1</v>
      </c>
      <c r="Q2009" t="str">
        <f t="shared" si="280"/>
        <v>Before 01-15</v>
      </c>
      <c r="R2009">
        <f t="shared" si="281"/>
        <v>56.74</v>
      </c>
      <c r="S2009">
        <f t="shared" si="282"/>
        <v>56.74</v>
      </c>
      <c r="T2009">
        <f t="shared" si="283"/>
        <v>26.150000000000002</v>
      </c>
      <c r="U2009" s="2">
        <f>Monthly_Fixed_Costs!$I$2</f>
        <v>26.363636363636363</v>
      </c>
      <c r="V2009">
        <f t="shared" si="284"/>
        <v>5.44</v>
      </c>
      <c r="W2009" s="2">
        <f t="shared" si="285"/>
        <v>-5.6536363636363625</v>
      </c>
      <c r="X2009">
        <f t="shared" si="286"/>
        <v>3</v>
      </c>
      <c r="Y2009">
        <f t="shared" si="287"/>
        <v>1</v>
      </c>
    </row>
    <row r="2010" spans="1:25" x14ac:dyDescent="0.3">
      <c r="A2010" t="s">
        <v>2046</v>
      </c>
      <c r="B2010" s="1">
        <v>45671</v>
      </c>
      <c r="C2010" s="1">
        <v>45673</v>
      </c>
      <c r="D2010" s="1">
        <v>45672</v>
      </c>
      <c r="E2010" t="s">
        <v>23</v>
      </c>
      <c r="F2010" t="s">
        <v>17</v>
      </c>
      <c r="G2010" t="s">
        <v>18</v>
      </c>
      <c r="H2010" t="s">
        <v>25</v>
      </c>
      <c r="I2010" t="s">
        <v>47</v>
      </c>
      <c r="J2010" t="s">
        <v>35</v>
      </c>
      <c r="K2010">
        <v>7</v>
      </c>
      <c r="L2010">
        <v>87.26</v>
      </c>
      <c r="M2010">
        <v>46.87</v>
      </c>
      <c r="N2010">
        <v>11.25</v>
      </c>
      <c r="O2010">
        <v>5</v>
      </c>
      <c r="P2010">
        <f t="shared" si="279"/>
        <v>1</v>
      </c>
      <c r="Q2010" t="str">
        <f t="shared" si="280"/>
        <v>Before 01-15</v>
      </c>
      <c r="R2010">
        <f t="shared" si="281"/>
        <v>82.897000000000006</v>
      </c>
      <c r="S2010">
        <f t="shared" si="282"/>
        <v>580.279</v>
      </c>
      <c r="T2010">
        <f t="shared" si="283"/>
        <v>252.18900000000002</v>
      </c>
      <c r="U2010" s="2">
        <f>Monthly_Fixed_Costs!$I$2</f>
        <v>26.363636363636363</v>
      </c>
      <c r="V2010">
        <f t="shared" si="284"/>
        <v>78.75</v>
      </c>
      <c r="W2010" s="2">
        <f t="shared" si="285"/>
        <v>147.07536363636365</v>
      </c>
      <c r="X2010">
        <f t="shared" si="286"/>
        <v>1</v>
      </c>
      <c r="Y2010">
        <f t="shared" si="287"/>
        <v>0</v>
      </c>
    </row>
    <row r="2011" spans="1:25" x14ac:dyDescent="0.3">
      <c r="A2011" t="s">
        <v>2047</v>
      </c>
      <c r="B2011" s="1">
        <v>45676</v>
      </c>
      <c r="C2011" s="1">
        <v>45678</v>
      </c>
      <c r="D2011" s="1">
        <v>45677</v>
      </c>
      <c r="E2011" t="s">
        <v>23</v>
      </c>
      <c r="F2011" t="s">
        <v>41</v>
      </c>
      <c r="G2011" t="s">
        <v>18</v>
      </c>
      <c r="H2011" t="s">
        <v>37</v>
      </c>
      <c r="I2011" t="s">
        <v>26</v>
      </c>
      <c r="J2011" t="s">
        <v>27</v>
      </c>
      <c r="K2011">
        <v>13</v>
      </c>
      <c r="L2011">
        <v>66.27</v>
      </c>
      <c r="M2011">
        <v>35.56</v>
      </c>
      <c r="N2011">
        <v>11.39</v>
      </c>
      <c r="O2011">
        <v>10</v>
      </c>
      <c r="P2011">
        <f t="shared" si="279"/>
        <v>1</v>
      </c>
      <c r="Q2011" t="str">
        <f t="shared" si="280"/>
        <v>After 01-15</v>
      </c>
      <c r="R2011">
        <f t="shared" si="281"/>
        <v>59.643000000000001</v>
      </c>
      <c r="S2011">
        <f t="shared" si="282"/>
        <v>775.35900000000004</v>
      </c>
      <c r="T2011">
        <f t="shared" si="283"/>
        <v>313.07900000000001</v>
      </c>
      <c r="U2011" s="2">
        <f>Monthly_Fixed_Costs!$I$2</f>
        <v>26.363636363636363</v>
      </c>
      <c r="V2011">
        <f t="shared" si="284"/>
        <v>148.07</v>
      </c>
      <c r="W2011" s="2">
        <f t="shared" si="285"/>
        <v>138.64536363636364</v>
      </c>
      <c r="X2011">
        <f t="shared" si="286"/>
        <v>1</v>
      </c>
      <c r="Y2011">
        <f t="shared" si="287"/>
        <v>0</v>
      </c>
    </row>
    <row r="2012" spans="1:25" x14ac:dyDescent="0.3">
      <c r="A2012" t="s">
        <v>2048</v>
      </c>
      <c r="B2012" s="1">
        <v>45663</v>
      </c>
      <c r="C2012" s="1">
        <v>45665</v>
      </c>
      <c r="D2012" s="1">
        <v>45665</v>
      </c>
      <c r="E2012" t="s">
        <v>16</v>
      </c>
      <c r="F2012" t="s">
        <v>41</v>
      </c>
      <c r="G2012" t="s">
        <v>18</v>
      </c>
      <c r="H2012" t="s">
        <v>33</v>
      </c>
      <c r="I2012" t="s">
        <v>34</v>
      </c>
      <c r="J2012" t="s">
        <v>35</v>
      </c>
      <c r="K2012">
        <v>19</v>
      </c>
      <c r="L2012">
        <v>181.17</v>
      </c>
      <c r="M2012">
        <v>114.39</v>
      </c>
      <c r="N2012">
        <v>11.62</v>
      </c>
      <c r="O2012">
        <v>10</v>
      </c>
      <c r="P2012">
        <f t="shared" si="279"/>
        <v>1</v>
      </c>
      <c r="Q2012" t="str">
        <f t="shared" si="280"/>
        <v>Before 01-15</v>
      </c>
      <c r="R2012">
        <f t="shared" si="281"/>
        <v>163.053</v>
      </c>
      <c r="S2012">
        <f t="shared" si="282"/>
        <v>3098.0070000000001</v>
      </c>
      <c r="T2012">
        <f t="shared" si="283"/>
        <v>924.59700000000021</v>
      </c>
      <c r="U2012" s="2">
        <f>Monthly_Fixed_Costs!$I$2</f>
        <v>26.363636363636363</v>
      </c>
      <c r="V2012">
        <f t="shared" si="284"/>
        <v>220.77999999999997</v>
      </c>
      <c r="W2012" s="2">
        <f t="shared" si="285"/>
        <v>677.45336363636386</v>
      </c>
      <c r="X2012">
        <f t="shared" si="286"/>
        <v>2</v>
      </c>
      <c r="Y2012">
        <f t="shared" si="287"/>
        <v>0</v>
      </c>
    </row>
    <row r="2013" spans="1:25" x14ac:dyDescent="0.3">
      <c r="A2013" t="s">
        <v>2049</v>
      </c>
      <c r="B2013" s="1">
        <v>45669</v>
      </c>
      <c r="C2013" s="1">
        <v>45672</v>
      </c>
      <c r="D2013" s="1">
        <v>45672</v>
      </c>
      <c r="E2013" t="s">
        <v>23</v>
      </c>
      <c r="F2013" t="s">
        <v>41</v>
      </c>
      <c r="G2013" t="s">
        <v>18</v>
      </c>
      <c r="H2013" t="s">
        <v>33</v>
      </c>
      <c r="I2013" t="s">
        <v>74</v>
      </c>
      <c r="J2013" t="s">
        <v>27</v>
      </c>
      <c r="K2013">
        <v>15</v>
      </c>
      <c r="L2013">
        <v>187.34</v>
      </c>
      <c r="M2013">
        <v>95.44</v>
      </c>
      <c r="N2013">
        <v>3.97</v>
      </c>
      <c r="O2013">
        <v>5</v>
      </c>
      <c r="P2013">
        <f t="shared" si="279"/>
        <v>1</v>
      </c>
      <c r="Q2013" t="str">
        <f t="shared" si="280"/>
        <v>Before 01-15</v>
      </c>
      <c r="R2013">
        <f t="shared" si="281"/>
        <v>177.97299999999998</v>
      </c>
      <c r="S2013">
        <f t="shared" si="282"/>
        <v>2669.5949999999998</v>
      </c>
      <c r="T2013">
        <f t="shared" si="283"/>
        <v>1237.9949999999999</v>
      </c>
      <c r="U2013" s="2">
        <f>Monthly_Fixed_Costs!$I$2</f>
        <v>26.363636363636363</v>
      </c>
      <c r="V2013">
        <f t="shared" si="284"/>
        <v>59.550000000000004</v>
      </c>
      <c r="W2013" s="2">
        <f t="shared" si="285"/>
        <v>1152.0813636363634</v>
      </c>
      <c r="X2013">
        <f t="shared" si="286"/>
        <v>3</v>
      </c>
      <c r="Y2013">
        <f t="shared" si="287"/>
        <v>0</v>
      </c>
    </row>
    <row r="2014" spans="1:25" x14ac:dyDescent="0.3">
      <c r="A2014" t="s">
        <v>2050</v>
      </c>
      <c r="B2014" s="1">
        <v>45666</v>
      </c>
      <c r="C2014" s="1">
        <v>45668</v>
      </c>
      <c r="D2014" s="1">
        <v>45668</v>
      </c>
      <c r="E2014" t="s">
        <v>16</v>
      </c>
      <c r="F2014" t="s">
        <v>32</v>
      </c>
      <c r="G2014" t="s">
        <v>18</v>
      </c>
      <c r="H2014" t="s">
        <v>25</v>
      </c>
      <c r="I2014" t="s">
        <v>74</v>
      </c>
      <c r="J2014" t="s">
        <v>27</v>
      </c>
      <c r="K2014">
        <v>20</v>
      </c>
      <c r="L2014">
        <v>106.22</v>
      </c>
      <c r="M2014">
        <v>48.62</v>
      </c>
      <c r="N2014">
        <v>3.67</v>
      </c>
      <c r="O2014">
        <v>5</v>
      </c>
      <c r="P2014">
        <f t="shared" si="279"/>
        <v>1</v>
      </c>
      <c r="Q2014" t="str">
        <f t="shared" si="280"/>
        <v>Before 01-15</v>
      </c>
      <c r="R2014">
        <f t="shared" si="281"/>
        <v>100.90899999999999</v>
      </c>
      <c r="S2014">
        <f t="shared" si="282"/>
        <v>2018.1799999999998</v>
      </c>
      <c r="T2014">
        <f t="shared" si="283"/>
        <v>1045.7799999999997</v>
      </c>
      <c r="U2014" s="2">
        <f>Monthly_Fixed_Costs!$I$2</f>
        <v>26.363636363636363</v>
      </c>
      <c r="V2014">
        <f t="shared" si="284"/>
        <v>73.400000000000006</v>
      </c>
      <c r="W2014" s="2">
        <f t="shared" si="285"/>
        <v>946.01636363636339</v>
      </c>
      <c r="X2014">
        <f t="shared" si="286"/>
        <v>2</v>
      </c>
      <c r="Y2014">
        <f t="shared" si="287"/>
        <v>0</v>
      </c>
    </row>
    <row r="2015" spans="1:25" x14ac:dyDescent="0.3">
      <c r="A2015" t="s">
        <v>2051</v>
      </c>
      <c r="B2015" s="1">
        <v>45671</v>
      </c>
      <c r="C2015" s="1">
        <v>45675</v>
      </c>
      <c r="D2015" s="1">
        <v>45674</v>
      </c>
      <c r="E2015" t="s">
        <v>16</v>
      </c>
      <c r="F2015" t="s">
        <v>45</v>
      </c>
      <c r="G2015" t="s">
        <v>24</v>
      </c>
      <c r="H2015" t="s">
        <v>19</v>
      </c>
      <c r="I2015" t="s">
        <v>20</v>
      </c>
      <c r="J2015" t="s">
        <v>21</v>
      </c>
      <c r="K2015">
        <v>17</v>
      </c>
      <c r="L2015">
        <v>125.45</v>
      </c>
      <c r="M2015">
        <v>51.19</v>
      </c>
      <c r="N2015">
        <v>9.23</v>
      </c>
      <c r="O2015">
        <v>10</v>
      </c>
      <c r="P2015">
        <f t="shared" si="279"/>
        <v>1</v>
      </c>
      <c r="Q2015" t="str">
        <f t="shared" si="280"/>
        <v>Before 01-15</v>
      </c>
      <c r="R2015">
        <f t="shared" si="281"/>
        <v>112.905</v>
      </c>
      <c r="S2015">
        <f t="shared" si="282"/>
        <v>1919.385</v>
      </c>
      <c r="T2015">
        <f t="shared" si="283"/>
        <v>1049.155</v>
      </c>
      <c r="U2015" s="2">
        <f>Monthly_Fixed_Costs!$I$2</f>
        <v>26.363636363636363</v>
      </c>
      <c r="V2015">
        <f t="shared" si="284"/>
        <v>156.91</v>
      </c>
      <c r="W2015" s="2">
        <f t="shared" si="285"/>
        <v>865.88136363636363</v>
      </c>
      <c r="X2015">
        <f t="shared" si="286"/>
        <v>3</v>
      </c>
      <c r="Y2015">
        <f t="shared" si="287"/>
        <v>0</v>
      </c>
    </row>
    <row r="2016" spans="1:25" x14ac:dyDescent="0.3">
      <c r="A2016" t="s">
        <v>2052</v>
      </c>
      <c r="B2016" s="1">
        <v>45670</v>
      </c>
      <c r="C2016" s="1">
        <v>45674</v>
      </c>
      <c r="D2016" s="1">
        <v>45673</v>
      </c>
      <c r="E2016" t="s">
        <v>23</v>
      </c>
      <c r="F2016" t="s">
        <v>45</v>
      </c>
      <c r="G2016" t="s">
        <v>18</v>
      </c>
      <c r="H2016" t="s">
        <v>37</v>
      </c>
      <c r="I2016" t="s">
        <v>38</v>
      </c>
      <c r="J2016" t="s">
        <v>21</v>
      </c>
      <c r="K2016">
        <v>15</v>
      </c>
      <c r="L2016">
        <v>51</v>
      </c>
      <c r="M2016">
        <v>21.46</v>
      </c>
      <c r="N2016">
        <v>6.97</v>
      </c>
      <c r="O2016">
        <v>10</v>
      </c>
      <c r="P2016">
        <f t="shared" si="279"/>
        <v>1</v>
      </c>
      <c r="Q2016" t="str">
        <f t="shared" si="280"/>
        <v>Before 01-15</v>
      </c>
      <c r="R2016">
        <f t="shared" si="281"/>
        <v>45.9</v>
      </c>
      <c r="S2016">
        <f t="shared" si="282"/>
        <v>688.5</v>
      </c>
      <c r="T2016">
        <f t="shared" si="283"/>
        <v>366.59999999999997</v>
      </c>
      <c r="U2016" s="2">
        <f>Monthly_Fixed_Costs!$I$2</f>
        <v>26.363636363636363</v>
      </c>
      <c r="V2016">
        <f t="shared" si="284"/>
        <v>104.55</v>
      </c>
      <c r="W2016" s="2">
        <f t="shared" si="285"/>
        <v>235.68636363636361</v>
      </c>
      <c r="X2016">
        <f t="shared" si="286"/>
        <v>3</v>
      </c>
      <c r="Y2016">
        <f t="shared" si="287"/>
        <v>0</v>
      </c>
    </row>
    <row r="2017" spans="1:25" x14ac:dyDescent="0.3">
      <c r="A2017" t="s">
        <v>2053</v>
      </c>
      <c r="B2017" s="1">
        <v>45660</v>
      </c>
      <c r="C2017" s="1">
        <v>45663</v>
      </c>
      <c r="D2017" s="1">
        <v>45662</v>
      </c>
      <c r="E2017" t="s">
        <v>23</v>
      </c>
      <c r="F2017" t="s">
        <v>32</v>
      </c>
      <c r="G2017" t="s">
        <v>24</v>
      </c>
      <c r="H2017" t="s">
        <v>19</v>
      </c>
      <c r="I2017" t="s">
        <v>34</v>
      </c>
      <c r="J2017" t="s">
        <v>35</v>
      </c>
      <c r="K2017">
        <v>20</v>
      </c>
      <c r="L2017">
        <v>136.43</v>
      </c>
      <c r="M2017">
        <v>58.05</v>
      </c>
      <c r="N2017">
        <v>8.1999999999999993</v>
      </c>
      <c r="O2017">
        <v>15</v>
      </c>
      <c r="P2017">
        <f t="shared" si="279"/>
        <v>1</v>
      </c>
      <c r="Q2017" t="str">
        <f t="shared" si="280"/>
        <v>Before 01-15</v>
      </c>
      <c r="R2017">
        <f t="shared" si="281"/>
        <v>115.96550000000001</v>
      </c>
      <c r="S2017">
        <f t="shared" si="282"/>
        <v>2319.31</v>
      </c>
      <c r="T2017">
        <f t="shared" si="283"/>
        <v>1158.31</v>
      </c>
      <c r="U2017" s="2">
        <f>Monthly_Fixed_Costs!$I$2</f>
        <v>26.363636363636363</v>
      </c>
      <c r="V2017">
        <f t="shared" si="284"/>
        <v>164</v>
      </c>
      <c r="W2017" s="2">
        <f t="shared" si="285"/>
        <v>967.94636363636357</v>
      </c>
      <c r="X2017">
        <f t="shared" si="286"/>
        <v>2</v>
      </c>
      <c r="Y2017">
        <f t="shared" si="287"/>
        <v>0</v>
      </c>
    </row>
    <row r="2018" spans="1:25" x14ac:dyDescent="0.3">
      <c r="A2018" t="s">
        <v>2054</v>
      </c>
      <c r="B2018" s="1">
        <v>45683</v>
      </c>
      <c r="C2018" s="1">
        <v>45685</v>
      </c>
      <c r="D2018" s="1">
        <v>45687</v>
      </c>
      <c r="E2018" t="s">
        <v>16</v>
      </c>
      <c r="F2018" t="s">
        <v>32</v>
      </c>
      <c r="G2018" t="s">
        <v>24</v>
      </c>
      <c r="H2018" t="s">
        <v>25</v>
      </c>
      <c r="I2018" t="s">
        <v>74</v>
      </c>
      <c r="J2018" t="s">
        <v>27</v>
      </c>
      <c r="K2018">
        <v>7</v>
      </c>
      <c r="L2018">
        <v>171.75</v>
      </c>
      <c r="M2018">
        <v>93.39</v>
      </c>
      <c r="N2018">
        <v>7.38</v>
      </c>
      <c r="O2018">
        <v>15</v>
      </c>
      <c r="P2018">
        <f t="shared" si="279"/>
        <v>0</v>
      </c>
      <c r="Q2018" t="str">
        <f t="shared" si="280"/>
        <v>After 01-15</v>
      </c>
      <c r="R2018">
        <f t="shared" si="281"/>
        <v>145.98749999999998</v>
      </c>
      <c r="S2018">
        <f t="shared" si="282"/>
        <v>1021.9124999999999</v>
      </c>
      <c r="T2018">
        <f t="shared" si="283"/>
        <v>368.18249999999989</v>
      </c>
      <c r="U2018" s="2">
        <f>Monthly_Fixed_Costs!$I$2</f>
        <v>26.363636363636363</v>
      </c>
      <c r="V2018">
        <f t="shared" si="284"/>
        <v>51.66</v>
      </c>
      <c r="W2018" s="2">
        <f t="shared" si="285"/>
        <v>290.15886363636355</v>
      </c>
      <c r="X2018">
        <f t="shared" si="286"/>
        <v>4</v>
      </c>
      <c r="Y2018">
        <f t="shared" si="287"/>
        <v>0</v>
      </c>
    </row>
    <row r="2019" spans="1:25" x14ac:dyDescent="0.3">
      <c r="A2019" t="s">
        <v>2055</v>
      </c>
      <c r="B2019" s="1">
        <v>45688</v>
      </c>
      <c r="C2019" s="1">
        <v>45691</v>
      </c>
      <c r="D2019" s="1">
        <v>45692</v>
      </c>
      <c r="E2019" t="s">
        <v>23</v>
      </c>
      <c r="F2019" t="s">
        <v>17</v>
      </c>
      <c r="G2019" t="s">
        <v>18</v>
      </c>
      <c r="H2019" t="s">
        <v>33</v>
      </c>
      <c r="I2019" t="s">
        <v>38</v>
      </c>
      <c r="J2019" t="s">
        <v>21</v>
      </c>
      <c r="K2019">
        <v>20</v>
      </c>
      <c r="L2019">
        <v>198.89</v>
      </c>
      <c r="M2019">
        <v>94.97</v>
      </c>
      <c r="N2019">
        <v>4.33</v>
      </c>
      <c r="O2019">
        <v>0</v>
      </c>
      <c r="P2019">
        <f t="shared" si="279"/>
        <v>0</v>
      </c>
      <c r="Q2019" t="str">
        <f t="shared" si="280"/>
        <v>After 01-15</v>
      </c>
      <c r="R2019">
        <f t="shared" si="281"/>
        <v>198.89</v>
      </c>
      <c r="S2019">
        <f t="shared" si="282"/>
        <v>3977.7999999999997</v>
      </c>
      <c r="T2019">
        <f t="shared" si="283"/>
        <v>2078.3999999999996</v>
      </c>
      <c r="U2019" s="2">
        <f>Monthly_Fixed_Costs!$I$2</f>
        <v>26.363636363636363</v>
      </c>
      <c r="V2019">
        <f t="shared" si="284"/>
        <v>86.6</v>
      </c>
      <c r="W2019" s="2">
        <f t="shared" si="285"/>
        <v>1965.4363636363632</v>
      </c>
      <c r="X2019">
        <f t="shared" si="286"/>
        <v>4</v>
      </c>
      <c r="Y2019">
        <f t="shared" si="287"/>
        <v>0</v>
      </c>
    </row>
    <row r="2020" spans="1:25" x14ac:dyDescent="0.3">
      <c r="A2020" t="s">
        <v>2056</v>
      </c>
      <c r="B2020" s="1">
        <v>45666</v>
      </c>
      <c r="C2020" s="1">
        <v>45669</v>
      </c>
      <c r="D2020" s="1">
        <v>45669</v>
      </c>
      <c r="E2020" t="s">
        <v>23</v>
      </c>
      <c r="F2020" t="s">
        <v>41</v>
      </c>
      <c r="G2020" t="s">
        <v>24</v>
      </c>
      <c r="H2020" t="s">
        <v>37</v>
      </c>
      <c r="I2020" t="s">
        <v>56</v>
      </c>
      <c r="J2020" t="s">
        <v>35</v>
      </c>
      <c r="K2020">
        <v>1</v>
      </c>
      <c r="L2020">
        <v>107.16</v>
      </c>
      <c r="M2020">
        <v>57.88</v>
      </c>
      <c r="N2020">
        <v>11.46</v>
      </c>
      <c r="O2020">
        <v>0</v>
      </c>
      <c r="P2020">
        <f t="shared" si="279"/>
        <v>1</v>
      </c>
      <c r="Q2020" t="str">
        <f t="shared" si="280"/>
        <v>Before 01-15</v>
      </c>
      <c r="R2020">
        <f t="shared" si="281"/>
        <v>107.16</v>
      </c>
      <c r="S2020">
        <f t="shared" si="282"/>
        <v>107.16</v>
      </c>
      <c r="T2020">
        <f t="shared" si="283"/>
        <v>49.279999999999994</v>
      </c>
      <c r="U2020" s="2">
        <f>Monthly_Fixed_Costs!$I$2</f>
        <v>26.363636363636363</v>
      </c>
      <c r="V2020">
        <f t="shared" si="284"/>
        <v>11.46</v>
      </c>
      <c r="W2020" s="2">
        <f t="shared" si="285"/>
        <v>11.456363636363626</v>
      </c>
      <c r="X2020">
        <f t="shared" si="286"/>
        <v>3</v>
      </c>
      <c r="Y2020">
        <f t="shared" si="287"/>
        <v>0</v>
      </c>
    </row>
    <row r="2021" spans="1:25" x14ac:dyDescent="0.3">
      <c r="A2021" t="s">
        <v>2057</v>
      </c>
      <c r="B2021" s="1">
        <v>45665</v>
      </c>
      <c r="C2021" s="1">
        <v>45669</v>
      </c>
      <c r="D2021" s="1">
        <v>45668</v>
      </c>
      <c r="E2021" t="s">
        <v>16</v>
      </c>
      <c r="F2021" t="s">
        <v>45</v>
      </c>
      <c r="G2021" t="s">
        <v>18</v>
      </c>
      <c r="H2021" t="s">
        <v>33</v>
      </c>
      <c r="I2021" t="s">
        <v>26</v>
      </c>
      <c r="J2021" t="s">
        <v>27</v>
      </c>
      <c r="K2021">
        <v>5</v>
      </c>
      <c r="L2021">
        <v>47.23</v>
      </c>
      <c r="M2021">
        <v>29.77</v>
      </c>
      <c r="N2021">
        <v>6.95</v>
      </c>
      <c r="O2021">
        <v>15</v>
      </c>
      <c r="P2021">
        <f t="shared" si="279"/>
        <v>1</v>
      </c>
      <c r="Q2021" t="str">
        <f t="shared" si="280"/>
        <v>Before 01-15</v>
      </c>
      <c r="R2021">
        <f t="shared" si="281"/>
        <v>40.145499999999998</v>
      </c>
      <c r="S2021">
        <f t="shared" si="282"/>
        <v>200.72749999999999</v>
      </c>
      <c r="T2021">
        <f t="shared" si="283"/>
        <v>51.877499999999998</v>
      </c>
      <c r="U2021" s="2">
        <f>Monthly_Fixed_Costs!$I$2</f>
        <v>26.363636363636363</v>
      </c>
      <c r="V2021">
        <f t="shared" si="284"/>
        <v>34.75</v>
      </c>
      <c r="W2021" s="2">
        <f t="shared" si="285"/>
        <v>-9.236136363636362</v>
      </c>
      <c r="X2021">
        <f t="shared" si="286"/>
        <v>3</v>
      </c>
      <c r="Y2021">
        <f t="shared" si="287"/>
        <v>1</v>
      </c>
    </row>
    <row r="2022" spans="1:25" x14ac:dyDescent="0.3">
      <c r="A2022" t="s">
        <v>2058</v>
      </c>
      <c r="B2022" s="1">
        <v>45681</v>
      </c>
      <c r="C2022" s="1">
        <v>45683</v>
      </c>
      <c r="D2022" s="1">
        <v>45682</v>
      </c>
      <c r="E2022" t="s">
        <v>16</v>
      </c>
      <c r="F2022" t="s">
        <v>41</v>
      </c>
      <c r="G2022" t="s">
        <v>18</v>
      </c>
      <c r="H2022" t="s">
        <v>25</v>
      </c>
      <c r="I2022" t="s">
        <v>74</v>
      </c>
      <c r="J2022" t="s">
        <v>27</v>
      </c>
      <c r="K2022">
        <v>4</v>
      </c>
      <c r="L2022">
        <v>29.28</v>
      </c>
      <c r="M2022">
        <v>12.09</v>
      </c>
      <c r="N2022">
        <v>6.05</v>
      </c>
      <c r="O2022">
        <v>5</v>
      </c>
      <c r="P2022">
        <f t="shared" si="279"/>
        <v>1</v>
      </c>
      <c r="Q2022" t="str">
        <f t="shared" si="280"/>
        <v>After 01-15</v>
      </c>
      <c r="R2022">
        <f t="shared" si="281"/>
        <v>27.815999999999999</v>
      </c>
      <c r="S2022">
        <f t="shared" si="282"/>
        <v>111.264</v>
      </c>
      <c r="T2022">
        <f t="shared" si="283"/>
        <v>62.903999999999996</v>
      </c>
      <c r="U2022" s="2">
        <f>Monthly_Fixed_Costs!$I$2</f>
        <v>26.363636363636363</v>
      </c>
      <c r="V2022">
        <f t="shared" si="284"/>
        <v>24.2</v>
      </c>
      <c r="W2022" s="2">
        <f t="shared" si="285"/>
        <v>12.340363636363634</v>
      </c>
      <c r="X2022">
        <f t="shared" si="286"/>
        <v>1</v>
      </c>
      <c r="Y2022">
        <f t="shared" si="287"/>
        <v>0</v>
      </c>
    </row>
    <row r="2023" spans="1:25" x14ac:dyDescent="0.3">
      <c r="A2023" t="s">
        <v>2059</v>
      </c>
      <c r="B2023" s="1">
        <v>45675</v>
      </c>
      <c r="C2023" s="1">
        <v>45677</v>
      </c>
      <c r="D2023" s="1">
        <v>45679</v>
      </c>
      <c r="E2023" t="s">
        <v>23</v>
      </c>
      <c r="F2023" t="s">
        <v>41</v>
      </c>
      <c r="G2023" t="s">
        <v>18</v>
      </c>
      <c r="H2023" t="s">
        <v>19</v>
      </c>
      <c r="I2023" t="s">
        <v>74</v>
      </c>
      <c r="J2023" t="s">
        <v>27</v>
      </c>
      <c r="K2023">
        <v>15</v>
      </c>
      <c r="L2023">
        <v>30.58</v>
      </c>
      <c r="M2023">
        <v>19.829999999999998</v>
      </c>
      <c r="N2023">
        <v>8.08</v>
      </c>
      <c r="O2023">
        <v>0</v>
      </c>
      <c r="P2023">
        <f t="shared" si="279"/>
        <v>0</v>
      </c>
      <c r="Q2023" t="str">
        <f t="shared" si="280"/>
        <v>After 01-15</v>
      </c>
      <c r="R2023">
        <f t="shared" si="281"/>
        <v>30.58</v>
      </c>
      <c r="S2023">
        <f t="shared" si="282"/>
        <v>458.7</v>
      </c>
      <c r="T2023">
        <f t="shared" si="283"/>
        <v>161.25</v>
      </c>
      <c r="U2023" s="2">
        <f>Monthly_Fixed_Costs!$I$2</f>
        <v>26.363636363636363</v>
      </c>
      <c r="V2023">
        <f t="shared" si="284"/>
        <v>121.2</v>
      </c>
      <c r="W2023" s="2">
        <f t="shared" si="285"/>
        <v>13.686363636363637</v>
      </c>
      <c r="X2023">
        <f t="shared" si="286"/>
        <v>4</v>
      </c>
      <c r="Y2023">
        <f t="shared" si="287"/>
        <v>0</v>
      </c>
    </row>
    <row r="2024" spans="1:25" x14ac:dyDescent="0.3">
      <c r="A2024" t="s">
        <v>2060</v>
      </c>
      <c r="B2024" s="1">
        <v>45667</v>
      </c>
      <c r="C2024" s="1">
        <v>45671</v>
      </c>
      <c r="D2024" s="1">
        <v>45670</v>
      </c>
      <c r="E2024" t="s">
        <v>23</v>
      </c>
      <c r="F2024" t="s">
        <v>32</v>
      </c>
      <c r="G2024" t="s">
        <v>18</v>
      </c>
      <c r="H2024" t="s">
        <v>25</v>
      </c>
      <c r="I2024" t="s">
        <v>26</v>
      </c>
      <c r="J2024" t="s">
        <v>27</v>
      </c>
      <c r="K2024">
        <v>9</v>
      </c>
      <c r="L2024">
        <v>142.93</v>
      </c>
      <c r="M2024">
        <v>69.11</v>
      </c>
      <c r="N2024">
        <v>6.03</v>
      </c>
      <c r="O2024">
        <v>5</v>
      </c>
      <c r="P2024">
        <f t="shared" si="279"/>
        <v>1</v>
      </c>
      <c r="Q2024" t="str">
        <f t="shared" si="280"/>
        <v>Before 01-15</v>
      </c>
      <c r="R2024">
        <f t="shared" si="281"/>
        <v>135.7835</v>
      </c>
      <c r="S2024">
        <f t="shared" si="282"/>
        <v>1222.0515</v>
      </c>
      <c r="T2024">
        <f t="shared" si="283"/>
        <v>600.06150000000002</v>
      </c>
      <c r="U2024" s="2">
        <f>Monthly_Fixed_Costs!$I$2</f>
        <v>26.363636363636363</v>
      </c>
      <c r="V2024">
        <f t="shared" si="284"/>
        <v>54.27</v>
      </c>
      <c r="W2024" s="2">
        <f t="shared" si="285"/>
        <v>519.42786363636367</v>
      </c>
      <c r="X2024">
        <f t="shared" si="286"/>
        <v>3</v>
      </c>
      <c r="Y2024">
        <f t="shared" si="287"/>
        <v>0</v>
      </c>
    </row>
    <row r="2025" spans="1:25" x14ac:dyDescent="0.3">
      <c r="A2025" t="s">
        <v>2061</v>
      </c>
      <c r="B2025" s="1">
        <v>45683</v>
      </c>
      <c r="C2025" s="1">
        <v>45686</v>
      </c>
      <c r="D2025" s="1">
        <v>45686</v>
      </c>
      <c r="E2025" t="s">
        <v>23</v>
      </c>
      <c r="F2025" t="s">
        <v>45</v>
      </c>
      <c r="G2025" t="s">
        <v>18</v>
      </c>
      <c r="H2025" t="s">
        <v>37</v>
      </c>
      <c r="I2025" t="s">
        <v>74</v>
      </c>
      <c r="J2025" t="s">
        <v>27</v>
      </c>
      <c r="K2025">
        <v>5</v>
      </c>
      <c r="L2025">
        <v>161.56</v>
      </c>
      <c r="M2025">
        <v>68.900000000000006</v>
      </c>
      <c r="N2025">
        <v>8.93</v>
      </c>
      <c r="O2025">
        <v>10</v>
      </c>
      <c r="P2025">
        <f t="shared" si="279"/>
        <v>1</v>
      </c>
      <c r="Q2025" t="str">
        <f t="shared" si="280"/>
        <v>After 01-15</v>
      </c>
      <c r="R2025">
        <f t="shared" si="281"/>
        <v>145.404</v>
      </c>
      <c r="S2025">
        <f t="shared" si="282"/>
        <v>727.02</v>
      </c>
      <c r="T2025">
        <f t="shared" si="283"/>
        <v>382.52</v>
      </c>
      <c r="U2025" s="2">
        <f>Monthly_Fixed_Costs!$I$2</f>
        <v>26.363636363636363</v>
      </c>
      <c r="V2025">
        <f t="shared" si="284"/>
        <v>44.65</v>
      </c>
      <c r="W2025" s="2">
        <f t="shared" si="285"/>
        <v>311.50636363636363</v>
      </c>
      <c r="X2025">
        <f t="shared" si="286"/>
        <v>3</v>
      </c>
      <c r="Y2025">
        <f t="shared" si="287"/>
        <v>0</v>
      </c>
    </row>
    <row r="2026" spans="1:25" x14ac:dyDescent="0.3">
      <c r="A2026" t="s">
        <v>2062</v>
      </c>
      <c r="B2026" s="1">
        <v>45682</v>
      </c>
      <c r="C2026" s="1">
        <v>45686</v>
      </c>
      <c r="D2026" s="1">
        <v>45685</v>
      </c>
      <c r="E2026" t="s">
        <v>23</v>
      </c>
      <c r="F2026" t="s">
        <v>45</v>
      </c>
      <c r="G2026" t="s">
        <v>24</v>
      </c>
      <c r="H2026" t="s">
        <v>25</v>
      </c>
      <c r="I2026" t="s">
        <v>20</v>
      </c>
      <c r="J2026" t="s">
        <v>21</v>
      </c>
      <c r="K2026">
        <v>10</v>
      </c>
      <c r="L2026">
        <v>20.5</v>
      </c>
      <c r="M2026">
        <v>9.9600000000000009</v>
      </c>
      <c r="N2026">
        <v>10.45</v>
      </c>
      <c r="O2026">
        <v>10</v>
      </c>
      <c r="P2026">
        <f t="shared" si="279"/>
        <v>1</v>
      </c>
      <c r="Q2026" t="str">
        <f t="shared" si="280"/>
        <v>After 01-15</v>
      </c>
      <c r="R2026">
        <f t="shared" si="281"/>
        <v>18.45</v>
      </c>
      <c r="S2026">
        <f t="shared" si="282"/>
        <v>184.5</v>
      </c>
      <c r="T2026">
        <f t="shared" si="283"/>
        <v>84.899999999999991</v>
      </c>
      <c r="U2026" s="2">
        <f>Monthly_Fixed_Costs!$I$2</f>
        <v>26.363636363636363</v>
      </c>
      <c r="V2026">
        <f t="shared" si="284"/>
        <v>104.5</v>
      </c>
      <c r="W2026" s="2">
        <f t="shared" si="285"/>
        <v>-45.963636363636382</v>
      </c>
      <c r="X2026">
        <f t="shared" si="286"/>
        <v>3</v>
      </c>
      <c r="Y2026">
        <f t="shared" si="287"/>
        <v>1</v>
      </c>
    </row>
    <row r="2027" spans="1:25" x14ac:dyDescent="0.3">
      <c r="A2027" t="s">
        <v>2063</v>
      </c>
      <c r="B2027" s="1">
        <v>45675</v>
      </c>
      <c r="C2027" s="1">
        <v>45678</v>
      </c>
      <c r="D2027" s="1">
        <v>45680</v>
      </c>
      <c r="E2027" t="s">
        <v>16</v>
      </c>
      <c r="F2027" t="s">
        <v>41</v>
      </c>
      <c r="G2027" t="s">
        <v>24</v>
      </c>
      <c r="H2027" t="s">
        <v>19</v>
      </c>
      <c r="I2027" t="s">
        <v>34</v>
      </c>
      <c r="J2027" t="s">
        <v>35</v>
      </c>
      <c r="K2027">
        <v>8</v>
      </c>
      <c r="L2027">
        <v>167.8</v>
      </c>
      <c r="M2027">
        <v>102.3</v>
      </c>
      <c r="N2027">
        <v>11.04</v>
      </c>
      <c r="O2027">
        <v>5</v>
      </c>
      <c r="P2027">
        <f t="shared" si="279"/>
        <v>0</v>
      </c>
      <c r="Q2027" t="str">
        <f t="shared" si="280"/>
        <v>After 01-15</v>
      </c>
      <c r="R2027">
        <f t="shared" si="281"/>
        <v>159.41</v>
      </c>
      <c r="S2027">
        <f t="shared" si="282"/>
        <v>1275.28</v>
      </c>
      <c r="T2027">
        <f t="shared" si="283"/>
        <v>456.88</v>
      </c>
      <c r="U2027" s="2">
        <f>Monthly_Fixed_Costs!$I$2</f>
        <v>26.363636363636363</v>
      </c>
      <c r="V2027">
        <f t="shared" si="284"/>
        <v>88.32</v>
      </c>
      <c r="W2027" s="2">
        <f t="shared" si="285"/>
        <v>342.19636363636363</v>
      </c>
      <c r="X2027">
        <f t="shared" si="286"/>
        <v>5</v>
      </c>
      <c r="Y2027">
        <f t="shared" si="287"/>
        <v>0</v>
      </c>
    </row>
    <row r="2028" spans="1:25" x14ac:dyDescent="0.3">
      <c r="A2028" t="s">
        <v>2064</v>
      </c>
      <c r="B2028" s="1">
        <v>45682</v>
      </c>
      <c r="C2028" s="1">
        <v>45684</v>
      </c>
      <c r="D2028" s="1">
        <v>45683</v>
      </c>
      <c r="E2028" t="s">
        <v>16</v>
      </c>
      <c r="F2028" t="s">
        <v>41</v>
      </c>
      <c r="G2028" t="s">
        <v>18</v>
      </c>
      <c r="H2028" t="s">
        <v>25</v>
      </c>
      <c r="I2028" t="s">
        <v>29</v>
      </c>
      <c r="J2028" t="s">
        <v>27</v>
      </c>
      <c r="K2028">
        <v>7</v>
      </c>
      <c r="L2028">
        <v>137.1</v>
      </c>
      <c r="M2028">
        <v>64.2</v>
      </c>
      <c r="N2028">
        <v>10.87</v>
      </c>
      <c r="O2028">
        <v>0</v>
      </c>
      <c r="P2028">
        <f t="shared" si="279"/>
        <v>1</v>
      </c>
      <c r="Q2028" t="str">
        <f t="shared" si="280"/>
        <v>After 01-15</v>
      </c>
      <c r="R2028">
        <f t="shared" si="281"/>
        <v>137.1</v>
      </c>
      <c r="S2028">
        <f t="shared" si="282"/>
        <v>959.69999999999993</v>
      </c>
      <c r="T2028">
        <f t="shared" si="283"/>
        <v>510.2999999999999</v>
      </c>
      <c r="U2028" s="2">
        <f>Monthly_Fixed_Costs!$I$2</f>
        <v>26.363636363636363</v>
      </c>
      <c r="V2028">
        <f t="shared" si="284"/>
        <v>76.089999999999989</v>
      </c>
      <c r="W2028" s="2">
        <f t="shared" si="285"/>
        <v>407.84636363636355</v>
      </c>
      <c r="X2028">
        <f t="shared" si="286"/>
        <v>1</v>
      </c>
      <c r="Y2028">
        <f t="shared" si="287"/>
        <v>0</v>
      </c>
    </row>
    <row r="2029" spans="1:25" x14ac:dyDescent="0.3">
      <c r="A2029" t="s">
        <v>2065</v>
      </c>
      <c r="B2029" s="1">
        <v>45674</v>
      </c>
      <c r="C2029" s="1">
        <v>45676</v>
      </c>
      <c r="D2029" s="1">
        <v>45676</v>
      </c>
      <c r="E2029" t="s">
        <v>16</v>
      </c>
      <c r="F2029" t="s">
        <v>17</v>
      </c>
      <c r="G2029" t="s">
        <v>18</v>
      </c>
      <c r="H2029" t="s">
        <v>19</v>
      </c>
      <c r="I2029" t="s">
        <v>20</v>
      </c>
      <c r="J2029" t="s">
        <v>21</v>
      </c>
      <c r="K2029">
        <v>8</v>
      </c>
      <c r="L2029">
        <v>76.989999999999995</v>
      </c>
      <c r="M2029">
        <v>48.64</v>
      </c>
      <c r="N2029">
        <v>6.25</v>
      </c>
      <c r="O2029">
        <v>10</v>
      </c>
      <c r="P2029">
        <f t="shared" si="279"/>
        <v>1</v>
      </c>
      <c r="Q2029" t="str">
        <f t="shared" si="280"/>
        <v>After 01-15</v>
      </c>
      <c r="R2029">
        <f t="shared" si="281"/>
        <v>69.290999999999997</v>
      </c>
      <c r="S2029">
        <f t="shared" si="282"/>
        <v>554.32799999999997</v>
      </c>
      <c r="T2029">
        <f t="shared" si="283"/>
        <v>165.20799999999997</v>
      </c>
      <c r="U2029" s="2">
        <f>Monthly_Fixed_Costs!$I$2</f>
        <v>26.363636363636363</v>
      </c>
      <c r="V2029">
        <f t="shared" si="284"/>
        <v>50</v>
      </c>
      <c r="W2029" s="2">
        <f t="shared" si="285"/>
        <v>88.84436363636361</v>
      </c>
      <c r="X2029">
        <f t="shared" si="286"/>
        <v>2</v>
      </c>
      <c r="Y2029">
        <f t="shared" si="287"/>
        <v>0</v>
      </c>
    </row>
    <row r="2030" spans="1:25" x14ac:dyDescent="0.3">
      <c r="A2030" t="s">
        <v>2066</v>
      </c>
      <c r="B2030" s="1">
        <v>45666</v>
      </c>
      <c r="C2030" s="1">
        <v>45669</v>
      </c>
      <c r="D2030" s="1">
        <v>45668</v>
      </c>
      <c r="E2030" t="s">
        <v>23</v>
      </c>
      <c r="F2030" t="s">
        <v>17</v>
      </c>
      <c r="G2030" t="s">
        <v>18</v>
      </c>
      <c r="H2030" t="s">
        <v>25</v>
      </c>
      <c r="I2030" t="s">
        <v>38</v>
      </c>
      <c r="J2030" t="s">
        <v>21</v>
      </c>
      <c r="K2030">
        <v>13</v>
      </c>
      <c r="L2030">
        <v>142.97</v>
      </c>
      <c r="M2030">
        <v>78.760000000000005</v>
      </c>
      <c r="N2030">
        <v>9.89</v>
      </c>
      <c r="O2030">
        <v>0</v>
      </c>
      <c r="P2030">
        <f t="shared" si="279"/>
        <v>1</v>
      </c>
      <c r="Q2030" t="str">
        <f t="shared" si="280"/>
        <v>Before 01-15</v>
      </c>
      <c r="R2030">
        <f t="shared" si="281"/>
        <v>142.97</v>
      </c>
      <c r="S2030">
        <f t="shared" si="282"/>
        <v>1858.61</v>
      </c>
      <c r="T2030">
        <f t="shared" si="283"/>
        <v>834.72999999999979</v>
      </c>
      <c r="U2030" s="2">
        <f>Monthly_Fixed_Costs!$I$2</f>
        <v>26.363636363636363</v>
      </c>
      <c r="V2030">
        <f t="shared" si="284"/>
        <v>128.57</v>
      </c>
      <c r="W2030" s="2">
        <f t="shared" si="285"/>
        <v>679.79636363636337</v>
      </c>
      <c r="X2030">
        <f t="shared" si="286"/>
        <v>2</v>
      </c>
      <c r="Y2030">
        <f t="shared" si="287"/>
        <v>0</v>
      </c>
    </row>
    <row r="2031" spans="1:25" x14ac:dyDescent="0.3">
      <c r="A2031" t="s">
        <v>2067</v>
      </c>
      <c r="B2031" s="1">
        <v>45670</v>
      </c>
      <c r="C2031" s="1">
        <v>45672</v>
      </c>
      <c r="D2031" s="1">
        <v>45672</v>
      </c>
      <c r="E2031" t="s">
        <v>23</v>
      </c>
      <c r="F2031" t="s">
        <v>41</v>
      </c>
      <c r="G2031" t="s">
        <v>24</v>
      </c>
      <c r="H2031" t="s">
        <v>37</v>
      </c>
      <c r="I2031" t="s">
        <v>29</v>
      </c>
      <c r="J2031" t="s">
        <v>27</v>
      </c>
      <c r="K2031">
        <v>11</v>
      </c>
      <c r="L2031">
        <v>74.16</v>
      </c>
      <c r="M2031">
        <v>36.47</v>
      </c>
      <c r="N2031">
        <v>8.92</v>
      </c>
      <c r="O2031">
        <v>15</v>
      </c>
      <c r="P2031">
        <f t="shared" si="279"/>
        <v>1</v>
      </c>
      <c r="Q2031" t="str">
        <f t="shared" si="280"/>
        <v>Before 01-15</v>
      </c>
      <c r="R2031">
        <f t="shared" si="281"/>
        <v>63.035999999999994</v>
      </c>
      <c r="S2031">
        <f t="shared" si="282"/>
        <v>693.39599999999996</v>
      </c>
      <c r="T2031">
        <f t="shared" si="283"/>
        <v>292.226</v>
      </c>
      <c r="U2031" s="2">
        <f>Monthly_Fixed_Costs!$I$2</f>
        <v>26.363636363636363</v>
      </c>
      <c r="V2031">
        <f t="shared" si="284"/>
        <v>98.12</v>
      </c>
      <c r="W2031" s="2">
        <f t="shared" si="285"/>
        <v>167.74236363636362</v>
      </c>
      <c r="X2031">
        <f t="shared" si="286"/>
        <v>2</v>
      </c>
      <c r="Y2031">
        <f t="shared" si="287"/>
        <v>0</v>
      </c>
    </row>
    <row r="2032" spans="1:25" x14ac:dyDescent="0.3">
      <c r="A2032" t="s">
        <v>2068</v>
      </c>
      <c r="B2032" s="1">
        <v>45678</v>
      </c>
      <c r="C2032" s="1">
        <v>45680</v>
      </c>
      <c r="D2032" s="1">
        <v>45681</v>
      </c>
      <c r="E2032" t="s">
        <v>16</v>
      </c>
      <c r="F2032" t="s">
        <v>41</v>
      </c>
      <c r="G2032" t="s">
        <v>18</v>
      </c>
      <c r="H2032" t="s">
        <v>33</v>
      </c>
      <c r="I2032" t="s">
        <v>26</v>
      </c>
      <c r="J2032" t="s">
        <v>27</v>
      </c>
      <c r="K2032">
        <v>14</v>
      </c>
      <c r="L2032">
        <v>121.19</v>
      </c>
      <c r="M2032">
        <v>69.73</v>
      </c>
      <c r="N2032">
        <v>5.71</v>
      </c>
      <c r="O2032">
        <v>10</v>
      </c>
      <c r="P2032">
        <f t="shared" si="279"/>
        <v>0</v>
      </c>
      <c r="Q2032" t="str">
        <f t="shared" si="280"/>
        <v>After 01-15</v>
      </c>
      <c r="R2032">
        <f t="shared" si="281"/>
        <v>109.071</v>
      </c>
      <c r="S2032">
        <f t="shared" si="282"/>
        <v>1526.9939999999999</v>
      </c>
      <c r="T2032">
        <f t="shared" si="283"/>
        <v>550.77399999999989</v>
      </c>
      <c r="U2032" s="2">
        <f>Monthly_Fixed_Costs!$I$2</f>
        <v>26.363636363636363</v>
      </c>
      <c r="V2032">
        <f t="shared" si="284"/>
        <v>79.94</v>
      </c>
      <c r="W2032" s="2">
        <f t="shared" si="285"/>
        <v>444.47036363636352</v>
      </c>
      <c r="X2032">
        <f t="shared" si="286"/>
        <v>3</v>
      </c>
      <c r="Y2032">
        <f t="shared" si="287"/>
        <v>0</v>
      </c>
    </row>
    <row r="2033" spans="1:25" x14ac:dyDescent="0.3">
      <c r="A2033" t="s">
        <v>2069</v>
      </c>
      <c r="B2033" s="1">
        <v>45681</v>
      </c>
      <c r="C2033" s="1">
        <v>45683</v>
      </c>
      <c r="D2033" s="1">
        <v>45684</v>
      </c>
      <c r="E2033" t="s">
        <v>16</v>
      </c>
      <c r="F2033" t="s">
        <v>32</v>
      </c>
      <c r="G2033" t="s">
        <v>24</v>
      </c>
      <c r="H2033" t="s">
        <v>37</v>
      </c>
      <c r="I2033" t="s">
        <v>26</v>
      </c>
      <c r="J2033" t="s">
        <v>27</v>
      </c>
      <c r="K2033">
        <v>17</v>
      </c>
      <c r="L2033">
        <v>59.93</v>
      </c>
      <c r="M2033">
        <v>37.380000000000003</v>
      </c>
      <c r="N2033">
        <v>11.03</v>
      </c>
      <c r="O2033">
        <v>15</v>
      </c>
      <c r="P2033">
        <f t="shared" si="279"/>
        <v>0</v>
      </c>
      <c r="Q2033" t="str">
        <f t="shared" si="280"/>
        <v>After 01-15</v>
      </c>
      <c r="R2033">
        <f t="shared" si="281"/>
        <v>50.9405</v>
      </c>
      <c r="S2033">
        <f t="shared" si="282"/>
        <v>865.98850000000004</v>
      </c>
      <c r="T2033">
        <f t="shared" si="283"/>
        <v>230.52850000000001</v>
      </c>
      <c r="U2033" s="2">
        <f>Monthly_Fixed_Costs!$I$2</f>
        <v>26.363636363636363</v>
      </c>
      <c r="V2033">
        <f t="shared" si="284"/>
        <v>187.51</v>
      </c>
      <c r="W2033" s="2">
        <f t="shared" si="285"/>
        <v>16.654863636363643</v>
      </c>
      <c r="X2033">
        <f t="shared" si="286"/>
        <v>3</v>
      </c>
      <c r="Y2033">
        <f t="shared" si="287"/>
        <v>0</v>
      </c>
    </row>
    <row r="2034" spans="1:25" x14ac:dyDescent="0.3">
      <c r="A2034" t="s">
        <v>2070</v>
      </c>
      <c r="B2034" s="1">
        <v>45678</v>
      </c>
      <c r="C2034" s="1">
        <v>45681</v>
      </c>
      <c r="D2034" s="1">
        <v>45681</v>
      </c>
      <c r="E2034" t="s">
        <v>16</v>
      </c>
      <c r="F2034" t="s">
        <v>41</v>
      </c>
      <c r="G2034" t="s">
        <v>24</v>
      </c>
      <c r="H2034" t="s">
        <v>25</v>
      </c>
      <c r="I2034" t="s">
        <v>74</v>
      </c>
      <c r="J2034" t="s">
        <v>27</v>
      </c>
      <c r="K2034">
        <v>16</v>
      </c>
      <c r="L2034">
        <v>134.5</v>
      </c>
      <c r="M2034">
        <v>74.89</v>
      </c>
      <c r="N2034">
        <v>11.79</v>
      </c>
      <c r="O2034">
        <v>5</v>
      </c>
      <c r="P2034">
        <f t="shared" si="279"/>
        <v>1</v>
      </c>
      <c r="Q2034" t="str">
        <f t="shared" si="280"/>
        <v>After 01-15</v>
      </c>
      <c r="R2034">
        <f t="shared" si="281"/>
        <v>127.77499999999999</v>
      </c>
      <c r="S2034">
        <f t="shared" si="282"/>
        <v>2044.3999999999999</v>
      </c>
      <c r="T2034">
        <f t="shared" si="283"/>
        <v>846.15999999999985</v>
      </c>
      <c r="U2034" s="2">
        <f>Monthly_Fixed_Costs!$I$2</f>
        <v>26.363636363636363</v>
      </c>
      <c r="V2034">
        <f t="shared" si="284"/>
        <v>188.64</v>
      </c>
      <c r="W2034" s="2">
        <f t="shared" si="285"/>
        <v>631.15636363636349</v>
      </c>
      <c r="X2034">
        <f t="shared" si="286"/>
        <v>3</v>
      </c>
      <c r="Y2034">
        <f t="shared" si="287"/>
        <v>0</v>
      </c>
    </row>
    <row r="2035" spans="1:25" x14ac:dyDescent="0.3">
      <c r="A2035" t="s">
        <v>2071</v>
      </c>
      <c r="B2035" s="1">
        <v>45667</v>
      </c>
      <c r="C2035" s="1">
        <v>45669</v>
      </c>
      <c r="D2035" s="1">
        <v>45668</v>
      </c>
      <c r="E2035" t="s">
        <v>23</v>
      </c>
      <c r="F2035" t="s">
        <v>41</v>
      </c>
      <c r="G2035" t="s">
        <v>18</v>
      </c>
      <c r="H2035" t="s">
        <v>25</v>
      </c>
      <c r="I2035" t="s">
        <v>34</v>
      </c>
      <c r="J2035" t="s">
        <v>35</v>
      </c>
      <c r="K2035">
        <v>19</v>
      </c>
      <c r="L2035">
        <v>181.89</v>
      </c>
      <c r="M2035">
        <v>88.35</v>
      </c>
      <c r="N2035">
        <v>6.31</v>
      </c>
      <c r="O2035">
        <v>15</v>
      </c>
      <c r="P2035">
        <f t="shared" si="279"/>
        <v>1</v>
      </c>
      <c r="Q2035" t="str">
        <f t="shared" si="280"/>
        <v>Before 01-15</v>
      </c>
      <c r="R2035">
        <f t="shared" si="281"/>
        <v>154.60649999999998</v>
      </c>
      <c r="S2035">
        <f t="shared" si="282"/>
        <v>2937.5234999999998</v>
      </c>
      <c r="T2035">
        <f t="shared" si="283"/>
        <v>1258.8734999999999</v>
      </c>
      <c r="U2035" s="2">
        <f>Monthly_Fixed_Costs!$I$2</f>
        <v>26.363636363636363</v>
      </c>
      <c r="V2035">
        <f t="shared" si="284"/>
        <v>119.88999999999999</v>
      </c>
      <c r="W2035" s="2">
        <f t="shared" si="285"/>
        <v>1112.6198636363636</v>
      </c>
      <c r="X2035">
        <f t="shared" si="286"/>
        <v>1</v>
      </c>
      <c r="Y2035">
        <f t="shared" si="287"/>
        <v>0</v>
      </c>
    </row>
    <row r="2036" spans="1:25" x14ac:dyDescent="0.3">
      <c r="A2036" t="s">
        <v>2072</v>
      </c>
      <c r="B2036" s="1">
        <v>45661</v>
      </c>
      <c r="C2036" s="1">
        <v>45663</v>
      </c>
      <c r="D2036" s="1">
        <v>45663</v>
      </c>
      <c r="E2036" t="s">
        <v>23</v>
      </c>
      <c r="F2036" t="s">
        <v>17</v>
      </c>
      <c r="G2036" t="s">
        <v>18</v>
      </c>
      <c r="H2036" t="s">
        <v>33</v>
      </c>
      <c r="I2036" t="s">
        <v>29</v>
      </c>
      <c r="J2036" t="s">
        <v>27</v>
      </c>
      <c r="K2036">
        <v>18</v>
      </c>
      <c r="L2036">
        <v>164.24</v>
      </c>
      <c r="M2036">
        <v>77.34</v>
      </c>
      <c r="N2036">
        <v>10.130000000000001</v>
      </c>
      <c r="O2036">
        <v>5</v>
      </c>
      <c r="P2036">
        <f t="shared" si="279"/>
        <v>1</v>
      </c>
      <c r="Q2036" t="str">
        <f t="shared" si="280"/>
        <v>Before 01-15</v>
      </c>
      <c r="R2036">
        <f t="shared" si="281"/>
        <v>156.02799999999999</v>
      </c>
      <c r="S2036">
        <f t="shared" si="282"/>
        <v>2808.5039999999999</v>
      </c>
      <c r="T2036">
        <f t="shared" si="283"/>
        <v>1416.3839999999998</v>
      </c>
      <c r="U2036" s="2">
        <f>Monthly_Fixed_Costs!$I$2</f>
        <v>26.363636363636363</v>
      </c>
      <c r="V2036">
        <f t="shared" si="284"/>
        <v>182.34</v>
      </c>
      <c r="W2036" s="2">
        <f t="shared" si="285"/>
        <v>1207.6803636363634</v>
      </c>
      <c r="X2036">
        <f t="shared" si="286"/>
        <v>2</v>
      </c>
      <c r="Y2036">
        <f t="shared" si="287"/>
        <v>0</v>
      </c>
    </row>
    <row r="2037" spans="1:25" x14ac:dyDescent="0.3">
      <c r="A2037" t="s">
        <v>2073</v>
      </c>
      <c r="B2037" s="1">
        <v>45684</v>
      </c>
      <c r="C2037" s="1">
        <v>45688</v>
      </c>
      <c r="D2037" s="1">
        <v>45688</v>
      </c>
      <c r="E2037" t="s">
        <v>16</v>
      </c>
      <c r="F2037" t="s">
        <v>45</v>
      </c>
      <c r="G2037" t="s">
        <v>24</v>
      </c>
      <c r="H2037" t="s">
        <v>19</v>
      </c>
      <c r="I2037" t="s">
        <v>47</v>
      </c>
      <c r="J2037" t="s">
        <v>35</v>
      </c>
      <c r="K2037">
        <v>13</v>
      </c>
      <c r="L2037">
        <v>180.28</v>
      </c>
      <c r="M2037">
        <v>81.209999999999994</v>
      </c>
      <c r="N2037">
        <v>3.71</v>
      </c>
      <c r="O2037">
        <v>0</v>
      </c>
      <c r="P2037">
        <f t="shared" si="279"/>
        <v>1</v>
      </c>
      <c r="Q2037" t="str">
        <f t="shared" si="280"/>
        <v>After 01-15</v>
      </c>
      <c r="R2037">
        <f t="shared" si="281"/>
        <v>180.28</v>
      </c>
      <c r="S2037">
        <f t="shared" si="282"/>
        <v>2343.64</v>
      </c>
      <c r="T2037">
        <f t="shared" si="283"/>
        <v>1287.9099999999999</v>
      </c>
      <c r="U2037" s="2">
        <f>Monthly_Fixed_Costs!$I$2</f>
        <v>26.363636363636363</v>
      </c>
      <c r="V2037">
        <f t="shared" si="284"/>
        <v>48.23</v>
      </c>
      <c r="W2037" s="2">
        <f t="shared" si="285"/>
        <v>1213.3163636363636</v>
      </c>
      <c r="X2037">
        <f t="shared" si="286"/>
        <v>4</v>
      </c>
      <c r="Y2037">
        <f t="shared" si="287"/>
        <v>0</v>
      </c>
    </row>
    <row r="2038" spans="1:25" x14ac:dyDescent="0.3">
      <c r="A2038" t="s">
        <v>2074</v>
      </c>
      <c r="B2038" s="1">
        <v>45666</v>
      </c>
      <c r="C2038" s="1">
        <v>45669</v>
      </c>
      <c r="D2038" s="1">
        <v>45668</v>
      </c>
      <c r="E2038" t="s">
        <v>16</v>
      </c>
      <c r="F2038" t="s">
        <v>17</v>
      </c>
      <c r="G2038" t="s">
        <v>24</v>
      </c>
      <c r="H2038" t="s">
        <v>33</v>
      </c>
      <c r="I2038" t="s">
        <v>47</v>
      </c>
      <c r="J2038" t="s">
        <v>35</v>
      </c>
      <c r="K2038">
        <v>16</v>
      </c>
      <c r="L2038">
        <v>80.92</v>
      </c>
      <c r="M2038">
        <v>37.83</v>
      </c>
      <c r="N2038">
        <v>9.9700000000000006</v>
      </c>
      <c r="O2038">
        <v>0</v>
      </c>
      <c r="P2038">
        <f t="shared" si="279"/>
        <v>1</v>
      </c>
      <c r="Q2038" t="str">
        <f t="shared" si="280"/>
        <v>Before 01-15</v>
      </c>
      <c r="R2038">
        <f t="shared" si="281"/>
        <v>80.92</v>
      </c>
      <c r="S2038">
        <f t="shared" si="282"/>
        <v>1294.72</v>
      </c>
      <c r="T2038">
        <f t="shared" si="283"/>
        <v>689.44</v>
      </c>
      <c r="U2038" s="2">
        <f>Monthly_Fixed_Costs!$I$2</f>
        <v>26.363636363636363</v>
      </c>
      <c r="V2038">
        <f t="shared" si="284"/>
        <v>159.52000000000001</v>
      </c>
      <c r="W2038" s="2">
        <f t="shared" si="285"/>
        <v>503.5563636363637</v>
      </c>
      <c r="X2038">
        <f t="shared" si="286"/>
        <v>2</v>
      </c>
      <c r="Y2038">
        <f t="shared" si="287"/>
        <v>0</v>
      </c>
    </row>
    <row r="2039" spans="1:25" x14ac:dyDescent="0.3">
      <c r="A2039" t="s">
        <v>2075</v>
      </c>
      <c r="B2039" s="1">
        <v>45672</v>
      </c>
      <c r="C2039" s="1">
        <v>45676</v>
      </c>
      <c r="D2039" s="1">
        <v>45676</v>
      </c>
      <c r="E2039" t="s">
        <v>16</v>
      </c>
      <c r="F2039" t="s">
        <v>32</v>
      </c>
      <c r="G2039" t="s">
        <v>24</v>
      </c>
      <c r="H2039" t="s">
        <v>33</v>
      </c>
      <c r="I2039" t="s">
        <v>74</v>
      </c>
      <c r="J2039" t="s">
        <v>27</v>
      </c>
      <c r="K2039">
        <v>1</v>
      </c>
      <c r="L2039">
        <v>154.12</v>
      </c>
      <c r="M2039">
        <v>65.819999999999993</v>
      </c>
      <c r="N2039">
        <v>11.14</v>
      </c>
      <c r="O2039">
        <v>10</v>
      </c>
      <c r="P2039">
        <f t="shared" si="279"/>
        <v>1</v>
      </c>
      <c r="Q2039" t="str">
        <f t="shared" si="280"/>
        <v>Before 01-15</v>
      </c>
      <c r="R2039">
        <f t="shared" si="281"/>
        <v>138.708</v>
      </c>
      <c r="S2039">
        <f t="shared" si="282"/>
        <v>138.708</v>
      </c>
      <c r="T2039">
        <f t="shared" si="283"/>
        <v>72.888000000000005</v>
      </c>
      <c r="U2039" s="2">
        <f>Monthly_Fixed_Costs!$I$2</f>
        <v>26.363636363636363</v>
      </c>
      <c r="V2039">
        <f t="shared" si="284"/>
        <v>11.14</v>
      </c>
      <c r="W2039" s="2">
        <f t="shared" si="285"/>
        <v>35.384363636363645</v>
      </c>
      <c r="X2039">
        <f t="shared" si="286"/>
        <v>4</v>
      </c>
      <c r="Y2039">
        <f t="shared" si="287"/>
        <v>0</v>
      </c>
    </row>
    <row r="2040" spans="1:25" x14ac:dyDescent="0.3">
      <c r="A2040" t="s">
        <v>2076</v>
      </c>
      <c r="B2040" s="1">
        <v>45678</v>
      </c>
      <c r="C2040" s="1">
        <v>45681</v>
      </c>
      <c r="D2040" s="1">
        <v>45680</v>
      </c>
      <c r="E2040" t="s">
        <v>16</v>
      </c>
      <c r="F2040" t="s">
        <v>41</v>
      </c>
      <c r="G2040" t="s">
        <v>18</v>
      </c>
      <c r="H2040" t="s">
        <v>33</v>
      </c>
      <c r="I2040" t="s">
        <v>38</v>
      </c>
      <c r="J2040" t="s">
        <v>21</v>
      </c>
      <c r="K2040">
        <v>16</v>
      </c>
      <c r="L2040">
        <v>156.06</v>
      </c>
      <c r="M2040">
        <v>92.53</v>
      </c>
      <c r="N2040">
        <v>6.74</v>
      </c>
      <c r="O2040">
        <v>5</v>
      </c>
      <c r="P2040">
        <f t="shared" si="279"/>
        <v>1</v>
      </c>
      <c r="Q2040" t="str">
        <f t="shared" si="280"/>
        <v>After 01-15</v>
      </c>
      <c r="R2040">
        <f t="shared" si="281"/>
        <v>148.25700000000001</v>
      </c>
      <c r="S2040">
        <f t="shared" si="282"/>
        <v>2372.1120000000001</v>
      </c>
      <c r="T2040">
        <f t="shared" si="283"/>
        <v>891.63200000000006</v>
      </c>
      <c r="U2040" s="2">
        <f>Monthly_Fixed_Costs!$I$2</f>
        <v>26.363636363636363</v>
      </c>
      <c r="V2040">
        <f t="shared" si="284"/>
        <v>107.84</v>
      </c>
      <c r="W2040" s="2">
        <f t="shared" si="285"/>
        <v>757.42836363636366</v>
      </c>
      <c r="X2040">
        <f t="shared" si="286"/>
        <v>2</v>
      </c>
      <c r="Y2040">
        <f t="shared" si="287"/>
        <v>0</v>
      </c>
    </row>
    <row r="2041" spans="1:25" x14ac:dyDescent="0.3">
      <c r="A2041" t="s">
        <v>2077</v>
      </c>
      <c r="B2041" s="1">
        <v>45676</v>
      </c>
      <c r="C2041" s="1">
        <v>45680</v>
      </c>
      <c r="D2041" s="1">
        <v>45683</v>
      </c>
      <c r="E2041" t="s">
        <v>23</v>
      </c>
      <c r="F2041" t="s">
        <v>32</v>
      </c>
      <c r="G2041" t="s">
        <v>24</v>
      </c>
      <c r="H2041" t="s">
        <v>37</v>
      </c>
      <c r="I2041" t="s">
        <v>29</v>
      </c>
      <c r="J2041" t="s">
        <v>27</v>
      </c>
      <c r="K2041">
        <v>17</v>
      </c>
      <c r="L2041">
        <v>37.049999999999997</v>
      </c>
      <c r="M2041">
        <v>23.28</v>
      </c>
      <c r="N2041">
        <v>10.99</v>
      </c>
      <c r="O2041">
        <v>15</v>
      </c>
      <c r="P2041">
        <f t="shared" si="279"/>
        <v>0</v>
      </c>
      <c r="Q2041" t="str">
        <f t="shared" si="280"/>
        <v>After 01-15</v>
      </c>
      <c r="R2041">
        <f t="shared" si="281"/>
        <v>31.492499999999996</v>
      </c>
      <c r="S2041">
        <f t="shared" si="282"/>
        <v>535.37249999999995</v>
      </c>
      <c r="T2041">
        <f t="shared" si="283"/>
        <v>139.61249999999995</v>
      </c>
      <c r="U2041" s="2">
        <f>Monthly_Fixed_Costs!$I$2</f>
        <v>26.363636363636363</v>
      </c>
      <c r="V2041">
        <f t="shared" si="284"/>
        <v>186.83</v>
      </c>
      <c r="W2041" s="2">
        <f t="shared" si="285"/>
        <v>-73.581136363636432</v>
      </c>
      <c r="X2041">
        <f t="shared" si="286"/>
        <v>7</v>
      </c>
      <c r="Y2041">
        <f t="shared" si="287"/>
        <v>1</v>
      </c>
    </row>
    <row r="2042" spans="1:25" x14ac:dyDescent="0.3">
      <c r="A2042" t="s">
        <v>2078</v>
      </c>
      <c r="B2042" s="1">
        <v>45659</v>
      </c>
      <c r="C2042" s="1">
        <v>45661</v>
      </c>
      <c r="D2042" s="1">
        <v>45660</v>
      </c>
      <c r="E2042" t="s">
        <v>23</v>
      </c>
      <c r="F2042" t="s">
        <v>41</v>
      </c>
      <c r="G2042" t="s">
        <v>18</v>
      </c>
      <c r="H2042" t="s">
        <v>37</v>
      </c>
      <c r="I2042" t="s">
        <v>26</v>
      </c>
      <c r="J2042" t="s">
        <v>27</v>
      </c>
      <c r="K2042">
        <v>7</v>
      </c>
      <c r="L2042">
        <v>79.27</v>
      </c>
      <c r="M2042">
        <v>43.23</v>
      </c>
      <c r="N2042">
        <v>11.16</v>
      </c>
      <c r="O2042">
        <v>0</v>
      </c>
      <c r="P2042">
        <f t="shared" si="279"/>
        <v>1</v>
      </c>
      <c r="Q2042" t="str">
        <f t="shared" si="280"/>
        <v>Before 01-15</v>
      </c>
      <c r="R2042">
        <f t="shared" si="281"/>
        <v>79.27</v>
      </c>
      <c r="S2042">
        <f t="shared" si="282"/>
        <v>554.89</v>
      </c>
      <c r="T2042">
        <f t="shared" si="283"/>
        <v>252.28000000000003</v>
      </c>
      <c r="U2042" s="2">
        <f>Monthly_Fixed_Costs!$I$2</f>
        <v>26.363636363636363</v>
      </c>
      <c r="V2042">
        <f t="shared" si="284"/>
        <v>78.12</v>
      </c>
      <c r="W2042" s="2">
        <f t="shared" si="285"/>
        <v>147.79636363636365</v>
      </c>
      <c r="X2042">
        <f t="shared" si="286"/>
        <v>1</v>
      </c>
      <c r="Y2042">
        <f t="shared" si="287"/>
        <v>0</v>
      </c>
    </row>
    <row r="2043" spans="1:25" x14ac:dyDescent="0.3">
      <c r="A2043" t="s">
        <v>2079</v>
      </c>
      <c r="B2043" s="1">
        <v>45685</v>
      </c>
      <c r="C2043" s="1">
        <v>45687</v>
      </c>
      <c r="D2043" s="1">
        <v>45686</v>
      </c>
      <c r="E2043" t="s">
        <v>23</v>
      </c>
      <c r="F2043" t="s">
        <v>32</v>
      </c>
      <c r="G2043" t="s">
        <v>18</v>
      </c>
      <c r="H2043" t="s">
        <v>19</v>
      </c>
      <c r="I2043" t="s">
        <v>26</v>
      </c>
      <c r="J2043" t="s">
        <v>27</v>
      </c>
      <c r="K2043">
        <v>12</v>
      </c>
      <c r="L2043">
        <v>171.12</v>
      </c>
      <c r="M2043">
        <v>77.430000000000007</v>
      </c>
      <c r="N2043">
        <v>6.61</v>
      </c>
      <c r="O2043">
        <v>0</v>
      </c>
      <c r="P2043">
        <f t="shared" si="279"/>
        <v>1</v>
      </c>
      <c r="Q2043" t="str">
        <f t="shared" si="280"/>
        <v>After 01-15</v>
      </c>
      <c r="R2043">
        <f t="shared" si="281"/>
        <v>171.12</v>
      </c>
      <c r="S2043">
        <f t="shared" si="282"/>
        <v>2053.44</v>
      </c>
      <c r="T2043">
        <f t="shared" si="283"/>
        <v>1124.28</v>
      </c>
      <c r="U2043" s="2">
        <f>Monthly_Fixed_Costs!$I$2</f>
        <v>26.363636363636363</v>
      </c>
      <c r="V2043">
        <f t="shared" si="284"/>
        <v>79.320000000000007</v>
      </c>
      <c r="W2043" s="2">
        <f t="shared" si="285"/>
        <v>1018.5963636363635</v>
      </c>
      <c r="X2043">
        <f t="shared" si="286"/>
        <v>1</v>
      </c>
      <c r="Y2043">
        <f t="shared" si="287"/>
        <v>0</v>
      </c>
    </row>
    <row r="2044" spans="1:25" x14ac:dyDescent="0.3">
      <c r="A2044" t="s">
        <v>2080</v>
      </c>
      <c r="B2044" s="1">
        <v>45661</v>
      </c>
      <c r="C2044" s="1">
        <v>45664</v>
      </c>
      <c r="D2044" s="1">
        <v>45663</v>
      </c>
      <c r="E2044" t="s">
        <v>23</v>
      </c>
      <c r="F2044" t="s">
        <v>41</v>
      </c>
      <c r="G2044" t="s">
        <v>18</v>
      </c>
      <c r="H2044" t="s">
        <v>19</v>
      </c>
      <c r="I2044" t="s">
        <v>34</v>
      </c>
      <c r="J2044" t="s">
        <v>35</v>
      </c>
      <c r="K2044">
        <v>4</v>
      </c>
      <c r="L2044">
        <v>72.87</v>
      </c>
      <c r="M2044">
        <v>46.51</v>
      </c>
      <c r="N2044">
        <v>8.2799999999999994</v>
      </c>
      <c r="O2044">
        <v>15</v>
      </c>
      <c r="P2044">
        <f t="shared" si="279"/>
        <v>1</v>
      </c>
      <c r="Q2044" t="str">
        <f t="shared" si="280"/>
        <v>Before 01-15</v>
      </c>
      <c r="R2044">
        <f t="shared" si="281"/>
        <v>61.939500000000002</v>
      </c>
      <c r="S2044">
        <f t="shared" si="282"/>
        <v>247.75800000000001</v>
      </c>
      <c r="T2044">
        <f t="shared" si="283"/>
        <v>61.718000000000018</v>
      </c>
      <c r="U2044" s="2">
        <f>Monthly_Fixed_Costs!$I$2</f>
        <v>26.363636363636363</v>
      </c>
      <c r="V2044">
        <f t="shared" si="284"/>
        <v>33.119999999999997</v>
      </c>
      <c r="W2044" s="2">
        <f t="shared" si="285"/>
        <v>2.2343636363636534</v>
      </c>
      <c r="X2044">
        <f t="shared" si="286"/>
        <v>2</v>
      </c>
      <c r="Y2044">
        <f t="shared" si="287"/>
        <v>1</v>
      </c>
    </row>
    <row r="2045" spans="1:25" x14ac:dyDescent="0.3">
      <c r="A2045" t="s">
        <v>2081</v>
      </c>
      <c r="B2045" s="1">
        <v>45682</v>
      </c>
      <c r="C2045" s="1">
        <v>45684</v>
      </c>
      <c r="D2045" s="1">
        <v>45686</v>
      </c>
      <c r="E2045" t="s">
        <v>16</v>
      </c>
      <c r="F2045" t="s">
        <v>17</v>
      </c>
      <c r="G2045" t="s">
        <v>18</v>
      </c>
      <c r="H2045" t="s">
        <v>19</v>
      </c>
      <c r="I2045" t="s">
        <v>29</v>
      </c>
      <c r="J2045" t="s">
        <v>27</v>
      </c>
      <c r="K2045">
        <v>3</v>
      </c>
      <c r="L2045">
        <v>113.31</v>
      </c>
      <c r="M2045">
        <v>60.02</v>
      </c>
      <c r="N2045">
        <v>8.02</v>
      </c>
      <c r="O2045">
        <v>10</v>
      </c>
      <c r="P2045">
        <f t="shared" si="279"/>
        <v>0</v>
      </c>
      <c r="Q2045" t="str">
        <f t="shared" si="280"/>
        <v>After 01-15</v>
      </c>
      <c r="R2045">
        <f t="shared" si="281"/>
        <v>101.979</v>
      </c>
      <c r="S2045">
        <f t="shared" si="282"/>
        <v>305.93700000000001</v>
      </c>
      <c r="T2045">
        <f t="shared" si="283"/>
        <v>125.87700000000001</v>
      </c>
      <c r="U2045" s="2">
        <f>Monthly_Fixed_Costs!$I$2</f>
        <v>26.363636363636363</v>
      </c>
      <c r="V2045">
        <f t="shared" si="284"/>
        <v>24.06</v>
      </c>
      <c r="W2045" s="2">
        <f t="shared" si="285"/>
        <v>75.453363636363648</v>
      </c>
      <c r="X2045">
        <f t="shared" si="286"/>
        <v>4</v>
      </c>
      <c r="Y2045">
        <f t="shared" si="287"/>
        <v>0</v>
      </c>
    </row>
    <row r="2046" spans="1:25" x14ac:dyDescent="0.3">
      <c r="A2046" t="s">
        <v>2082</v>
      </c>
      <c r="B2046" s="1">
        <v>45672</v>
      </c>
      <c r="C2046" s="1">
        <v>45674</v>
      </c>
      <c r="D2046" s="1">
        <v>45673</v>
      </c>
      <c r="E2046" t="s">
        <v>23</v>
      </c>
      <c r="F2046" t="s">
        <v>41</v>
      </c>
      <c r="G2046" t="s">
        <v>24</v>
      </c>
      <c r="H2046" t="s">
        <v>37</v>
      </c>
      <c r="I2046" t="s">
        <v>20</v>
      </c>
      <c r="J2046" t="s">
        <v>21</v>
      </c>
      <c r="K2046">
        <v>1</v>
      </c>
      <c r="L2046">
        <v>196.14</v>
      </c>
      <c r="M2046">
        <v>97.27</v>
      </c>
      <c r="N2046">
        <v>7.28</v>
      </c>
      <c r="O2046">
        <v>0</v>
      </c>
      <c r="P2046">
        <f t="shared" si="279"/>
        <v>1</v>
      </c>
      <c r="Q2046" t="str">
        <f t="shared" si="280"/>
        <v>Before 01-15</v>
      </c>
      <c r="R2046">
        <f t="shared" si="281"/>
        <v>196.14</v>
      </c>
      <c r="S2046">
        <f t="shared" si="282"/>
        <v>196.14</v>
      </c>
      <c r="T2046">
        <f t="shared" si="283"/>
        <v>98.86999999999999</v>
      </c>
      <c r="U2046" s="2">
        <f>Monthly_Fixed_Costs!$I$2</f>
        <v>26.363636363636363</v>
      </c>
      <c r="V2046">
        <f t="shared" si="284"/>
        <v>7.28</v>
      </c>
      <c r="W2046" s="2">
        <f t="shared" si="285"/>
        <v>65.226363636363629</v>
      </c>
      <c r="X2046">
        <f t="shared" si="286"/>
        <v>1</v>
      </c>
      <c r="Y2046">
        <f t="shared" si="287"/>
        <v>0</v>
      </c>
    </row>
    <row r="2047" spans="1:25" x14ac:dyDescent="0.3">
      <c r="A2047" t="s">
        <v>2083</v>
      </c>
      <c r="B2047" s="1">
        <v>45661</v>
      </c>
      <c r="C2047" s="1">
        <v>45664</v>
      </c>
      <c r="D2047" s="1">
        <v>45663</v>
      </c>
      <c r="E2047" t="s">
        <v>16</v>
      </c>
      <c r="F2047" t="s">
        <v>32</v>
      </c>
      <c r="G2047" t="s">
        <v>18</v>
      </c>
      <c r="H2047" t="s">
        <v>19</v>
      </c>
      <c r="I2047" t="s">
        <v>34</v>
      </c>
      <c r="J2047" t="s">
        <v>35</v>
      </c>
      <c r="K2047">
        <v>12</v>
      </c>
      <c r="L2047">
        <v>33.9</v>
      </c>
      <c r="M2047">
        <v>19.3</v>
      </c>
      <c r="N2047">
        <v>10.06</v>
      </c>
      <c r="O2047">
        <v>5</v>
      </c>
      <c r="P2047">
        <f t="shared" si="279"/>
        <v>1</v>
      </c>
      <c r="Q2047" t="str">
        <f t="shared" si="280"/>
        <v>Before 01-15</v>
      </c>
      <c r="R2047">
        <f t="shared" si="281"/>
        <v>32.204999999999998</v>
      </c>
      <c r="S2047">
        <f t="shared" si="282"/>
        <v>386.46</v>
      </c>
      <c r="T2047">
        <f t="shared" si="283"/>
        <v>154.85999999999996</v>
      </c>
      <c r="U2047" s="2">
        <f>Monthly_Fixed_Costs!$I$2</f>
        <v>26.363636363636363</v>
      </c>
      <c r="V2047">
        <f t="shared" si="284"/>
        <v>120.72</v>
      </c>
      <c r="W2047" s="2">
        <f t="shared" si="285"/>
        <v>7.776363636363584</v>
      </c>
      <c r="X2047">
        <f t="shared" si="286"/>
        <v>2</v>
      </c>
      <c r="Y2047">
        <f t="shared" si="287"/>
        <v>1</v>
      </c>
    </row>
    <row r="2048" spans="1:25" x14ac:dyDescent="0.3">
      <c r="A2048" t="s">
        <v>2084</v>
      </c>
      <c r="B2048" s="1">
        <v>45666</v>
      </c>
      <c r="C2048" s="1">
        <v>45669</v>
      </c>
      <c r="D2048" s="1">
        <v>45668</v>
      </c>
      <c r="E2048" t="s">
        <v>16</v>
      </c>
      <c r="F2048" t="s">
        <v>45</v>
      </c>
      <c r="G2048" t="s">
        <v>18</v>
      </c>
      <c r="H2048" t="s">
        <v>19</v>
      </c>
      <c r="I2048" t="s">
        <v>38</v>
      </c>
      <c r="J2048" t="s">
        <v>21</v>
      </c>
      <c r="K2048">
        <v>2</v>
      </c>
      <c r="L2048">
        <v>77.69</v>
      </c>
      <c r="M2048">
        <v>42.83</v>
      </c>
      <c r="N2048">
        <v>11.84</v>
      </c>
      <c r="O2048">
        <v>10</v>
      </c>
      <c r="P2048">
        <f t="shared" si="279"/>
        <v>1</v>
      </c>
      <c r="Q2048" t="str">
        <f t="shared" si="280"/>
        <v>Before 01-15</v>
      </c>
      <c r="R2048">
        <f t="shared" si="281"/>
        <v>69.921000000000006</v>
      </c>
      <c r="S2048">
        <f t="shared" si="282"/>
        <v>139.84200000000001</v>
      </c>
      <c r="T2048">
        <f t="shared" si="283"/>
        <v>54.182000000000016</v>
      </c>
      <c r="U2048" s="2">
        <f>Monthly_Fixed_Costs!$I$2</f>
        <v>26.363636363636363</v>
      </c>
      <c r="V2048">
        <f t="shared" si="284"/>
        <v>23.68</v>
      </c>
      <c r="W2048" s="2">
        <f t="shared" si="285"/>
        <v>4.1383636363636498</v>
      </c>
      <c r="X2048">
        <f t="shared" si="286"/>
        <v>2</v>
      </c>
      <c r="Y2048">
        <f t="shared" si="287"/>
        <v>1</v>
      </c>
    </row>
    <row r="2049" spans="1:25" x14ac:dyDescent="0.3">
      <c r="A2049" t="s">
        <v>2085</v>
      </c>
      <c r="B2049" s="1">
        <v>45679</v>
      </c>
      <c r="C2049" s="1">
        <v>45683</v>
      </c>
      <c r="D2049" s="1">
        <v>45682</v>
      </c>
      <c r="E2049" t="s">
        <v>23</v>
      </c>
      <c r="F2049" t="s">
        <v>32</v>
      </c>
      <c r="G2049" t="s">
        <v>18</v>
      </c>
      <c r="H2049" t="s">
        <v>33</v>
      </c>
      <c r="I2049" t="s">
        <v>29</v>
      </c>
      <c r="J2049" t="s">
        <v>27</v>
      </c>
      <c r="K2049">
        <v>8</v>
      </c>
      <c r="L2049">
        <v>34.479999999999997</v>
      </c>
      <c r="M2049">
        <v>20.55</v>
      </c>
      <c r="N2049">
        <v>5.65</v>
      </c>
      <c r="O2049">
        <v>0</v>
      </c>
      <c r="P2049">
        <f t="shared" si="279"/>
        <v>1</v>
      </c>
      <c r="Q2049" t="str">
        <f t="shared" si="280"/>
        <v>After 01-15</v>
      </c>
      <c r="R2049">
        <f t="shared" si="281"/>
        <v>34.479999999999997</v>
      </c>
      <c r="S2049">
        <f t="shared" si="282"/>
        <v>275.83999999999997</v>
      </c>
      <c r="T2049">
        <f t="shared" si="283"/>
        <v>111.43999999999997</v>
      </c>
      <c r="U2049" s="2">
        <f>Monthly_Fixed_Costs!$I$2</f>
        <v>26.363636363636363</v>
      </c>
      <c r="V2049">
        <f t="shared" si="284"/>
        <v>45.2</v>
      </c>
      <c r="W2049" s="2">
        <f t="shared" si="285"/>
        <v>39.876363636363607</v>
      </c>
      <c r="X2049">
        <f t="shared" si="286"/>
        <v>3</v>
      </c>
      <c r="Y2049">
        <f t="shared" si="287"/>
        <v>0</v>
      </c>
    </row>
    <row r="2050" spans="1:25" x14ac:dyDescent="0.3">
      <c r="A2050" t="s">
        <v>2086</v>
      </c>
      <c r="B2050" s="1">
        <v>45658</v>
      </c>
      <c r="C2050" s="1">
        <v>45661</v>
      </c>
      <c r="D2050" s="1">
        <v>45661</v>
      </c>
      <c r="E2050" t="s">
        <v>16</v>
      </c>
      <c r="F2050" t="s">
        <v>41</v>
      </c>
      <c r="G2050" t="s">
        <v>18</v>
      </c>
      <c r="H2050" t="s">
        <v>25</v>
      </c>
      <c r="I2050" t="s">
        <v>47</v>
      </c>
      <c r="J2050" t="s">
        <v>35</v>
      </c>
      <c r="K2050">
        <v>14</v>
      </c>
      <c r="L2050">
        <v>25.13</v>
      </c>
      <c r="M2050">
        <v>10.25</v>
      </c>
      <c r="N2050">
        <v>7.81</v>
      </c>
      <c r="O2050">
        <v>10</v>
      </c>
      <c r="P2050">
        <f t="shared" si="279"/>
        <v>1</v>
      </c>
      <c r="Q2050" t="str">
        <f t="shared" si="280"/>
        <v>Before 01-15</v>
      </c>
      <c r="R2050">
        <f t="shared" si="281"/>
        <v>22.617000000000001</v>
      </c>
      <c r="S2050">
        <f t="shared" si="282"/>
        <v>316.63800000000003</v>
      </c>
      <c r="T2050">
        <f t="shared" si="283"/>
        <v>173.13800000000003</v>
      </c>
      <c r="U2050" s="2">
        <f>Monthly_Fixed_Costs!$I$2</f>
        <v>26.363636363636363</v>
      </c>
      <c r="V2050">
        <f t="shared" si="284"/>
        <v>109.33999999999999</v>
      </c>
      <c r="W2050" s="2">
        <f t="shared" si="285"/>
        <v>37.434363636363685</v>
      </c>
      <c r="X2050">
        <f t="shared" si="286"/>
        <v>3</v>
      </c>
      <c r="Y2050">
        <f t="shared" si="287"/>
        <v>0</v>
      </c>
    </row>
    <row r="2051" spans="1:25" x14ac:dyDescent="0.3">
      <c r="A2051" t="s">
        <v>2087</v>
      </c>
      <c r="B2051" s="1">
        <v>45680</v>
      </c>
      <c r="C2051" s="1">
        <v>45683</v>
      </c>
      <c r="D2051" s="1">
        <v>45683</v>
      </c>
      <c r="E2051" t="s">
        <v>23</v>
      </c>
      <c r="F2051" t="s">
        <v>17</v>
      </c>
      <c r="G2051" t="s">
        <v>18</v>
      </c>
      <c r="H2051" t="s">
        <v>33</v>
      </c>
      <c r="I2051" t="s">
        <v>56</v>
      </c>
      <c r="J2051" t="s">
        <v>35</v>
      </c>
      <c r="K2051">
        <v>5</v>
      </c>
      <c r="L2051">
        <v>102.63</v>
      </c>
      <c r="M2051">
        <v>42.36</v>
      </c>
      <c r="N2051">
        <v>3.58</v>
      </c>
      <c r="O2051">
        <v>10</v>
      </c>
      <c r="P2051">
        <f t="shared" ref="P2051:P2114" si="288">IF(D2051-C2051 &lt;= 0,1,0)</f>
        <v>1</v>
      </c>
      <c r="Q2051" t="str">
        <f t="shared" ref="Q2051:Q2114" si="289">IF(B2051&lt;=DATE(2025,1,15),"Before 01-15","After 01-15")</f>
        <v>After 01-15</v>
      </c>
      <c r="R2051">
        <f t="shared" ref="R2051:R2114" si="290">L2051*(1-(0.01*O2051))</f>
        <v>92.367000000000004</v>
      </c>
      <c r="S2051">
        <f t="shared" ref="S2051:S2114" si="291">R2051*K2051</f>
        <v>461.83500000000004</v>
      </c>
      <c r="T2051">
        <f t="shared" ref="T2051:T2114" si="292">S2051-(M2051*K2051)</f>
        <v>250.03500000000003</v>
      </c>
      <c r="U2051" s="2">
        <f>Monthly_Fixed_Costs!$I$2</f>
        <v>26.363636363636363</v>
      </c>
      <c r="V2051">
        <f t="shared" ref="V2051:V2114" si="293">N2051*K2051</f>
        <v>17.899999999999999</v>
      </c>
      <c r="W2051" s="2">
        <f t="shared" ref="W2051:W2114" si="294">T2051-(U2051+V2051)</f>
        <v>205.77136363636367</v>
      </c>
      <c r="X2051">
        <f t="shared" ref="X2051:X2114" si="295">D2051-B2051</f>
        <v>3</v>
      </c>
      <c r="Y2051">
        <f t="shared" ref="Y2051:Y2114" si="296">IF(W2051&lt;10,1,0)</f>
        <v>0</v>
      </c>
    </row>
    <row r="2052" spans="1:25" x14ac:dyDescent="0.3">
      <c r="A2052" t="s">
        <v>2088</v>
      </c>
      <c r="B2052" s="1">
        <v>45671</v>
      </c>
      <c r="C2052" s="1">
        <v>45675</v>
      </c>
      <c r="D2052" s="1">
        <v>45675</v>
      </c>
      <c r="E2052" t="s">
        <v>23</v>
      </c>
      <c r="F2052" t="s">
        <v>41</v>
      </c>
      <c r="G2052" t="s">
        <v>24</v>
      </c>
      <c r="H2052" t="s">
        <v>33</v>
      </c>
      <c r="I2052" t="s">
        <v>29</v>
      </c>
      <c r="J2052" t="s">
        <v>27</v>
      </c>
      <c r="K2052">
        <v>19</v>
      </c>
      <c r="L2052">
        <v>25.93</v>
      </c>
      <c r="M2052">
        <v>10.55</v>
      </c>
      <c r="N2052">
        <v>9.34</v>
      </c>
      <c r="O2052">
        <v>10</v>
      </c>
      <c r="P2052">
        <f t="shared" si="288"/>
        <v>1</v>
      </c>
      <c r="Q2052" t="str">
        <f t="shared" si="289"/>
        <v>Before 01-15</v>
      </c>
      <c r="R2052">
        <f t="shared" si="290"/>
        <v>23.337</v>
      </c>
      <c r="S2052">
        <f t="shared" si="291"/>
        <v>443.40300000000002</v>
      </c>
      <c r="T2052">
        <f t="shared" si="292"/>
        <v>242.953</v>
      </c>
      <c r="U2052" s="2">
        <f>Monthly_Fixed_Costs!$I$2</f>
        <v>26.363636363636363</v>
      </c>
      <c r="V2052">
        <f t="shared" si="293"/>
        <v>177.46</v>
      </c>
      <c r="W2052" s="2">
        <f t="shared" si="294"/>
        <v>39.129363636363621</v>
      </c>
      <c r="X2052">
        <f t="shared" si="295"/>
        <v>4</v>
      </c>
      <c r="Y2052">
        <f t="shared" si="296"/>
        <v>0</v>
      </c>
    </row>
    <row r="2053" spans="1:25" x14ac:dyDescent="0.3">
      <c r="A2053" t="s">
        <v>2089</v>
      </c>
      <c r="B2053" s="1">
        <v>45682</v>
      </c>
      <c r="C2053" s="1">
        <v>45684</v>
      </c>
      <c r="D2053" s="1">
        <v>45684</v>
      </c>
      <c r="E2053" t="s">
        <v>23</v>
      </c>
      <c r="F2053" t="s">
        <v>32</v>
      </c>
      <c r="G2053" t="s">
        <v>24</v>
      </c>
      <c r="H2053" t="s">
        <v>33</v>
      </c>
      <c r="I2053" t="s">
        <v>26</v>
      </c>
      <c r="J2053" t="s">
        <v>27</v>
      </c>
      <c r="K2053">
        <v>1</v>
      </c>
      <c r="L2053">
        <v>45.34</v>
      </c>
      <c r="M2053">
        <v>27.72</v>
      </c>
      <c r="N2053">
        <v>3.25</v>
      </c>
      <c r="O2053">
        <v>15</v>
      </c>
      <c r="P2053">
        <f t="shared" si="288"/>
        <v>1</v>
      </c>
      <c r="Q2053" t="str">
        <f t="shared" si="289"/>
        <v>After 01-15</v>
      </c>
      <c r="R2053">
        <f t="shared" si="290"/>
        <v>38.539000000000001</v>
      </c>
      <c r="S2053">
        <f t="shared" si="291"/>
        <v>38.539000000000001</v>
      </c>
      <c r="T2053">
        <f t="shared" si="292"/>
        <v>10.819000000000003</v>
      </c>
      <c r="U2053" s="2">
        <f>Monthly_Fixed_Costs!$I$2</f>
        <v>26.363636363636363</v>
      </c>
      <c r="V2053">
        <f t="shared" si="293"/>
        <v>3.25</v>
      </c>
      <c r="W2053" s="2">
        <f t="shared" si="294"/>
        <v>-18.794636363636361</v>
      </c>
      <c r="X2053">
        <f t="shared" si="295"/>
        <v>2</v>
      </c>
      <c r="Y2053">
        <f t="shared" si="296"/>
        <v>1</v>
      </c>
    </row>
    <row r="2054" spans="1:25" x14ac:dyDescent="0.3">
      <c r="A2054" t="s">
        <v>2090</v>
      </c>
      <c r="B2054" s="1">
        <v>45660</v>
      </c>
      <c r="C2054" s="1">
        <v>45662</v>
      </c>
      <c r="D2054" s="1">
        <v>45662</v>
      </c>
      <c r="E2054" t="s">
        <v>16</v>
      </c>
      <c r="F2054" t="s">
        <v>32</v>
      </c>
      <c r="G2054" t="s">
        <v>24</v>
      </c>
      <c r="H2054" t="s">
        <v>19</v>
      </c>
      <c r="I2054" t="s">
        <v>47</v>
      </c>
      <c r="J2054" t="s">
        <v>35</v>
      </c>
      <c r="K2054">
        <v>6</v>
      </c>
      <c r="L2054">
        <v>170.58</v>
      </c>
      <c r="M2054">
        <v>87.52</v>
      </c>
      <c r="N2054">
        <v>5.51</v>
      </c>
      <c r="O2054">
        <v>5</v>
      </c>
      <c r="P2054">
        <f t="shared" si="288"/>
        <v>1</v>
      </c>
      <c r="Q2054" t="str">
        <f t="shared" si="289"/>
        <v>Before 01-15</v>
      </c>
      <c r="R2054">
        <f t="shared" si="290"/>
        <v>162.05100000000002</v>
      </c>
      <c r="S2054">
        <f t="shared" si="291"/>
        <v>972.30600000000004</v>
      </c>
      <c r="T2054">
        <f t="shared" si="292"/>
        <v>447.18600000000004</v>
      </c>
      <c r="U2054" s="2">
        <f>Monthly_Fixed_Costs!$I$2</f>
        <v>26.363636363636363</v>
      </c>
      <c r="V2054">
        <f t="shared" si="293"/>
        <v>33.06</v>
      </c>
      <c r="W2054" s="2">
        <f t="shared" si="294"/>
        <v>387.76236363636366</v>
      </c>
      <c r="X2054">
        <f t="shared" si="295"/>
        <v>2</v>
      </c>
      <c r="Y2054">
        <f t="shared" si="296"/>
        <v>0</v>
      </c>
    </row>
    <row r="2055" spans="1:25" x14ac:dyDescent="0.3">
      <c r="A2055" t="s">
        <v>2091</v>
      </c>
      <c r="B2055" s="1">
        <v>45675</v>
      </c>
      <c r="C2055" s="1">
        <v>45677</v>
      </c>
      <c r="D2055" s="1">
        <v>45676</v>
      </c>
      <c r="E2055" t="s">
        <v>16</v>
      </c>
      <c r="F2055" t="s">
        <v>32</v>
      </c>
      <c r="G2055" t="s">
        <v>24</v>
      </c>
      <c r="H2055" t="s">
        <v>25</v>
      </c>
      <c r="I2055" t="s">
        <v>47</v>
      </c>
      <c r="J2055" t="s">
        <v>35</v>
      </c>
      <c r="K2055">
        <v>1</v>
      </c>
      <c r="L2055">
        <v>114.77</v>
      </c>
      <c r="M2055">
        <v>54.29</v>
      </c>
      <c r="N2055">
        <v>8.9499999999999993</v>
      </c>
      <c r="O2055">
        <v>15</v>
      </c>
      <c r="P2055">
        <f t="shared" si="288"/>
        <v>1</v>
      </c>
      <c r="Q2055" t="str">
        <f t="shared" si="289"/>
        <v>After 01-15</v>
      </c>
      <c r="R2055">
        <f t="shared" si="290"/>
        <v>97.55449999999999</v>
      </c>
      <c r="S2055">
        <f t="shared" si="291"/>
        <v>97.55449999999999</v>
      </c>
      <c r="T2055">
        <f t="shared" si="292"/>
        <v>43.264499999999991</v>
      </c>
      <c r="U2055" s="2">
        <f>Monthly_Fixed_Costs!$I$2</f>
        <v>26.363636363636363</v>
      </c>
      <c r="V2055">
        <f t="shared" si="293"/>
        <v>8.9499999999999993</v>
      </c>
      <c r="W2055" s="2">
        <f t="shared" si="294"/>
        <v>7.9508636363636285</v>
      </c>
      <c r="X2055">
        <f t="shared" si="295"/>
        <v>1</v>
      </c>
      <c r="Y2055">
        <f t="shared" si="296"/>
        <v>1</v>
      </c>
    </row>
    <row r="2056" spans="1:25" x14ac:dyDescent="0.3">
      <c r="A2056" t="s">
        <v>2092</v>
      </c>
      <c r="B2056" s="1">
        <v>45660</v>
      </c>
      <c r="C2056" s="1">
        <v>45664</v>
      </c>
      <c r="D2056" s="1">
        <v>45664</v>
      </c>
      <c r="E2056" t="s">
        <v>23</v>
      </c>
      <c r="F2056" t="s">
        <v>45</v>
      </c>
      <c r="G2056" t="s">
        <v>24</v>
      </c>
      <c r="H2056" t="s">
        <v>37</v>
      </c>
      <c r="I2056" t="s">
        <v>38</v>
      </c>
      <c r="J2056" t="s">
        <v>21</v>
      </c>
      <c r="K2056">
        <v>2</v>
      </c>
      <c r="L2056">
        <v>159.77000000000001</v>
      </c>
      <c r="M2056">
        <v>70.94</v>
      </c>
      <c r="N2056">
        <v>7.34</v>
      </c>
      <c r="O2056">
        <v>0</v>
      </c>
      <c r="P2056">
        <f t="shared" si="288"/>
        <v>1</v>
      </c>
      <c r="Q2056" t="str">
        <f t="shared" si="289"/>
        <v>Before 01-15</v>
      </c>
      <c r="R2056">
        <f t="shared" si="290"/>
        <v>159.77000000000001</v>
      </c>
      <c r="S2056">
        <f t="shared" si="291"/>
        <v>319.54000000000002</v>
      </c>
      <c r="T2056">
        <f t="shared" si="292"/>
        <v>177.66000000000003</v>
      </c>
      <c r="U2056" s="2">
        <f>Monthly_Fixed_Costs!$I$2</f>
        <v>26.363636363636363</v>
      </c>
      <c r="V2056">
        <f t="shared" si="293"/>
        <v>14.68</v>
      </c>
      <c r="W2056" s="2">
        <f t="shared" si="294"/>
        <v>136.61636363636364</v>
      </c>
      <c r="X2056">
        <f t="shared" si="295"/>
        <v>4</v>
      </c>
      <c r="Y2056">
        <f t="shared" si="296"/>
        <v>0</v>
      </c>
    </row>
    <row r="2057" spans="1:25" x14ac:dyDescent="0.3">
      <c r="A2057" t="s">
        <v>2093</v>
      </c>
      <c r="B2057" s="1">
        <v>45664</v>
      </c>
      <c r="C2057" s="1">
        <v>45667</v>
      </c>
      <c r="D2057" s="1">
        <v>45667</v>
      </c>
      <c r="E2057" t="s">
        <v>16</v>
      </c>
      <c r="F2057" t="s">
        <v>41</v>
      </c>
      <c r="G2057" t="s">
        <v>24</v>
      </c>
      <c r="H2057" t="s">
        <v>19</v>
      </c>
      <c r="I2057" t="s">
        <v>20</v>
      </c>
      <c r="J2057" t="s">
        <v>21</v>
      </c>
      <c r="K2057">
        <v>19</v>
      </c>
      <c r="L2057">
        <v>51.83</v>
      </c>
      <c r="M2057">
        <v>21.4</v>
      </c>
      <c r="N2057">
        <v>8.09</v>
      </c>
      <c r="O2057">
        <v>5</v>
      </c>
      <c r="P2057">
        <f t="shared" si="288"/>
        <v>1</v>
      </c>
      <c r="Q2057" t="str">
        <f t="shared" si="289"/>
        <v>Before 01-15</v>
      </c>
      <c r="R2057">
        <f t="shared" si="290"/>
        <v>49.238499999999995</v>
      </c>
      <c r="S2057">
        <f t="shared" si="291"/>
        <v>935.53149999999994</v>
      </c>
      <c r="T2057">
        <f t="shared" si="292"/>
        <v>528.93149999999991</v>
      </c>
      <c r="U2057" s="2">
        <f>Monthly_Fixed_Costs!$I$2</f>
        <v>26.363636363636363</v>
      </c>
      <c r="V2057">
        <f t="shared" si="293"/>
        <v>153.71</v>
      </c>
      <c r="W2057" s="2">
        <f t="shared" si="294"/>
        <v>348.8578636363635</v>
      </c>
      <c r="X2057">
        <f t="shared" si="295"/>
        <v>3</v>
      </c>
      <c r="Y2057">
        <f t="shared" si="296"/>
        <v>0</v>
      </c>
    </row>
    <row r="2058" spans="1:25" x14ac:dyDescent="0.3">
      <c r="A2058" t="s">
        <v>2094</v>
      </c>
      <c r="B2058" s="1">
        <v>45682</v>
      </c>
      <c r="C2058" s="1">
        <v>45684</v>
      </c>
      <c r="D2058" s="1">
        <v>45683</v>
      </c>
      <c r="E2058" t="s">
        <v>16</v>
      </c>
      <c r="F2058" t="s">
        <v>45</v>
      </c>
      <c r="G2058" t="s">
        <v>24</v>
      </c>
      <c r="H2058" t="s">
        <v>33</v>
      </c>
      <c r="I2058" t="s">
        <v>47</v>
      </c>
      <c r="J2058" t="s">
        <v>35</v>
      </c>
      <c r="K2058">
        <v>18</v>
      </c>
      <c r="L2058">
        <v>119.78</v>
      </c>
      <c r="M2058">
        <v>56.63</v>
      </c>
      <c r="N2058">
        <v>9.2100000000000009</v>
      </c>
      <c r="O2058">
        <v>5</v>
      </c>
      <c r="P2058">
        <f t="shared" si="288"/>
        <v>1</v>
      </c>
      <c r="Q2058" t="str">
        <f t="shared" si="289"/>
        <v>After 01-15</v>
      </c>
      <c r="R2058">
        <f t="shared" si="290"/>
        <v>113.791</v>
      </c>
      <c r="S2058">
        <f t="shared" si="291"/>
        <v>2048.2379999999998</v>
      </c>
      <c r="T2058">
        <f t="shared" si="292"/>
        <v>1028.8979999999997</v>
      </c>
      <c r="U2058" s="2">
        <f>Monthly_Fixed_Costs!$I$2</f>
        <v>26.363636363636363</v>
      </c>
      <c r="V2058">
        <f t="shared" si="293"/>
        <v>165.78000000000003</v>
      </c>
      <c r="W2058" s="2">
        <f t="shared" si="294"/>
        <v>836.75436363636322</v>
      </c>
      <c r="X2058">
        <f t="shared" si="295"/>
        <v>1</v>
      </c>
      <c r="Y2058">
        <f t="shared" si="296"/>
        <v>0</v>
      </c>
    </row>
    <row r="2059" spans="1:25" x14ac:dyDescent="0.3">
      <c r="A2059" t="s">
        <v>2095</v>
      </c>
      <c r="B2059" s="1">
        <v>45664</v>
      </c>
      <c r="C2059" s="1">
        <v>45668</v>
      </c>
      <c r="D2059" s="1">
        <v>45668</v>
      </c>
      <c r="E2059" t="s">
        <v>23</v>
      </c>
      <c r="F2059" t="s">
        <v>17</v>
      </c>
      <c r="G2059" t="s">
        <v>24</v>
      </c>
      <c r="H2059" t="s">
        <v>37</v>
      </c>
      <c r="I2059" t="s">
        <v>26</v>
      </c>
      <c r="J2059" t="s">
        <v>27</v>
      </c>
      <c r="K2059">
        <v>5</v>
      </c>
      <c r="L2059">
        <v>53.08</v>
      </c>
      <c r="M2059">
        <v>21.3</v>
      </c>
      <c r="N2059">
        <v>3.42</v>
      </c>
      <c r="O2059">
        <v>15</v>
      </c>
      <c r="P2059">
        <f t="shared" si="288"/>
        <v>1</v>
      </c>
      <c r="Q2059" t="str">
        <f t="shared" si="289"/>
        <v>Before 01-15</v>
      </c>
      <c r="R2059">
        <f t="shared" si="290"/>
        <v>45.117999999999995</v>
      </c>
      <c r="S2059">
        <f t="shared" si="291"/>
        <v>225.58999999999997</v>
      </c>
      <c r="T2059">
        <f t="shared" si="292"/>
        <v>119.08999999999997</v>
      </c>
      <c r="U2059" s="2">
        <f>Monthly_Fixed_Costs!$I$2</f>
        <v>26.363636363636363</v>
      </c>
      <c r="V2059">
        <f t="shared" si="293"/>
        <v>17.100000000000001</v>
      </c>
      <c r="W2059" s="2">
        <f t="shared" si="294"/>
        <v>75.626363636363607</v>
      </c>
      <c r="X2059">
        <f t="shared" si="295"/>
        <v>4</v>
      </c>
      <c r="Y2059">
        <f t="shared" si="296"/>
        <v>0</v>
      </c>
    </row>
    <row r="2060" spans="1:25" x14ac:dyDescent="0.3">
      <c r="A2060" t="s">
        <v>2096</v>
      </c>
      <c r="B2060" s="1">
        <v>45688</v>
      </c>
      <c r="C2060" s="1">
        <v>45691</v>
      </c>
      <c r="D2060" s="1">
        <v>45690</v>
      </c>
      <c r="E2060" t="s">
        <v>23</v>
      </c>
      <c r="F2060" t="s">
        <v>32</v>
      </c>
      <c r="G2060" t="s">
        <v>24</v>
      </c>
      <c r="H2060" t="s">
        <v>25</v>
      </c>
      <c r="I2060" t="s">
        <v>56</v>
      </c>
      <c r="J2060" t="s">
        <v>35</v>
      </c>
      <c r="K2060">
        <v>10</v>
      </c>
      <c r="L2060">
        <v>78.91</v>
      </c>
      <c r="M2060">
        <v>43</v>
      </c>
      <c r="N2060">
        <v>9.84</v>
      </c>
      <c r="O2060">
        <v>15</v>
      </c>
      <c r="P2060">
        <f t="shared" si="288"/>
        <v>1</v>
      </c>
      <c r="Q2060" t="str">
        <f t="shared" si="289"/>
        <v>After 01-15</v>
      </c>
      <c r="R2060">
        <f t="shared" si="290"/>
        <v>67.073499999999996</v>
      </c>
      <c r="S2060">
        <f t="shared" si="291"/>
        <v>670.7349999999999</v>
      </c>
      <c r="T2060">
        <f t="shared" si="292"/>
        <v>240.7349999999999</v>
      </c>
      <c r="U2060" s="2">
        <f>Monthly_Fixed_Costs!$I$2</f>
        <v>26.363636363636363</v>
      </c>
      <c r="V2060">
        <f t="shared" si="293"/>
        <v>98.4</v>
      </c>
      <c r="W2060" s="2">
        <f t="shared" si="294"/>
        <v>115.97136363636353</v>
      </c>
      <c r="X2060">
        <f t="shared" si="295"/>
        <v>2</v>
      </c>
      <c r="Y2060">
        <f t="shared" si="296"/>
        <v>0</v>
      </c>
    </row>
    <row r="2061" spans="1:25" x14ac:dyDescent="0.3">
      <c r="A2061" t="s">
        <v>2097</v>
      </c>
      <c r="B2061" s="1">
        <v>45659</v>
      </c>
      <c r="C2061" s="1">
        <v>45663</v>
      </c>
      <c r="D2061" s="1">
        <v>45663</v>
      </c>
      <c r="E2061" t="s">
        <v>23</v>
      </c>
      <c r="F2061" t="s">
        <v>45</v>
      </c>
      <c r="G2061" t="s">
        <v>24</v>
      </c>
      <c r="H2061" t="s">
        <v>37</v>
      </c>
      <c r="I2061" t="s">
        <v>20</v>
      </c>
      <c r="J2061" t="s">
        <v>21</v>
      </c>
      <c r="K2061">
        <v>2</v>
      </c>
      <c r="L2061">
        <v>81.47</v>
      </c>
      <c r="M2061">
        <v>46.6</v>
      </c>
      <c r="N2061">
        <v>9.7100000000000009</v>
      </c>
      <c r="O2061">
        <v>0</v>
      </c>
      <c r="P2061">
        <f t="shared" si="288"/>
        <v>1</v>
      </c>
      <c r="Q2061" t="str">
        <f t="shared" si="289"/>
        <v>Before 01-15</v>
      </c>
      <c r="R2061">
        <f t="shared" si="290"/>
        <v>81.47</v>
      </c>
      <c r="S2061">
        <f t="shared" si="291"/>
        <v>162.94</v>
      </c>
      <c r="T2061">
        <f t="shared" si="292"/>
        <v>69.739999999999995</v>
      </c>
      <c r="U2061" s="2">
        <f>Monthly_Fixed_Costs!$I$2</f>
        <v>26.363636363636363</v>
      </c>
      <c r="V2061">
        <f t="shared" si="293"/>
        <v>19.420000000000002</v>
      </c>
      <c r="W2061" s="2">
        <f t="shared" si="294"/>
        <v>23.956363636363633</v>
      </c>
      <c r="X2061">
        <f t="shared" si="295"/>
        <v>4</v>
      </c>
      <c r="Y2061">
        <f t="shared" si="296"/>
        <v>0</v>
      </c>
    </row>
    <row r="2062" spans="1:25" x14ac:dyDescent="0.3">
      <c r="A2062" t="s">
        <v>2098</v>
      </c>
      <c r="B2062" s="1">
        <v>45664</v>
      </c>
      <c r="C2062" s="1">
        <v>45667</v>
      </c>
      <c r="D2062" s="1">
        <v>45666</v>
      </c>
      <c r="E2062" t="s">
        <v>23</v>
      </c>
      <c r="F2062" t="s">
        <v>32</v>
      </c>
      <c r="G2062" t="s">
        <v>24</v>
      </c>
      <c r="H2062" t="s">
        <v>37</v>
      </c>
      <c r="I2062" t="s">
        <v>56</v>
      </c>
      <c r="J2062" t="s">
        <v>35</v>
      </c>
      <c r="K2062">
        <v>20</v>
      </c>
      <c r="L2062">
        <v>152.4</v>
      </c>
      <c r="M2062">
        <v>62.6</v>
      </c>
      <c r="N2062">
        <v>11.74</v>
      </c>
      <c r="O2062">
        <v>15</v>
      </c>
      <c r="P2062">
        <f t="shared" si="288"/>
        <v>1</v>
      </c>
      <c r="Q2062" t="str">
        <f t="shared" si="289"/>
        <v>Before 01-15</v>
      </c>
      <c r="R2062">
        <f t="shared" si="290"/>
        <v>129.54</v>
      </c>
      <c r="S2062">
        <f t="shared" si="291"/>
        <v>2590.7999999999997</v>
      </c>
      <c r="T2062">
        <f t="shared" si="292"/>
        <v>1338.7999999999997</v>
      </c>
      <c r="U2062" s="2">
        <f>Monthly_Fixed_Costs!$I$2</f>
        <v>26.363636363636363</v>
      </c>
      <c r="V2062">
        <f t="shared" si="293"/>
        <v>234.8</v>
      </c>
      <c r="W2062" s="2">
        <f t="shared" si="294"/>
        <v>1077.6363636363633</v>
      </c>
      <c r="X2062">
        <f t="shared" si="295"/>
        <v>2</v>
      </c>
      <c r="Y2062">
        <f t="shared" si="296"/>
        <v>0</v>
      </c>
    </row>
    <row r="2063" spans="1:25" x14ac:dyDescent="0.3">
      <c r="A2063" t="s">
        <v>2099</v>
      </c>
      <c r="B2063" s="1">
        <v>45679</v>
      </c>
      <c r="C2063" s="1">
        <v>45683</v>
      </c>
      <c r="D2063" s="1">
        <v>45683</v>
      </c>
      <c r="E2063" t="s">
        <v>23</v>
      </c>
      <c r="F2063" t="s">
        <v>41</v>
      </c>
      <c r="G2063" t="s">
        <v>18</v>
      </c>
      <c r="H2063" t="s">
        <v>33</v>
      </c>
      <c r="I2063" t="s">
        <v>34</v>
      </c>
      <c r="J2063" t="s">
        <v>35</v>
      </c>
      <c r="K2063">
        <v>4</v>
      </c>
      <c r="L2063">
        <v>32.49</v>
      </c>
      <c r="M2063">
        <v>17.28</v>
      </c>
      <c r="N2063">
        <v>7.29</v>
      </c>
      <c r="O2063">
        <v>5</v>
      </c>
      <c r="P2063">
        <f t="shared" si="288"/>
        <v>1</v>
      </c>
      <c r="Q2063" t="str">
        <f t="shared" si="289"/>
        <v>After 01-15</v>
      </c>
      <c r="R2063">
        <f t="shared" si="290"/>
        <v>30.865500000000001</v>
      </c>
      <c r="S2063">
        <f t="shared" si="291"/>
        <v>123.462</v>
      </c>
      <c r="T2063">
        <f t="shared" si="292"/>
        <v>54.341999999999999</v>
      </c>
      <c r="U2063" s="2">
        <f>Monthly_Fixed_Costs!$I$2</f>
        <v>26.363636363636363</v>
      </c>
      <c r="V2063">
        <f t="shared" si="293"/>
        <v>29.16</v>
      </c>
      <c r="W2063" s="2">
        <f t="shared" si="294"/>
        <v>-1.1816363636363647</v>
      </c>
      <c r="X2063">
        <f t="shared" si="295"/>
        <v>4</v>
      </c>
      <c r="Y2063">
        <f t="shared" si="296"/>
        <v>1</v>
      </c>
    </row>
    <row r="2064" spans="1:25" x14ac:dyDescent="0.3">
      <c r="A2064" t="s">
        <v>2100</v>
      </c>
      <c r="B2064" s="1">
        <v>45669</v>
      </c>
      <c r="C2064" s="1">
        <v>45672</v>
      </c>
      <c r="D2064" s="1">
        <v>45671</v>
      </c>
      <c r="E2064" t="s">
        <v>16</v>
      </c>
      <c r="F2064" t="s">
        <v>41</v>
      </c>
      <c r="G2064" t="s">
        <v>24</v>
      </c>
      <c r="H2064" t="s">
        <v>25</v>
      </c>
      <c r="I2064" t="s">
        <v>38</v>
      </c>
      <c r="J2064" t="s">
        <v>21</v>
      </c>
      <c r="K2064">
        <v>9</v>
      </c>
      <c r="L2064">
        <v>189.7</v>
      </c>
      <c r="M2064">
        <v>84.55</v>
      </c>
      <c r="N2064">
        <v>10.28</v>
      </c>
      <c r="O2064">
        <v>0</v>
      </c>
      <c r="P2064">
        <f t="shared" si="288"/>
        <v>1</v>
      </c>
      <c r="Q2064" t="str">
        <f t="shared" si="289"/>
        <v>Before 01-15</v>
      </c>
      <c r="R2064">
        <f t="shared" si="290"/>
        <v>189.7</v>
      </c>
      <c r="S2064">
        <f t="shared" si="291"/>
        <v>1707.3</v>
      </c>
      <c r="T2064">
        <f t="shared" si="292"/>
        <v>946.35</v>
      </c>
      <c r="U2064" s="2">
        <f>Monthly_Fixed_Costs!$I$2</f>
        <v>26.363636363636363</v>
      </c>
      <c r="V2064">
        <f t="shared" si="293"/>
        <v>92.52</v>
      </c>
      <c r="W2064" s="2">
        <f t="shared" si="294"/>
        <v>827.46636363636367</v>
      </c>
      <c r="X2064">
        <f t="shared" si="295"/>
        <v>2</v>
      </c>
      <c r="Y2064">
        <f t="shared" si="296"/>
        <v>0</v>
      </c>
    </row>
    <row r="2065" spans="1:25" x14ac:dyDescent="0.3">
      <c r="A2065" t="s">
        <v>2101</v>
      </c>
      <c r="B2065" s="1">
        <v>45664</v>
      </c>
      <c r="C2065" s="1">
        <v>45668</v>
      </c>
      <c r="D2065" s="1">
        <v>45667</v>
      </c>
      <c r="E2065" t="s">
        <v>16</v>
      </c>
      <c r="F2065" t="s">
        <v>17</v>
      </c>
      <c r="G2065" t="s">
        <v>24</v>
      </c>
      <c r="H2065" t="s">
        <v>37</v>
      </c>
      <c r="I2065" t="s">
        <v>26</v>
      </c>
      <c r="J2065" t="s">
        <v>27</v>
      </c>
      <c r="K2065">
        <v>12</v>
      </c>
      <c r="L2065">
        <v>83.93</v>
      </c>
      <c r="M2065">
        <v>49.43</v>
      </c>
      <c r="N2065">
        <v>7.68</v>
      </c>
      <c r="O2065">
        <v>10</v>
      </c>
      <c r="P2065">
        <f t="shared" si="288"/>
        <v>1</v>
      </c>
      <c r="Q2065" t="str">
        <f t="shared" si="289"/>
        <v>Before 01-15</v>
      </c>
      <c r="R2065">
        <f t="shared" si="290"/>
        <v>75.537000000000006</v>
      </c>
      <c r="S2065">
        <f t="shared" si="291"/>
        <v>906.44400000000007</v>
      </c>
      <c r="T2065">
        <f t="shared" si="292"/>
        <v>313.28400000000011</v>
      </c>
      <c r="U2065" s="2">
        <f>Monthly_Fixed_Costs!$I$2</f>
        <v>26.363636363636363</v>
      </c>
      <c r="V2065">
        <f t="shared" si="293"/>
        <v>92.16</v>
      </c>
      <c r="W2065" s="2">
        <f t="shared" si="294"/>
        <v>194.76036363636376</v>
      </c>
      <c r="X2065">
        <f t="shared" si="295"/>
        <v>3</v>
      </c>
      <c r="Y2065">
        <f t="shared" si="296"/>
        <v>0</v>
      </c>
    </row>
    <row r="2066" spans="1:25" x14ac:dyDescent="0.3">
      <c r="A2066" t="s">
        <v>2102</v>
      </c>
      <c r="B2066" s="1">
        <v>45673</v>
      </c>
      <c r="C2066" s="1">
        <v>45676</v>
      </c>
      <c r="D2066" s="1">
        <v>45676</v>
      </c>
      <c r="E2066" t="s">
        <v>16</v>
      </c>
      <c r="F2066" t="s">
        <v>32</v>
      </c>
      <c r="G2066" t="s">
        <v>24</v>
      </c>
      <c r="H2066" t="s">
        <v>33</v>
      </c>
      <c r="I2066" t="s">
        <v>38</v>
      </c>
      <c r="J2066" t="s">
        <v>21</v>
      </c>
      <c r="K2066">
        <v>2</v>
      </c>
      <c r="L2066">
        <v>36.29</v>
      </c>
      <c r="M2066">
        <v>14.78</v>
      </c>
      <c r="N2066">
        <v>4.3499999999999996</v>
      </c>
      <c r="O2066">
        <v>15</v>
      </c>
      <c r="P2066">
        <f t="shared" si="288"/>
        <v>1</v>
      </c>
      <c r="Q2066" t="str">
        <f t="shared" si="289"/>
        <v>After 01-15</v>
      </c>
      <c r="R2066">
        <f t="shared" si="290"/>
        <v>30.846499999999999</v>
      </c>
      <c r="S2066">
        <f t="shared" si="291"/>
        <v>61.692999999999998</v>
      </c>
      <c r="T2066">
        <f t="shared" si="292"/>
        <v>32.132999999999996</v>
      </c>
      <c r="U2066" s="2">
        <f>Monthly_Fixed_Costs!$I$2</f>
        <v>26.363636363636363</v>
      </c>
      <c r="V2066">
        <f t="shared" si="293"/>
        <v>8.6999999999999993</v>
      </c>
      <c r="W2066" s="2">
        <f t="shared" si="294"/>
        <v>-2.930636363636367</v>
      </c>
      <c r="X2066">
        <f t="shared" si="295"/>
        <v>3</v>
      </c>
      <c r="Y2066">
        <f t="shared" si="296"/>
        <v>1</v>
      </c>
    </row>
    <row r="2067" spans="1:25" x14ac:dyDescent="0.3">
      <c r="A2067" t="s">
        <v>2103</v>
      </c>
      <c r="B2067" s="1">
        <v>45673</v>
      </c>
      <c r="C2067" s="1">
        <v>45677</v>
      </c>
      <c r="D2067" s="1">
        <v>45677</v>
      </c>
      <c r="E2067" t="s">
        <v>16</v>
      </c>
      <c r="F2067" t="s">
        <v>45</v>
      </c>
      <c r="G2067" t="s">
        <v>24</v>
      </c>
      <c r="H2067" t="s">
        <v>25</v>
      </c>
      <c r="I2067" t="s">
        <v>47</v>
      </c>
      <c r="J2067" t="s">
        <v>35</v>
      </c>
      <c r="K2067">
        <v>16</v>
      </c>
      <c r="L2067">
        <v>69.87</v>
      </c>
      <c r="M2067">
        <v>43.12</v>
      </c>
      <c r="N2067">
        <v>11.66</v>
      </c>
      <c r="O2067">
        <v>10</v>
      </c>
      <c r="P2067">
        <f t="shared" si="288"/>
        <v>1</v>
      </c>
      <c r="Q2067" t="str">
        <f t="shared" si="289"/>
        <v>After 01-15</v>
      </c>
      <c r="R2067">
        <f t="shared" si="290"/>
        <v>62.883000000000003</v>
      </c>
      <c r="S2067">
        <f t="shared" si="291"/>
        <v>1006.128</v>
      </c>
      <c r="T2067">
        <f t="shared" si="292"/>
        <v>316.20800000000008</v>
      </c>
      <c r="U2067" s="2">
        <f>Monthly_Fixed_Costs!$I$2</f>
        <v>26.363636363636363</v>
      </c>
      <c r="V2067">
        <f t="shared" si="293"/>
        <v>186.56</v>
      </c>
      <c r="W2067" s="2">
        <f t="shared" si="294"/>
        <v>103.28436363636371</v>
      </c>
      <c r="X2067">
        <f t="shared" si="295"/>
        <v>4</v>
      </c>
      <c r="Y2067">
        <f t="shared" si="296"/>
        <v>0</v>
      </c>
    </row>
    <row r="2068" spans="1:25" x14ac:dyDescent="0.3">
      <c r="A2068" t="s">
        <v>2104</v>
      </c>
      <c r="B2068" s="1">
        <v>45660</v>
      </c>
      <c r="C2068" s="1">
        <v>45662</v>
      </c>
      <c r="D2068" s="1">
        <v>45661</v>
      </c>
      <c r="E2068" t="s">
        <v>23</v>
      </c>
      <c r="F2068" t="s">
        <v>41</v>
      </c>
      <c r="G2068" t="s">
        <v>24</v>
      </c>
      <c r="H2068" t="s">
        <v>33</v>
      </c>
      <c r="I2068" t="s">
        <v>20</v>
      </c>
      <c r="J2068" t="s">
        <v>21</v>
      </c>
      <c r="K2068">
        <v>9</v>
      </c>
      <c r="L2068">
        <v>132.02000000000001</v>
      </c>
      <c r="M2068">
        <v>79.7</v>
      </c>
      <c r="N2068">
        <v>6.23</v>
      </c>
      <c r="O2068">
        <v>0</v>
      </c>
      <c r="P2068">
        <f t="shared" si="288"/>
        <v>1</v>
      </c>
      <c r="Q2068" t="str">
        <f t="shared" si="289"/>
        <v>Before 01-15</v>
      </c>
      <c r="R2068">
        <f t="shared" si="290"/>
        <v>132.02000000000001</v>
      </c>
      <c r="S2068">
        <f t="shared" si="291"/>
        <v>1188.18</v>
      </c>
      <c r="T2068">
        <f t="shared" si="292"/>
        <v>470.88</v>
      </c>
      <c r="U2068" s="2">
        <f>Monthly_Fixed_Costs!$I$2</f>
        <v>26.363636363636363</v>
      </c>
      <c r="V2068">
        <f t="shared" si="293"/>
        <v>56.070000000000007</v>
      </c>
      <c r="W2068" s="2">
        <f t="shared" si="294"/>
        <v>388.44636363636363</v>
      </c>
      <c r="X2068">
        <f t="shared" si="295"/>
        <v>1</v>
      </c>
      <c r="Y2068">
        <f t="shared" si="296"/>
        <v>0</v>
      </c>
    </row>
    <row r="2069" spans="1:25" x14ac:dyDescent="0.3">
      <c r="A2069" t="s">
        <v>2105</v>
      </c>
      <c r="B2069" s="1">
        <v>45688</v>
      </c>
      <c r="C2069" s="1">
        <v>45692</v>
      </c>
      <c r="D2069" s="1">
        <v>45691</v>
      </c>
      <c r="E2069" t="s">
        <v>16</v>
      </c>
      <c r="F2069" t="s">
        <v>45</v>
      </c>
      <c r="G2069" t="s">
        <v>24</v>
      </c>
      <c r="H2069" t="s">
        <v>19</v>
      </c>
      <c r="I2069" t="s">
        <v>34</v>
      </c>
      <c r="J2069" t="s">
        <v>35</v>
      </c>
      <c r="K2069">
        <v>13</v>
      </c>
      <c r="L2069">
        <v>24.93</v>
      </c>
      <c r="M2069">
        <v>11.65</v>
      </c>
      <c r="N2069">
        <v>8.65</v>
      </c>
      <c r="O2069">
        <v>15</v>
      </c>
      <c r="P2069">
        <f t="shared" si="288"/>
        <v>1</v>
      </c>
      <c r="Q2069" t="str">
        <f t="shared" si="289"/>
        <v>After 01-15</v>
      </c>
      <c r="R2069">
        <f t="shared" si="290"/>
        <v>21.1905</v>
      </c>
      <c r="S2069">
        <f t="shared" si="291"/>
        <v>275.47649999999999</v>
      </c>
      <c r="T2069">
        <f t="shared" si="292"/>
        <v>124.02649999999997</v>
      </c>
      <c r="U2069" s="2">
        <f>Monthly_Fixed_Costs!$I$2</f>
        <v>26.363636363636363</v>
      </c>
      <c r="V2069">
        <f t="shared" si="293"/>
        <v>112.45</v>
      </c>
      <c r="W2069" s="2">
        <f t="shared" si="294"/>
        <v>-14.787136363636392</v>
      </c>
      <c r="X2069">
        <f t="shared" si="295"/>
        <v>3</v>
      </c>
      <c r="Y2069">
        <f t="shared" si="296"/>
        <v>1</v>
      </c>
    </row>
    <row r="2070" spans="1:25" x14ac:dyDescent="0.3">
      <c r="A2070" t="s">
        <v>2106</v>
      </c>
      <c r="B2070" s="1">
        <v>45668</v>
      </c>
      <c r="C2070" s="1">
        <v>45670</v>
      </c>
      <c r="D2070" s="1">
        <v>45669</v>
      </c>
      <c r="E2070" t="s">
        <v>23</v>
      </c>
      <c r="F2070" t="s">
        <v>45</v>
      </c>
      <c r="G2070" t="s">
        <v>18</v>
      </c>
      <c r="H2070" t="s">
        <v>33</v>
      </c>
      <c r="I2070" t="s">
        <v>47</v>
      </c>
      <c r="J2070" t="s">
        <v>35</v>
      </c>
      <c r="K2070">
        <v>16</v>
      </c>
      <c r="L2070">
        <v>167.92</v>
      </c>
      <c r="M2070">
        <v>99.88</v>
      </c>
      <c r="N2070">
        <v>5.04</v>
      </c>
      <c r="O2070">
        <v>10</v>
      </c>
      <c r="P2070">
        <f t="shared" si="288"/>
        <v>1</v>
      </c>
      <c r="Q2070" t="str">
        <f t="shared" si="289"/>
        <v>Before 01-15</v>
      </c>
      <c r="R2070">
        <f t="shared" si="290"/>
        <v>151.12799999999999</v>
      </c>
      <c r="S2070">
        <f t="shared" si="291"/>
        <v>2418.0479999999998</v>
      </c>
      <c r="T2070">
        <f t="shared" si="292"/>
        <v>819.96799999999985</v>
      </c>
      <c r="U2070" s="2">
        <f>Monthly_Fixed_Costs!$I$2</f>
        <v>26.363636363636363</v>
      </c>
      <c r="V2070">
        <f t="shared" si="293"/>
        <v>80.64</v>
      </c>
      <c r="W2070" s="2">
        <f t="shared" si="294"/>
        <v>712.96436363636349</v>
      </c>
      <c r="X2070">
        <f t="shared" si="295"/>
        <v>1</v>
      </c>
      <c r="Y2070">
        <f t="shared" si="296"/>
        <v>0</v>
      </c>
    </row>
    <row r="2071" spans="1:25" x14ac:dyDescent="0.3">
      <c r="A2071" t="s">
        <v>2107</v>
      </c>
      <c r="B2071" s="1">
        <v>45675</v>
      </c>
      <c r="C2071" s="1">
        <v>45677</v>
      </c>
      <c r="D2071" s="1">
        <v>45680</v>
      </c>
      <c r="E2071" t="s">
        <v>16</v>
      </c>
      <c r="F2071" t="s">
        <v>45</v>
      </c>
      <c r="G2071" t="s">
        <v>18</v>
      </c>
      <c r="H2071" t="s">
        <v>25</v>
      </c>
      <c r="I2071" t="s">
        <v>56</v>
      </c>
      <c r="J2071" t="s">
        <v>35</v>
      </c>
      <c r="K2071">
        <v>16</v>
      </c>
      <c r="L2071">
        <v>184.52</v>
      </c>
      <c r="M2071">
        <v>101.65</v>
      </c>
      <c r="N2071">
        <v>5.24</v>
      </c>
      <c r="O2071">
        <v>0</v>
      </c>
      <c r="P2071">
        <f t="shared" si="288"/>
        <v>0</v>
      </c>
      <c r="Q2071" t="str">
        <f t="shared" si="289"/>
        <v>After 01-15</v>
      </c>
      <c r="R2071">
        <f t="shared" si="290"/>
        <v>184.52</v>
      </c>
      <c r="S2071">
        <f t="shared" si="291"/>
        <v>2952.32</v>
      </c>
      <c r="T2071">
        <f t="shared" si="292"/>
        <v>1325.92</v>
      </c>
      <c r="U2071" s="2">
        <f>Monthly_Fixed_Costs!$I$2</f>
        <v>26.363636363636363</v>
      </c>
      <c r="V2071">
        <f t="shared" si="293"/>
        <v>83.84</v>
      </c>
      <c r="W2071" s="2">
        <f t="shared" si="294"/>
        <v>1215.7163636363637</v>
      </c>
      <c r="X2071">
        <f t="shared" si="295"/>
        <v>5</v>
      </c>
      <c r="Y2071">
        <f t="shared" si="296"/>
        <v>0</v>
      </c>
    </row>
    <row r="2072" spans="1:25" x14ac:dyDescent="0.3">
      <c r="A2072" t="s">
        <v>2108</v>
      </c>
      <c r="B2072" s="1">
        <v>45671</v>
      </c>
      <c r="C2072" s="1">
        <v>45675</v>
      </c>
      <c r="D2072" s="1">
        <v>45675</v>
      </c>
      <c r="E2072" t="s">
        <v>16</v>
      </c>
      <c r="F2072" t="s">
        <v>45</v>
      </c>
      <c r="G2072" t="s">
        <v>24</v>
      </c>
      <c r="H2072" t="s">
        <v>25</v>
      </c>
      <c r="I2072" t="s">
        <v>29</v>
      </c>
      <c r="J2072" t="s">
        <v>27</v>
      </c>
      <c r="K2072">
        <v>13</v>
      </c>
      <c r="L2072">
        <v>167.37</v>
      </c>
      <c r="M2072">
        <v>91.06</v>
      </c>
      <c r="N2072">
        <v>3.68</v>
      </c>
      <c r="O2072">
        <v>15</v>
      </c>
      <c r="P2072">
        <f t="shared" si="288"/>
        <v>1</v>
      </c>
      <c r="Q2072" t="str">
        <f t="shared" si="289"/>
        <v>Before 01-15</v>
      </c>
      <c r="R2072">
        <f t="shared" si="290"/>
        <v>142.2645</v>
      </c>
      <c r="S2072">
        <f t="shared" si="291"/>
        <v>1849.4385</v>
      </c>
      <c r="T2072">
        <f t="shared" si="292"/>
        <v>665.6585</v>
      </c>
      <c r="U2072" s="2">
        <f>Monthly_Fixed_Costs!$I$2</f>
        <v>26.363636363636363</v>
      </c>
      <c r="V2072">
        <f t="shared" si="293"/>
        <v>47.84</v>
      </c>
      <c r="W2072" s="2">
        <f t="shared" si="294"/>
        <v>591.4548636363636</v>
      </c>
      <c r="X2072">
        <f t="shared" si="295"/>
        <v>4</v>
      </c>
      <c r="Y2072">
        <f t="shared" si="296"/>
        <v>0</v>
      </c>
    </row>
    <row r="2073" spans="1:25" x14ac:dyDescent="0.3">
      <c r="A2073" t="s">
        <v>2109</v>
      </c>
      <c r="B2073" s="1">
        <v>45678</v>
      </c>
      <c r="C2073" s="1">
        <v>45682</v>
      </c>
      <c r="D2073" s="1">
        <v>45682</v>
      </c>
      <c r="E2073" t="s">
        <v>16</v>
      </c>
      <c r="F2073" t="s">
        <v>32</v>
      </c>
      <c r="G2073" t="s">
        <v>18</v>
      </c>
      <c r="H2073" t="s">
        <v>37</v>
      </c>
      <c r="I2073" t="s">
        <v>26</v>
      </c>
      <c r="J2073" t="s">
        <v>27</v>
      </c>
      <c r="K2073">
        <v>12</v>
      </c>
      <c r="L2073">
        <v>124.32</v>
      </c>
      <c r="M2073">
        <v>76.58</v>
      </c>
      <c r="N2073">
        <v>11.91</v>
      </c>
      <c r="O2073">
        <v>5</v>
      </c>
      <c r="P2073">
        <f t="shared" si="288"/>
        <v>1</v>
      </c>
      <c r="Q2073" t="str">
        <f t="shared" si="289"/>
        <v>After 01-15</v>
      </c>
      <c r="R2073">
        <f t="shared" si="290"/>
        <v>118.10399999999998</v>
      </c>
      <c r="S2073">
        <f t="shared" si="291"/>
        <v>1417.2479999999998</v>
      </c>
      <c r="T2073">
        <f t="shared" si="292"/>
        <v>498.28799999999978</v>
      </c>
      <c r="U2073" s="2">
        <f>Monthly_Fixed_Costs!$I$2</f>
        <v>26.363636363636363</v>
      </c>
      <c r="V2073">
        <f t="shared" si="293"/>
        <v>142.92000000000002</v>
      </c>
      <c r="W2073" s="2">
        <f t="shared" si="294"/>
        <v>329.00436363636339</v>
      </c>
      <c r="X2073">
        <f t="shared" si="295"/>
        <v>4</v>
      </c>
      <c r="Y2073">
        <f t="shared" si="296"/>
        <v>0</v>
      </c>
    </row>
    <row r="2074" spans="1:25" x14ac:dyDescent="0.3">
      <c r="A2074" t="s">
        <v>2110</v>
      </c>
      <c r="B2074" s="1">
        <v>45677</v>
      </c>
      <c r="C2074" s="1">
        <v>45681</v>
      </c>
      <c r="D2074" s="1">
        <v>45683</v>
      </c>
      <c r="E2074" t="s">
        <v>16</v>
      </c>
      <c r="F2074" t="s">
        <v>17</v>
      </c>
      <c r="G2074" t="s">
        <v>24</v>
      </c>
      <c r="H2074" t="s">
        <v>19</v>
      </c>
      <c r="I2074" t="s">
        <v>34</v>
      </c>
      <c r="J2074" t="s">
        <v>35</v>
      </c>
      <c r="K2074">
        <v>1</v>
      </c>
      <c r="L2074">
        <v>37.159999999999997</v>
      </c>
      <c r="M2074">
        <v>23.31</v>
      </c>
      <c r="N2074">
        <v>8.73</v>
      </c>
      <c r="O2074">
        <v>15</v>
      </c>
      <c r="P2074">
        <f t="shared" si="288"/>
        <v>0</v>
      </c>
      <c r="Q2074" t="str">
        <f t="shared" si="289"/>
        <v>After 01-15</v>
      </c>
      <c r="R2074">
        <f t="shared" si="290"/>
        <v>31.585999999999995</v>
      </c>
      <c r="S2074">
        <f t="shared" si="291"/>
        <v>31.585999999999995</v>
      </c>
      <c r="T2074">
        <f t="shared" si="292"/>
        <v>8.2759999999999962</v>
      </c>
      <c r="U2074" s="2">
        <f>Monthly_Fixed_Costs!$I$2</f>
        <v>26.363636363636363</v>
      </c>
      <c r="V2074">
        <f t="shared" si="293"/>
        <v>8.73</v>
      </c>
      <c r="W2074" s="2">
        <f t="shared" si="294"/>
        <v>-26.817636363636367</v>
      </c>
      <c r="X2074">
        <f t="shared" si="295"/>
        <v>6</v>
      </c>
      <c r="Y2074">
        <f t="shared" si="296"/>
        <v>1</v>
      </c>
    </row>
    <row r="2075" spans="1:25" x14ac:dyDescent="0.3">
      <c r="A2075" t="s">
        <v>2111</v>
      </c>
      <c r="B2075" s="1">
        <v>45664</v>
      </c>
      <c r="C2075" s="1">
        <v>45667</v>
      </c>
      <c r="D2075" s="1">
        <v>45666</v>
      </c>
      <c r="E2075" t="s">
        <v>23</v>
      </c>
      <c r="F2075" t="s">
        <v>32</v>
      </c>
      <c r="G2075" t="s">
        <v>18</v>
      </c>
      <c r="H2075" t="s">
        <v>25</v>
      </c>
      <c r="I2075" t="s">
        <v>56</v>
      </c>
      <c r="J2075" t="s">
        <v>35</v>
      </c>
      <c r="K2075">
        <v>4</v>
      </c>
      <c r="L2075">
        <v>40.369999999999997</v>
      </c>
      <c r="M2075">
        <v>18.47</v>
      </c>
      <c r="N2075">
        <v>6.26</v>
      </c>
      <c r="O2075">
        <v>0</v>
      </c>
      <c r="P2075">
        <f t="shared" si="288"/>
        <v>1</v>
      </c>
      <c r="Q2075" t="str">
        <f t="shared" si="289"/>
        <v>Before 01-15</v>
      </c>
      <c r="R2075">
        <f t="shared" si="290"/>
        <v>40.369999999999997</v>
      </c>
      <c r="S2075">
        <f t="shared" si="291"/>
        <v>161.47999999999999</v>
      </c>
      <c r="T2075">
        <f t="shared" si="292"/>
        <v>87.6</v>
      </c>
      <c r="U2075" s="2">
        <f>Monthly_Fixed_Costs!$I$2</f>
        <v>26.363636363636363</v>
      </c>
      <c r="V2075">
        <f t="shared" si="293"/>
        <v>25.04</v>
      </c>
      <c r="W2075" s="2">
        <f t="shared" si="294"/>
        <v>36.196363636363628</v>
      </c>
      <c r="X2075">
        <f t="shared" si="295"/>
        <v>2</v>
      </c>
      <c r="Y2075">
        <f t="shared" si="296"/>
        <v>0</v>
      </c>
    </row>
    <row r="2076" spans="1:25" x14ac:dyDescent="0.3">
      <c r="A2076" t="s">
        <v>2112</v>
      </c>
      <c r="B2076" s="1">
        <v>45674</v>
      </c>
      <c r="C2076" s="1">
        <v>45677</v>
      </c>
      <c r="D2076" s="1">
        <v>45676</v>
      </c>
      <c r="E2076" t="s">
        <v>16</v>
      </c>
      <c r="F2076" t="s">
        <v>17</v>
      </c>
      <c r="G2076" t="s">
        <v>18</v>
      </c>
      <c r="H2076" t="s">
        <v>37</v>
      </c>
      <c r="I2076" t="s">
        <v>26</v>
      </c>
      <c r="J2076" t="s">
        <v>27</v>
      </c>
      <c r="K2076">
        <v>1</v>
      </c>
      <c r="L2076">
        <v>64.83</v>
      </c>
      <c r="M2076">
        <v>37.83</v>
      </c>
      <c r="N2076">
        <v>8.6199999999999992</v>
      </c>
      <c r="O2076">
        <v>0</v>
      </c>
      <c r="P2076">
        <f t="shared" si="288"/>
        <v>1</v>
      </c>
      <c r="Q2076" t="str">
        <f t="shared" si="289"/>
        <v>After 01-15</v>
      </c>
      <c r="R2076">
        <f t="shared" si="290"/>
        <v>64.83</v>
      </c>
      <c r="S2076">
        <f t="shared" si="291"/>
        <v>64.83</v>
      </c>
      <c r="T2076">
        <f t="shared" si="292"/>
        <v>27</v>
      </c>
      <c r="U2076" s="2">
        <f>Monthly_Fixed_Costs!$I$2</f>
        <v>26.363636363636363</v>
      </c>
      <c r="V2076">
        <f t="shared" si="293"/>
        <v>8.6199999999999992</v>
      </c>
      <c r="W2076" s="2">
        <f t="shared" si="294"/>
        <v>-7.9836363636363643</v>
      </c>
      <c r="X2076">
        <f t="shared" si="295"/>
        <v>2</v>
      </c>
      <c r="Y2076">
        <f t="shared" si="296"/>
        <v>1</v>
      </c>
    </row>
    <row r="2077" spans="1:25" x14ac:dyDescent="0.3">
      <c r="A2077" t="s">
        <v>2113</v>
      </c>
      <c r="B2077" s="1">
        <v>45688</v>
      </c>
      <c r="C2077" s="1">
        <v>45691</v>
      </c>
      <c r="D2077" s="1">
        <v>45691</v>
      </c>
      <c r="E2077" t="s">
        <v>16</v>
      </c>
      <c r="F2077" t="s">
        <v>45</v>
      </c>
      <c r="G2077" t="s">
        <v>18</v>
      </c>
      <c r="H2077" t="s">
        <v>33</v>
      </c>
      <c r="I2077" t="s">
        <v>20</v>
      </c>
      <c r="J2077" t="s">
        <v>21</v>
      </c>
      <c r="K2077">
        <v>7</v>
      </c>
      <c r="L2077">
        <v>115.09</v>
      </c>
      <c r="M2077">
        <v>64</v>
      </c>
      <c r="N2077">
        <v>3.51</v>
      </c>
      <c r="O2077">
        <v>15</v>
      </c>
      <c r="P2077">
        <f t="shared" si="288"/>
        <v>1</v>
      </c>
      <c r="Q2077" t="str">
        <f t="shared" si="289"/>
        <v>After 01-15</v>
      </c>
      <c r="R2077">
        <f t="shared" si="290"/>
        <v>97.826499999999996</v>
      </c>
      <c r="S2077">
        <f t="shared" si="291"/>
        <v>684.78549999999996</v>
      </c>
      <c r="T2077">
        <f t="shared" si="292"/>
        <v>236.78549999999996</v>
      </c>
      <c r="U2077" s="2">
        <f>Monthly_Fixed_Costs!$I$2</f>
        <v>26.363636363636363</v>
      </c>
      <c r="V2077">
        <f t="shared" si="293"/>
        <v>24.57</v>
      </c>
      <c r="W2077" s="2">
        <f t="shared" si="294"/>
        <v>185.85186363636359</v>
      </c>
      <c r="X2077">
        <f t="shared" si="295"/>
        <v>3</v>
      </c>
      <c r="Y2077">
        <f t="shared" si="296"/>
        <v>0</v>
      </c>
    </row>
    <row r="2078" spans="1:25" x14ac:dyDescent="0.3">
      <c r="A2078" t="s">
        <v>2114</v>
      </c>
      <c r="B2078" s="1">
        <v>45683</v>
      </c>
      <c r="C2078" s="1">
        <v>45686</v>
      </c>
      <c r="D2078" s="1">
        <v>45686</v>
      </c>
      <c r="E2078" t="s">
        <v>23</v>
      </c>
      <c r="F2078" t="s">
        <v>45</v>
      </c>
      <c r="G2078" t="s">
        <v>24</v>
      </c>
      <c r="H2078" t="s">
        <v>19</v>
      </c>
      <c r="I2078" t="s">
        <v>26</v>
      </c>
      <c r="J2078" t="s">
        <v>27</v>
      </c>
      <c r="K2078">
        <v>18</v>
      </c>
      <c r="L2078">
        <v>120.83</v>
      </c>
      <c r="M2078">
        <v>55.29</v>
      </c>
      <c r="N2078">
        <v>4.3899999999999997</v>
      </c>
      <c r="O2078">
        <v>5</v>
      </c>
      <c r="P2078">
        <f t="shared" si="288"/>
        <v>1</v>
      </c>
      <c r="Q2078" t="str">
        <f t="shared" si="289"/>
        <v>After 01-15</v>
      </c>
      <c r="R2078">
        <f t="shared" si="290"/>
        <v>114.7885</v>
      </c>
      <c r="S2078">
        <f t="shared" si="291"/>
        <v>2066.1930000000002</v>
      </c>
      <c r="T2078">
        <f t="shared" si="292"/>
        <v>1070.9730000000002</v>
      </c>
      <c r="U2078" s="2">
        <f>Monthly_Fixed_Costs!$I$2</f>
        <v>26.363636363636363</v>
      </c>
      <c r="V2078">
        <f t="shared" si="293"/>
        <v>79.02</v>
      </c>
      <c r="W2078" s="2">
        <f t="shared" si="294"/>
        <v>965.58936363636383</v>
      </c>
      <c r="X2078">
        <f t="shared" si="295"/>
        <v>3</v>
      </c>
      <c r="Y2078">
        <f t="shared" si="296"/>
        <v>0</v>
      </c>
    </row>
    <row r="2079" spans="1:25" x14ac:dyDescent="0.3">
      <c r="A2079" t="s">
        <v>2115</v>
      </c>
      <c r="B2079" s="1">
        <v>45679</v>
      </c>
      <c r="C2079" s="1">
        <v>45681</v>
      </c>
      <c r="D2079" s="1">
        <v>45682</v>
      </c>
      <c r="E2079" t="s">
        <v>16</v>
      </c>
      <c r="F2079" t="s">
        <v>32</v>
      </c>
      <c r="G2079" t="s">
        <v>18</v>
      </c>
      <c r="H2079" t="s">
        <v>19</v>
      </c>
      <c r="I2079" t="s">
        <v>74</v>
      </c>
      <c r="J2079" t="s">
        <v>27</v>
      </c>
      <c r="K2079">
        <v>1</v>
      </c>
      <c r="L2079">
        <v>61.86</v>
      </c>
      <c r="M2079">
        <v>25.28</v>
      </c>
      <c r="N2079">
        <v>3.41</v>
      </c>
      <c r="O2079">
        <v>15</v>
      </c>
      <c r="P2079">
        <f t="shared" si="288"/>
        <v>0</v>
      </c>
      <c r="Q2079" t="str">
        <f t="shared" si="289"/>
        <v>After 01-15</v>
      </c>
      <c r="R2079">
        <f t="shared" si="290"/>
        <v>52.580999999999996</v>
      </c>
      <c r="S2079">
        <f t="shared" si="291"/>
        <v>52.580999999999996</v>
      </c>
      <c r="T2079">
        <f t="shared" si="292"/>
        <v>27.300999999999995</v>
      </c>
      <c r="U2079" s="2">
        <f>Monthly_Fixed_Costs!$I$2</f>
        <v>26.363636363636363</v>
      </c>
      <c r="V2079">
        <f t="shared" si="293"/>
        <v>3.41</v>
      </c>
      <c r="W2079" s="2">
        <f t="shared" si="294"/>
        <v>-2.4726363636363686</v>
      </c>
      <c r="X2079">
        <f t="shared" si="295"/>
        <v>3</v>
      </c>
      <c r="Y2079">
        <f t="shared" si="296"/>
        <v>1</v>
      </c>
    </row>
    <row r="2080" spans="1:25" x14ac:dyDescent="0.3">
      <c r="A2080" t="s">
        <v>2116</v>
      </c>
      <c r="B2080" s="1">
        <v>45672</v>
      </c>
      <c r="C2080" s="1">
        <v>45676</v>
      </c>
      <c r="D2080" s="1">
        <v>45675</v>
      </c>
      <c r="E2080" t="s">
        <v>16</v>
      </c>
      <c r="F2080" t="s">
        <v>32</v>
      </c>
      <c r="G2080" t="s">
        <v>24</v>
      </c>
      <c r="H2080" t="s">
        <v>25</v>
      </c>
      <c r="I2080" t="s">
        <v>74</v>
      </c>
      <c r="J2080" t="s">
        <v>27</v>
      </c>
      <c r="K2080">
        <v>7</v>
      </c>
      <c r="L2080">
        <v>80.2</v>
      </c>
      <c r="M2080">
        <v>48.22</v>
      </c>
      <c r="N2080">
        <v>11.17</v>
      </c>
      <c r="O2080">
        <v>15</v>
      </c>
      <c r="P2080">
        <f t="shared" si="288"/>
        <v>1</v>
      </c>
      <c r="Q2080" t="str">
        <f t="shared" si="289"/>
        <v>Before 01-15</v>
      </c>
      <c r="R2080">
        <f t="shared" si="290"/>
        <v>68.17</v>
      </c>
      <c r="S2080">
        <f t="shared" si="291"/>
        <v>477.19</v>
      </c>
      <c r="T2080">
        <f t="shared" si="292"/>
        <v>139.65000000000003</v>
      </c>
      <c r="U2080" s="2">
        <f>Monthly_Fixed_Costs!$I$2</f>
        <v>26.363636363636363</v>
      </c>
      <c r="V2080">
        <f t="shared" si="293"/>
        <v>78.19</v>
      </c>
      <c r="W2080" s="2">
        <f t="shared" si="294"/>
        <v>35.096363636363677</v>
      </c>
      <c r="X2080">
        <f t="shared" si="295"/>
        <v>3</v>
      </c>
      <c r="Y2080">
        <f t="shared" si="296"/>
        <v>0</v>
      </c>
    </row>
    <row r="2081" spans="1:25" x14ac:dyDescent="0.3">
      <c r="A2081" t="s">
        <v>2117</v>
      </c>
      <c r="B2081" s="1">
        <v>45683</v>
      </c>
      <c r="C2081" s="1">
        <v>45686</v>
      </c>
      <c r="D2081" s="1">
        <v>45686</v>
      </c>
      <c r="E2081" t="s">
        <v>16</v>
      </c>
      <c r="F2081" t="s">
        <v>17</v>
      </c>
      <c r="G2081" t="s">
        <v>18</v>
      </c>
      <c r="H2081" t="s">
        <v>33</v>
      </c>
      <c r="I2081" t="s">
        <v>20</v>
      </c>
      <c r="J2081" t="s">
        <v>21</v>
      </c>
      <c r="K2081">
        <v>9</v>
      </c>
      <c r="L2081">
        <v>176.71</v>
      </c>
      <c r="M2081">
        <v>100.53</v>
      </c>
      <c r="N2081">
        <v>7.71</v>
      </c>
      <c r="O2081">
        <v>10</v>
      </c>
      <c r="P2081">
        <f t="shared" si="288"/>
        <v>1</v>
      </c>
      <c r="Q2081" t="str">
        <f t="shared" si="289"/>
        <v>After 01-15</v>
      </c>
      <c r="R2081">
        <f t="shared" si="290"/>
        <v>159.03900000000002</v>
      </c>
      <c r="S2081">
        <f t="shared" si="291"/>
        <v>1431.3510000000001</v>
      </c>
      <c r="T2081">
        <f t="shared" si="292"/>
        <v>526.58100000000013</v>
      </c>
      <c r="U2081" s="2">
        <f>Monthly_Fixed_Costs!$I$2</f>
        <v>26.363636363636363</v>
      </c>
      <c r="V2081">
        <f t="shared" si="293"/>
        <v>69.39</v>
      </c>
      <c r="W2081" s="2">
        <f t="shared" si="294"/>
        <v>430.82736363636377</v>
      </c>
      <c r="X2081">
        <f t="shared" si="295"/>
        <v>3</v>
      </c>
      <c r="Y2081">
        <f t="shared" si="296"/>
        <v>0</v>
      </c>
    </row>
    <row r="2082" spans="1:25" x14ac:dyDescent="0.3">
      <c r="A2082" t="s">
        <v>2118</v>
      </c>
      <c r="B2082" s="1">
        <v>45667</v>
      </c>
      <c r="C2082" s="1">
        <v>45669</v>
      </c>
      <c r="D2082" s="1">
        <v>45668</v>
      </c>
      <c r="E2082" t="s">
        <v>16</v>
      </c>
      <c r="F2082" t="s">
        <v>45</v>
      </c>
      <c r="G2082" t="s">
        <v>18</v>
      </c>
      <c r="H2082" t="s">
        <v>25</v>
      </c>
      <c r="I2082" t="s">
        <v>38</v>
      </c>
      <c r="J2082" t="s">
        <v>21</v>
      </c>
      <c r="K2082">
        <v>2</v>
      </c>
      <c r="L2082">
        <v>90.72</v>
      </c>
      <c r="M2082">
        <v>49.8</v>
      </c>
      <c r="N2082">
        <v>8.9499999999999993</v>
      </c>
      <c r="O2082">
        <v>5</v>
      </c>
      <c r="P2082">
        <f t="shared" si="288"/>
        <v>1</v>
      </c>
      <c r="Q2082" t="str">
        <f t="shared" si="289"/>
        <v>Before 01-15</v>
      </c>
      <c r="R2082">
        <f t="shared" si="290"/>
        <v>86.183999999999997</v>
      </c>
      <c r="S2082">
        <f t="shared" si="291"/>
        <v>172.36799999999999</v>
      </c>
      <c r="T2082">
        <f t="shared" si="292"/>
        <v>72.768000000000001</v>
      </c>
      <c r="U2082" s="2">
        <f>Monthly_Fixed_Costs!$I$2</f>
        <v>26.363636363636363</v>
      </c>
      <c r="V2082">
        <f t="shared" si="293"/>
        <v>17.899999999999999</v>
      </c>
      <c r="W2082" s="2">
        <f t="shared" si="294"/>
        <v>28.504363636363635</v>
      </c>
      <c r="X2082">
        <f t="shared" si="295"/>
        <v>1</v>
      </c>
      <c r="Y2082">
        <f t="shared" si="296"/>
        <v>0</v>
      </c>
    </row>
    <row r="2083" spans="1:25" x14ac:dyDescent="0.3">
      <c r="A2083" t="s">
        <v>2119</v>
      </c>
      <c r="B2083" s="1">
        <v>45681</v>
      </c>
      <c r="C2083" s="1">
        <v>45684</v>
      </c>
      <c r="D2083" s="1">
        <v>45683</v>
      </c>
      <c r="E2083" t="s">
        <v>23</v>
      </c>
      <c r="F2083" t="s">
        <v>45</v>
      </c>
      <c r="G2083" t="s">
        <v>24</v>
      </c>
      <c r="H2083" t="s">
        <v>19</v>
      </c>
      <c r="I2083" t="s">
        <v>26</v>
      </c>
      <c r="J2083" t="s">
        <v>27</v>
      </c>
      <c r="K2083">
        <v>5</v>
      </c>
      <c r="L2083">
        <v>55.31</v>
      </c>
      <c r="M2083">
        <v>28.71</v>
      </c>
      <c r="N2083">
        <v>6.66</v>
      </c>
      <c r="O2083">
        <v>15</v>
      </c>
      <c r="P2083">
        <f t="shared" si="288"/>
        <v>1</v>
      </c>
      <c r="Q2083" t="str">
        <f t="shared" si="289"/>
        <v>After 01-15</v>
      </c>
      <c r="R2083">
        <f t="shared" si="290"/>
        <v>47.013500000000001</v>
      </c>
      <c r="S2083">
        <f t="shared" si="291"/>
        <v>235.0675</v>
      </c>
      <c r="T2083">
        <f t="shared" si="292"/>
        <v>91.517499999999984</v>
      </c>
      <c r="U2083" s="2">
        <f>Monthly_Fixed_Costs!$I$2</f>
        <v>26.363636363636363</v>
      </c>
      <c r="V2083">
        <f t="shared" si="293"/>
        <v>33.299999999999997</v>
      </c>
      <c r="W2083" s="2">
        <f t="shared" si="294"/>
        <v>31.853863636363627</v>
      </c>
      <c r="X2083">
        <f t="shared" si="295"/>
        <v>2</v>
      </c>
      <c r="Y2083">
        <f t="shared" si="296"/>
        <v>0</v>
      </c>
    </row>
    <row r="2084" spans="1:25" x14ac:dyDescent="0.3">
      <c r="A2084" t="s">
        <v>2120</v>
      </c>
      <c r="B2084" s="1">
        <v>45658</v>
      </c>
      <c r="C2084" s="1">
        <v>45660</v>
      </c>
      <c r="D2084" s="1">
        <v>45660</v>
      </c>
      <c r="E2084" t="s">
        <v>16</v>
      </c>
      <c r="F2084" t="s">
        <v>45</v>
      </c>
      <c r="G2084" t="s">
        <v>18</v>
      </c>
      <c r="H2084" t="s">
        <v>37</v>
      </c>
      <c r="I2084" t="s">
        <v>20</v>
      </c>
      <c r="J2084" t="s">
        <v>21</v>
      </c>
      <c r="K2084">
        <v>2</v>
      </c>
      <c r="L2084">
        <v>25.25</v>
      </c>
      <c r="M2084">
        <v>10.119999999999999</v>
      </c>
      <c r="N2084">
        <v>6.89</v>
      </c>
      <c r="O2084">
        <v>0</v>
      </c>
      <c r="P2084">
        <f t="shared" si="288"/>
        <v>1</v>
      </c>
      <c r="Q2084" t="str">
        <f t="shared" si="289"/>
        <v>Before 01-15</v>
      </c>
      <c r="R2084">
        <f t="shared" si="290"/>
        <v>25.25</v>
      </c>
      <c r="S2084">
        <f t="shared" si="291"/>
        <v>50.5</v>
      </c>
      <c r="T2084">
        <f t="shared" si="292"/>
        <v>30.26</v>
      </c>
      <c r="U2084" s="2">
        <f>Monthly_Fixed_Costs!$I$2</f>
        <v>26.363636363636363</v>
      </c>
      <c r="V2084">
        <f t="shared" si="293"/>
        <v>13.78</v>
      </c>
      <c r="W2084" s="2">
        <f t="shared" si="294"/>
        <v>-9.8836363636363593</v>
      </c>
      <c r="X2084">
        <f t="shared" si="295"/>
        <v>2</v>
      </c>
      <c r="Y2084">
        <f t="shared" si="296"/>
        <v>1</v>
      </c>
    </row>
    <row r="2085" spans="1:25" x14ac:dyDescent="0.3">
      <c r="A2085" t="s">
        <v>2121</v>
      </c>
      <c r="B2085" s="1">
        <v>45685</v>
      </c>
      <c r="C2085" s="1">
        <v>45687</v>
      </c>
      <c r="D2085" s="1">
        <v>45689</v>
      </c>
      <c r="E2085" t="s">
        <v>16</v>
      </c>
      <c r="F2085" t="s">
        <v>41</v>
      </c>
      <c r="G2085" t="s">
        <v>18</v>
      </c>
      <c r="H2085" t="s">
        <v>25</v>
      </c>
      <c r="I2085" t="s">
        <v>34</v>
      </c>
      <c r="J2085" t="s">
        <v>35</v>
      </c>
      <c r="K2085">
        <v>10</v>
      </c>
      <c r="L2085">
        <v>83.55</v>
      </c>
      <c r="M2085">
        <v>45.94</v>
      </c>
      <c r="N2085">
        <v>8.51</v>
      </c>
      <c r="O2085">
        <v>5</v>
      </c>
      <c r="P2085">
        <f t="shared" si="288"/>
        <v>0</v>
      </c>
      <c r="Q2085" t="str">
        <f t="shared" si="289"/>
        <v>After 01-15</v>
      </c>
      <c r="R2085">
        <f t="shared" si="290"/>
        <v>79.372499999999988</v>
      </c>
      <c r="S2085">
        <f t="shared" si="291"/>
        <v>793.72499999999991</v>
      </c>
      <c r="T2085">
        <f t="shared" si="292"/>
        <v>334.32499999999993</v>
      </c>
      <c r="U2085" s="2">
        <f>Monthly_Fixed_Costs!$I$2</f>
        <v>26.363636363636363</v>
      </c>
      <c r="V2085">
        <f t="shared" si="293"/>
        <v>85.1</v>
      </c>
      <c r="W2085" s="2">
        <f t="shared" si="294"/>
        <v>222.86136363636359</v>
      </c>
      <c r="X2085">
        <f t="shared" si="295"/>
        <v>4</v>
      </c>
      <c r="Y2085">
        <f t="shared" si="296"/>
        <v>0</v>
      </c>
    </row>
    <row r="2086" spans="1:25" x14ac:dyDescent="0.3">
      <c r="A2086" t="s">
        <v>2122</v>
      </c>
      <c r="B2086" s="1">
        <v>45685</v>
      </c>
      <c r="C2086" s="1">
        <v>45687</v>
      </c>
      <c r="D2086" s="1">
        <v>45687</v>
      </c>
      <c r="E2086" t="s">
        <v>16</v>
      </c>
      <c r="F2086" t="s">
        <v>17</v>
      </c>
      <c r="G2086" t="s">
        <v>18</v>
      </c>
      <c r="H2086" t="s">
        <v>19</v>
      </c>
      <c r="I2086" t="s">
        <v>74</v>
      </c>
      <c r="J2086" t="s">
        <v>27</v>
      </c>
      <c r="K2086">
        <v>8</v>
      </c>
      <c r="L2086">
        <v>128.57</v>
      </c>
      <c r="M2086">
        <v>60.27</v>
      </c>
      <c r="N2086">
        <v>3.75</v>
      </c>
      <c r="O2086">
        <v>0</v>
      </c>
      <c r="P2086">
        <f t="shared" si="288"/>
        <v>1</v>
      </c>
      <c r="Q2086" t="str">
        <f t="shared" si="289"/>
        <v>After 01-15</v>
      </c>
      <c r="R2086">
        <f t="shared" si="290"/>
        <v>128.57</v>
      </c>
      <c r="S2086">
        <f t="shared" si="291"/>
        <v>1028.56</v>
      </c>
      <c r="T2086">
        <f t="shared" si="292"/>
        <v>546.39999999999986</v>
      </c>
      <c r="U2086" s="2">
        <f>Monthly_Fixed_Costs!$I$2</f>
        <v>26.363636363636363</v>
      </c>
      <c r="V2086">
        <f t="shared" si="293"/>
        <v>30</v>
      </c>
      <c r="W2086" s="2">
        <f t="shared" si="294"/>
        <v>490.03636363636349</v>
      </c>
      <c r="X2086">
        <f t="shared" si="295"/>
        <v>2</v>
      </c>
      <c r="Y2086">
        <f t="shared" si="296"/>
        <v>0</v>
      </c>
    </row>
    <row r="2087" spans="1:25" x14ac:dyDescent="0.3">
      <c r="A2087" t="s">
        <v>2123</v>
      </c>
      <c r="B2087" s="1">
        <v>45680</v>
      </c>
      <c r="C2087" s="1">
        <v>45682</v>
      </c>
      <c r="D2087" s="1">
        <v>45682</v>
      </c>
      <c r="E2087" t="s">
        <v>23</v>
      </c>
      <c r="F2087" t="s">
        <v>32</v>
      </c>
      <c r="G2087" t="s">
        <v>24</v>
      </c>
      <c r="H2087" t="s">
        <v>37</v>
      </c>
      <c r="I2087" t="s">
        <v>26</v>
      </c>
      <c r="J2087" t="s">
        <v>27</v>
      </c>
      <c r="K2087">
        <v>15</v>
      </c>
      <c r="L2087">
        <v>78.540000000000006</v>
      </c>
      <c r="M2087">
        <v>50.35</v>
      </c>
      <c r="N2087">
        <v>8.67</v>
      </c>
      <c r="O2087">
        <v>15</v>
      </c>
      <c r="P2087">
        <f t="shared" si="288"/>
        <v>1</v>
      </c>
      <c r="Q2087" t="str">
        <f t="shared" si="289"/>
        <v>After 01-15</v>
      </c>
      <c r="R2087">
        <f t="shared" si="290"/>
        <v>66.759</v>
      </c>
      <c r="S2087">
        <f t="shared" si="291"/>
        <v>1001.385</v>
      </c>
      <c r="T2087">
        <f t="shared" si="292"/>
        <v>246.13499999999999</v>
      </c>
      <c r="U2087" s="2">
        <f>Monthly_Fixed_Costs!$I$2</f>
        <v>26.363636363636363</v>
      </c>
      <c r="V2087">
        <f t="shared" si="293"/>
        <v>130.05000000000001</v>
      </c>
      <c r="W2087" s="2">
        <f t="shared" si="294"/>
        <v>89.721363636363606</v>
      </c>
      <c r="X2087">
        <f t="shared" si="295"/>
        <v>2</v>
      </c>
      <c r="Y2087">
        <f t="shared" si="296"/>
        <v>0</v>
      </c>
    </row>
    <row r="2088" spans="1:25" x14ac:dyDescent="0.3">
      <c r="A2088" t="s">
        <v>2124</v>
      </c>
      <c r="B2088" s="1">
        <v>45688</v>
      </c>
      <c r="C2088" s="1">
        <v>45690</v>
      </c>
      <c r="D2088" s="1">
        <v>45693</v>
      </c>
      <c r="E2088" t="s">
        <v>23</v>
      </c>
      <c r="F2088" t="s">
        <v>32</v>
      </c>
      <c r="G2088" t="s">
        <v>18</v>
      </c>
      <c r="H2088" t="s">
        <v>19</v>
      </c>
      <c r="I2088" t="s">
        <v>34</v>
      </c>
      <c r="J2088" t="s">
        <v>35</v>
      </c>
      <c r="K2088">
        <v>5</v>
      </c>
      <c r="L2088">
        <v>106</v>
      </c>
      <c r="M2088">
        <v>48.95</v>
      </c>
      <c r="N2088">
        <v>4.22</v>
      </c>
      <c r="O2088">
        <v>10</v>
      </c>
      <c r="P2088">
        <f t="shared" si="288"/>
        <v>0</v>
      </c>
      <c r="Q2088" t="str">
        <f t="shared" si="289"/>
        <v>After 01-15</v>
      </c>
      <c r="R2088">
        <f t="shared" si="290"/>
        <v>95.4</v>
      </c>
      <c r="S2088">
        <f t="shared" si="291"/>
        <v>477</v>
      </c>
      <c r="T2088">
        <f t="shared" si="292"/>
        <v>232.25</v>
      </c>
      <c r="U2088" s="2">
        <f>Monthly_Fixed_Costs!$I$2</f>
        <v>26.363636363636363</v>
      </c>
      <c r="V2088">
        <f t="shared" si="293"/>
        <v>21.099999999999998</v>
      </c>
      <c r="W2088" s="2">
        <f t="shared" si="294"/>
        <v>184.78636363636363</v>
      </c>
      <c r="X2088">
        <f t="shared" si="295"/>
        <v>5</v>
      </c>
      <c r="Y2088">
        <f t="shared" si="296"/>
        <v>0</v>
      </c>
    </row>
    <row r="2089" spans="1:25" x14ac:dyDescent="0.3">
      <c r="A2089" t="s">
        <v>2125</v>
      </c>
      <c r="B2089" s="1">
        <v>45683</v>
      </c>
      <c r="C2089" s="1">
        <v>45686</v>
      </c>
      <c r="D2089" s="1">
        <v>45685</v>
      </c>
      <c r="E2089" t="s">
        <v>23</v>
      </c>
      <c r="F2089" t="s">
        <v>17</v>
      </c>
      <c r="G2089" t="s">
        <v>18</v>
      </c>
      <c r="H2089" t="s">
        <v>19</v>
      </c>
      <c r="I2089" t="s">
        <v>56</v>
      </c>
      <c r="J2089" t="s">
        <v>35</v>
      </c>
      <c r="K2089">
        <v>10</v>
      </c>
      <c r="L2089">
        <v>95.02</v>
      </c>
      <c r="M2089">
        <v>57.13</v>
      </c>
      <c r="N2089">
        <v>3.11</v>
      </c>
      <c r="O2089">
        <v>15</v>
      </c>
      <c r="P2089">
        <f t="shared" si="288"/>
        <v>1</v>
      </c>
      <c r="Q2089" t="str">
        <f t="shared" si="289"/>
        <v>After 01-15</v>
      </c>
      <c r="R2089">
        <f t="shared" si="290"/>
        <v>80.766999999999996</v>
      </c>
      <c r="S2089">
        <f t="shared" si="291"/>
        <v>807.67</v>
      </c>
      <c r="T2089">
        <f t="shared" si="292"/>
        <v>236.36999999999989</v>
      </c>
      <c r="U2089" s="2">
        <f>Monthly_Fixed_Costs!$I$2</f>
        <v>26.363636363636363</v>
      </c>
      <c r="V2089">
        <f t="shared" si="293"/>
        <v>31.099999999999998</v>
      </c>
      <c r="W2089" s="2">
        <f t="shared" si="294"/>
        <v>178.90636363636352</v>
      </c>
      <c r="X2089">
        <f t="shared" si="295"/>
        <v>2</v>
      </c>
      <c r="Y2089">
        <f t="shared" si="296"/>
        <v>0</v>
      </c>
    </row>
    <row r="2090" spans="1:25" x14ac:dyDescent="0.3">
      <c r="A2090" t="s">
        <v>2126</v>
      </c>
      <c r="B2090" s="1">
        <v>45685</v>
      </c>
      <c r="C2090" s="1">
        <v>45688</v>
      </c>
      <c r="D2090" s="1">
        <v>45690</v>
      </c>
      <c r="E2090" t="s">
        <v>23</v>
      </c>
      <c r="F2090" t="s">
        <v>41</v>
      </c>
      <c r="G2090" t="s">
        <v>24</v>
      </c>
      <c r="H2090" t="s">
        <v>19</v>
      </c>
      <c r="I2090" t="s">
        <v>20</v>
      </c>
      <c r="J2090" t="s">
        <v>21</v>
      </c>
      <c r="K2090">
        <v>11</v>
      </c>
      <c r="L2090">
        <v>69.540000000000006</v>
      </c>
      <c r="M2090">
        <v>44.78</v>
      </c>
      <c r="N2090">
        <v>11.64</v>
      </c>
      <c r="O2090">
        <v>10</v>
      </c>
      <c r="P2090">
        <f t="shared" si="288"/>
        <v>0</v>
      </c>
      <c r="Q2090" t="str">
        <f t="shared" si="289"/>
        <v>After 01-15</v>
      </c>
      <c r="R2090">
        <f t="shared" si="290"/>
        <v>62.586000000000006</v>
      </c>
      <c r="S2090">
        <f t="shared" si="291"/>
        <v>688.44600000000003</v>
      </c>
      <c r="T2090">
        <f t="shared" si="292"/>
        <v>195.86599999999999</v>
      </c>
      <c r="U2090" s="2">
        <f>Monthly_Fixed_Costs!$I$2</f>
        <v>26.363636363636363</v>
      </c>
      <c r="V2090">
        <f t="shared" si="293"/>
        <v>128.04000000000002</v>
      </c>
      <c r="W2090" s="2">
        <f t="shared" si="294"/>
        <v>41.462363636363591</v>
      </c>
      <c r="X2090">
        <f t="shared" si="295"/>
        <v>5</v>
      </c>
      <c r="Y2090">
        <f t="shared" si="296"/>
        <v>0</v>
      </c>
    </row>
    <row r="2091" spans="1:25" x14ac:dyDescent="0.3">
      <c r="A2091" t="s">
        <v>2127</v>
      </c>
      <c r="B2091" s="1">
        <v>45665</v>
      </c>
      <c r="C2091" s="1">
        <v>45667</v>
      </c>
      <c r="D2091" s="1">
        <v>45666</v>
      </c>
      <c r="E2091" t="s">
        <v>16</v>
      </c>
      <c r="F2091" t="s">
        <v>45</v>
      </c>
      <c r="G2091" t="s">
        <v>24</v>
      </c>
      <c r="H2091" t="s">
        <v>19</v>
      </c>
      <c r="I2091" t="s">
        <v>56</v>
      </c>
      <c r="J2091" t="s">
        <v>35</v>
      </c>
      <c r="K2091">
        <v>1</v>
      </c>
      <c r="L2091">
        <v>22.63</v>
      </c>
      <c r="M2091">
        <v>14.4</v>
      </c>
      <c r="N2091">
        <v>3.82</v>
      </c>
      <c r="O2091">
        <v>10</v>
      </c>
      <c r="P2091">
        <f t="shared" si="288"/>
        <v>1</v>
      </c>
      <c r="Q2091" t="str">
        <f t="shared" si="289"/>
        <v>Before 01-15</v>
      </c>
      <c r="R2091">
        <f t="shared" si="290"/>
        <v>20.367000000000001</v>
      </c>
      <c r="S2091">
        <f t="shared" si="291"/>
        <v>20.367000000000001</v>
      </c>
      <c r="T2091">
        <f t="shared" si="292"/>
        <v>5.9670000000000005</v>
      </c>
      <c r="U2091" s="2">
        <f>Monthly_Fixed_Costs!$I$2</f>
        <v>26.363636363636363</v>
      </c>
      <c r="V2091">
        <f t="shared" si="293"/>
        <v>3.82</v>
      </c>
      <c r="W2091" s="2">
        <f t="shared" si="294"/>
        <v>-24.216636363636361</v>
      </c>
      <c r="X2091">
        <f t="shared" si="295"/>
        <v>1</v>
      </c>
      <c r="Y2091">
        <f t="shared" si="296"/>
        <v>1</v>
      </c>
    </row>
    <row r="2092" spans="1:25" x14ac:dyDescent="0.3">
      <c r="A2092" t="s">
        <v>2128</v>
      </c>
      <c r="B2092" s="1">
        <v>45683</v>
      </c>
      <c r="C2092" s="1">
        <v>45685</v>
      </c>
      <c r="D2092" s="1">
        <v>45688</v>
      </c>
      <c r="E2092" t="s">
        <v>16</v>
      </c>
      <c r="F2092" t="s">
        <v>41</v>
      </c>
      <c r="G2092" t="s">
        <v>24</v>
      </c>
      <c r="H2092" t="s">
        <v>25</v>
      </c>
      <c r="I2092" t="s">
        <v>56</v>
      </c>
      <c r="J2092" t="s">
        <v>35</v>
      </c>
      <c r="K2092">
        <v>9</v>
      </c>
      <c r="L2092">
        <v>138.59</v>
      </c>
      <c r="M2092">
        <v>74.900000000000006</v>
      </c>
      <c r="N2092">
        <v>10.71</v>
      </c>
      <c r="O2092">
        <v>5</v>
      </c>
      <c r="P2092">
        <f t="shared" si="288"/>
        <v>0</v>
      </c>
      <c r="Q2092" t="str">
        <f t="shared" si="289"/>
        <v>After 01-15</v>
      </c>
      <c r="R2092">
        <f t="shared" si="290"/>
        <v>131.66049999999998</v>
      </c>
      <c r="S2092">
        <f t="shared" si="291"/>
        <v>1184.9444999999998</v>
      </c>
      <c r="T2092">
        <f t="shared" si="292"/>
        <v>510.84449999999981</v>
      </c>
      <c r="U2092" s="2">
        <f>Monthly_Fixed_Costs!$I$2</f>
        <v>26.363636363636363</v>
      </c>
      <c r="V2092">
        <f t="shared" si="293"/>
        <v>96.390000000000015</v>
      </c>
      <c r="W2092" s="2">
        <f t="shared" si="294"/>
        <v>388.09086363636345</v>
      </c>
      <c r="X2092">
        <f t="shared" si="295"/>
        <v>5</v>
      </c>
      <c r="Y2092">
        <f t="shared" si="296"/>
        <v>0</v>
      </c>
    </row>
    <row r="2093" spans="1:25" x14ac:dyDescent="0.3">
      <c r="A2093" t="s">
        <v>2129</v>
      </c>
      <c r="B2093" s="1">
        <v>45659</v>
      </c>
      <c r="C2093" s="1">
        <v>45663</v>
      </c>
      <c r="D2093" s="1">
        <v>45662</v>
      </c>
      <c r="E2093" t="s">
        <v>16</v>
      </c>
      <c r="F2093" t="s">
        <v>45</v>
      </c>
      <c r="G2093" t="s">
        <v>24</v>
      </c>
      <c r="H2093" t="s">
        <v>19</v>
      </c>
      <c r="I2093" t="s">
        <v>56</v>
      </c>
      <c r="J2093" t="s">
        <v>35</v>
      </c>
      <c r="K2093">
        <v>18</v>
      </c>
      <c r="L2093">
        <v>148.19</v>
      </c>
      <c r="M2093">
        <v>86.15</v>
      </c>
      <c r="N2093">
        <v>10.46</v>
      </c>
      <c r="O2093">
        <v>5</v>
      </c>
      <c r="P2093">
        <f t="shared" si="288"/>
        <v>1</v>
      </c>
      <c r="Q2093" t="str">
        <f t="shared" si="289"/>
        <v>Before 01-15</v>
      </c>
      <c r="R2093">
        <f t="shared" si="290"/>
        <v>140.78049999999999</v>
      </c>
      <c r="S2093">
        <f t="shared" si="291"/>
        <v>2534.049</v>
      </c>
      <c r="T2093">
        <f t="shared" si="292"/>
        <v>983.34899999999993</v>
      </c>
      <c r="U2093" s="2">
        <f>Monthly_Fixed_Costs!$I$2</f>
        <v>26.363636363636363</v>
      </c>
      <c r="V2093">
        <f t="shared" si="293"/>
        <v>188.28000000000003</v>
      </c>
      <c r="W2093" s="2">
        <f t="shared" si="294"/>
        <v>768.70536363636347</v>
      </c>
      <c r="X2093">
        <f t="shared" si="295"/>
        <v>3</v>
      </c>
      <c r="Y2093">
        <f t="shared" si="296"/>
        <v>0</v>
      </c>
    </row>
    <row r="2094" spans="1:25" x14ac:dyDescent="0.3">
      <c r="A2094" t="s">
        <v>2130</v>
      </c>
      <c r="B2094" s="1">
        <v>45686</v>
      </c>
      <c r="C2094" s="1">
        <v>45689</v>
      </c>
      <c r="D2094" s="1">
        <v>45689</v>
      </c>
      <c r="E2094" t="s">
        <v>16</v>
      </c>
      <c r="F2094" t="s">
        <v>17</v>
      </c>
      <c r="G2094" t="s">
        <v>24</v>
      </c>
      <c r="H2094" t="s">
        <v>33</v>
      </c>
      <c r="I2094" t="s">
        <v>56</v>
      </c>
      <c r="J2094" t="s">
        <v>35</v>
      </c>
      <c r="K2094">
        <v>7</v>
      </c>
      <c r="L2094">
        <v>73.5</v>
      </c>
      <c r="M2094">
        <v>31.58</v>
      </c>
      <c r="N2094">
        <v>7.75</v>
      </c>
      <c r="O2094">
        <v>10</v>
      </c>
      <c r="P2094">
        <f t="shared" si="288"/>
        <v>1</v>
      </c>
      <c r="Q2094" t="str">
        <f t="shared" si="289"/>
        <v>After 01-15</v>
      </c>
      <c r="R2094">
        <f t="shared" si="290"/>
        <v>66.150000000000006</v>
      </c>
      <c r="S2094">
        <f t="shared" si="291"/>
        <v>463.05000000000007</v>
      </c>
      <c r="T2094">
        <f t="shared" si="292"/>
        <v>241.99000000000007</v>
      </c>
      <c r="U2094" s="2">
        <f>Monthly_Fixed_Costs!$I$2</f>
        <v>26.363636363636363</v>
      </c>
      <c r="V2094">
        <f t="shared" si="293"/>
        <v>54.25</v>
      </c>
      <c r="W2094" s="2">
        <f t="shared" si="294"/>
        <v>161.37636363636369</v>
      </c>
      <c r="X2094">
        <f t="shared" si="295"/>
        <v>3</v>
      </c>
      <c r="Y2094">
        <f t="shared" si="296"/>
        <v>0</v>
      </c>
    </row>
    <row r="2095" spans="1:25" x14ac:dyDescent="0.3">
      <c r="A2095" t="s">
        <v>2131</v>
      </c>
      <c r="B2095" s="1">
        <v>45683</v>
      </c>
      <c r="C2095" s="1">
        <v>45686</v>
      </c>
      <c r="D2095" s="1">
        <v>45686</v>
      </c>
      <c r="E2095" t="s">
        <v>23</v>
      </c>
      <c r="F2095" t="s">
        <v>32</v>
      </c>
      <c r="G2095" t="s">
        <v>24</v>
      </c>
      <c r="H2095" t="s">
        <v>37</v>
      </c>
      <c r="I2095" t="s">
        <v>38</v>
      </c>
      <c r="J2095" t="s">
        <v>21</v>
      </c>
      <c r="K2095">
        <v>17</v>
      </c>
      <c r="L2095">
        <v>106.28</v>
      </c>
      <c r="M2095">
        <v>49.67</v>
      </c>
      <c r="N2095">
        <v>7.08</v>
      </c>
      <c r="O2095">
        <v>15</v>
      </c>
      <c r="P2095">
        <f t="shared" si="288"/>
        <v>1</v>
      </c>
      <c r="Q2095" t="str">
        <f t="shared" si="289"/>
        <v>After 01-15</v>
      </c>
      <c r="R2095">
        <f t="shared" si="290"/>
        <v>90.337999999999994</v>
      </c>
      <c r="S2095">
        <f t="shared" si="291"/>
        <v>1535.7459999999999</v>
      </c>
      <c r="T2095">
        <f t="shared" si="292"/>
        <v>691.35599999999988</v>
      </c>
      <c r="U2095" s="2">
        <f>Monthly_Fixed_Costs!$I$2</f>
        <v>26.363636363636363</v>
      </c>
      <c r="V2095">
        <f t="shared" si="293"/>
        <v>120.36</v>
      </c>
      <c r="W2095" s="2">
        <f t="shared" si="294"/>
        <v>544.63236363636349</v>
      </c>
      <c r="X2095">
        <f t="shared" si="295"/>
        <v>3</v>
      </c>
      <c r="Y2095">
        <f t="shared" si="296"/>
        <v>0</v>
      </c>
    </row>
    <row r="2096" spans="1:25" x14ac:dyDescent="0.3">
      <c r="A2096" t="s">
        <v>2132</v>
      </c>
      <c r="B2096" s="1">
        <v>45662</v>
      </c>
      <c r="C2096" s="1">
        <v>45664</v>
      </c>
      <c r="D2096" s="1">
        <v>45664</v>
      </c>
      <c r="E2096" t="s">
        <v>23</v>
      </c>
      <c r="F2096" t="s">
        <v>32</v>
      </c>
      <c r="G2096" t="s">
        <v>24</v>
      </c>
      <c r="H2096" t="s">
        <v>37</v>
      </c>
      <c r="I2096" t="s">
        <v>20</v>
      </c>
      <c r="J2096" t="s">
        <v>21</v>
      </c>
      <c r="K2096">
        <v>4</v>
      </c>
      <c r="L2096">
        <v>105.97</v>
      </c>
      <c r="M2096">
        <v>56.18</v>
      </c>
      <c r="N2096">
        <v>10.85</v>
      </c>
      <c r="O2096">
        <v>0</v>
      </c>
      <c r="P2096">
        <f t="shared" si="288"/>
        <v>1</v>
      </c>
      <c r="Q2096" t="str">
        <f t="shared" si="289"/>
        <v>Before 01-15</v>
      </c>
      <c r="R2096">
        <f t="shared" si="290"/>
        <v>105.97</v>
      </c>
      <c r="S2096">
        <f t="shared" si="291"/>
        <v>423.88</v>
      </c>
      <c r="T2096">
        <f t="shared" si="292"/>
        <v>199.16</v>
      </c>
      <c r="U2096" s="2">
        <f>Monthly_Fixed_Costs!$I$2</f>
        <v>26.363636363636363</v>
      </c>
      <c r="V2096">
        <f t="shared" si="293"/>
        <v>43.4</v>
      </c>
      <c r="W2096" s="2">
        <f t="shared" si="294"/>
        <v>129.39636363636362</v>
      </c>
      <c r="X2096">
        <f t="shared" si="295"/>
        <v>2</v>
      </c>
      <c r="Y2096">
        <f t="shared" si="296"/>
        <v>0</v>
      </c>
    </row>
    <row r="2097" spans="1:25" x14ac:dyDescent="0.3">
      <c r="A2097" t="s">
        <v>2133</v>
      </c>
      <c r="B2097" s="1">
        <v>45667</v>
      </c>
      <c r="C2097" s="1">
        <v>45669</v>
      </c>
      <c r="D2097" s="1">
        <v>45669</v>
      </c>
      <c r="E2097" t="s">
        <v>16</v>
      </c>
      <c r="F2097" t="s">
        <v>45</v>
      </c>
      <c r="G2097" t="s">
        <v>24</v>
      </c>
      <c r="H2097" t="s">
        <v>37</v>
      </c>
      <c r="I2097" t="s">
        <v>47</v>
      </c>
      <c r="J2097" t="s">
        <v>35</v>
      </c>
      <c r="K2097">
        <v>11</v>
      </c>
      <c r="L2097">
        <v>74.849999999999994</v>
      </c>
      <c r="M2097">
        <v>34.17</v>
      </c>
      <c r="N2097">
        <v>3.84</v>
      </c>
      <c r="O2097">
        <v>5</v>
      </c>
      <c r="P2097">
        <f t="shared" si="288"/>
        <v>1</v>
      </c>
      <c r="Q2097" t="str">
        <f t="shared" si="289"/>
        <v>Before 01-15</v>
      </c>
      <c r="R2097">
        <f t="shared" si="290"/>
        <v>71.107499999999987</v>
      </c>
      <c r="S2097">
        <f t="shared" si="291"/>
        <v>782.18249999999989</v>
      </c>
      <c r="T2097">
        <f t="shared" si="292"/>
        <v>406.31249999999989</v>
      </c>
      <c r="U2097" s="2">
        <f>Monthly_Fixed_Costs!$I$2</f>
        <v>26.363636363636363</v>
      </c>
      <c r="V2097">
        <f t="shared" si="293"/>
        <v>42.239999999999995</v>
      </c>
      <c r="W2097" s="2">
        <f t="shared" si="294"/>
        <v>337.7088636363635</v>
      </c>
      <c r="X2097">
        <f t="shared" si="295"/>
        <v>2</v>
      </c>
      <c r="Y2097">
        <f t="shared" si="296"/>
        <v>0</v>
      </c>
    </row>
    <row r="2098" spans="1:25" x14ac:dyDescent="0.3">
      <c r="A2098" t="s">
        <v>2134</v>
      </c>
      <c r="B2098" s="1">
        <v>45683</v>
      </c>
      <c r="C2098" s="1">
        <v>45686</v>
      </c>
      <c r="D2098" s="1">
        <v>45686</v>
      </c>
      <c r="E2098" t="s">
        <v>16</v>
      </c>
      <c r="F2098" t="s">
        <v>45</v>
      </c>
      <c r="G2098" t="s">
        <v>18</v>
      </c>
      <c r="H2098" t="s">
        <v>37</v>
      </c>
      <c r="I2098" t="s">
        <v>26</v>
      </c>
      <c r="J2098" t="s">
        <v>27</v>
      </c>
      <c r="K2098">
        <v>10</v>
      </c>
      <c r="L2098">
        <v>25.07</v>
      </c>
      <c r="M2098">
        <v>15.1</v>
      </c>
      <c r="N2098">
        <v>3.78</v>
      </c>
      <c r="O2098">
        <v>0</v>
      </c>
      <c r="P2098">
        <f t="shared" si="288"/>
        <v>1</v>
      </c>
      <c r="Q2098" t="str">
        <f t="shared" si="289"/>
        <v>After 01-15</v>
      </c>
      <c r="R2098">
        <f t="shared" si="290"/>
        <v>25.07</v>
      </c>
      <c r="S2098">
        <f t="shared" si="291"/>
        <v>250.7</v>
      </c>
      <c r="T2098">
        <f t="shared" si="292"/>
        <v>99.699999999999989</v>
      </c>
      <c r="U2098" s="2">
        <f>Monthly_Fixed_Costs!$I$2</f>
        <v>26.363636363636363</v>
      </c>
      <c r="V2098">
        <f t="shared" si="293"/>
        <v>37.799999999999997</v>
      </c>
      <c r="W2098" s="2">
        <f t="shared" si="294"/>
        <v>35.536363636363632</v>
      </c>
      <c r="X2098">
        <f t="shared" si="295"/>
        <v>3</v>
      </c>
      <c r="Y2098">
        <f t="shared" si="296"/>
        <v>0</v>
      </c>
    </row>
    <row r="2099" spans="1:25" x14ac:dyDescent="0.3">
      <c r="A2099" t="s">
        <v>2135</v>
      </c>
      <c r="B2099" s="1">
        <v>45677</v>
      </c>
      <c r="C2099" s="1">
        <v>45679</v>
      </c>
      <c r="D2099" s="1">
        <v>45681</v>
      </c>
      <c r="E2099" t="s">
        <v>16</v>
      </c>
      <c r="F2099" t="s">
        <v>17</v>
      </c>
      <c r="G2099" t="s">
        <v>24</v>
      </c>
      <c r="H2099" t="s">
        <v>19</v>
      </c>
      <c r="I2099" t="s">
        <v>26</v>
      </c>
      <c r="J2099" t="s">
        <v>27</v>
      </c>
      <c r="K2099">
        <v>19</v>
      </c>
      <c r="L2099">
        <v>88.48</v>
      </c>
      <c r="M2099">
        <v>43.26</v>
      </c>
      <c r="N2099">
        <v>10.46</v>
      </c>
      <c r="O2099">
        <v>15</v>
      </c>
      <c r="P2099">
        <f t="shared" si="288"/>
        <v>0</v>
      </c>
      <c r="Q2099" t="str">
        <f t="shared" si="289"/>
        <v>After 01-15</v>
      </c>
      <c r="R2099">
        <f t="shared" si="290"/>
        <v>75.207999999999998</v>
      </c>
      <c r="S2099">
        <f t="shared" si="291"/>
        <v>1428.952</v>
      </c>
      <c r="T2099">
        <f t="shared" si="292"/>
        <v>607.01200000000006</v>
      </c>
      <c r="U2099" s="2">
        <f>Monthly_Fixed_Costs!$I$2</f>
        <v>26.363636363636363</v>
      </c>
      <c r="V2099">
        <f t="shared" si="293"/>
        <v>198.74</v>
      </c>
      <c r="W2099" s="2">
        <f t="shared" si="294"/>
        <v>381.90836363636367</v>
      </c>
      <c r="X2099">
        <f t="shared" si="295"/>
        <v>4</v>
      </c>
      <c r="Y2099">
        <f t="shared" si="296"/>
        <v>0</v>
      </c>
    </row>
    <row r="2100" spans="1:25" x14ac:dyDescent="0.3">
      <c r="A2100" t="s">
        <v>2136</v>
      </c>
      <c r="B2100" s="1">
        <v>45661</v>
      </c>
      <c r="C2100" s="1">
        <v>45663</v>
      </c>
      <c r="D2100" s="1">
        <v>45663</v>
      </c>
      <c r="E2100" t="s">
        <v>23</v>
      </c>
      <c r="F2100" t="s">
        <v>17</v>
      </c>
      <c r="G2100" t="s">
        <v>24</v>
      </c>
      <c r="H2100" t="s">
        <v>25</v>
      </c>
      <c r="I2100" t="s">
        <v>47</v>
      </c>
      <c r="J2100" t="s">
        <v>35</v>
      </c>
      <c r="K2100">
        <v>16</v>
      </c>
      <c r="L2100">
        <v>57.72</v>
      </c>
      <c r="M2100">
        <v>28.14</v>
      </c>
      <c r="N2100">
        <v>11.47</v>
      </c>
      <c r="O2100">
        <v>10</v>
      </c>
      <c r="P2100">
        <f t="shared" si="288"/>
        <v>1</v>
      </c>
      <c r="Q2100" t="str">
        <f t="shared" si="289"/>
        <v>Before 01-15</v>
      </c>
      <c r="R2100">
        <f t="shared" si="290"/>
        <v>51.948</v>
      </c>
      <c r="S2100">
        <f t="shared" si="291"/>
        <v>831.16800000000001</v>
      </c>
      <c r="T2100">
        <f t="shared" si="292"/>
        <v>380.928</v>
      </c>
      <c r="U2100" s="2">
        <f>Monthly_Fixed_Costs!$I$2</f>
        <v>26.363636363636363</v>
      </c>
      <c r="V2100">
        <f t="shared" si="293"/>
        <v>183.52</v>
      </c>
      <c r="W2100" s="2">
        <f t="shared" si="294"/>
        <v>171.04436363636361</v>
      </c>
      <c r="X2100">
        <f t="shared" si="295"/>
        <v>2</v>
      </c>
      <c r="Y2100">
        <f t="shared" si="296"/>
        <v>0</v>
      </c>
    </row>
    <row r="2101" spans="1:25" x14ac:dyDescent="0.3">
      <c r="A2101" t="s">
        <v>2137</v>
      </c>
      <c r="B2101" s="1">
        <v>45662</v>
      </c>
      <c r="C2101" s="1">
        <v>45666</v>
      </c>
      <c r="D2101" s="1">
        <v>45666</v>
      </c>
      <c r="E2101" t="s">
        <v>16</v>
      </c>
      <c r="F2101" t="s">
        <v>17</v>
      </c>
      <c r="G2101" t="s">
        <v>18</v>
      </c>
      <c r="H2101" t="s">
        <v>37</v>
      </c>
      <c r="I2101" t="s">
        <v>56</v>
      </c>
      <c r="J2101" t="s">
        <v>35</v>
      </c>
      <c r="K2101">
        <v>10</v>
      </c>
      <c r="L2101">
        <v>103.96</v>
      </c>
      <c r="M2101">
        <v>63.92</v>
      </c>
      <c r="N2101">
        <v>5.63</v>
      </c>
      <c r="O2101">
        <v>0</v>
      </c>
      <c r="P2101">
        <f t="shared" si="288"/>
        <v>1</v>
      </c>
      <c r="Q2101" t="str">
        <f t="shared" si="289"/>
        <v>Before 01-15</v>
      </c>
      <c r="R2101">
        <f t="shared" si="290"/>
        <v>103.96</v>
      </c>
      <c r="S2101">
        <f t="shared" si="291"/>
        <v>1039.5999999999999</v>
      </c>
      <c r="T2101">
        <f t="shared" si="292"/>
        <v>400.39999999999986</v>
      </c>
      <c r="U2101" s="2">
        <f>Monthly_Fixed_Costs!$I$2</f>
        <v>26.363636363636363</v>
      </c>
      <c r="V2101">
        <f t="shared" si="293"/>
        <v>56.3</v>
      </c>
      <c r="W2101" s="2">
        <f t="shared" si="294"/>
        <v>317.73636363636354</v>
      </c>
      <c r="X2101">
        <f t="shared" si="295"/>
        <v>4</v>
      </c>
      <c r="Y2101">
        <f t="shared" si="296"/>
        <v>0</v>
      </c>
    </row>
    <row r="2102" spans="1:25" x14ac:dyDescent="0.3">
      <c r="A2102" t="s">
        <v>2138</v>
      </c>
      <c r="B2102" s="1">
        <v>45673</v>
      </c>
      <c r="C2102" s="1">
        <v>45677</v>
      </c>
      <c r="D2102" s="1">
        <v>45676</v>
      </c>
      <c r="E2102" t="s">
        <v>16</v>
      </c>
      <c r="F2102" t="s">
        <v>32</v>
      </c>
      <c r="G2102" t="s">
        <v>24</v>
      </c>
      <c r="H2102" t="s">
        <v>37</v>
      </c>
      <c r="I2102" t="s">
        <v>47</v>
      </c>
      <c r="J2102" t="s">
        <v>35</v>
      </c>
      <c r="K2102">
        <v>3</v>
      </c>
      <c r="L2102">
        <v>31.86</v>
      </c>
      <c r="M2102">
        <v>17.91</v>
      </c>
      <c r="N2102">
        <v>4.78</v>
      </c>
      <c r="O2102">
        <v>5</v>
      </c>
      <c r="P2102">
        <f t="shared" si="288"/>
        <v>1</v>
      </c>
      <c r="Q2102" t="str">
        <f t="shared" si="289"/>
        <v>After 01-15</v>
      </c>
      <c r="R2102">
        <f t="shared" si="290"/>
        <v>30.266999999999999</v>
      </c>
      <c r="S2102">
        <f t="shared" si="291"/>
        <v>90.801000000000002</v>
      </c>
      <c r="T2102">
        <f t="shared" si="292"/>
        <v>37.070999999999998</v>
      </c>
      <c r="U2102" s="2">
        <f>Monthly_Fixed_Costs!$I$2</f>
        <v>26.363636363636363</v>
      </c>
      <c r="V2102">
        <f t="shared" si="293"/>
        <v>14.34</v>
      </c>
      <c r="W2102" s="2">
        <f t="shared" si="294"/>
        <v>-3.6326363636363652</v>
      </c>
      <c r="X2102">
        <f t="shared" si="295"/>
        <v>3</v>
      </c>
      <c r="Y2102">
        <f t="shared" si="296"/>
        <v>1</v>
      </c>
    </row>
    <row r="2103" spans="1:25" x14ac:dyDescent="0.3">
      <c r="A2103" t="s">
        <v>2139</v>
      </c>
      <c r="B2103" s="1">
        <v>45662</v>
      </c>
      <c r="C2103" s="1">
        <v>45665</v>
      </c>
      <c r="D2103" s="1">
        <v>45665</v>
      </c>
      <c r="E2103" t="s">
        <v>23</v>
      </c>
      <c r="F2103" t="s">
        <v>41</v>
      </c>
      <c r="G2103" t="s">
        <v>24</v>
      </c>
      <c r="H2103" t="s">
        <v>33</v>
      </c>
      <c r="I2103" t="s">
        <v>20</v>
      </c>
      <c r="J2103" t="s">
        <v>21</v>
      </c>
      <c r="K2103">
        <v>1</v>
      </c>
      <c r="L2103">
        <v>182.18</v>
      </c>
      <c r="M2103">
        <v>117.23</v>
      </c>
      <c r="N2103">
        <v>10.25</v>
      </c>
      <c r="O2103">
        <v>5</v>
      </c>
      <c r="P2103">
        <f t="shared" si="288"/>
        <v>1</v>
      </c>
      <c r="Q2103" t="str">
        <f t="shared" si="289"/>
        <v>Before 01-15</v>
      </c>
      <c r="R2103">
        <f t="shared" si="290"/>
        <v>173.071</v>
      </c>
      <c r="S2103">
        <f t="shared" si="291"/>
        <v>173.071</v>
      </c>
      <c r="T2103">
        <f t="shared" si="292"/>
        <v>55.840999999999994</v>
      </c>
      <c r="U2103" s="2">
        <f>Monthly_Fixed_Costs!$I$2</f>
        <v>26.363636363636363</v>
      </c>
      <c r="V2103">
        <f t="shared" si="293"/>
        <v>10.25</v>
      </c>
      <c r="W2103" s="2">
        <f t="shared" si="294"/>
        <v>19.227363636363634</v>
      </c>
      <c r="X2103">
        <f t="shared" si="295"/>
        <v>3</v>
      </c>
      <c r="Y2103">
        <f t="shared" si="296"/>
        <v>0</v>
      </c>
    </row>
    <row r="2104" spans="1:25" x14ac:dyDescent="0.3">
      <c r="A2104" t="s">
        <v>2140</v>
      </c>
      <c r="B2104" s="1">
        <v>45682</v>
      </c>
      <c r="C2104" s="1">
        <v>45686</v>
      </c>
      <c r="D2104" s="1">
        <v>45686</v>
      </c>
      <c r="E2104" t="s">
        <v>16</v>
      </c>
      <c r="F2104" t="s">
        <v>17</v>
      </c>
      <c r="G2104" t="s">
        <v>18</v>
      </c>
      <c r="H2104" t="s">
        <v>19</v>
      </c>
      <c r="I2104" t="s">
        <v>38</v>
      </c>
      <c r="J2104" t="s">
        <v>21</v>
      </c>
      <c r="K2104">
        <v>19</v>
      </c>
      <c r="L2104">
        <v>36.03</v>
      </c>
      <c r="M2104">
        <v>22.86</v>
      </c>
      <c r="N2104">
        <v>3.69</v>
      </c>
      <c r="O2104">
        <v>10</v>
      </c>
      <c r="P2104">
        <f t="shared" si="288"/>
        <v>1</v>
      </c>
      <c r="Q2104" t="str">
        <f t="shared" si="289"/>
        <v>After 01-15</v>
      </c>
      <c r="R2104">
        <f t="shared" si="290"/>
        <v>32.427</v>
      </c>
      <c r="S2104">
        <f t="shared" si="291"/>
        <v>616.11299999999994</v>
      </c>
      <c r="T2104">
        <f t="shared" si="292"/>
        <v>181.77299999999997</v>
      </c>
      <c r="U2104" s="2">
        <f>Monthly_Fixed_Costs!$I$2</f>
        <v>26.363636363636363</v>
      </c>
      <c r="V2104">
        <f t="shared" si="293"/>
        <v>70.11</v>
      </c>
      <c r="W2104" s="2">
        <f t="shared" si="294"/>
        <v>85.299363636363609</v>
      </c>
      <c r="X2104">
        <f t="shared" si="295"/>
        <v>4</v>
      </c>
      <c r="Y2104">
        <f t="shared" si="296"/>
        <v>0</v>
      </c>
    </row>
    <row r="2105" spans="1:25" x14ac:dyDescent="0.3">
      <c r="A2105" t="s">
        <v>2141</v>
      </c>
      <c r="B2105" s="1">
        <v>45680</v>
      </c>
      <c r="C2105" s="1">
        <v>45684</v>
      </c>
      <c r="D2105" s="1">
        <v>45683</v>
      </c>
      <c r="E2105" t="s">
        <v>16</v>
      </c>
      <c r="F2105" t="s">
        <v>45</v>
      </c>
      <c r="G2105" t="s">
        <v>24</v>
      </c>
      <c r="H2105" t="s">
        <v>19</v>
      </c>
      <c r="I2105" t="s">
        <v>29</v>
      </c>
      <c r="J2105" t="s">
        <v>27</v>
      </c>
      <c r="K2105">
        <v>8</v>
      </c>
      <c r="L2105">
        <v>44.61</v>
      </c>
      <c r="M2105">
        <v>18.420000000000002</v>
      </c>
      <c r="N2105">
        <v>11.82</v>
      </c>
      <c r="O2105">
        <v>5</v>
      </c>
      <c r="P2105">
        <f t="shared" si="288"/>
        <v>1</v>
      </c>
      <c r="Q2105" t="str">
        <f t="shared" si="289"/>
        <v>After 01-15</v>
      </c>
      <c r="R2105">
        <f t="shared" si="290"/>
        <v>42.3795</v>
      </c>
      <c r="S2105">
        <f t="shared" si="291"/>
        <v>339.036</v>
      </c>
      <c r="T2105">
        <f t="shared" si="292"/>
        <v>191.67599999999999</v>
      </c>
      <c r="U2105" s="2">
        <f>Monthly_Fixed_Costs!$I$2</f>
        <v>26.363636363636363</v>
      </c>
      <c r="V2105">
        <f t="shared" si="293"/>
        <v>94.56</v>
      </c>
      <c r="W2105" s="2">
        <f t="shared" si="294"/>
        <v>70.752363636363626</v>
      </c>
      <c r="X2105">
        <f t="shared" si="295"/>
        <v>3</v>
      </c>
      <c r="Y2105">
        <f t="shared" si="296"/>
        <v>0</v>
      </c>
    </row>
    <row r="2106" spans="1:25" x14ac:dyDescent="0.3">
      <c r="A2106" t="s">
        <v>2142</v>
      </c>
      <c r="B2106" s="1">
        <v>45671</v>
      </c>
      <c r="C2106" s="1">
        <v>45673</v>
      </c>
      <c r="D2106" s="1">
        <v>45673</v>
      </c>
      <c r="E2106" t="s">
        <v>23</v>
      </c>
      <c r="F2106" t="s">
        <v>32</v>
      </c>
      <c r="G2106" t="s">
        <v>18</v>
      </c>
      <c r="H2106" t="s">
        <v>37</v>
      </c>
      <c r="I2106" t="s">
        <v>26</v>
      </c>
      <c r="J2106" t="s">
        <v>27</v>
      </c>
      <c r="K2106">
        <v>9</v>
      </c>
      <c r="L2106">
        <v>165.4</v>
      </c>
      <c r="M2106">
        <v>99.07</v>
      </c>
      <c r="N2106">
        <v>6.57</v>
      </c>
      <c r="O2106">
        <v>5</v>
      </c>
      <c r="P2106">
        <f t="shared" si="288"/>
        <v>1</v>
      </c>
      <c r="Q2106" t="str">
        <f t="shared" si="289"/>
        <v>Before 01-15</v>
      </c>
      <c r="R2106">
        <f t="shared" si="290"/>
        <v>157.13</v>
      </c>
      <c r="S2106">
        <f t="shared" si="291"/>
        <v>1414.17</v>
      </c>
      <c r="T2106">
        <f t="shared" si="292"/>
        <v>522.54000000000019</v>
      </c>
      <c r="U2106" s="2">
        <f>Monthly_Fixed_Costs!$I$2</f>
        <v>26.363636363636363</v>
      </c>
      <c r="V2106">
        <f t="shared" si="293"/>
        <v>59.13</v>
      </c>
      <c r="W2106" s="2">
        <f t="shared" si="294"/>
        <v>437.04636363636382</v>
      </c>
      <c r="X2106">
        <f t="shared" si="295"/>
        <v>2</v>
      </c>
      <c r="Y2106">
        <f t="shared" si="296"/>
        <v>0</v>
      </c>
    </row>
    <row r="2107" spans="1:25" x14ac:dyDescent="0.3">
      <c r="A2107" t="s">
        <v>2143</v>
      </c>
      <c r="B2107" s="1">
        <v>45679</v>
      </c>
      <c r="C2107" s="1">
        <v>45682</v>
      </c>
      <c r="D2107" s="1">
        <v>45685</v>
      </c>
      <c r="E2107" t="s">
        <v>16</v>
      </c>
      <c r="F2107" t="s">
        <v>32</v>
      </c>
      <c r="G2107" t="s">
        <v>18</v>
      </c>
      <c r="H2107" t="s">
        <v>25</v>
      </c>
      <c r="I2107" t="s">
        <v>47</v>
      </c>
      <c r="J2107" t="s">
        <v>35</v>
      </c>
      <c r="K2107">
        <v>17</v>
      </c>
      <c r="L2107">
        <v>69.099999999999994</v>
      </c>
      <c r="M2107">
        <v>32.479999999999997</v>
      </c>
      <c r="N2107">
        <v>11.39</v>
      </c>
      <c r="O2107">
        <v>5</v>
      </c>
      <c r="P2107">
        <f t="shared" si="288"/>
        <v>0</v>
      </c>
      <c r="Q2107" t="str">
        <f t="shared" si="289"/>
        <v>After 01-15</v>
      </c>
      <c r="R2107">
        <f t="shared" si="290"/>
        <v>65.644999999999996</v>
      </c>
      <c r="S2107">
        <f t="shared" si="291"/>
        <v>1115.9649999999999</v>
      </c>
      <c r="T2107">
        <f t="shared" si="292"/>
        <v>563.80499999999995</v>
      </c>
      <c r="U2107" s="2">
        <f>Monthly_Fixed_Costs!$I$2</f>
        <v>26.363636363636363</v>
      </c>
      <c r="V2107">
        <f t="shared" si="293"/>
        <v>193.63</v>
      </c>
      <c r="W2107" s="2">
        <f t="shared" si="294"/>
        <v>343.81136363636358</v>
      </c>
      <c r="X2107">
        <f t="shared" si="295"/>
        <v>6</v>
      </c>
      <c r="Y2107">
        <f t="shared" si="296"/>
        <v>0</v>
      </c>
    </row>
    <row r="2108" spans="1:25" x14ac:dyDescent="0.3">
      <c r="A2108" t="s">
        <v>2144</v>
      </c>
      <c r="B2108" s="1">
        <v>45671</v>
      </c>
      <c r="C2108" s="1">
        <v>45673</v>
      </c>
      <c r="D2108" s="1">
        <v>45672</v>
      </c>
      <c r="E2108" t="s">
        <v>23</v>
      </c>
      <c r="F2108" t="s">
        <v>32</v>
      </c>
      <c r="G2108" t="s">
        <v>18</v>
      </c>
      <c r="H2108" t="s">
        <v>25</v>
      </c>
      <c r="I2108" t="s">
        <v>74</v>
      </c>
      <c r="J2108" t="s">
        <v>27</v>
      </c>
      <c r="K2108">
        <v>11</v>
      </c>
      <c r="L2108">
        <v>169.39</v>
      </c>
      <c r="M2108">
        <v>77.28</v>
      </c>
      <c r="N2108">
        <v>9.1999999999999993</v>
      </c>
      <c r="O2108">
        <v>15</v>
      </c>
      <c r="P2108">
        <f t="shared" si="288"/>
        <v>1</v>
      </c>
      <c r="Q2108" t="str">
        <f t="shared" si="289"/>
        <v>Before 01-15</v>
      </c>
      <c r="R2108">
        <f t="shared" si="290"/>
        <v>143.98149999999998</v>
      </c>
      <c r="S2108">
        <f t="shared" si="291"/>
        <v>1583.7964999999999</v>
      </c>
      <c r="T2108">
        <f t="shared" si="292"/>
        <v>733.71649999999988</v>
      </c>
      <c r="U2108" s="2">
        <f>Monthly_Fixed_Costs!$I$2</f>
        <v>26.363636363636363</v>
      </c>
      <c r="V2108">
        <f t="shared" si="293"/>
        <v>101.19999999999999</v>
      </c>
      <c r="W2108" s="2">
        <f t="shared" si="294"/>
        <v>606.15286363636358</v>
      </c>
      <c r="X2108">
        <f t="shared" si="295"/>
        <v>1</v>
      </c>
      <c r="Y2108">
        <f t="shared" si="296"/>
        <v>0</v>
      </c>
    </row>
    <row r="2109" spans="1:25" x14ac:dyDescent="0.3">
      <c r="A2109" t="s">
        <v>2145</v>
      </c>
      <c r="B2109" s="1">
        <v>45681</v>
      </c>
      <c r="C2109" s="1">
        <v>45684</v>
      </c>
      <c r="D2109" s="1">
        <v>45683</v>
      </c>
      <c r="E2109" t="s">
        <v>23</v>
      </c>
      <c r="F2109" t="s">
        <v>17</v>
      </c>
      <c r="G2109" t="s">
        <v>18</v>
      </c>
      <c r="H2109" t="s">
        <v>19</v>
      </c>
      <c r="I2109" t="s">
        <v>29</v>
      </c>
      <c r="J2109" t="s">
        <v>27</v>
      </c>
      <c r="K2109">
        <v>19</v>
      </c>
      <c r="L2109">
        <v>124.68</v>
      </c>
      <c r="M2109">
        <v>73.86</v>
      </c>
      <c r="N2109">
        <v>3.05</v>
      </c>
      <c r="O2109">
        <v>5</v>
      </c>
      <c r="P2109">
        <f t="shared" si="288"/>
        <v>1</v>
      </c>
      <c r="Q2109" t="str">
        <f t="shared" si="289"/>
        <v>After 01-15</v>
      </c>
      <c r="R2109">
        <f t="shared" si="290"/>
        <v>118.446</v>
      </c>
      <c r="S2109">
        <f t="shared" si="291"/>
        <v>2250.4740000000002</v>
      </c>
      <c r="T2109">
        <f t="shared" si="292"/>
        <v>847.13400000000024</v>
      </c>
      <c r="U2109" s="2">
        <f>Monthly_Fixed_Costs!$I$2</f>
        <v>26.363636363636363</v>
      </c>
      <c r="V2109">
        <f t="shared" si="293"/>
        <v>57.949999999999996</v>
      </c>
      <c r="W2109" s="2">
        <f t="shared" si="294"/>
        <v>762.82036363636394</v>
      </c>
      <c r="X2109">
        <f t="shared" si="295"/>
        <v>2</v>
      </c>
      <c r="Y2109">
        <f t="shared" si="296"/>
        <v>0</v>
      </c>
    </row>
    <row r="2110" spans="1:25" x14ac:dyDescent="0.3">
      <c r="A2110" t="s">
        <v>2146</v>
      </c>
      <c r="B2110" s="1">
        <v>45660</v>
      </c>
      <c r="C2110" s="1">
        <v>45664</v>
      </c>
      <c r="D2110" s="1">
        <v>45664</v>
      </c>
      <c r="E2110" t="s">
        <v>23</v>
      </c>
      <c r="F2110" t="s">
        <v>32</v>
      </c>
      <c r="G2110" t="s">
        <v>18</v>
      </c>
      <c r="H2110" t="s">
        <v>25</v>
      </c>
      <c r="I2110" t="s">
        <v>38</v>
      </c>
      <c r="J2110" t="s">
        <v>21</v>
      </c>
      <c r="K2110">
        <v>4</v>
      </c>
      <c r="L2110">
        <v>68.540000000000006</v>
      </c>
      <c r="M2110">
        <v>36.880000000000003</v>
      </c>
      <c r="N2110">
        <v>10.01</v>
      </c>
      <c r="O2110">
        <v>10</v>
      </c>
      <c r="P2110">
        <f t="shared" si="288"/>
        <v>1</v>
      </c>
      <c r="Q2110" t="str">
        <f t="shared" si="289"/>
        <v>Before 01-15</v>
      </c>
      <c r="R2110">
        <f t="shared" si="290"/>
        <v>61.686000000000007</v>
      </c>
      <c r="S2110">
        <f t="shared" si="291"/>
        <v>246.74400000000003</v>
      </c>
      <c r="T2110">
        <f t="shared" si="292"/>
        <v>99.224000000000018</v>
      </c>
      <c r="U2110" s="2">
        <f>Monthly_Fixed_Costs!$I$2</f>
        <v>26.363636363636363</v>
      </c>
      <c r="V2110">
        <f t="shared" si="293"/>
        <v>40.04</v>
      </c>
      <c r="W2110" s="2">
        <f t="shared" si="294"/>
        <v>32.820363636363652</v>
      </c>
      <c r="X2110">
        <f t="shared" si="295"/>
        <v>4</v>
      </c>
      <c r="Y2110">
        <f t="shared" si="296"/>
        <v>0</v>
      </c>
    </row>
    <row r="2111" spans="1:25" x14ac:dyDescent="0.3">
      <c r="A2111" t="s">
        <v>2147</v>
      </c>
      <c r="B2111" s="1">
        <v>45679</v>
      </c>
      <c r="C2111" s="1">
        <v>45682</v>
      </c>
      <c r="D2111" s="1">
        <v>45682</v>
      </c>
      <c r="E2111" t="s">
        <v>16</v>
      </c>
      <c r="F2111" t="s">
        <v>45</v>
      </c>
      <c r="G2111" t="s">
        <v>24</v>
      </c>
      <c r="H2111" t="s">
        <v>37</v>
      </c>
      <c r="I2111" t="s">
        <v>47</v>
      </c>
      <c r="J2111" t="s">
        <v>35</v>
      </c>
      <c r="K2111">
        <v>17</v>
      </c>
      <c r="L2111">
        <v>20.88</v>
      </c>
      <c r="M2111">
        <v>12.83</v>
      </c>
      <c r="N2111">
        <v>8.2100000000000009</v>
      </c>
      <c r="O2111">
        <v>0</v>
      </c>
      <c r="P2111">
        <f t="shared" si="288"/>
        <v>1</v>
      </c>
      <c r="Q2111" t="str">
        <f t="shared" si="289"/>
        <v>After 01-15</v>
      </c>
      <c r="R2111">
        <f t="shared" si="290"/>
        <v>20.88</v>
      </c>
      <c r="S2111">
        <f t="shared" si="291"/>
        <v>354.96</v>
      </c>
      <c r="T2111">
        <f t="shared" si="292"/>
        <v>136.84999999999997</v>
      </c>
      <c r="U2111" s="2">
        <f>Monthly_Fixed_Costs!$I$2</f>
        <v>26.363636363636363</v>
      </c>
      <c r="V2111">
        <f t="shared" si="293"/>
        <v>139.57000000000002</v>
      </c>
      <c r="W2111" s="2">
        <f t="shared" si="294"/>
        <v>-29.08363636363643</v>
      </c>
      <c r="X2111">
        <f t="shared" si="295"/>
        <v>3</v>
      </c>
      <c r="Y2111">
        <f t="shared" si="296"/>
        <v>1</v>
      </c>
    </row>
    <row r="2112" spans="1:25" x14ac:dyDescent="0.3">
      <c r="A2112" t="s">
        <v>2148</v>
      </c>
      <c r="B2112" s="1">
        <v>45665</v>
      </c>
      <c r="C2112" s="1">
        <v>45668</v>
      </c>
      <c r="D2112" s="1">
        <v>45668</v>
      </c>
      <c r="E2112" t="s">
        <v>16</v>
      </c>
      <c r="F2112" t="s">
        <v>32</v>
      </c>
      <c r="G2112" t="s">
        <v>24</v>
      </c>
      <c r="H2112" t="s">
        <v>33</v>
      </c>
      <c r="I2112" t="s">
        <v>47</v>
      </c>
      <c r="J2112" t="s">
        <v>35</v>
      </c>
      <c r="K2112">
        <v>2</v>
      </c>
      <c r="L2112">
        <v>152.6</v>
      </c>
      <c r="M2112">
        <v>75.290000000000006</v>
      </c>
      <c r="N2112">
        <v>10.59</v>
      </c>
      <c r="O2112">
        <v>0</v>
      </c>
      <c r="P2112">
        <f t="shared" si="288"/>
        <v>1</v>
      </c>
      <c r="Q2112" t="str">
        <f t="shared" si="289"/>
        <v>Before 01-15</v>
      </c>
      <c r="R2112">
        <f t="shared" si="290"/>
        <v>152.6</v>
      </c>
      <c r="S2112">
        <f t="shared" si="291"/>
        <v>305.2</v>
      </c>
      <c r="T2112">
        <f t="shared" si="292"/>
        <v>154.61999999999998</v>
      </c>
      <c r="U2112" s="2">
        <f>Monthly_Fixed_Costs!$I$2</f>
        <v>26.363636363636363</v>
      </c>
      <c r="V2112">
        <f t="shared" si="293"/>
        <v>21.18</v>
      </c>
      <c r="W2112" s="2">
        <f t="shared" si="294"/>
        <v>107.07636363636361</v>
      </c>
      <c r="X2112">
        <f t="shared" si="295"/>
        <v>3</v>
      </c>
      <c r="Y2112">
        <f t="shared" si="296"/>
        <v>0</v>
      </c>
    </row>
    <row r="2113" spans="1:25" x14ac:dyDescent="0.3">
      <c r="A2113" t="s">
        <v>2149</v>
      </c>
      <c r="B2113" s="1">
        <v>45670</v>
      </c>
      <c r="C2113" s="1">
        <v>45674</v>
      </c>
      <c r="D2113" s="1">
        <v>45674</v>
      </c>
      <c r="E2113" t="s">
        <v>16</v>
      </c>
      <c r="F2113" t="s">
        <v>41</v>
      </c>
      <c r="G2113" t="s">
        <v>24</v>
      </c>
      <c r="H2113" t="s">
        <v>33</v>
      </c>
      <c r="I2113" t="s">
        <v>47</v>
      </c>
      <c r="J2113" t="s">
        <v>35</v>
      </c>
      <c r="K2113">
        <v>7</v>
      </c>
      <c r="L2113">
        <v>188.21</v>
      </c>
      <c r="M2113">
        <v>121.53</v>
      </c>
      <c r="N2113">
        <v>11.33</v>
      </c>
      <c r="O2113">
        <v>10</v>
      </c>
      <c r="P2113">
        <f t="shared" si="288"/>
        <v>1</v>
      </c>
      <c r="Q2113" t="str">
        <f t="shared" si="289"/>
        <v>Before 01-15</v>
      </c>
      <c r="R2113">
        <f t="shared" si="290"/>
        <v>169.38900000000001</v>
      </c>
      <c r="S2113">
        <f t="shared" si="291"/>
        <v>1185.723</v>
      </c>
      <c r="T2113">
        <f t="shared" si="292"/>
        <v>335.01299999999992</v>
      </c>
      <c r="U2113" s="2">
        <f>Monthly_Fixed_Costs!$I$2</f>
        <v>26.363636363636363</v>
      </c>
      <c r="V2113">
        <f t="shared" si="293"/>
        <v>79.31</v>
      </c>
      <c r="W2113" s="2">
        <f t="shared" si="294"/>
        <v>229.33936363636354</v>
      </c>
      <c r="X2113">
        <f t="shared" si="295"/>
        <v>4</v>
      </c>
      <c r="Y2113">
        <f t="shared" si="296"/>
        <v>0</v>
      </c>
    </row>
    <row r="2114" spans="1:25" x14ac:dyDescent="0.3">
      <c r="A2114" t="s">
        <v>2150</v>
      </c>
      <c r="B2114" s="1">
        <v>45660</v>
      </c>
      <c r="C2114" s="1">
        <v>45663</v>
      </c>
      <c r="D2114" s="1">
        <v>45662</v>
      </c>
      <c r="E2114" t="s">
        <v>16</v>
      </c>
      <c r="F2114" t="s">
        <v>32</v>
      </c>
      <c r="G2114" t="s">
        <v>18</v>
      </c>
      <c r="H2114" t="s">
        <v>37</v>
      </c>
      <c r="I2114" t="s">
        <v>38</v>
      </c>
      <c r="J2114" t="s">
        <v>21</v>
      </c>
      <c r="K2114">
        <v>6</v>
      </c>
      <c r="L2114">
        <v>54.23</v>
      </c>
      <c r="M2114">
        <v>24.01</v>
      </c>
      <c r="N2114">
        <v>5.97</v>
      </c>
      <c r="O2114">
        <v>0</v>
      </c>
      <c r="P2114">
        <f t="shared" si="288"/>
        <v>1</v>
      </c>
      <c r="Q2114" t="str">
        <f t="shared" si="289"/>
        <v>Before 01-15</v>
      </c>
      <c r="R2114">
        <f t="shared" si="290"/>
        <v>54.23</v>
      </c>
      <c r="S2114">
        <f t="shared" si="291"/>
        <v>325.38</v>
      </c>
      <c r="T2114">
        <f t="shared" si="292"/>
        <v>181.32</v>
      </c>
      <c r="U2114" s="2">
        <f>Monthly_Fixed_Costs!$I$2</f>
        <v>26.363636363636363</v>
      </c>
      <c r="V2114">
        <f t="shared" si="293"/>
        <v>35.82</v>
      </c>
      <c r="W2114" s="2">
        <f t="shared" si="294"/>
        <v>119.13636363636363</v>
      </c>
      <c r="X2114">
        <f t="shared" si="295"/>
        <v>2</v>
      </c>
      <c r="Y2114">
        <f t="shared" si="296"/>
        <v>0</v>
      </c>
    </row>
    <row r="2115" spans="1:25" x14ac:dyDescent="0.3">
      <c r="A2115" t="s">
        <v>2151</v>
      </c>
      <c r="B2115" s="1">
        <v>45662</v>
      </c>
      <c r="C2115" s="1">
        <v>45665</v>
      </c>
      <c r="D2115" s="1">
        <v>45665</v>
      </c>
      <c r="E2115" t="s">
        <v>16</v>
      </c>
      <c r="F2115" t="s">
        <v>17</v>
      </c>
      <c r="G2115" t="s">
        <v>18</v>
      </c>
      <c r="H2115" t="s">
        <v>33</v>
      </c>
      <c r="I2115" t="s">
        <v>20</v>
      </c>
      <c r="J2115" t="s">
        <v>21</v>
      </c>
      <c r="K2115">
        <v>10</v>
      </c>
      <c r="L2115">
        <v>62.4</v>
      </c>
      <c r="M2115">
        <v>33.74</v>
      </c>
      <c r="N2115">
        <v>6.99</v>
      </c>
      <c r="O2115">
        <v>15</v>
      </c>
      <c r="P2115">
        <f t="shared" ref="P2115:P2178" si="297">IF(D2115-C2115 &lt;= 0,1,0)</f>
        <v>1</v>
      </c>
      <c r="Q2115" t="str">
        <f t="shared" ref="Q2115:Q2178" si="298">IF(B2115&lt;=DATE(2025,1,15),"Before 01-15","After 01-15")</f>
        <v>Before 01-15</v>
      </c>
      <c r="R2115">
        <f t="shared" ref="R2115:R2178" si="299">L2115*(1-(0.01*O2115))</f>
        <v>53.04</v>
      </c>
      <c r="S2115">
        <f t="shared" ref="S2115:S2178" si="300">R2115*K2115</f>
        <v>530.4</v>
      </c>
      <c r="T2115">
        <f t="shared" ref="T2115:T2178" si="301">S2115-(M2115*K2115)</f>
        <v>192.99999999999994</v>
      </c>
      <c r="U2115" s="2">
        <f>Monthly_Fixed_Costs!$I$2</f>
        <v>26.363636363636363</v>
      </c>
      <c r="V2115">
        <f t="shared" ref="V2115:V2178" si="302">N2115*K2115</f>
        <v>69.900000000000006</v>
      </c>
      <c r="W2115" s="2">
        <f t="shared" ref="W2115:W2178" si="303">T2115-(U2115+V2115)</f>
        <v>96.736363636363578</v>
      </c>
      <c r="X2115">
        <f t="shared" ref="X2115:X2178" si="304">D2115-B2115</f>
        <v>3</v>
      </c>
      <c r="Y2115">
        <f t="shared" ref="Y2115:Y2178" si="305">IF(W2115&lt;10,1,0)</f>
        <v>0</v>
      </c>
    </row>
    <row r="2116" spans="1:25" x14ac:dyDescent="0.3">
      <c r="A2116" t="s">
        <v>2152</v>
      </c>
      <c r="B2116" s="1">
        <v>45686</v>
      </c>
      <c r="C2116" s="1">
        <v>45688</v>
      </c>
      <c r="D2116" s="1">
        <v>45690</v>
      </c>
      <c r="E2116" t="s">
        <v>23</v>
      </c>
      <c r="F2116" t="s">
        <v>41</v>
      </c>
      <c r="G2116" t="s">
        <v>24</v>
      </c>
      <c r="H2116" t="s">
        <v>19</v>
      </c>
      <c r="I2116" t="s">
        <v>34</v>
      </c>
      <c r="J2116" t="s">
        <v>35</v>
      </c>
      <c r="K2116">
        <v>13</v>
      </c>
      <c r="L2116">
        <v>114.69</v>
      </c>
      <c r="M2116">
        <v>69.989999999999995</v>
      </c>
      <c r="N2116">
        <v>6.36</v>
      </c>
      <c r="O2116">
        <v>10</v>
      </c>
      <c r="P2116">
        <f t="shared" si="297"/>
        <v>0</v>
      </c>
      <c r="Q2116" t="str">
        <f t="shared" si="298"/>
        <v>After 01-15</v>
      </c>
      <c r="R2116">
        <f t="shared" si="299"/>
        <v>103.221</v>
      </c>
      <c r="S2116">
        <f t="shared" si="300"/>
        <v>1341.873</v>
      </c>
      <c r="T2116">
        <f t="shared" si="301"/>
        <v>432.00300000000016</v>
      </c>
      <c r="U2116" s="2">
        <f>Monthly_Fixed_Costs!$I$2</f>
        <v>26.363636363636363</v>
      </c>
      <c r="V2116">
        <f t="shared" si="302"/>
        <v>82.68</v>
      </c>
      <c r="W2116" s="2">
        <f t="shared" si="303"/>
        <v>322.95936363636378</v>
      </c>
      <c r="X2116">
        <f t="shared" si="304"/>
        <v>4</v>
      </c>
      <c r="Y2116">
        <f t="shared" si="305"/>
        <v>0</v>
      </c>
    </row>
    <row r="2117" spans="1:25" x14ac:dyDescent="0.3">
      <c r="A2117" t="s">
        <v>2153</v>
      </c>
      <c r="B2117" s="1">
        <v>45670</v>
      </c>
      <c r="C2117" s="1">
        <v>45672</v>
      </c>
      <c r="D2117" s="1">
        <v>45671</v>
      </c>
      <c r="E2117" t="s">
        <v>16</v>
      </c>
      <c r="F2117" t="s">
        <v>41</v>
      </c>
      <c r="G2117" t="s">
        <v>24</v>
      </c>
      <c r="H2117" t="s">
        <v>19</v>
      </c>
      <c r="I2117" t="s">
        <v>29</v>
      </c>
      <c r="J2117" t="s">
        <v>27</v>
      </c>
      <c r="K2117">
        <v>5</v>
      </c>
      <c r="L2117">
        <v>104.09</v>
      </c>
      <c r="M2117">
        <v>56.62</v>
      </c>
      <c r="N2117">
        <v>11.78</v>
      </c>
      <c r="O2117">
        <v>10</v>
      </c>
      <c r="P2117">
        <f t="shared" si="297"/>
        <v>1</v>
      </c>
      <c r="Q2117" t="str">
        <f t="shared" si="298"/>
        <v>Before 01-15</v>
      </c>
      <c r="R2117">
        <f t="shared" si="299"/>
        <v>93.681000000000012</v>
      </c>
      <c r="S2117">
        <f t="shared" si="300"/>
        <v>468.40500000000009</v>
      </c>
      <c r="T2117">
        <f t="shared" si="301"/>
        <v>185.30500000000012</v>
      </c>
      <c r="U2117" s="2">
        <f>Monthly_Fixed_Costs!$I$2</f>
        <v>26.363636363636363</v>
      </c>
      <c r="V2117">
        <f t="shared" si="302"/>
        <v>58.9</v>
      </c>
      <c r="W2117" s="2">
        <f t="shared" si="303"/>
        <v>100.04136363636376</v>
      </c>
      <c r="X2117">
        <f t="shared" si="304"/>
        <v>1</v>
      </c>
      <c r="Y2117">
        <f t="shared" si="305"/>
        <v>0</v>
      </c>
    </row>
    <row r="2118" spans="1:25" x14ac:dyDescent="0.3">
      <c r="A2118" t="s">
        <v>2154</v>
      </c>
      <c r="B2118" s="1">
        <v>45677</v>
      </c>
      <c r="C2118" s="1">
        <v>45680</v>
      </c>
      <c r="D2118" s="1">
        <v>45680</v>
      </c>
      <c r="E2118" t="s">
        <v>23</v>
      </c>
      <c r="F2118" t="s">
        <v>45</v>
      </c>
      <c r="G2118" t="s">
        <v>18</v>
      </c>
      <c r="H2118" t="s">
        <v>33</v>
      </c>
      <c r="I2118" t="s">
        <v>38</v>
      </c>
      <c r="J2118" t="s">
        <v>21</v>
      </c>
      <c r="K2118">
        <v>16</v>
      </c>
      <c r="L2118">
        <v>76.989999999999995</v>
      </c>
      <c r="M2118">
        <v>43.16</v>
      </c>
      <c r="N2118">
        <v>9.8699999999999992</v>
      </c>
      <c r="O2118">
        <v>10</v>
      </c>
      <c r="P2118">
        <f t="shared" si="297"/>
        <v>1</v>
      </c>
      <c r="Q2118" t="str">
        <f t="shared" si="298"/>
        <v>After 01-15</v>
      </c>
      <c r="R2118">
        <f t="shared" si="299"/>
        <v>69.290999999999997</v>
      </c>
      <c r="S2118">
        <f t="shared" si="300"/>
        <v>1108.6559999999999</v>
      </c>
      <c r="T2118">
        <f t="shared" si="301"/>
        <v>418.096</v>
      </c>
      <c r="U2118" s="2">
        <f>Monthly_Fixed_Costs!$I$2</f>
        <v>26.363636363636363</v>
      </c>
      <c r="V2118">
        <f t="shared" si="302"/>
        <v>157.91999999999999</v>
      </c>
      <c r="W2118" s="2">
        <f t="shared" si="303"/>
        <v>233.81236363636364</v>
      </c>
      <c r="X2118">
        <f t="shared" si="304"/>
        <v>3</v>
      </c>
      <c r="Y2118">
        <f t="shared" si="305"/>
        <v>0</v>
      </c>
    </row>
    <row r="2119" spans="1:25" x14ac:dyDescent="0.3">
      <c r="A2119" t="s">
        <v>2155</v>
      </c>
      <c r="B2119" s="1">
        <v>45659</v>
      </c>
      <c r="C2119" s="1">
        <v>45663</v>
      </c>
      <c r="D2119" s="1">
        <v>45663</v>
      </c>
      <c r="E2119" t="s">
        <v>16</v>
      </c>
      <c r="F2119" t="s">
        <v>45</v>
      </c>
      <c r="G2119" t="s">
        <v>18</v>
      </c>
      <c r="H2119" t="s">
        <v>19</v>
      </c>
      <c r="I2119" t="s">
        <v>47</v>
      </c>
      <c r="J2119" t="s">
        <v>35</v>
      </c>
      <c r="K2119">
        <v>1</v>
      </c>
      <c r="L2119">
        <v>172.44</v>
      </c>
      <c r="M2119">
        <v>79.8</v>
      </c>
      <c r="N2119">
        <v>6.64</v>
      </c>
      <c r="O2119">
        <v>10</v>
      </c>
      <c r="P2119">
        <f t="shared" si="297"/>
        <v>1</v>
      </c>
      <c r="Q2119" t="str">
        <f t="shared" si="298"/>
        <v>Before 01-15</v>
      </c>
      <c r="R2119">
        <f t="shared" si="299"/>
        <v>155.196</v>
      </c>
      <c r="S2119">
        <f t="shared" si="300"/>
        <v>155.196</v>
      </c>
      <c r="T2119">
        <f t="shared" si="301"/>
        <v>75.396000000000001</v>
      </c>
      <c r="U2119" s="2">
        <f>Monthly_Fixed_Costs!$I$2</f>
        <v>26.363636363636363</v>
      </c>
      <c r="V2119">
        <f t="shared" si="302"/>
        <v>6.64</v>
      </c>
      <c r="W2119" s="2">
        <f t="shared" si="303"/>
        <v>42.39236363636364</v>
      </c>
      <c r="X2119">
        <f t="shared" si="304"/>
        <v>4</v>
      </c>
      <c r="Y2119">
        <f t="shared" si="305"/>
        <v>0</v>
      </c>
    </row>
    <row r="2120" spans="1:25" x14ac:dyDescent="0.3">
      <c r="A2120" t="s">
        <v>2156</v>
      </c>
      <c r="B2120" s="1">
        <v>45681</v>
      </c>
      <c r="C2120" s="1">
        <v>45684</v>
      </c>
      <c r="D2120" s="1">
        <v>45686</v>
      </c>
      <c r="E2120" t="s">
        <v>23</v>
      </c>
      <c r="F2120" t="s">
        <v>41</v>
      </c>
      <c r="G2120" t="s">
        <v>24</v>
      </c>
      <c r="H2120" t="s">
        <v>19</v>
      </c>
      <c r="I2120" t="s">
        <v>47</v>
      </c>
      <c r="J2120" t="s">
        <v>35</v>
      </c>
      <c r="K2120">
        <v>11</v>
      </c>
      <c r="L2120">
        <v>161.11000000000001</v>
      </c>
      <c r="M2120">
        <v>99.18</v>
      </c>
      <c r="N2120">
        <v>6.78</v>
      </c>
      <c r="O2120">
        <v>15</v>
      </c>
      <c r="P2120">
        <f t="shared" si="297"/>
        <v>0</v>
      </c>
      <c r="Q2120" t="str">
        <f t="shared" si="298"/>
        <v>After 01-15</v>
      </c>
      <c r="R2120">
        <f t="shared" si="299"/>
        <v>136.9435</v>
      </c>
      <c r="S2120">
        <f t="shared" si="300"/>
        <v>1506.3785</v>
      </c>
      <c r="T2120">
        <f t="shared" si="301"/>
        <v>415.39850000000001</v>
      </c>
      <c r="U2120" s="2">
        <f>Monthly_Fixed_Costs!$I$2</f>
        <v>26.363636363636363</v>
      </c>
      <c r="V2120">
        <f t="shared" si="302"/>
        <v>74.58</v>
      </c>
      <c r="W2120" s="2">
        <f t="shared" si="303"/>
        <v>314.45486363636365</v>
      </c>
      <c r="X2120">
        <f t="shared" si="304"/>
        <v>5</v>
      </c>
      <c r="Y2120">
        <f t="shared" si="305"/>
        <v>0</v>
      </c>
    </row>
    <row r="2121" spans="1:25" x14ac:dyDescent="0.3">
      <c r="A2121" t="s">
        <v>2157</v>
      </c>
      <c r="B2121" s="1">
        <v>45678</v>
      </c>
      <c r="C2121" s="1">
        <v>45682</v>
      </c>
      <c r="D2121" s="1">
        <v>45681</v>
      </c>
      <c r="E2121" t="s">
        <v>23</v>
      </c>
      <c r="F2121" t="s">
        <v>32</v>
      </c>
      <c r="G2121" t="s">
        <v>24</v>
      </c>
      <c r="H2121" t="s">
        <v>33</v>
      </c>
      <c r="I2121" t="s">
        <v>47</v>
      </c>
      <c r="J2121" t="s">
        <v>35</v>
      </c>
      <c r="K2121">
        <v>2</v>
      </c>
      <c r="L2121">
        <v>124.15</v>
      </c>
      <c r="M2121">
        <v>74.400000000000006</v>
      </c>
      <c r="N2121">
        <v>3.5</v>
      </c>
      <c r="O2121">
        <v>15</v>
      </c>
      <c r="P2121">
        <f t="shared" si="297"/>
        <v>1</v>
      </c>
      <c r="Q2121" t="str">
        <f t="shared" si="298"/>
        <v>After 01-15</v>
      </c>
      <c r="R2121">
        <f t="shared" si="299"/>
        <v>105.5275</v>
      </c>
      <c r="S2121">
        <f t="shared" si="300"/>
        <v>211.05500000000001</v>
      </c>
      <c r="T2121">
        <f t="shared" si="301"/>
        <v>62.254999999999995</v>
      </c>
      <c r="U2121" s="2">
        <f>Monthly_Fixed_Costs!$I$2</f>
        <v>26.363636363636363</v>
      </c>
      <c r="V2121">
        <f t="shared" si="302"/>
        <v>7</v>
      </c>
      <c r="W2121" s="2">
        <f t="shared" si="303"/>
        <v>28.891363636363636</v>
      </c>
      <c r="X2121">
        <f t="shared" si="304"/>
        <v>3</v>
      </c>
      <c r="Y2121">
        <f t="shared" si="305"/>
        <v>0</v>
      </c>
    </row>
    <row r="2122" spans="1:25" x14ac:dyDescent="0.3">
      <c r="A2122" t="s">
        <v>2158</v>
      </c>
      <c r="B2122" s="1">
        <v>45659</v>
      </c>
      <c r="C2122" s="1">
        <v>45661</v>
      </c>
      <c r="D2122" s="1">
        <v>45660</v>
      </c>
      <c r="E2122" t="s">
        <v>16</v>
      </c>
      <c r="F2122" t="s">
        <v>32</v>
      </c>
      <c r="G2122" t="s">
        <v>18</v>
      </c>
      <c r="H2122" t="s">
        <v>37</v>
      </c>
      <c r="I2122" t="s">
        <v>74</v>
      </c>
      <c r="J2122" t="s">
        <v>27</v>
      </c>
      <c r="K2122">
        <v>17</v>
      </c>
      <c r="L2122">
        <v>169.17</v>
      </c>
      <c r="M2122">
        <v>82.98</v>
      </c>
      <c r="N2122">
        <v>5.1100000000000003</v>
      </c>
      <c r="O2122">
        <v>15</v>
      </c>
      <c r="P2122">
        <f t="shared" si="297"/>
        <v>1</v>
      </c>
      <c r="Q2122" t="str">
        <f t="shared" si="298"/>
        <v>Before 01-15</v>
      </c>
      <c r="R2122">
        <f t="shared" si="299"/>
        <v>143.7945</v>
      </c>
      <c r="S2122">
        <f t="shared" si="300"/>
        <v>2444.5065</v>
      </c>
      <c r="T2122">
        <f t="shared" si="301"/>
        <v>1033.8464999999999</v>
      </c>
      <c r="U2122" s="2">
        <f>Monthly_Fixed_Costs!$I$2</f>
        <v>26.363636363636363</v>
      </c>
      <c r="V2122">
        <f t="shared" si="302"/>
        <v>86.87</v>
      </c>
      <c r="W2122" s="2">
        <f t="shared" si="303"/>
        <v>920.6128636363635</v>
      </c>
      <c r="X2122">
        <f t="shared" si="304"/>
        <v>1</v>
      </c>
      <c r="Y2122">
        <f t="shared" si="305"/>
        <v>0</v>
      </c>
    </row>
    <row r="2123" spans="1:25" x14ac:dyDescent="0.3">
      <c r="A2123" t="s">
        <v>2159</v>
      </c>
      <c r="B2123" s="1">
        <v>45674</v>
      </c>
      <c r="C2123" s="1">
        <v>45677</v>
      </c>
      <c r="D2123" s="1">
        <v>45678</v>
      </c>
      <c r="E2123" t="s">
        <v>23</v>
      </c>
      <c r="F2123" t="s">
        <v>45</v>
      </c>
      <c r="G2123" t="s">
        <v>18</v>
      </c>
      <c r="H2123" t="s">
        <v>33</v>
      </c>
      <c r="I2123" t="s">
        <v>29</v>
      </c>
      <c r="J2123" t="s">
        <v>27</v>
      </c>
      <c r="K2123">
        <v>3</v>
      </c>
      <c r="L2123">
        <v>109.12</v>
      </c>
      <c r="M2123">
        <v>57.11</v>
      </c>
      <c r="N2123">
        <v>8.84</v>
      </c>
      <c r="O2123">
        <v>0</v>
      </c>
      <c r="P2123">
        <f t="shared" si="297"/>
        <v>0</v>
      </c>
      <c r="Q2123" t="str">
        <f t="shared" si="298"/>
        <v>After 01-15</v>
      </c>
      <c r="R2123">
        <f t="shared" si="299"/>
        <v>109.12</v>
      </c>
      <c r="S2123">
        <f t="shared" si="300"/>
        <v>327.36</v>
      </c>
      <c r="T2123">
        <f t="shared" si="301"/>
        <v>156.03000000000003</v>
      </c>
      <c r="U2123" s="2">
        <f>Monthly_Fixed_Costs!$I$2</f>
        <v>26.363636363636363</v>
      </c>
      <c r="V2123">
        <f t="shared" si="302"/>
        <v>26.52</v>
      </c>
      <c r="W2123" s="2">
        <f t="shared" si="303"/>
        <v>103.14636363636367</v>
      </c>
      <c r="X2123">
        <f t="shared" si="304"/>
        <v>4</v>
      </c>
      <c r="Y2123">
        <f t="shared" si="305"/>
        <v>0</v>
      </c>
    </row>
    <row r="2124" spans="1:25" x14ac:dyDescent="0.3">
      <c r="A2124" t="s">
        <v>2160</v>
      </c>
      <c r="B2124" s="1">
        <v>45688</v>
      </c>
      <c r="C2124" s="1">
        <v>45691</v>
      </c>
      <c r="D2124" s="1">
        <v>45691</v>
      </c>
      <c r="E2124" t="s">
        <v>23</v>
      </c>
      <c r="F2124" t="s">
        <v>45</v>
      </c>
      <c r="G2124" t="s">
        <v>24</v>
      </c>
      <c r="H2124" t="s">
        <v>33</v>
      </c>
      <c r="I2124" t="s">
        <v>26</v>
      </c>
      <c r="J2124" t="s">
        <v>27</v>
      </c>
      <c r="K2124">
        <v>4</v>
      </c>
      <c r="L2124">
        <v>85.58</v>
      </c>
      <c r="M2124">
        <v>41.12</v>
      </c>
      <c r="N2124">
        <v>4.3600000000000003</v>
      </c>
      <c r="O2124">
        <v>5</v>
      </c>
      <c r="P2124">
        <f t="shared" si="297"/>
        <v>1</v>
      </c>
      <c r="Q2124" t="str">
        <f t="shared" si="298"/>
        <v>After 01-15</v>
      </c>
      <c r="R2124">
        <f t="shared" si="299"/>
        <v>81.300999999999988</v>
      </c>
      <c r="S2124">
        <f t="shared" si="300"/>
        <v>325.20399999999995</v>
      </c>
      <c r="T2124">
        <f t="shared" si="301"/>
        <v>160.72399999999996</v>
      </c>
      <c r="U2124" s="2">
        <f>Monthly_Fixed_Costs!$I$2</f>
        <v>26.363636363636363</v>
      </c>
      <c r="V2124">
        <f t="shared" si="302"/>
        <v>17.440000000000001</v>
      </c>
      <c r="W2124" s="2">
        <f t="shared" si="303"/>
        <v>116.92036363636359</v>
      </c>
      <c r="X2124">
        <f t="shared" si="304"/>
        <v>3</v>
      </c>
      <c r="Y2124">
        <f t="shared" si="305"/>
        <v>0</v>
      </c>
    </row>
    <row r="2125" spans="1:25" x14ac:dyDescent="0.3">
      <c r="A2125" t="s">
        <v>2161</v>
      </c>
      <c r="B2125" s="1">
        <v>45659</v>
      </c>
      <c r="C2125" s="1">
        <v>45661</v>
      </c>
      <c r="D2125" s="1">
        <v>45660</v>
      </c>
      <c r="E2125" t="s">
        <v>23</v>
      </c>
      <c r="F2125" t="s">
        <v>41</v>
      </c>
      <c r="G2125" t="s">
        <v>18</v>
      </c>
      <c r="H2125" t="s">
        <v>37</v>
      </c>
      <c r="I2125" t="s">
        <v>74</v>
      </c>
      <c r="J2125" t="s">
        <v>27</v>
      </c>
      <c r="K2125">
        <v>17</v>
      </c>
      <c r="L2125">
        <v>126.45</v>
      </c>
      <c r="M2125">
        <v>67</v>
      </c>
      <c r="N2125">
        <v>4.5599999999999996</v>
      </c>
      <c r="O2125">
        <v>15</v>
      </c>
      <c r="P2125">
        <f t="shared" si="297"/>
        <v>1</v>
      </c>
      <c r="Q2125" t="str">
        <f t="shared" si="298"/>
        <v>Before 01-15</v>
      </c>
      <c r="R2125">
        <f t="shared" si="299"/>
        <v>107.4825</v>
      </c>
      <c r="S2125">
        <f t="shared" si="300"/>
        <v>1827.2025000000001</v>
      </c>
      <c r="T2125">
        <f t="shared" si="301"/>
        <v>688.2025000000001</v>
      </c>
      <c r="U2125" s="2">
        <f>Monthly_Fixed_Costs!$I$2</f>
        <v>26.363636363636363</v>
      </c>
      <c r="V2125">
        <f t="shared" si="302"/>
        <v>77.52</v>
      </c>
      <c r="W2125" s="2">
        <f t="shared" si="303"/>
        <v>584.31886363636374</v>
      </c>
      <c r="X2125">
        <f t="shared" si="304"/>
        <v>1</v>
      </c>
      <c r="Y2125">
        <f t="shared" si="305"/>
        <v>0</v>
      </c>
    </row>
    <row r="2126" spans="1:25" x14ac:dyDescent="0.3">
      <c r="A2126" t="s">
        <v>2162</v>
      </c>
      <c r="B2126" s="1">
        <v>45671</v>
      </c>
      <c r="C2126" s="1">
        <v>45674</v>
      </c>
      <c r="D2126" s="1">
        <v>45673</v>
      </c>
      <c r="E2126" t="s">
        <v>16</v>
      </c>
      <c r="F2126" t="s">
        <v>45</v>
      </c>
      <c r="G2126" t="s">
        <v>24</v>
      </c>
      <c r="H2126" t="s">
        <v>19</v>
      </c>
      <c r="I2126" t="s">
        <v>26</v>
      </c>
      <c r="J2126" t="s">
        <v>27</v>
      </c>
      <c r="K2126">
        <v>6</v>
      </c>
      <c r="L2126">
        <v>109.47</v>
      </c>
      <c r="M2126">
        <v>70.760000000000005</v>
      </c>
      <c r="N2126">
        <v>11.9</v>
      </c>
      <c r="O2126">
        <v>10</v>
      </c>
      <c r="P2126">
        <f t="shared" si="297"/>
        <v>1</v>
      </c>
      <c r="Q2126" t="str">
        <f t="shared" si="298"/>
        <v>Before 01-15</v>
      </c>
      <c r="R2126">
        <f t="shared" si="299"/>
        <v>98.522999999999996</v>
      </c>
      <c r="S2126">
        <f t="shared" si="300"/>
        <v>591.13799999999992</v>
      </c>
      <c r="T2126">
        <f t="shared" si="301"/>
        <v>166.57799999999986</v>
      </c>
      <c r="U2126" s="2">
        <f>Monthly_Fixed_Costs!$I$2</f>
        <v>26.363636363636363</v>
      </c>
      <c r="V2126">
        <f t="shared" si="302"/>
        <v>71.400000000000006</v>
      </c>
      <c r="W2126" s="2">
        <f t="shared" si="303"/>
        <v>68.814363636363495</v>
      </c>
      <c r="X2126">
        <f t="shared" si="304"/>
        <v>2</v>
      </c>
      <c r="Y2126">
        <f t="shared" si="305"/>
        <v>0</v>
      </c>
    </row>
    <row r="2127" spans="1:25" x14ac:dyDescent="0.3">
      <c r="A2127" t="s">
        <v>2163</v>
      </c>
      <c r="B2127" s="1">
        <v>45675</v>
      </c>
      <c r="C2127" s="1">
        <v>45679</v>
      </c>
      <c r="D2127" s="1">
        <v>45681</v>
      </c>
      <c r="E2127" t="s">
        <v>16</v>
      </c>
      <c r="F2127" t="s">
        <v>41</v>
      </c>
      <c r="G2127" t="s">
        <v>24</v>
      </c>
      <c r="H2127" t="s">
        <v>37</v>
      </c>
      <c r="I2127" t="s">
        <v>38</v>
      </c>
      <c r="J2127" t="s">
        <v>21</v>
      </c>
      <c r="K2127">
        <v>11</v>
      </c>
      <c r="L2127">
        <v>190.54</v>
      </c>
      <c r="M2127">
        <v>108.27</v>
      </c>
      <c r="N2127">
        <v>4.01</v>
      </c>
      <c r="O2127">
        <v>10</v>
      </c>
      <c r="P2127">
        <f t="shared" si="297"/>
        <v>0</v>
      </c>
      <c r="Q2127" t="str">
        <f t="shared" si="298"/>
        <v>After 01-15</v>
      </c>
      <c r="R2127">
        <f t="shared" si="299"/>
        <v>171.48599999999999</v>
      </c>
      <c r="S2127">
        <f t="shared" si="300"/>
        <v>1886.346</v>
      </c>
      <c r="T2127">
        <f t="shared" si="301"/>
        <v>695.37599999999998</v>
      </c>
      <c r="U2127" s="2">
        <f>Monthly_Fixed_Costs!$I$2</f>
        <v>26.363636363636363</v>
      </c>
      <c r="V2127">
        <f t="shared" si="302"/>
        <v>44.11</v>
      </c>
      <c r="W2127" s="2">
        <f t="shared" si="303"/>
        <v>624.90236363636359</v>
      </c>
      <c r="X2127">
        <f t="shared" si="304"/>
        <v>6</v>
      </c>
      <c r="Y2127">
        <f t="shared" si="305"/>
        <v>0</v>
      </c>
    </row>
    <row r="2128" spans="1:25" x14ac:dyDescent="0.3">
      <c r="A2128" t="s">
        <v>2164</v>
      </c>
      <c r="B2128" s="1">
        <v>45662</v>
      </c>
      <c r="C2128" s="1">
        <v>45664</v>
      </c>
      <c r="D2128" s="1">
        <v>45664</v>
      </c>
      <c r="E2128" t="s">
        <v>16</v>
      </c>
      <c r="F2128" t="s">
        <v>17</v>
      </c>
      <c r="G2128" t="s">
        <v>24</v>
      </c>
      <c r="H2128" t="s">
        <v>25</v>
      </c>
      <c r="I2128" t="s">
        <v>38</v>
      </c>
      <c r="J2128" t="s">
        <v>21</v>
      </c>
      <c r="K2128">
        <v>19</v>
      </c>
      <c r="L2128">
        <v>137.56</v>
      </c>
      <c r="M2128">
        <v>84.97</v>
      </c>
      <c r="N2128">
        <v>11.46</v>
      </c>
      <c r="O2128">
        <v>5</v>
      </c>
      <c r="P2128">
        <f t="shared" si="297"/>
        <v>1</v>
      </c>
      <c r="Q2128" t="str">
        <f t="shared" si="298"/>
        <v>Before 01-15</v>
      </c>
      <c r="R2128">
        <f t="shared" si="299"/>
        <v>130.68199999999999</v>
      </c>
      <c r="S2128">
        <f t="shared" si="300"/>
        <v>2482.9579999999996</v>
      </c>
      <c r="T2128">
        <f t="shared" si="301"/>
        <v>868.52799999999957</v>
      </c>
      <c r="U2128" s="2">
        <f>Monthly_Fixed_Costs!$I$2</f>
        <v>26.363636363636363</v>
      </c>
      <c r="V2128">
        <f t="shared" si="302"/>
        <v>217.74</v>
      </c>
      <c r="W2128" s="2">
        <f t="shared" si="303"/>
        <v>624.42436363636318</v>
      </c>
      <c r="X2128">
        <f t="shared" si="304"/>
        <v>2</v>
      </c>
      <c r="Y2128">
        <f t="shared" si="305"/>
        <v>0</v>
      </c>
    </row>
    <row r="2129" spans="1:25" x14ac:dyDescent="0.3">
      <c r="A2129" t="s">
        <v>2165</v>
      </c>
      <c r="B2129" s="1">
        <v>45667</v>
      </c>
      <c r="C2129" s="1">
        <v>45669</v>
      </c>
      <c r="D2129" s="1">
        <v>45669</v>
      </c>
      <c r="E2129" t="s">
        <v>16</v>
      </c>
      <c r="F2129" t="s">
        <v>17</v>
      </c>
      <c r="G2129" t="s">
        <v>18</v>
      </c>
      <c r="H2129" t="s">
        <v>33</v>
      </c>
      <c r="I2129" t="s">
        <v>29</v>
      </c>
      <c r="J2129" t="s">
        <v>27</v>
      </c>
      <c r="K2129">
        <v>11</v>
      </c>
      <c r="L2129">
        <v>119.91</v>
      </c>
      <c r="M2129">
        <v>69.739999999999995</v>
      </c>
      <c r="N2129">
        <v>10.17</v>
      </c>
      <c r="O2129">
        <v>0</v>
      </c>
      <c r="P2129">
        <f t="shared" si="297"/>
        <v>1</v>
      </c>
      <c r="Q2129" t="str">
        <f t="shared" si="298"/>
        <v>Before 01-15</v>
      </c>
      <c r="R2129">
        <f t="shared" si="299"/>
        <v>119.91</v>
      </c>
      <c r="S2129">
        <f t="shared" si="300"/>
        <v>1319.01</v>
      </c>
      <c r="T2129">
        <f t="shared" si="301"/>
        <v>551.87</v>
      </c>
      <c r="U2129" s="2">
        <f>Monthly_Fixed_Costs!$I$2</f>
        <v>26.363636363636363</v>
      </c>
      <c r="V2129">
        <f t="shared" si="302"/>
        <v>111.87</v>
      </c>
      <c r="W2129" s="2">
        <f t="shared" si="303"/>
        <v>413.63636363636363</v>
      </c>
      <c r="X2129">
        <f t="shared" si="304"/>
        <v>2</v>
      </c>
      <c r="Y2129">
        <f t="shared" si="305"/>
        <v>0</v>
      </c>
    </row>
    <row r="2130" spans="1:25" x14ac:dyDescent="0.3">
      <c r="A2130" t="s">
        <v>2166</v>
      </c>
      <c r="B2130" s="1">
        <v>45666</v>
      </c>
      <c r="C2130" s="1">
        <v>45670</v>
      </c>
      <c r="D2130" s="1">
        <v>45670</v>
      </c>
      <c r="E2130" t="s">
        <v>23</v>
      </c>
      <c r="F2130" t="s">
        <v>17</v>
      </c>
      <c r="G2130" t="s">
        <v>24</v>
      </c>
      <c r="H2130" t="s">
        <v>19</v>
      </c>
      <c r="I2130" t="s">
        <v>38</v>
      </c>
      <c r="J2130" t="s">
        <v>21</v>
      </c>
      <c r="K2130">
        <v>5</v>
      </c>
      <c r="L2130">
        <v>81.48</v>
      </c>
      <c r="M2130">
        <v>34.19</v>
      </c>
      <c r="N2130">
        <v>6.84</v>
      </c>
      <c r="O2130">
        <v>0</v>
      </c>
      <c r="P2130">
        <f t="shared" si="297"/>
        <v>1</v>
      </c>
      <c r="Q2130" t="str">
        <f t="shared" si="298"/>
        <v>Before 01-15</v>
      </c>
      <c r="R2130">
        <f t="shared" si="299"/>
        <v>81.48</v>
      </c>
      <c r="S2130">
        <f t="shared" si="300"/>
        <v>407.40000000000003</v>
      </c>
      <c r="T2130">
        <f t="shared" si="301"/>
        <v>236.45000000000005</v>
      </c>
      <c r="U2130" s="2">
        <f>Monthly_Fixed_Costs!$I$2</f>
        <v>26.363636363636363</v>
      </c>
      <c r="V2130">
        <f t="shared" si="302"/>
        <v>34.200000000000003</v>
      </c>
      <c r="W2130" s="2">
        <f t="shared" si="303"/>
        <v>175.88636363636368</v>
      </c>
      <c r="X2130">
        <f t="shared" si="304"/>
        <v>4</v>
      </c>
      <c r="Y2130">
        <f t="shared" si="305"/>
        <v>0</v>
      </c>
    </row>
    <row r="2131" spans="1:25" x14ac:dyDescent="0.3">
      <c r="A2131" t="s">
        <v>2167</v>
      </c>
      <c r="B2131" s="1">
        <v>45660</v>
      </c>
      <c r="C2131" s="1">
        <v>45662</v>
      </c>
      <c r="D2131" s="1">
        <v>45661</v>
      </c>
      <c r="E2131" t="s">
        <v>16</v>
      </c>
      <c r="F2131" t="s">
        <v>17</v>
      </c>
      <c r="G2131" t="s">
        <v>24</v>
      </c>
      <c r="H2131" t="s">
        <v>19</v>
      </c>
      <c r="I2131" t="s">
        <v>29</v>
      </c>
      <c r="J2131" t="s">
        <v>27</v>
      </c>
      <c r="K2131">
        <v>6</v>
      </c>
      <c r="L2131">
        <v>196.54</v>
      </c>
      <c r="M2131">
        <v>103.26</v>
      </c>
      <c r="N2131">
        <v>10.72</v>
      </c>
      <c r="O2131">
        <v>5</v>
      </c>
      <c r="P2131">
        <f t="shared" si="297"/>
        <v>1</v>
      </c>
      <c r="Q2131" t="str">
        <f t="shared" si="298"/>
        <v>Before 01-15</v>
      </c>
      <c r="R2131">
        <f t="shared" si="299"/>
        <v>186.71299999999999</v>
      </c>
      <c r="S2131">
        <f t="shared" si="300"/>
        <v>1120.278</v>
      </c>
      <c r="T2131">
        <f t="shared" si="301"/>
        <v>500.71799999999996</v>
      </c>
      <c r="U2131" s="2">
        <f>Monthly_Fixed_Costs!$I$2</f>
        <v>26.363636363636363</v>
      </c>
      <c r="V2131">
        <f t="shared" si="302"/>
        <v>64.320000000000007</v>
      </c>
      <c r="W2131" s="2">
        <f t="shared" si="303"/>
        <v>410.03436363636359</v>
      </c>
      <c r="X2131">
        <f t="shared" si="304"/>
        <v>1</v>
      </c>
      <c r="Y2131">
        <f t="shared" si="305"/>
        <v>0</v>
      </c>
    </row>
    <row r="2132" spans="1:25" x14ac:dyDescent="0.3">
      <c r="A2132" t="s">
        <v>2168</v>
      </c>
      <c r="B2132" s="1">
        <v>45681</v>
      </c>
      <c r="C2132" s="1">
        <v>45685</v>
      </c>
      <c r="D2132" s="1">
        <v>45687</v>
      </c>
      <c r="E2132" t="s">
        <v>16</v>
      </c>
      <c r="F2132" t="s">
        <v>41</v>
      </c>
      <c r="G2132" t="s">
        <v>18</v>
      </c>
      <c r="H2132" t="s">
        <v>33</v>
      </c>
      <c r="I2132" t="s">
        <v>29</v>
      </c>
      <c r="J2132" t="s">
        <v>27</v>
      </c>
      <c r="K2132">
        <v>8</v>
      </c>
      <c r="L2132">
        <v>115.09</v>
      </c>
      <c r="M2132">
        <v>53.93</v>
      </c>
      <c r="N2132">
        <v>8.64</v>
      </c>
      <c r="O2132">
        <v>5</v>
      </c>
      <c r="P2132">
        <f t="shared" si="297"/>
        <v>0</v>
      </c>
      <c r="Q2132" t="str">
        <f t="shared" si="298"/>
        <v>After 01-15</v>
      </c>
      <c r="R2132">
        <f t="shared" si="299"/>
        <v>109.3355</v>
      </c>
      <c r="S2132">
        <f t="shared" si="300"/>
        <v>874.68399999999997</v>
      </c>
      <c r="T2132">
        <f t="shared" si="301"/>
        <v>443.24399999999997</v>
      </c>
      <c r="U2132" s="2">
        <f>Monthly_Fixed_Costs!$I$2</f>
        <v>26.363636363636363</v>
      </c>
      <c r="V2132">
        <f t="shared" si="302"/>
        <v>69.12</v>
      </c>
      <c r="W2132" s="2">
        <f t="shared" si="303"/>
        <v>347.76036363636359</v>
      </c>
      <c r="X2132">
        <f t="shared" si="304"/>
        <v>6</v>
      </c>
      <c r="Y2132">
        <f t="shared" si="305"/>
        <v>0</v>
      </c>
    </row>
    <row r="2133" spans="1:25" x14ac:dyDescent="0.3">
      <c r="A2133" t="s">
        <v>2169</v>
      </c>
      <c r="B2133" s="1">
        <v>45661</v>
      </c>
      <c r="C2133" s="1">
        <v>45663</v>
      </c>
      <c r="D2133" s="1">
        <v>45663</v>
      </c>
      <c r="E2133" t="s">
        <v>16</v>
      </c>
      <c r="F2133" t="s">
        <v>45</v>
      </c>
      <c r="G2133" t="s">
        <v>24</v>
      </c>
      <c r="H2133" t="s">
        <v>19</v>
      </c>
      <c r="I2133" t="s">
        <v>29</v>
      </c>
      <c r="J2133" t="s">
        <v>27</v>
      </c>
      <c r="K2133">
        <v>6</v>
      </c>
      <c r="L2133">
        <v>104.34</v>
      </c>
      <c r="M2133">
        <v>61.72</v>
      </c>
      <c r="N2133">
        <v>4.05</v>
      </c>
      <c r="O2133">
        <v>5</v>
      </c>
      <c r="P2133">
        <f t="shared" si="297"/>
        <v>1</v>
      </c>
      <c r="Q2133" t="str">
        <f t="shared" si="298"/>
        <v>Before 01-15</v>
      </c>
      <c r="R2133">
        <f t="shared" si="299"/>
        <v>99.123000000000005</v>
      </c>
      <c r="S2133">
        <f t="shared" si="300"/>
        <v>594.73800000000006</v>
      </c>
      <c r="T2133">
        <f t="shared" si="301"/>
        <v>224.41800000000006</v>
      </c>
      <c r="U2133" s="2">
        <f>Monthly_Fixed_Costs!$I$2</f>
        <v>26.363636363636363</v>
      </c>
      <c r="V2133">
        <f t="shared" si="302"/>
        <v>24.299999999999997</v>
      </c>
      <c r="W2133" s="2">
        <f t="shared" si="303"/>
        <v>173.75436363636371</v>
      </c>
      <c r="X2133">
        <f t="shared" si="304"/>
        <v>2</v>
      </c>
      <c r="Y2133">
        <f t="shared" si="305"/>
        <v>0</v>
      </c>
    </row>
    <row r="2134" spans="1:25" x14ac:dyDescent="0.3">
      <c r="A2134" t="s">
        <v>2170</v>
      </c>
      <c r="B2134" s="1">
        <v>45677</v>
      </c>
      <c r="C2134" s="1">
        <v>45679</v>
      </c>
      <c r="D2134" s="1">
        <v>45678</v>
      </c>
      <c r="E2134" t="s">
        <v>16</v>
      </c>
      <c r="F2134" t="s">
        <v>17</v>
      </c>
      <c r="G2134" t="s">
        <v>18</v>
      </c>
      <c r="H2134" t="s">
        <v>25</v>
      </c>
      <c r="I2134" t="s">
        <v>47</v>
      </c>
      <c r="J2134" t="s">
        <v>35</v>
      </c>
      <c r="K2134">
        <v>11</v>
      </c>
      <c r="L2134">
        <v>100.78</v>
      </c>
      <c r="M2134">
        <v>45.53</v>
      </c>
      <c r="N2134">
        <v>3.98</v>
      </c>
      <c r="O2134">
        <v>10</v>
      </c>
      <c r="P2134">
        <f t="shared" si="297"/>
        <v>1</v>
      </c>
      <c r="Q2134" t="str">
        <f t="shared" si="298"/>
        <v>After 01-15</v>
      </c>
      <c r="R2134">
        <f t="shared" si="299"/>
        <v>90.701999999999998</v>
      </c>
      <c r="S2134">
        <f t="shared" si="300"/>
        <v>997.72199999999998</v>
      </c>
      <c r="T2134">
        <f t="shared" si="301"/>
        <v>496.89199999999994</v>
      </c>
      <c r="U2134" s="2">
        <f>Monthly_Fixed_Costs!$I$2</f>
        <v>26.363636363636363</v>
      </c>
      <c r="V2134">
        <f t="shared" si="302"/>
        <v>43.78</v>
      </c>
      <c r="W2134" s="2">
        <f t="shared" si="303"/>
        <v>426.74836363636359</v>
      </c>
      <c r="X2134">
        <f t="shared" si="304"/>
        <v>1</v>
      </c>
      <c r="Y2134">
        <f t="shared" si="305"/>
        <v>0</v>
      </c>
    </row>
    <row r="2135" spans="1:25" x14ac:dyDescent="0.3">
      <c r="A2135" t="s">
        <v>2171</v>
      </c>
      <c r="B2135" s="1">
        <v>45670</v>
      </c>
      <c r="C2135" s="1">
        <v>45674</v>
      </c>
      <c r="D2135" s="1">
        <v>45674</v>
      </c>
      <c r="E2135" t="s">
        <v>16</v>
      </c>
      <c r="F2135" t="s">
        <v>41</v>
      </c>
      <c r="G2135" t="s">
        <v>24</v>
      </c>
      <c r="H2135" t="s">
        <v>19</v>
      </c>
      <c r="I2135" t="s">
        <v>20</v>
      </c>
      <c r="J2135" t="s">
        <v>21</v>
      </c>
      <c r="K2135">
        <v>2</v>
      </c>
      <c r="L2135">
        <v>29.71</v>
      </c>
      <c r="M2135">
        <v>14.13</v>
      </c>
      <c r="N2135">
        <v>5.19</v>
      </c>
      <c r="O2135">
        <v>5</v>
      </c>
      <c r="P2135">
        <f t="shared" si="297"/>
        <v>1</v>
      </c>
      <c r="Q2135" t="str">
        <f t="shared" si="298"/>
        <v>Before 01-15</v>
      </c>
      <c r="R2135">
        <f t="shared" si="299"/>
        <v>28.224499999999999</v>
      </c>
      <c r="S2135">
        <f t="shared" si="300"/>
        <v>56.448999999999998</v>
      </c>
      <c r="T2135">
        <f t="shared" si="301"/>
        <v>28.188999999999997</v>
      </c>
      <c r="U2135" s="2">
        <f>Monthly_Fixed_Costs!$I$2</f>
        <v>26.363636363636363</v>
      </c>
      <c r="V2135">
        <f t="shared" si="302"/>
        <v>10.38</v>
      </c>
      <c r="W2135" s="2">
        <f t="shared" si="303"/>
        <v>-8.5546363636363658</v>
      </c>
      <c r="X2135">
        <f t="shared" si="304"/>
        <v>4</v>
      </c>
      <c r="Y2135">
        <f t="shared" si="305"/>
        <v>1</v>
      </c>
    </row>
    <row r="2136" spans="1:25" x14ac:dyDescent="0.3">
      <c r="A2136" t="s">
        <v>2172</v>
      </c>
      <c r="B2136" s="1">
        <v>45663</v>
      </c>
      <c r="C2136" s="1">
        <v>45665</v>
      </c>
      <c r="D2136" s="1">
        <v>45664</v>
      </c>
      <c r="E2136" t="s">
        <v>16</v>
      </c>
      <c r="F2136" t="s">
        <v>32</v>
      </c>
      <c r="G2136" t="s">
        <v>24</v>
      </c>
      <c r="H2136" t="s">
        <v>19</v>
      </c>
      <c r="I2136" t="s">
        <v>56</v>
      </c>
      <c r="J2136" t="s">
        <v>35</v>
      </c>
      <c r="K2136">
        <v>10</v>
      </c>
      <c r="L2136">
        <v>143.02000000000001</v>
      </c>
      <c r="M2136">
        <v>90.83</v>
      </c>
      <c r="N2136">
        <v>10.69</v>
      </c>
      <c r="O2136">
        <v>0</v>
      </c>
      <c r="P2136">
        <f t="shared" si="297"/>
        <v>1</v>
      </c>
      <c r="Q2136" t="str">
        <f t="shared" si="298"/>
        <v>Before 01-15</v>
      </c>
      <c r="R2136">
        <f t="shared" si="299"/>
        <v>143.02000000000001</v>
      </c>
      <c r="S2136">
        <f t="shared" si="300"/>
        <v>1430.2</v>
      </c>
      <c r="T2136">
        <f t="shared" si="301"/>
        <v>521.90000000000009</v>
      </c>
      <c r="U2136" s="2">
        <f>Monthly_Fixed_Costs!$I$2</f>
        <v>26.363636363636363</v>
      </c>
      <c r="V2136">
        <f t="shared" si="302"/>
        <v>106.89999999999999</v>
      </c>
      <c r="W2136" s="2">
        <f t="shared" si="303"/>
        <v>388.63636363636374</v>
      </c>
      <c r="X2136">
        <f t="shared" si="304"/>
        <v>1</v>
      </c>
      <c r="Y2136">
        <f t="shared" si="305"/>
        <v>0</v>
      </c>
    </row>
    <row r="2137" spans="1:25" x14ac:dyDescent="0.3">
      <c r="A2137" t="s">
        <v>2173</v>
      </c>
      <c r="B2137" s="1">
        <v>45687</v>
      </c>
      <c r="C2137" s="1">
        <v>45690</v>
      </c>
      <c r="D2137" s="1">
        <v>45689</v>
      </c>
      <c r="E2137" t="s">
        <v>16</v>
      </c>
      <c r="F2137" t="s">
        <v>41</v>
      </c>
      <c r="G2137" t="s">
        <v>18</v>
      </c>
      <c r="H2137" t="s">
        <v>33</v>
      </c>
      <c r="I2137" t="s">
        <v>47</v>
      </c>
      <c r="J2137" t="s">
        <v>35</v>
      </c>
      <c r="K2137">
        <v>9</v>
      </c>
      <c r="L2137">
        <v>156.29</v>
      </c>
      <c r="M2137">
        <v>100.48</v>
      </c>
      <c r="N2137">
        <v>4.9400000000000004</v>
      </c>
      <c r="O2137">
        <v>5</v>
      </c>
      <c r="P2137">
        <f t="shared" si="297"/>
        <v>1</v>
      </c>
      <c r="Q2137" t="str">
        <f t="shared" si="298"/>
        <v>After 01-15</v>
      </c>
      <c r="R2137">
        <f t="shared" si="299"/>
        <v>148.47549999999998</v>
      </c>
      <c r="S2137">
        <f t="shared" si="300"/>
        <v>1336.2794999999999</v>
      </c>
      <c r="T2137">
        <f t="shared" si="301"/>
        <v>431.95949999999982</v>
      </c>
      <c r="U2137" s="2">
        <f>Monthly_Fixed_Costs!$I$2</f>
        <v>26.363636363636363</v>
      </c>
      <c r="V2137">
        <f t="shared" si="302"/>
        <v>44.46</v>
      </c>
      <c r="W2137" s="2">
        <f t="shared" si="303"/>
        <v>361.13586363636347</v>
      </c>
      <c r="X2137">
        <f t="shared" si="304"/>
        <v>2</v>
      </c>
      <c r="Y2137">
        <f t="shared" si="305"/>
        <v>0</v>
      </c>
    </row>
    <row r="2138" spans="1:25" x14ac:dyDescent="0.3">
      <c r="A2138" t="s">
        <v>2174</v>
      </c>
      <c r="B2138" s="1">
        <v>45674</v>
      </c>
      <c r="C2138" s="1">
        <v>45677</v>
      </c>
      <c r="D2138" s="1">
        <v>45676</v>
      </c>
      <c r="E2138" t="s">
        <v>16</v>
      </c>
      <c r="F2138" t="s">
        <v>41</v>
      </c>
      <c r="G2138" t="s">
        <v>24</v>
      </c>
      <c r="H2138" t="s">
        <v>37</v>
      </c>
      <c r="I2138" t="s">
        <v>47</v>
      </c>
      <c r="J2138" t="s">
        <v>35</v>
      </c>
      <c r="K2138">
        <v>16</v>
      </c>
      <c r="L2138">
        <v>173.7</v>
      </c>
      <c r="M2138">
        <v>73.849999999999994</v>
      </c>
      <c r="N2138">
        <v>9.58</v>
      </c>
      <c r="O2138">
        <v>5</v>
      </c>
      <c r="P2138">
        <f t="shared" si="297"/>
        <v>1</v>
      </c>
      <c r="Q2138" t="str">
        <f t="shared" si="298"/>
        <v>After 01-15</v>
      </c>
      <c r="R2138">
        <f t="shared" si="299"/>
        <v>165.01499999999999</v>
      </c>
      <c r="S2138">
        <f t="shared" si="300"/>
        <v>2640.24</v>
      </c>
      <c r="T2138">
        <f t="shared" si="301"/>
        <v>1458.6399999999999</v>
      </c>
      <c r="U2138" s="2">
        <f>Monthly_Fixed_Costs!$I$2</f>
        <v>26.363636363636363</v>
      </c>
      <c r="V2138">
        <f t="shared" si="302"/>
        <v>153.28</v>
      </c>
      <c r="W2138" s="2">
        <f t="shared" si="303"/>
        <v>1278.9963636363634</v>
      </c>
      <c r="X2138">
        <f t="shared" si="304"/>
        <v>2</v>
      </c>
      <c r="Y2138">
        <f t="shared" si="305"/>
        <v>0</v>
      </c>
    </row>
    <row r="2139" spans="1:25" x14ac:dyDescent="0.3">
      <c r="A2139" t="s">
        <v>2175</v>
      </c>
      <c r="B2139" s="1">
        <v>45672</v>
      </c>
      <c r="C2139" s="1">
        <v>45676</v>
      </c>
      <c r="D2139" s="1">
        <v>45675</v>
      </c>
      <c r="E2139" t="s">
        <v>16</v>
      </c>
      <c r="F2139" t="s">
        <v>45</v>
      </c>
      <c r="G2139" t="s">
        <v>18</v>
      </c>
      <c r="H2139" t="s">
        <v>33</v>
      </c>
      <c r="I2139" t="s">
        <v>26</v>
      </c>
      <c r="J2139" t="s">
        <v>27</v>
      </c>
      <c r="K2139">
        <v>4</v>
      </c>
      <c r="L2139">
        <v>178.43</v>
      </c>
      <c r="M2139">
        <v>76.98</v>
      </c>
      <c r="N2139">
        <v>11.19</v>
      </c>
      <c r="O2139">
        <v>5</v>
      </c>
      <c r="P2139">
        <f t="shared" si="297"/>
        <v>1</v>
      </c>
      <c r="Q2139" t="str">
        <f t="shared" si="298"/>
        <v>Before 01-15</v>
      </c>
      <c r="R2139">
        <f t="shared" si="299"/>
        <v>169.5085</v>
      </c>
      <c r="S2139">
        <f t="shared" si="300"/>
        <v>678.03399999999999</v>
      </c>
      <c r="T2139">
        <f t="shared" si="301"/>
        <v>370.11399999999998</v>
      </c>
      <c r="U2139" s="2">
        <f>Monthly_Fixed_Costs!$I$2</f>
        <v>26.363636363636363</v>
      </c>
      <c r="V2139">
        <f t="shared" si="302"/>
        <v>44.76</v>
      </c>
      <c r="W2139" s="2">
        <f t="shared" si="303"/>
        <v>298.99036363636361</v>
      </c>
      <c r="X2139">
        <f t="shared" si="304"/>
        <v>3</v>
      </c>
      <c r="Y2139">
        <f t="shared" si="305"/>
        <v>0</v>
      </c>
    </row>
    <row r="2140" spans="1:25" x14ac:dyDescent="0.3">
      <c r="A2140" t="s">
        <v>2176</v>
      </c>
      <c r="B2140" s="1">
        <v>45664</v>
      </c>
      <c r="C2140" s="1">
        <v>45666</v>
      </c>
      <c r="D2140" s="1">
        <v>45666</v>
      </c>
      <c r="E2140" t="s">
        <v>16</v>
      </c>
      <c r="F2140" t="s">
        <v>32</v>
      </c>
      <c r="G2140" t="s">
        <v>18</v>
      </c>
      <c r="H2140" t="s">
        <v>37</v>
      </c>
      <c r="I2140" t="s">
        <v>20</v>
      </c>
      <c r="J2140" t="s">
        <v>21</v>
      </c>
      <c r="K2140">
        <v>16</v>
      </c>
      <c r="L2140">
        <v>146.16999999999999</v>
      </c>
      <c r="M2140">
        <v>80.069999999999993</v>
      </c>
      <c r="N2140">
        <v>4.9000000000000004</v>
      </c>
      <c r="O2140">
        <v>0</v>
      </c>
      <c r="P2140">
        <f t="shared" si="297"/>
        <v>1</v>
      </c>
      <c r="Q2140" t="str">
        <f t="shared" si="298"/>
        <v>Before 01-15</v>
      </c>
      <c r="R2140">
        <f t="shared" si="299"/>
        <v>146.16999999999999</v>
      </c>
      <c r="S2140">
        <f t="shared" si="300"/>
        <v>2338.7199999999998</v>
      </c>
      <c r="T2140">
        <f t="shared" si="301"/>
        <v>1057.5999999999999</v>
      </c>
      <c r="U2140" s="2">
        <f>Monthly_Fixed_Costs!$I$2</f>
        <v>26.363636363636363</v>
      </c>
      <c r="V2140">
        <f t="shared" si="302"/>
        <v>78.400000000000006</v>
      </c>
      <c r="W2140" s="2">
        <f t="shared" si="303"/>
        <v>952.83636363636356</v>
      </c>
      <c r="X2140">
        <f t="shared" si="304"/>
        <v>2</v>
      </c>
      <c r="Y2140">
        <f t="shared" si="305"/>
        <v>0</v>
      </c>
    </row>
    <row r="2141" spans="1:25" x14ac:dyDescent="0.3">
      <c r="A2141" t="s">
        <v>2177</v>
      </c>
      <c r="B2141" s="1">
        <v>45683</v>
      </c>
      <c r="C2141" s="1">
        <v>45686</v>
      </c>
      <c r="D2141" s="1">
        <v>45685</v>
      </c>
      <c r="E2141" t="s">
        <v>16</v>
      </c>
      <c r="F2141" t="s">
        <v>32</v>
      </c>
      <c r="G2141" t="s">
        <v>18</v>
      </c>
      <c r="H2141" t="s">
        <v>19</v>
      </c>
      <c r="I2141" t="s">
        <v>38</v>
      </c>
      <c r="J2141" t="s">
        <v>21</v>
      </c>
      <c r="K2141">
        <v>11</v>
      </c>
      <c r="L2141">
        <v>151.51</v>
      </c>
      <c r="M2141">
        <v>82.72</v>
      </c>
      <c r="N2141">
        <v>4.18</v>
      </c>
      <c r="O2141">
        <v>10</v>
      </c>
      <c r="P2141">
        <f t="shared" si="297"/>
        <v>1</v>
      </c>
      <c r="Q2141" t="str">
        <f t="shared" si="298"/>
        <v>After 01-15</v>
      </c>
      <c r="R2141">
        <f t="shared" si="299"/>
        <v>136.35900000000001</v>
      </c>
      <c r="S2141">
        <f t="shared" si="300"/>
        <v>1499.9490000000001</v>
      </c>
      <c r="T2141">
        <f t="shared" si="301"/>
        <v>590.02900000000011</v>
      </c>
      <c r="U2141" s="2">
        <f>Monthly_Fixed_Costs!$I$2</f>
        <v>26.363636363636363</v>
      </c>
      <c r="V2141">
        <f t="shared" si="302"/>
        <v>45.98</v>
      </c>
      <c r="W2141" s="2">
        <f t="shared" si="303"/>
        <v>517.68536363636372</v>
      </c>
      <c r="X2141">
        <f t="shared" si="304"/>
        <v>2</v>
      </c>
      <c r="Y2141">
        <f t="shared" si="305"/>
        <v>0</v>
      </c>
    </row>
    <row r="2142" spans="1:25" x14ac:dyDescent="0.3">
      <c r="A2142" t="s">
        <v>2178</v>
      </c>
      <c r="B2142" s="1">
        <v>45680</v>
      </c>
      <c r="C2142" s="1">
        <v>45683</v>
      </c>
      <c r="D2142" s="1">
        <v>45682</v>
      </c>
      <c r="E2142" t="s">
        <v>23</v>
      </c>
      <c r="F2142" t="s">
        <v>17</v>
      </c>
      <c r="G2142" t="s">
        <v>18</v>
      </c>
      <c r="H2142" t="s">
        <v>37</v>
      </c>
      <c r="I2142" t="s">
        <v>29</v>
      </c>
      <c r="J2142" t="s">
        <v>27</v>
      </c>
      <c r="K2142">
        <v>11</v>
      </c>
      <c r="L2142">
        <v>116.57</v>
      </c>
      <c r="M2142">
        <v>64.27</v>
      </c>
      <c r="N2142">
        <v>11.54</v>
      </c>
      <c r="O2142">
        <v>15</v>
      </c>
      <c r="P2142">
        <f t="shared" si="297"/>
        <v>1</v>
      </c>
      <c r="Q2142" t="str">
        <f t="shared" si="298"/>
        <v>After 01-15</v>
      </c>
      <c r="R2142">
        <f t="shared" si="299"/>
        <v>99.084499999999991</v>
      </c>
      <c r="S2142">
        <f t="shared" si="300"/>
        <v>1089.9295</v>
      </c>
      <c r="T2142">
        <f t="shared" si="301"/>
        <v>382.95950000000005</v>
      </c>
      <c r="U2142" s="2">
        <f>Monthly_Fixed_Costs!$I$2</f>
        <v>26.363636363636363</v>
      </c>
      <c r="V2142">
        <f t="shared" si="302"/>
        <v>126.94</v>
      </c>
      <c r="W2142" s="2">
        <f t="shared" si="303"/>
        <v>229.65586363636368</v>
      </c>
      <c r="X2142">
        <f t="shared" si="304"/>
        <v>2</v>
      </c>
      <c r="Y2142">
        <f t="shared" si="305"/>
        <v>0</v>
      </c>
    </row>
    <row r="2143" spans="1:25" x14ac:dyDescent="0.3">
      <c r="A2143" t="s">
        <v>2179</v>
      </c>
      <c r="B2143" s="1">
        <v>45680</v>
      </c>
      <c r="C2143" s="1">
        <v>45684</v>
      </c>
      <c r="D2143" s="1">
        <v>45684</v>
      </c>
      <c r="E2143" t="s">
        <v>23</v>
      </c>
      <c r="F2143" t="s">
        <v>32</v>
      </c>
      <c r="G2143" t="s">
        <v>18</v>
      </c>
      <c r="H2143" t="s">
        <v>33</v>
      </c>
      <c r="I2143" t="s">
        <v>20</v>
      </c>
      <c r="J2143" t="s">
        <v>21</v>
      </c>
      <c r="K2143">
        <v>2</v>
      </c>
      <c r="L2143">
        <v>142.72999999999999</v>
      </c>
      <c r="M2143">
        <v>92.65</v>
      </c>
      <c r="N2143">
        <v>10.67</v>
      </c>
      <c r="O2143">
        <v>10</v>
      </c>
      <c r="P2143">
        <f t="shared" si="297"/>
        <v>1</v>
      </c>
      <c r="Q2143" t="str">
        <f t="shared" si="298"/>
        <v>After 01-15</v>
      </c>
      <c r="R2143">
        <f t="shared" si="299"/>
        <v>128.45699999999999</v>
      </c>
      <c r="S2143">
        <f t="shared" si="300"/>
        <v>256.91399999999999</v>
      </c>
      <c r="T2143">
        <f t="shared" si="301"/>
        <v>71.613999999999976</v>
      </c>
      <c r="U2143" s="2">
        <f>Monthly_Fixed_Costs!$I$2</f>
        <v>26.363636363636363</v>
      </c>
      <c r="V2143">
        <f t="shared" si="302"/>
        <v>21.34</v>
      </c>
      <c r="W2143" s="2">
        <f t="shared" si="303"/>
        <v>23.910363636363613</v>
      </c>
      <c r="X2143">
        <f t="shared" si="304"/>
        <v>4</v>
      </c>
      <c r="Y2143">
        <f t="shared" si="305"/>
        <v>0</v>
      </c>
    </row>
    <row r="2144" spans="1:25" x14ac:dyDescent="0.3">
      <c r="A2144" t="s">
        <v>2180</v>
      </c>
      <c r="B2144" s="1">
        <v>45663</v>
      </c>
      <c r="C2144" s="1">
        <v>45666</v>
      </c>
      <c r="D2144" s="1">
        <v>45666</v>
      </c>
      <c r="E2144" t="s">
        <v>23</v>
      </c>
      <c r="F2144" t="s">
        <v>32</v>
      </c>
      <c r="G2144" t="s">
        <v>18</v>
      </c>
      <c r="H2144" t="s">
        <v>25</v>
      </c>
      <c r="I2144" t="s">
        <v>47</v>
      </c>
      <c r="J2144" t="s">
        <v>35</v>
      </c>
      <c r="K2144">
        <v>2</v>
      </c>
      <c r="L2144">
        <v>106.8</v>
      </c>
      <c r="M2144">
        <v>54.46</v>
      </c>
      <c r="N2144">
        <v>6.26</v>
      </c>
      <c r="O2144">
        <v>0</v>
      </c>
      <c r="P2144">
        <f t="shared" si="297"/>
        <v>1</v>
      </c>
      <c r="Q2144" t="str">
        <f t="shared" si="298"/>
        <v>Before 01-15</v>
      </c>
      <c r="R2144">
        <f t="shared" si="299"/>
        <v>106.8</v>
      </c>
      <c r="S2144">
        <f t="shared" si="300"/>
        <v>213.6</v>
      </c>
      <c r="T2144">
        <f t="shared" si="301"/>
        <v>104.67999999999999</v>
      </c>
      <c r="U2144" s="2">
        <f>Monthly_Fixed_Costs!$I$2</f>
        <v>26.363636363636363</v>
      </c>
      <c r="V2144">
        <f t="shared" si="302"/>
        <v>12.52</v>
      </c>
      <c r="W2144" s="2">
        <f t="shared" si="303"/>
        <v>65.796363636363623</v>
      </c>
      <c r="X2144">
        <f t="shared" si="304"/>
        <v>3</v>
      </c>
      <c r="Y2144">
        <f t="shared" si="305"/>
        <v>0</v>
      </c>
    </row>
    <row r="2145" spans="1:25" x14ac:dyDescent="0.3">
      <c r="A2145" t="s">
        <v>2181</v>
      </c>
      <c r="B2145" s="1">
        <v>45666</v>
      </c>
      <c r="C2145" s="1">
        <v>45668</v>
      </c>
      <c r="D2145" s="1">
        <v>45668</v>
      </c>
      <c r="E2145" t="s">
        <v>16</v>
      </c>
      <c r="F2145" t="s">
        <v>41</v>
      </c>
      <c r="G2145" t="s">
        <v>24</v>
      </c>
      <c r="H2145" t="s">
        <v>25</v>
      </c>
      <c r="I2145" t="s">
        <v>74</v>
      </c>
      <c r="J2145" t="s">
        <v>27</v>
      </c>
      <c r="K2145">
        <v>12</v>
      </c>
      <c r="L2145">
        <v>69.569999999999993</v>
      </c>
      <c r="M2145">
        <v>28.22</v>
      </c>
      <c r="N2145">
        <v>7.26</v>
      </c>
      <c r="O2145">
        <v>15</v>
      </c>
      <c r="P2145">
        <f t="shared" si="297"/>
        <v>1</v>
      </c>
      <c r="Q2145" t="str">
        <f t="shared" si="298"/>
        <v>Before 01-15</v>
      </c>
      <c r="R2145">
        <f t="shared" si="299"/>
        <v>59.134499999999996</v>
      </c>
      <c r="S2145">
        <f t="shared" si="300"/>
        <v>709.61399999999992</v>
      </c>
      <c r="T2145">
        <f t="shared" si="301"/>
        <v>370.97399999999993</v>
      </c>
      <c r="U2145" s="2">
        <f>Monthly_Fixed_Costs!$I$2</f>
        <v>26.363636363636363</v>
      </c>
      <c r="V2145">
        <f t="shared" si="302"/>
        <v>87.12</v>
      </c>
      <c r="W2145" s="2">
        <f t="shared" si="303"/>
        <v>257.49036363636355</v>
      </c>
      <c r="X2145">
        <f t="shared" si="304"/>
        <v>2</v>
      </c>
      <c r="Y2145">
        <f t="shared" si="305"/>
        <v>0</v>
      </c>
    </row>
    <row r="2146" spans="1:25" x14ac:dyDescent="0.3">
      <c r="A2146" t="s">
        <v>2182</v>
      </c>
      <c r="B2146" s="1">
        <v>45665</v>
      </c>
      <c r="C2146" s="1">
        <v>45668</v>
      </c>
      <c r="D2146" s="1">
        <v>45668</v>
      </c>
      <c r="E2146" t="s">
        <v>23</v>
      </c>
      <c r="F2146" t="s">
        <v>45</v>
      </c>
      <c r="G2146" t="s">
        <v>24</v>
      </c>
      <c r="H2146" t="s">
        <v>33</v>
      </c>
      <c r="I2146" t="s">
        <v>20</v>
      </c>
      <c r="J2146" t="s">
        <v>21</v>
      </c>
      <c r="K2146">
        <v>10</v>
      </c>
      <c r="L2146">
        <v>119.78</v>
      </c>
      <c r="M2146">
        <v>51.16</v>
      </c>
      <c r="N2146">
        <v>5.2</v>
      </c>
      <c r="O2146">
        <v>15</v>
      </c>
      <c r="P2146">
        <f t="shared" si="297"/>
        <v>1</v>
      </c>
      <c r="Q2146" t="str">
        <f t="shared" si="298"/>
        <v>Before 01-15</v>
      </c>
      <c r="R2146">
        <f t="shared" si="299"/>
        <v>101.813</v>
      </c>
      <c r="S2146">
        <f t="shared" si="300"/>
        <v>1018.13</v>
      </c>
      <c r="T2146">
        <f t="shared" si="301"/>
        <v>506.53000000000003</v>
      </c>
      <c r="U2146" s="2">
        <f>Monthly_Fixed_Costs!$I$2</f>
        <v>26.363636363636363</v>
      </c>
      <c r="V2146">
        <f t="shared" si="302"/>
        <v>52</v>
      </c>
      <c r="W2146" s="2">
        <f t="shared" si="303"/>
        <v>428.16636363636366</v>
      </c>
      <c r="X2146">
        <f t="shared" si="304"/>
        <v>3</v>
      </c>
      <c r="Y2146">
        <f t="shared" si="305"/>
        <v>0</v>
      </c>
    </row>
    <row r="2147" spans="1:25" x14ac:dyDescent="0.3">
      <c r="A2147" t="s">
        <v>2183</v>
      </c>
      <c r="B2147" s="1">
        <v>45665</v>
      </c>
      <c r="C2147" s="1">
        <v>45668</v>
      </c>
      <c r="D2147" s="1">
        <v>45668</v>
      </c>
      <c r="E2147" t="s">
        <v>23</v>
      </c>
      <c r="F2147" t="s">
        <v>32</v>
      </c>
      <c r="G2147" t="s">
        <v>24</v>
      </c>
      <c r="H2147" t="s">
        <v>19</v>
      </c>
      <c r="I2147" t="s">
        <v>47</v>
      </c>
      <c r="J2147" t="s">
        <v>35</v>
      </c>
      <c r="K2147">
        <v>13</v>
      </c>
      <c r="L2147">
        <v>111.2</v>
      </c>
      <c r="M2147">
        <v>62.87</v>
      </c>
      <c r="N2147">
        <v>6.18</v>
      </c>
      <c r="O2147">
        <v>15</v>
      </c>
      <c r="P2147">
        <f t="shared" si="297"/>
        <v>1</v>
      </c>
      <c r="Q2147" t="str">
        <f t="shared" si="298"/>
        <v>Before 01-15</v>
      </c>
      <c r="R2147">
        <f t="shared" si="299"/>
        <v>94.52</v>
      </c>
      <c r="S2147">
        <f t="shared" si="300"/>
        <v>1228.76</v>
      </c>
      <c r="T2147">
        <f t="shared" si="301"/>
        <v>411.45000000000005</v>
      </c>
      <c r="U2147" s="2">
        <f>Monthly_Fixed_Costs!$I$2</f>
        <v>26.363636363636363</v>
      </c>
      <c r="V2147">
        <f t="shared" si="302"/>
        <v>80.34</v>
      </c>
      <c r="W2147" s="2">
        <f t="shared" si="303"/>
        <v>304.7463636363637</v>
      </c>
      <c r="X2147">
        <f t="shared" si="304"/>
        <v>3</v>
      </c>
      <c r="Y2147">
        <f t="shared" si="305"/>
        <v>0</v>
      </c>
    </row>
    <row r="2148" spans="1:25" x14ac:dyDescent="0.3">
      <c r="A2148" t="s">
        <v>2184</v>
      </c>
      <c r="B2148" s="1">
        <v>45672</v>
      </c>
      <c r="C2148" s="1">
        <v>45674</v>
      </c>
      <c r="D2148" s="1">
        <v>45673</v>
      </c>
      <c r="E2148" t="s">
        <v>23</v>
      </c>
      <c r="F2148" t="s">
        <v>41</v>
      </c>
      <c r="G2148" t="s">
        <v>18</v>
      </c>
      <c r="H2148" t="s">
        <v>33</v>
      </c>
      <c r="I2148" t="s">
        <v>26</v>
      </c>
      <c r="J2148" t="s">
        <v>27</v>
      </c>
      <c r="K2148">
        <v>14</v>
      </c>
      <c r="L2148">
        <v>118.42</v>
      </c>
      <c r="M2148">
        <v>63.94</v>
      </c>
      <c r="N2148">
        <v>3.25</v>
      </c>
      <c r="O2148">
        <v>15</v>
      </c>
      <c r="P2148">
        <f t="shared" si="297"/>
        <v>1</v>
      </c>
      <c r="Q2148" t="str">
        <f t="shared" si="298"/>
        <v>Before 01-15</v>
      </c>
      <c r="R2148">
        <f t="shared" si="299"/>
        <v>100.657</v>
      </c>
      <c r="S2148">
        <f t="shared" si="300"/>
        <v>1409.1979999999999</v>
      </c>
      <c r="T2148">
        <f t="shared" si="301"/>
        <v>514.0379999999999</v>
      </c>
      <c r="U2148" s="2">
        <f>Monthly_Fixed_Costs!$I$2</f>
        <v>26.363636363636363</v>
      </c>
      <c r="V2148">
        <f t="shared" si="302"/>
        <v>45.5</v>
      </c>
      <c r="W2148" s="2">
        <f t="shared" si="303"/>
        <v>442.17436363636352</v>
      </c>
      <c r="X2148">
        <f t="shared" si="304"/>
        <v>1</v>
      </c>
      <c r="Y2148">
        <f t="shared" si="305"/>
        <v>0</v>
      </c>
    </row>
    <row r="2149" spans="1:25" x14ac:dyDescent="0.3">
      <c r="A2149" t="s">
        <v>2185</v>
      </c>
      <c r="B2149" s="1">
        <v>45674</v>
      </c>
      <c r="C2149" s="1">
        <v>45677</v>
      </c>
      <c r="D2149" s="1">
        <v>45678</v>
      </c>
      <c r="E2149" t="s">
        <v>16</v>
      </c>
      <c r="F2149" t="s">
        <v>17</v>
      </c>
      <c r="G2149" t="s">
        <v>24</v>
      </c>
      <c r="H2149" t="s">
        <v>37</v>
      </c>
      <c r="I2149" t="s">
        <v>20</v>
      </c>
      <c r="J2149" t="s">
        <v>21</v>
      </c>
      <c r="K2149">
        <v>8</v>
      </c>
      <c r="L2149">
        <v>136.02000000000001</v>
      </c>
      <c r="M2149">
        <v>76.349999999999994</v>
      </c>
      <c r="N2149">
        <v>9.8699999999999992</v>
      </c>
      <c r="O2149">
        <v>10</v>
      </c>
      <c r="P2149">
        <f t="shared" si="297"/>
        <v>0</v>
      </c>
      <c r="Q2149" t="str">
        <f t="shared" si="298"/>
        <v>After 01-15</v>
      </c>
      <c r="R2149">
        <f t="shared" si="299"/>
        <v>122.41800000000001</v>
      </c>
      <c r="S2149">
        <f t="shared" si="300"/>
        <v>979.34400000000005</v>
      </c>
      <c r="T2149">
        <f t="shared" si="301"/>
        <v>368.5440000000001</v>
      </c>
      <c r="U2149" s="2">
        <f>Monthly_Fixed_Costs!$I$2</f>
        <v>26.363636363636363</v>
      </c>
      <c r="V2149">
        <f t="shared" si="302"/>
        <v>78.959999999999994</v>
      </c>
      <c r="W2149" s="2">
        <f t="shared" si="303"/>
        <v>263.22036363636374</v>
      </c>
      <c r="X2149">
        <f t="shared" si="304"/>
        <v>4</v>
      </c>
      <c r="Y2149">
        <f t="shared" si="305"/>
        <v>0</v>
      </c>
    </row>
    <row r="2150" spans="1:25" x14ac:dyDescent="0.3">
      <c r="A2150" t="s">
        <v>2186</v>
      </c>
      <c r="B2150" s="1">
        <v>45677</v>
      </c>
      <c r="C2150" s="1">
        <v>45680</v>
      </c>
      <c r="D2150" s="1">
        <v>45682</v>
      </c>
      <c r="E2150" t="s">
        <v>23</v>
      </c>
      <c r="F2150" t="s">
        <v>41</v>
      </c>
      <c r="G2150" t="s">
        <v>18</v>
      </c>
      <c r="H2150" t="s">
        <v>33</v>
      </c>
      <c r="I2150" t="s">
        <v>26</v>
      </c>
      <c r="J2150" t="s">
        <v>27</v>
      </c>
      <c r="K2150">
        <v>9</v>
      </c>
      <c r="L2150">
        <v>91.55</v>
      </c>
      <c r="M2150">
        <v>45.78</v>
      </c>
      <c r="N2150">
        <v>7.25</v>
      </c>
      <c r="O2150">
        <v>0</v>
      </c>
      <c r="P2150">
        <f t="shared" si="297"/>
        <v>0</v>
      </c>
      <c r="Q2150" t="str">
        <f t="shared" si="298"/>
        <v>After 01-15</v>
      </c>
      <c r="R2150">
        <f t="shared" si="299"/>
        <v>91.55</v>
      </c>
      <c r="S2150">
        <f t="shared" si="300"/>
        <v>823.94999999999993</v>
      </c>
      <c r="T2150">
        <f t="shared" si="301"/>
        <v>411.92999999999995</v>
      </c>
      <c r="U2150" s="2">
        <f>Monthly_Fixed_Costs!$I$2</f>
        <v>26.363636363636363</v>
      </c>
      <c r="V2150">
        <f t="shared" si="302"/>
        <v>65.25</v>
      </c>
      <c r="W2150" s="2">
        <f t="shared" si="303"/>
        <v>320.31636363636358</v>
      </c>
      <c r="X2150">
        <f t="shared" si="304"/>
        <v>5</v>
      </c>
      <c r="Y2150">
        <f t="shared" si="305"/>
        <v>0</v>
      </c>
    </row>
    <row r="2151" spans="1:25" x14ac:dyDescent="0.3">
      <c r="A2151" t="s">
        <v>2187</v>
      </c>
      <c r="B2151" s="1">
        <v>45661</v>
      </c>
      <c r="C2151" s="1">
        <v>45664</v>
      </c>
      <c r="D2151" s="1">
        <v>45664</v>
      </c>
      <c r="E2151" t="s">
        <v>23</v>
      </c>
      <c r="F2151" t="s">
        <v>17</v>
      </c>
      <c r="G2151" t="s">
        <v>24</v>
      </c>
      <c r="H2151" t="s">
        <v>19</v>
      </c>
      <c r="I2151" t="s">
        <v>74</v>
      </c>
      <c r="J2151" t="s">
        <v>27</v>
      </c>
      <c r="K2151">
        <v>12</v>
      </c>
      <c r="L2151">
        <v>196.52</v>
      </c>
      <c r="M2151">
        <v>121.94</v>
      </c>
      <c r="N2151">
        <v>11.19</v>
      </c>
      <c r="O2151">
        <v>15</v>
      </c>
      <c r="P2151">
        <f t="shared" si="297"/>
        <v>1</v>
      </c>
      <c r="Q2151" t="str">
        <f t="shared" si="298"/>
        <v>Before 01-15</v>
      </c>
      <c r="R2151">
        <f t="shared" si="299"/>
        <v>167.042</v>
      </c>
      <c r="S2151">
        <f t="shared" si="300"/>
        <v>2004.5039999999999</v>
      </c>
      <c r="T2151">
        <f t="shared" si="301"/>
        <v>541.22399999999993</v>
      </c>
      <c r="U2151" s="2">
        <f>Monthly_Fixed_Costs!$I$2</f>
        <v>26.363636363636363</v>
      </c>
      <c r="V2151">
        <f t="shared" si="302"/>
        <v>134.28</v>
      </c>
      <c r="W2151" s="2">
        <f t="shared" si="303"/>
        <v>380.58036363636359</v>
      </c>
      <c r="X2151">
        <f t="shared" si="304"/>
        <v>3</v>
      </c>
      <c r="Y2151">
        <f t="shared" si="305"/>
        <v>0</v>
      </c>
    </row>
    <row r="2152" spans="1:25" x14ac:dyDescent="0.3">
      <c r="A2152" t="s">
        <v>2188</v>
      </c>
      <c r="B2152" s="1">
        <v>45688</v>
      </c>
      <c r="C2152" s="1">
        <v>45692</v>
      </c>
      <c r="D2152" s="1">
        <v>45691</v>
      </c>
      <c r="E2152" t="s">
        <v>16</v>
      </c>
      <c r="F2152" t="s">
        <v>45</v>
      </c>
      <c r="G2152" t="s">
        <v>18</v>
      </c>
      <c r="H2152" t="s">
        <v>25</v>
      </c>
      <c r="I2152" t="s">
        <v>26</v>
      </c>
      <c r="J2152" t="s">
        <v>27</v>
      </c>
      <c r="K2152">
        <v>17</v>
      </c>
      <c r="L2152">
        <v>68.650000000000006</v>
      </c>
      <c r="M2152">
        <v>38.46</v>
      </c>
      <c r="N2152">
        <v>5.6</v>
      </c>
      <c r="O2152">
        <v>10</v>
      </c>
      <c r="P2152">
        <f t="shared" si="297"/>
        <v>1</v>
      </c>
      <c r="Q2152" t="str">
        <f t="shared" si="298"/>
        <v>After 01-15</v>
      </c>
      <c r="R2152">
        <f t="shared" si="299"/>
        <v>61.785000000000004</v>
      </c>
      <c r="S2152">
        <f t="shared" si="300"/>
        <v>1050.345</v>
      </c>
      <c r="T2152">
        <f t="shared" si="301"/>
        <v>396.52499999999998</v>
      </c>
      <c r="U2152" s="2">
        <f>Monthly_Fixed_Costs!$I$2</f>
        <v>26.363636363636363</v>
      </c>
      <c r="V2152">
        <f t="shared" si="302"/>
        <v>95.199999999999989</v>
      </c>
      <c r="W2152" s="2">
        <f t="shared" si="303"/>
        <v>274.96136363636361</v>
      </c>
      <c r="X2152">
        <f t="shared" si="304"/>
        <v>3</v>
      </c>
      <c r="Y2152">
        <f t="shared" si="305"/>
        <v>0</v>
      </c>
    </row>
    <row r="2153" spans="1:25" x14ac:dyDescent="0.3">
      <c r="A2153" t="s">
        <v>2189</v>
      </c>
      <c r="B2153" s="1">
        <v>45685</v>
      </c>
      <c r="C2153" s="1">
        <v>45689</v>
      </c>
      <c r="D2153" s="1">
        <v>45692</v>
      </c>
      <c r="E2153" t="s">
        <v>16</v>
      </c>
      <c r="F2153" t="s">
        <v>17</v>
      </c>
      <c r="G2153" t="s">
        <v>18</v>
      </c>
      <c r="H2153" t="s">
        <v>19</v>
      </c>
      <c r="I2153" t="s">
        <v>38</v>
      </c>
      <c r="J2153" t="s">
        <v>21</v>
      </c>
      <c r="K2153">
        <v>3</v>
      </c>
      <c r="L2153">
        <v>66.459999999999994</v>
      </c>
      <c r="M2153">
        <v>29.66</v>
      </c>
      <c r="N2153">
        <v>11.75</v>
      </c>
      <c r="O2153">
        <v>0</v>
      </c>
      <c r="P2153">
        <f t="shared" si="297"/>
        <v>0</v>
      </c>
      <c r="Q2153" t="str">
        <f t="shared" si="298"/>
        <v>After 01-15</v>
      </c>
      <c r="R2153">
        <f t="shared" si="299"/>
        <v>66.459999999999994</v>
      </c>
      <c r="S2153">
        <f t="shared" si="300"/>
        <v>199.38</v>
      </c>
      <c r="T2153">
        <f t="shared" si="301"/>
        <v>110.39999999999999</v>
      </c>
      <c r="U2153" s="2">
        <f>Monthly_Fixed_Costs!$I$2</f>
        <v>26.363636363636363</v>
      </c>
      <c r="V2153">
        <f t="shared" si="302"/>
        <v>35.25</v>
      </c>
      <c r="W2153" s="2">
        <f t="shared" si="303"/>
        <v>48.786363636363632</v>
      </c>
      <c r="X2153">
        <f t="shared" si="304"/>
        <v>7</v>
      </c>
      <c r="Y2153">
        <f t="shared" si="305"/>
        <v>0</v>
      </c>
    </row>
    <row r="2154" spans="1:25" x14ac:dyDescent="0.3">
      <c r="A2154" t="s">
        <v>2190</v>
      </c>
      <c r="B2154" s="1">
        <v>45664</v>
      </c>
      <c r="C2154" s="1">
        <v>45668</v>
      </c>
      <c r="D2154" s="1">
        <v>45667</v>
      </c>
      <c r="E2154" t="s">
        <v>16</v>
      </c>
      <c r="F2154" t="s">
        <v>32</v>
      </c>
      <c r="G2154" t="s">
        <v>24</v>
      </c>
      <c r="H2154" t="s">
        <v>25</v>
      </c>
      <c r="I2154" t="s">
        <v>47</v>
      </c>
      <c r="J2154" t="s">
        <v>35</v>
      </c>
      <c r="K2154">
        <v>13</v>
      </c>
      <c r="L2154">
        <v>94.81</v>
      </c>
      <c r="M2154">
        <v>57.65</v>
      </c>
      <c r="N2154">
        <v>5.53</v>
      </c>
      <c r="O2154">
        <v>15</v>
      </c>
      <c r="P2154">
        <f t="shared" si="297"/>
        <v>1</v>
      </c>
      <c r="Q2154" t="str">
        <f t="shared" si="298"/>
        <v>Before 01-15</v>
      </c>
      <c r="R2154">
        <f t="shared" si="299"/>
        <v>80.588499999999996</v>
      </c>
      <c r="S2154">
        <f t="shared" si="300"/>
        <v>1047.6505</v>
      </c>
      <c r="T2154">
        <f t="shared" si="301"/>
        <v>298.20050000000003</v>
      </c>
      <c r="U2154" s="2">
        <f>Monthly_Fixed_Costs!$I$2</f>
        <v>26.363636363636363</v>
      </c>
      <c r="V2154">
        <f t="shared" si="302"/>
        <v>71.89</v>
      </c>
      <c r="W2154" s="2">
        <f t="shared" si="303"/>
        <v>199.94686363636367</v>
      </c>
      <c r="X2154">
        <f t="shared" si="304"/>
        <v>3</v>
      </c>
      <c r="Y2154">
        <f t="shared" si="305"/>
        <v>0</v>
      </c>
    </row>
    <row r="2155" spans="1:25" x14ac:dyDescent="0.3">
      <c r="A2155" t="s">
        <v>2191</v>
      </c>
      <c r="B2155" s="1">
        <v>45669</v>
      </c>
      <c r="C2155" s="1">
        <v>45672</v>
      </c>
      <c r="D2155" s="1">
        <v>45672</v>
      </c>
      <c r="E2155" t="s">
        <v>16</v>
      </c>
      <c r="F2155" t="s">
        <v>45</v>
      </c>
      <c r="G2155" t="s">
        <v>24</v>
      </c>
      <c r="H2155" t="s">
        <v>37</v>
      </c>
      <c r="I2155" t="s">
        <v>38</v>
      </c>
      <c r="J2155" t="s">
        <v>21</v>
      </c>
      <c r="K2155">
        <v>9</v>
      </c>
      <c r="L2155">
        <v>100.87</v>
      </c>
      <c r="M2155">
        <v>58.36</v>
      </c>
      <c r="N2155">
        <v>3.67</v>
      </c>
      <c r="O2155">
        <v>0</v>
      </c>
      <c r="P2155">
        <f t="shared" si="297"/>
        <v>1</v>
      </c>
      <c r="Q2155" t="str">
        <f t="shared" si="298"/>
        <v>Before 01-15</v>
      </c>
      <c r="R2155">
        <f t="shared" si="299"/>
        <v>100.87</v>
      </c>
      <c r="S2155">
        <f t="shared" si="300"/>
        <v>907.83</v>
      </c>
      <c r="T2155">
        <f t="shared" si="301"/>
        <v>382.59000000000003</v>
      </c>
      <c r="U2155" s="2">
        <f>Monthly_Fixed_Costs!$I$2</f>
        <v>26.363636363636363</v>
      </c>
      <c r="V2155">
        <f t="shared" si="302"/>
        <v>33.03</v>
      </c>
      <c r="W2155" s="2">
        <f t="shared" si="303"/>
        <v>323.19636363636369</v>
      </c>
      <c r="X2155">
        <f t="shared" si="304"/>
        <v>3</v>
      </c>
      <c r="Y2155">
        <f t="shared" si="305"/>
        <v>0</v>
      </c>
    </row>
    <row r="2156" spans="1:25" x14ac:dyDescent="0.3">
      <c r="A2156" t="s">
        <v>2192</v>
      </c>
      <c r="B2156" s="1">
        <v>45666</v>
      </c>
      <c r="C2156" s="1">
        <v>45670</v>
      </c>
      <c r="D2156" s="1">
        <v>45670</v>
      </c>
      <c r="E2156" t="s">
        <v>23</v>
      </c>
      <c r="F2156" t="s">
        <v>41</v>
      </c>
      <c r="G2156" t="s">
        <v>24</v>
      </c>
      <c r="H2156" t="s">
        <v>33</v>
      </c>
      <c r="I2156" t="s">
        <v>38</v>
      </c>
      <c r="J2156" t="s">
        <v>21</v>
      </c>
      <c r="K2156">
        <v>7</v>
      </c>
      <c r="L2156">
        <v>112.26</v>
      </c>
      <c r="M2156">
        <v>45.12</v>
      </c>
      <c r="N2156">
        <v>7.35</v>
      </c>
      <c r="O2156">
        <v>10</v>
      </c>
      <c r="P2156">
        <f t="shared" si="297"/>
        <v>1</v>
      </c>
      <c r="Q2156" t="str">
        <f t="shared" si="298"/>
        <v>Before 01-15</v>
      </c>
      <c r="R2156">
        <f t="shared" si="299"/>
        <v>101.03400000000001</v>
      </c>
      <c r="S2156">
        <f t="shared" si="300"/>
        <v>707.23800000000006</v>
      </c>
      <c r="T2156">
        <f t="shared" si="301"/>
        <v>391.39800000000008</v>
      </c>
      <c r="U2156" s="2">
        <f>Monthly_Fixed_Costs!$I$2</f>
        <v>26.363636363636363</v>
      </c>
      <c r="V2156">
        <f t="shared" si="302"/>
        <v>51.449999999999996</v>
      </c>
      <c r="W2156" s="2">
        <f t="shared" si="303"/>
        <v>313.58436363636372</v>
      </c>
      <c r="X2156">
        <f t="shared" si="304"/>
        <v>4</v>
      </c>
      <c r="Y2156">
        <f t="shared" si="305"/>
        <v>0</v>
      </c>
    </row>
    <row r="2157" spans="1:25" x14ac:dyDescent="0.3">
      <c r="A2157" t="s">
        <v>2193</v>
      </c>
      <c r="B2157" s="1">
        <v>45670</v>
      </c>
      <c r="C2157" s="1">
        <v>45673</v>
      </c>
      <c r="D2157" s="1">
        <v>45672</v>
      </c>
      <c r="E2157" t="s">
        <v>16</v>
      </c>
      <c r="F2157" t="s">
        <v>41</v>
      </c>
      <c r="G2157" t="s">
        <v>18</v>
      </c>
      <c r="H2157" t="s">
        <v>37</v>
      </c>
      <c r="I2157" t="s">
        <v>38</v>
      </c>
      <c r="J2157" t="s">
        <v>21</v>
      </c>
      <c r="K2157">
        <v>6</v>
      </c>
      <c r="L2157">
        <v>89.16</v>
      </c>
      <c r="M2157">
        <v>47.99</v>
      </c>
      <c r="N2157">
        <v>4.21</v>
      </c>
      <c r="O2157">
        <v>5</v>
      </c>
      <c r="P2157">
        <f t="shared" si="297"/>
        <v>1</v>
      </c>
      <c r="Q2157" t="str">
        <f t="shared" si="298"/>
        <v>Before 01-15</v>
      </c>
      <c r="R2157">
        <f t="shared" si="299"/>
        <v>84.701999999999998</v>
      </c>
      <c r="S2157">
        <f t="shared" si="300"/>
        <v>508.21199999999999</v>
      </c>
      <c r="T2157">
        <f t="shared" si="301"/>
        <v>220.27199999999999</v>
      </c>
      <c r="U2157" s="2">
        <f>Monthly_Fixed_Costs!$I$2</f>
        <v>26.363636363636363</v>
      </c>
      <c r="V2157">
        <f t="shared" si="302"/>
        <v>25.259999999999998</v>
      </c>
      <c r="W2157" s="2">
        <f t="shared" si="303"/>
        <v>168.64836363636363</v>
      </c>
      <c r="X2157">
        <f t="shared" si="304"/>
        <v>2</v>
      </c>
      <c r="Y2157">
        <f t="shared" si="305"/>
        <v>0</v>
      </c>
    </row>
    <row r="2158" spans="1:25" x14ac:dyDescent="0.3">
      <c r="A2158" t="s">
        <v>2194</v>
      </c>
      <c r="B2158" s="1">
        <v>45671</v>
      </c>
      <c r="C2158" s="1">
        <v>45673</v>
      </c>
      <c r="D2158" s="1">
        <v>45672</v>
      </c>
      <c r="E2158" t="s">
        <v>16</v>
      </c>
      <c r="F2158" t="s">
        <v>41</v>
      </c>
      <c r="G2158" t="s">
        <v>18</v>
      </c>
      <c r="H2158" t="s">
        <v>25</v>
      </c>
      <c r="I2158" t="s">
        <v>20</v>
      </c>
      <c r="J2158" t="s">
        <v>21</v>
      </c>
      <c r="K2158">
        <v>19</v>
      </c>
      <c r="L2158">
        <v>105.78</v>
      </c>
      <c r="M2158">
        <v>55.91</v>
      </c>
      <c r="N2158">
        <v>8.6</v>
      </c>
      <c r="O2158">
        <v>15</v>
      </c>
      <c r="P2158">
        <f t="shared" si="297"/>
        <v>1</v>
      </c>
      <c r="Q2158" t="str">
        <f t="shared" si="298"/>
        <v>Before 01-15</v>
      </c>
      <c r="R2158">
        <f t="shared" si="299"/>
        <v>89.912999999999997</v>
      </c>
      <c r="S2158">
        <f t="shared" si="300"/>
        <v>1708.347</v>
      </c>
      <c r="T2158">
        <f t="shared" si="301"/>
        <v>646.05700000000002</v>
      </c>
      <c r="U2158" s="2">
        <f>Monthly_Fixed_Costs!$I$2</f>
        <v>26.363636363636363</v>
      </c>
      <c r="V2158">
        <f t="shared" si="302"/>
        <v>163.4</v>
      </c>
      <c r="W2158" s="2">
        <f t="shared" si="303"/>
        <v>456.29336363636367</v>
      </c>
      <c r="X2158">
        <f t="shared" si="304"/>
        <v>1</v>
      </c>
      <c r="Y2158">
        <f t="shared" si="305"/>
        <v>0</v>
      </c>
    </row>
    <row r="2159" spans="1:25" x14ac:dyDescent="0.3">
      <c r="A2159" t="s">
        <v>2195</v>
      </c>
      <c r="B2159" s="1">
        <v>45661</v>
      </c>
      <c r="C2159" s="1">
        <v>45665</v>
      </c>
      <c r="D2159" s="1">
        <v>45665</v>
      </c>
      <c r="E2159" t="s">
        <v>16</v>
      </c>
      <c r="F2159" t="s">
        <v>45</v>
      </c>
      <c r="G2159" t="s">
        <v>18</v>
      </c>
      <c r="H2159" t="s">
        <v>19</v>
      </c>
      <c r="I2159" t="s">
        <v>20</v>
      </c>
      <c r="J2159" t="s">
        <v>21</v>
      </c>
      <c r="K2159">
        <v>4</v>
      </c>
      <c r="L2159">
        <v>131.24</v>
      </c>
      <c r="M2159">
        <v>82.05</v>
      </c>
      <c r="N2159">
        <v>6.13</v>
      </c>
      <c r="O2159">
        <v>0</v>
      </c>
      <c r="P2159">
        <f t="shared" si="297"/>
        <v>1</v>
      </c>
      <c r="Q2159" t="str">
        <f t="shared" si="298"/>
        <v>Before 01-15</v>
      </c>
      <c r="R2159">
        <f t="shared" si="299"/>
        <v>131.24</v>
      </c>
      <c r="S2159">
        <f t="shared" si="300"/>
        <v>524.96</v>
      </c>
      <c r="T2159">
        <f t="shared" si="301"/>
        <v>196.76000000000005</v>
      </c>
      <c r="U2159" s="2">
        <f>Monthly_Fixed_Costs!$I$2</f>
        <v>26.363636363636363</v>
      </c>
      <c r="V2159">
        <f t="shared" si="302"/>
        <v>24.52</v>
      </c>
      <c r="W2159" s="2">
        <f t="shared" si="303"/>
        <v>145.87636363636369</v>
      </c>
      <c r="X2159">
        <f t="shared" si="304"/>
        <v>4</v>
      </c>
      <c r="Y2159">
        <f t="shared" si="305"/>
        <v>0</v>
      </c>
    </row>
    <row r="2160" spans="1:25" x14ac:dyDescent="0.3">
      <c r="A2160" t="s">
        <v>2196</v>
      </c>
      <c r="B2160" s="1">
        <v>45688</v>
      </c>
      <c r="C2160" s="1">
        <v>45691</v>
      </c>
      <c r="D2160" s="1">
        <v>45691</v>
      </c>
      <c r="E2160" t="s">
        <v>23</v>
      </c>
      <c r="F2160" t="s">
        <v>41</v>
      </c>
      <c r="G2160" t="s">
        <v>24</v>
      </c>
      <c r="H2160" t="s">
        <v>25</v>
      </c>
      <c r="I2160" t="s">
        <v>47</v>
      </c>
      <c r="J2160" t="s">
        <v>35</v>
      </c>
      <c r="K2160">
        <v>15</v>
      </c>
      <c r="L2160">
        <v>21.08</v>
      </c>
      <c r="M2160">
        <v>9.9499999999999993</v>
      </c>
      <c r="N2160">
        <v>5.67</v>
      </c>
      <c r="O2160">
        <v>15</v>
      </c>
      <c r="P2160">
        <f t="shared" si="297"/>
        <v>1</v>
      </c>
      <c r="Q2160" t="str">
        <f t="shared" si="298"/>
        <v>After 01-15</v>
      </c>
      <c r="R2160">
        <f t="shared" si="299"/>
        <v>17.917999999999999</v>
      </c>
      <c r="S2160">
        <f t="shared" si="300"/>
        <v>268.77</v>
      </c>
      <c r="T2160">
        <f t="shared" si="301"/>
        <v>119.51999999999998</v>
      </c>
      <c r="U2160" s="2">
        <f>Monthly_Fixed_Costs!$I$2</f>
        <v>26.363636363636363</v>
      </c>
      <c r="V2160">
        <f t="shared" si="302"/>
        <v>85.05</v>
      </c>
      <c r="W2160" s="2">
        <f t="shared" si="303"/>
        <v>8.1063636363636249</v>
      </c>
      <c r="X2160">
        <f t="shared" si="304"/>
        <v>3</v>
      </c>
      <c r="Y2160">
        <f t="shared" si="305"/>
        <v>1</v>
      </c>
    </row>
    <row r="2161" spans="1:25" x14ac:dyDescent="0.3">
      <c r="A2161" t="s">
        <v>2197</v>
      </c>
      <c r="B2161" s="1">
        <v>45686</v>
      </c>
      <c r="C2161" s="1">
        <v>45690</v>
      </c>
      <c r="D2161" s="1">
        <v>45692</v>
      </c>
      <c r="E2161" t="s">
        <v>16</v>
      </c>
      <c r="F2161" t="s">
        <v>17</v>
      </c>
      <c r="G2161" t="s">
        <v>18</v>
      </c>
      <c r="H2161" t="s">
        <v>33</v>
      </c>
      <c r="I2161" t="s">
        <v>20</v>
      </c>
      <c r="J2161" t="s">
        <v>21</v>
      </c>
      <c r="K2161">
        <v>11</v>
      </c>
      <c r="L2161">
        <v>146.19999999999999</v>
      </c>
      <c r="M2161">
        <v>60.12</v>
      </c>
      <c r="N2161">
        <v>4.9400000000000004</v>
      </c>
      <c r="O2161">
        <v>15</v>
      </c>
      <c r="P2161">
        <f t="shared" si="297"/>
        <v>0</v>
      </c>
      <c r="Q2161" t="str">
        <f t="shared" si="298"/>
        <v>After 01-15</v>
      </c>
      <c r="R2161">
        <f t="shared" si="299"/>
        <v>124.26999999999998</v>
      </c>
      <c r="S2161">
        <f t="shared" si="300"/>
        <v>1366.9699999999998</v>
      </c>
      <c r="T2161">
        <f t="shared" si="301"/>
        <v>705.64999999999986</v>
      </c>
      <c r="U2161" s="2">
        <f>Monthly_Fixed_Costs!$I$2</f>
        <v>26.363636363636363</v>
      </c>
      <c r="V2161">
        <f t="shared" si="302"/>
        <v>54.34</v>
      </c>
      <c r="W2161" s="2">
        <f t="shared" si="303"/>
        <v>624.94636363636346</v>
      </c>
      <c r="X2161">
        <f t="shared" si="304"/>
        <v>6</v>
      </c>
      <c r="Y2161">
        <f t="shared" si="305"/>
        <v>0</v>
      </c>
    </row>
    <row r="2162" spans="1:25" x14ac:dyDescent="0.3">
      <c r="A2162" t="s">
        <v>2198</v>
      </c>
      <c r="B2162" s="1">
        <v>45687</v>
      </c>
      <c r="C2162" s="1">
        <v>45690</v>
      </c>
      <c r="D2162" s="1">
        <v>45690</v>
      </c>
      <c r="E2162" t="s">
        <v>16</v>
      </c>
      <c r="F2162" t="s">
        <v>17</v>
      </c>
      <c r="G2162" t="s">
        <v>24</v>
      </c>
      <c r="H2162" t="s">
        <v>37</v>
      </c>
      <c r="I2162" t="s">
        <v>20</v>
      </c>
      <c r="J2162" t="s">
        <v>21</v>
      </c>
      <c r="K2162">
        <v>11</v>
      </c>
      <c r="L2162">
        <v>33.630000000000003</v>
      </c>
      <c r="M2162">
        <v>15.17</v>
      </c>
      <c r="N2162">
        <v>10.89</v>
      </c>
      <c r="O2162">
        <v>0</v>
      </c>
      <c r="P2162">
        <f t="shared" si="297"/>
        <v>1</v>
      </c>
      <c r="Q2162" t="str">
        <f t="shared" si="298"/>
        <v>After 01-15</v>
      </c>
      <c r="R2162">
        <f t="shared" si="299"/>
        <v>33.630000000000003</v>
      </c>
      <c r="S2162">
        <f t="shared" si="300"/>
        <v>369.93</v>
      </c>
      <c r="T2162">
        <f t="shared" si="301"/>
        <v>203.06</v>
      </c>
      <c r="U2162" s="2">
        <f>Monthly_Fixed_Costs!$I$2</f>
        <v>26.363636363636363</v>
      </c>
      <c r="V2162">
        <f t="shared" si="302"/>
        <v>119.79</v>
      </c>
      <c r="W2162" s="2">
        <f t="shared" si="303"/>
        <v>56.906363636363636</v>
      </c>
      <c r="X2162">
        <f t="shared" si="304"/>
        <v>3</v>
      </c>
      <c r="Y2162">
        <f t="shared" si="305"/>
        <v>0</v>
      </c>
    </row>
    <row r="2163" spans="1:25" x14ac:dyDescent="0.3">
      <c r="A2163" t="s">
        <v>2199</v>
      </c>
      <c r="B2163" s="1">
        <v>45658</v>
      </c>
      <c r="C2163" s="1">
        <v>45661</v>
      </c>
      <c r="D2163" s="1">
        <v>45660</v>
      </c>
      <c r="E2163" t="s">
        <v>23</v>
      </c>
      <c r="F2163" t="s">
        <v>41</v>
      </c>
      <c r="G2163" t="s">
        <v>18</v>
      </c>
      <c r="H2163" t="s">
        <v>37</v>
      </c>
      <c r="I2163" t="s">
        <v>38</v>
      </c>
      <c r="J2163" t="s">
        <v>21</v>
      </c>
      <c r="K2163">
        <v>2</v>
      </c>
      <c r="L2163">
        <v>43.85</v>
      </c>
      <c r="M2163">
        <v>20.84</v>
      </c>
      <c r="N2163">
        <v>7.05</v>
      </c>
      <c r="O2163">
        <v>0</v>
      </c>
      <c r="P2163">
        <f t="shared" si="297"/>
        <v>1</v>
      </c>
      <c r="Q2163" t="str">
        <f t="shared" si="298"/>
        <v>Before 01-15</v>
      </c>
      <c r="R2163">
        <f t="shared" si="299"/>
        <v>43.85</v>
      </c>
      <c r="S2163">
        <f t="shared" si="300"/>
        <v>87.7</v>
      </c>
      <c r="T2163">
        <f t="shared" si="301"/>
        <v>46.02</v>
      </c>
      <c r="U2163" s="2">
        <f>Monthly_Fixed_Costs!$I$2</f>
        <v>26.363636363636363</v>
      </c>
      <c r="V2163">
        <f t="shared" si="302"/>
        <v>14.1</v>
      </c>
      <c r="W2163" s="2">
        <f t="shared" si="303"/>
        <v>5.5563636363636419</v>
      </c>
      <c r="X2163">
        <f t="shared" si="304"/>
        <v>2</v>
      </c>
      <c r="Y2163">
        <f t="shared" si="305"/>
        <v>1</v>
      </c>
    </row>
    <row r="2164" spans="1:25" x14ac:dyDescent="0.3">
      <c r="A2164" t="s">
        <v>2200</v>
      </c>
      <c r="B2164" s="1">
        <v>45686</v>
      </c>
      <c r="C2164" s="1">
        <v>45690</v>
      </c>
      <c r="D2164" s="1">
        <v>45692</v>
      </c>
      <c r="E2164" t="s">
        <v>16</v>
      </c>
      <c r="F2164" t="s">
        <v>17</v>
      </c>
      <c r="G2164" t="s">
        <v>24</v>
      </c>
      <c r="H2164" t="s">
        <v>25</v>
      </c>
      <c r="I2164" t="s">
        <v>56</v>
      </c>
      <c r="J2164" t="s">
        <v>35</v>
      </c>
      <c r="K2164">
        <v>5</v>
      </c>
      <c r="L2164">
        <v>195.31</v>
      </c>
      <c r="M2164">
        <v>95.94</v>
      </c>
      <c r="N2164">
        <v>10.4</v>
      </c>
      <c r="O2164">
        <v>0</v>
      </c>
      <c r="P2164">
        <f t="shared" si="297"/>
        <v>0</v>
      </c>
      <c r="Q2164" t="str">
        <f t="shared" si="298"/>
        <v>After 01-15</v>
      </c>
      <c r="R2164">
        <f t="shared" si="299"/>
        <v>195.31</v>
      </c>
      <c r="S2164">
        <f t="shared" si="300"/>
        <v>976.55</v>
      </c>
      <c r="T2164">
        <f t="shared" si="301"/>
        <v>496.84999999999997</v>
      </c>
      <c r="U2164" s="2">
        <f>Monthly_Fixed_Costs!$I$2</f>
        <v>26.363636363636363</v>
      </c>
      <c r="V2164">
        <f t="shared" si="302"/>
        <v>52</v>
      </c>
      <c r="W2164" s="2">
        <f t="shared" si="303"/>
        <v>418.48636363636359</v>
      </c>
      <c r="X2164">
        <f t="shared" si="304"/>
        <v>6</v>
      </c>
      <c r="Y2164">
        <f t="shared" si="305"/>
        <v>0</v>
      </c>
    </row>
    <row r="2165" spans="1:25" x14ac:dyDescent="0.3">
      <c r="A2165" t="s">
        <v>2201</v>
      </c>
      <c r="B2165" s="1">
        <v>45659</v>
      </c>
      <c r="C2165" s="1">
        <v>45661</v>
      </c>
      <c r="D2165" s="1">
        <v>45660</v>
      </c>
      <c r="E2165" t="s">
        <v>16</v>
      </c>
      <c r="F2165" t="s">
        <v>32</v>
      </c>
      <c r="G2165" t="s">
        <v>24</v>
      </c>
      <c r="H2165" t="s">
        <v>37</v>
      </c>
      <c r="I2165" t="s">
        <v>29</v>
      </c>
      <c r="J2165" t="s">
        <v>27</v>
      </c>
      <c r="K2165">
        <v>11</v>
      </c>
      <c r="L2165">
        <v>35.18</v>
      </c>
      <c r="M2165">
        <v>16.989999999999998</v>
      </c>
      <c r="N2165">
        <v>6.14</v>
      </c>
      <c r="O2165">
        <v>10</v>
      </c>
      <c r="P2165">
        <f t="shared" si="297"/>
        <v>1</v>
      </c>
      <c r="Q2165" t="str">
        <f t="shared" si="298"/>
        <v>Before 01-15</v>
      </c>
      <c r="R2165">
        <f t="shared" si="299"/>
        <v>31.661999999999999</v>
      </c>
      <c r="S2165">
        <f t="shared" si="300"/>
        <v>348.28199999999998</v>
      </c>
      <c r="T2165">
        <f t="shared" si="301"/>
        <v>161.392</v>
      </c>
      <c r="U2165" s="2">
        <f>Monthly_Fixed_Costs!$I$2</f>
        <v>26.363636363636363</v>
      </c>
      <c r="V2165">
        <f t="shared" si="302"/>
        <v>67.539999999999992</v>
      </c>
      <c r="W2165" s="2">
        <f t="shared" si="303"/>
        <v>67.488363636363644</v>
      </c>
      <c r="X2165">
        <f t="shared" si="304"/>
        <v>1</v>
      </c>
      <c r="Y2165">
        <f t="shared" si="305"/>
        <v>0</v>
      </c>
    </row>
    <row r="2166" spans="1:25" x14ac:dyDescent="0.3">
      <c r="A2166" t="s">
        <v>2202</v>
      </c>
      <c r="B2166" s="1">
        <v>45676</v>
      </c>
      <c r="C2166" s="1">
        <v>45679</v>
      </c>
      <c r="D2166" s="1">
        <v>45679</v>
      </c>
      <c r="E2166" t="s">
        <v>16</v>
      </c>
      <c r="F2166" t="s">
        <v>45</v>
      </c>
      <c r="G2166" t="s">
        <v>24</v>
      </c>
      <c r="H2166" t="s">
        <v>25</v>
      </c>
      <c r="I2166" t="s">
        <v>34</v>
      </c>
      <c r="J2166" t="s">
        <v>35</v>
      </c>
      <c r="K2166">
        <v>5</v>
      </c>
      <c r="L2166">
        <v>141.13999999999999</v>
      </c>
      <c r="M2166">
        <v>84.86</v>
      </c>
      <c r="N2166">
        <v>3.16</v>
      </c>
      <c r="O2166">
        <v>5</v>
      </c>
      <c r="P2166">
        <f t="shared" si="297"/>
        <v>1</v>
      </c>
      <c r="Q2166" t="str">
        <f t="shared" si="298"/>
        <v>After 01-15</v>
      </c>
      <c r="R2166">
        <f t="shared" si="299"/>
        <v>134.08299999999997</v>
      </c>
      <c r="S2166">
        <f t="shared" si="300"/>
        <v>670.41499999999985</v>
      </c>
      <c r="T2166">
        <f t="shared" si="301"/>
        <v>246.11499999999984</v>
      </c>
      <c r="U2166" s="2">
        <f>Monthly_Fixed_Costs!$I$2</f>
        <v>26.363636363636363</v>
      </c>
      <c r="V2166">
        <f t="shared" si="302"/>
        <v>15.8</v>
      </c>
      <c r="W2166" s="2">
        <f t="shared" si="303"/>
        <v>203.95136363636348</v>
      </c>
      <c r="X2166">
        <f t="shared" si="304"/>
        <v>3</v>
      </c>
      <c r="Y2166">
        <f t="shared" si="305"/>
        <v>0</v>
      </c>
    </row>
    <row r="2167" spans="1:25" x14ac:dyDescent="0.3">
      <c r="A2167" t="s">
        <v>2203</v>
      </c>
      <c r="B2167" s="1">
        <v>45662</v>
      </c>
      <c r="C2167" s="1">
        <v>45664</v>
      </c>
      <c r="D2167" s="1">
        <v>45663</v>
      </c>
      <c r="E2167" t="s">
        <v>16</v>
      </c>
      <c r="F2167" t="s">
        <v>17</v>
      </c>
      <c r="G2167" t="s">
        <v>24</v>
      </c>
      <c r="H2167" t="s">
        <v>25</v>
      </c>
      <c r="I2167" t="s">
        <v>47</v>
      </c>
      <c r="J2167" t="s">
        <v>35</v>
      </c>
      <c r="K2167">
        <v>18</v>
      </c>
      <c r="L2167">
        <v>141.82</v>
      </c>
      <c r="M2167">
        <v>77.13</v>
      </c>
      <c r="N2167">
        <v>8.58</v>
      </c>
      <c r="O2167">
        <v>5</v>
      </c>
      <c r="P2167">
        <f t="shared" si="297"/>
        <v>1</v>
      </c>
      <c r="Q2167" t="str">
        <f t="shared" si="298"/>
        <v>Before 01-15</v>
      </c>
      <c r="R2167">
        <f t="shared" si="299"/>
        <v>134.72899999999998</v>
      </c>
      <c r="S2167">
        <f t="shared" si="300"/>
        <v>2425.1219999999998</v>
      </c>
      <c r="T2167">
        <f t="shared" si="301"/>
        <v>1036.7819999999999</v>
      </c>
      <c r="U2167" s="2">
        <f>Monthly_Fixed_Costs!$I$2</f>
        <v>26.363636363636363</v>
      </c>
      <c r="V2167">
        <f t="shared" si="302"/>
        <v>154.44</v>
      </c>
      <c r="W2167" s="2">
        <f t="shared" si="303"/>
        <v>855.97836363636361</v>
      </c>
      <c r="X2167">
        <f t="shared" si="304"/>
        <v>1</v>
      </c>
      <c r="Y2167">
        <f t="shared" si="305"/>
        <v>0</v>
      </c>
    </row>
    <row r="2168" spans="1:25" x14ac:dyDescent="0.3">
      <c r="A2168" t="s">
        <v>2204</v>
      </c>
      <c r="B2168" s="1">
        <v>45669</v>
      </c>
      <c r="C2168" s="1">
        <v>45671</v>
      </c>
      <c r="D2168" s="1">
        <v>45670</v>
      </c>
      <c r="E2168" t="s">
        <v>23</v>
      </c>
      <c r="F2168" t="s">
        <v>41</v>
      </c>
      <c r="G2168" t="s">
        <v>18</v>
      </c>
      <c r="H2168" t="s">
        <v>37</v>
      </c>
      <c r="I2168" t="s">
        <v>56</v>
      </c>
      <c r="J2168" t="s">
        <v>35</v>
      </c>
      <c r="K2168">
        <v>15</v>
      </c>
      <c r="L2168">
        <v>190.33</v>
      </c>
      <c r="M2168">
        <v>122</v>
      </c>
      <c r="N2168">
        <v>9.09</v>
      </c>
      <c r="O2168">
        <v>0</v>
      </c>
      <c r="P2168">
        <f t="shared" si="297"/>
        <v>1</v>
      </c>
      <c r="Q2168" t="str">
        <f t="shared" si="298"/>
        <v>Before 01-15</v>
      </c>
      <c r="R2168">
        <f t="shared" si="299"/>
        <v>190.33</v>
      </c>
      <c r="S2168">
        <f t="shared" si="300"/>
        <v>2854.9500000000003</v>
      </c>
      <c r="T2168">
        <f t="shared" si="301"/>
        <v>1024.9500000000003</v>
      </c>
      <c r="U2168" s="2">
        <f>Monthly_Fixed_Costs!$I$2</f>
        <v>26.363636363636363</v>
      </c>
      <c r="V2168">
        <f t="shared" si="302"/>
        <v>136.35</v>
      </c>
      <c r="W2168" s="2">
        <f t="shared" si="303"/>
        <v>862.23636363636388</v>
      </c>
      <c r="X2168">
        <f t="shared" si="304"/>
        <v>1</v>
      </c>
      <c r="Y2168">
        <f t="shared" si="305"/>
        <v>0</v>
      </c>
    </row>
    <row r="2169" spans="1:25" x14ac:dyDescent="0.3">
      <c r="A2169" t="s">
        <v>2205</v>
      </c>
      <c r="B2169" s="1">
        <v>45661</v>
      </c>
      <c r="C2169" s="1">
        <v>45664</v>
      </c>
      <c r="D2169" s="1">
        <v>45664</v>
      </c>
      <c r="E2169" t="s">
        <v>16</v>
      </c>
      <c r="F2169" t="s">
        <v>17</v>
      </c>
      <c r="G2169" t="s">
        <v>24</v>
      </c>
      <c r="H2169" t="s">
        <v>37</v>
      </c>
      <c r="I2169" t="s">
        <v>20</v>
      </c>
      <c r="J2169" t="s">
        <v>21</v>
      </c>
      <c r="K2169">
        <v>2</v>
      </c>
      <c r="L2169">
        <v>174.85</v>
      </c>
      <c r="M2169">
        <v>91.81</v>
      </c>
      <c r="N2169">
        <v>11.26</v>
      </c>
      <c r="O2169">
        <v>0</v>
      </c>
      <c r="P2169">
        <f t="shared" si="297"/>
        <v>1</v>
      </c>
      <c r="Q2169" t="str">
        <f t="shared" si="298"/>
        <v>Before 01-15</v>
      </c>
      <c r="R2169">
        <f t="shared" si="299"/>
        <v>174.85</v>
      </c>
      <c r="S2169">
        <f t="shared" si="300"/>
        <v>349.7</v>
      </c>
      <c r="T2169">
        <f t="shared" si="301"/>
        <v>166.07999999999998</v>
      </c>
      <c r="U2169" s="2">
        <f>Monthly_Fixed_Costs!$I$2</f>
        <v>26.363636363636363</v>
      </c>
      <c r="V2169">
        <f t="shared" si="302"/>
        <v>22.52</v>
      </c>
      <c r="W2169" s="2">
        <f t="shared" si="303"/>
        <v>117.19636363636363</v>
      </c>
      <c r="X2169">
        <f t="shared" si="304"/>
        <v>3</v>
      </c>
      <c r="Y2169">
        <f t="shared" si="305"/>
        <v>0</v>
      </c>
    </row>
    <row r="2170" spans="1:25" x14ac:dyDescent="0.3">
      <c r="A2170" t="s">
        <v>2206</v>
      </c>
      <c r="B2170" s="1">
        <v>45675</v>
      </c>
      <c r="C2170" s="1">
        <v>45679</v>
      </c>
      <c r="D2170" s="1">
        <v>45679</v>
      </c>
      <c r="E2170" t="s">
        <v>16</v>
      </c>
      <c r="F2170" t="s">
        <v>17</v>
      </c>
      <c r="G2170" t="s">
        <v>24</v>
      </c>
      <c r="H2170" t="s">
        <v>37</v>
      </c>
      <c r="I2170" t="s">
        <v>20</v>
      </c>
      <c r="J2170" t="s">
        <v>21</v>
      </c>
      <c r="K2170">
        <v>16</v>
      </c>
      <c r="L2170">
        <v>178.07</v>
      </c>
      <c r="M2170">
        <v>109.5</v>
      </c>
      <c r="N2170">
        <v>9.6199999999999992</v>
      </c>
      <c r="O2170">
        <v>10</v>
      </c>
      <c r="P2170">
        <f t="shared" si="297"/>
        <v>1</v>
      </c>
      <c r="Q2170" t="str">
        <f t="shared" si="298"/>
        <v>After 01-15</v>
      </c>
      <c r="R2170">
        <f t="shared" si="299"/>
        <v>160.26300000000001</v>
      </c>
      <c r="S2170">
        <f t="shared" si="300"/>
        <v>2564.2080000000001</v>
      </c>
      <c r="T2170">
        <f t="shared" si="301"/>
        <v>812.20800000000008</v>
      </c>
      <c r="U2170" s="2">
        <f>Monthly_Fixed_Costs!$I$2</f>
        <v>26.363636363636363</v>
      </c>
      <c r="V2170">
        <f t="shared" si="302"/>
        <v>153.91999999999999</v>
      </c>
      <c r="W2170" s="2">
        <f t="shared" si="303"/>
        <v>631.92436363636375</v>
      </c>
      <c r="X2170">
        <f t="shared" si="304"/>
        <v>4</v>
      </c>
      <c r="Y2170">
        <f t="shared" si="305"/>
        <v>0</v>
      </c>
    </row>
    <row r="2171" spans="1:25" x14ac:dyDescent="0.3">
      <c r="A2171" t="s">
        <v>2207</v>
      </c>
      <c r="B2171" s="1">
        <v>45662</v>
      </c>
      <c r="C2171" s="1">
        <v>45665</v>
      </c>
      <c r="D2171" s="1">
        <v>45664</v>
      </c>
      <c r="E2171" t="s">
        <v>16</v>
      </c>
      <c r="F2171" t="s">
        <v>32</v>
      </c>
      <c r="G2171" t="s">
        <v>18</v>
      </c>
      <c r="H2171" t="s">
        <v>33</v>
      </c>
      <c r="I2171" t="s">
        <v>74</v>
      </c>
      <c r="J2171" t="s">
        <v>27</v>
      </c>
      <c r="K2171">
        <v>4</v>
      </c>
      <c r="L2171">
        <v>38.700000000000003</v>
      </c>
      <c r="M2171">
        <v>23.87</v>
      </c>
      <c r="N2171">
        <v>3.15</v>
      </c>
      <c r="O2171">
        <v>10</v>
      </c>
      <c r="P2171">
        <f t="shared" si="297"/>
        <v>1</v>
      </c>
      <c r="Q2171" t="str">
        <f t="shared" si="298"/>
        <v>Before 01-15</v>
      </c>
      <c r="R2171">
        <f t="shared" si="299"/>
        <v>34.830000000000005</v>
      </c>
      <c r="S2171">
        <f t="shared" si="300"/>
        <v>139.32000000000002</v>
      </c>
      <c r="T2171">
        <f t="shared" si="301"/>
        <v>43.840000000000018</v>
      </c>
      <c r="U2171" s="2">
        <f>Monthly_Fixed_Costs!$I$2</f>
        <v>26.363636363636363</v>
      </c>
      <c r="V2171">
        <f t="shared" si="302"/>
        <v>12.6</v>
      </c>
      <c r="W2171" s="2">
        <f t="shared" si="303"/>
        <v>4.8763636363636564</v>
      </c>
      <c r="X2171">
        <f t="shared" si="304"/>
        <v>2</v>
      </c>
      <c r="Y2171">
        <f t="shared" si="305"/>
        <v>1</v>
      </c>
    </row>
    <row r="2172" spans="1:25" x14ac:dyDescent="0.3">
      <c r="A2172" t="s">
        <v>2208</v>
      </c>
      <c r="B2172" s="1">
        <v>45665</v>
      </c>
      <c r="C2172" s="1">
        <v>45667</v>
      </c>
      <c r="D2172" s="1">
        <v>45667</v>
      </c>
      <c r="E2172" t="s">
        <v>16</v>
      </c>
      <c r="F2172" t="s">
        <v>41</v>
      </c>
      <c r="G2172" t="s">
        <v>18</v>
      </c>
      <c r="H2172" t="s">
        <v>33</v>
      </c>
      <c r="I2172" t="s">
        <v>56</v>
      </c>
      <c r="J2172" t="s">
        <v>35</v>
      </c>
      <c r="K2172">
        <v>2</v>
      </c>
      <c r="L2172">
        <v>36.450000000000003</v>
      </c>
      <c r="M2172">
        <v>23.54</v>
      </c>
      <c r="N2172">
        <v>8</v>
      </c>
      <c r="O2172">
        <v>15</v>
      </c>
      <c r="P2172">
        <f t="shared" si="297"/>
        <v>1</v>
      </c>
      <c r="Q2172" t="str">
        <f t="shared" si="298"/>
        <v>Before 01-15</v>
      </c>
      <c r="R2172">
        <f t="shared" si="299"/>
        <v>30.982500000000002</v>
      </c>
      <c r="S2172">
        <f t="shared" si="300"/>
        <v>61.965000000000003</v>
      </c>
      <c r="T2172">
        <f t="shared" si="301"/>
        <v>14.885000000000005</v>
      </c>
      <c r="U2172" s="2">
        <f>Monthly_Fixed_Costs!$I$2</f>
        <v>26.363636363636363</v>
      </c>
      <c r="V2172">
        <f t="shared" si="302"/>
        <v>16</v>
      </c>
      <c r="W2172" s="2">
        <f t="shared" si="303"/>
        <v>-27.478636363636355</v>
      </c>
      <c r="X2172">
        <f t="shared" si="304"/>
        <v>2</v>
      </c>
      <c r="Y2172">
        <f t="shared" si="305"/>
        <v>1</v>
      </c>
    </row>
    <row r="2173" spans="1:25" x14ac:dyDescent="0.3">
      <c r="A2173" t="s">
        <v>2209</v>
      </c>
      <c r="B2173" s="1">
        <v>45680</v>
      </c>
      <c r="C2173" s="1">
        <v>45683</v>
      </c>
      <c r="D2173" s="1">
        <v>45683</v>
      </c>
      <c r="E2173" t="s">
        <v>23</v>
      </c>
      <c r="F2173" t="s">
        <v>41</v>
      </c>
      <c r="G2173" t="s">
        <v>24</v>
      </c>
      <c r="H2173" t="s">
        <v>33</v>
      </c>
      <c r="I2173" t="s">
        <v>29</v>
      </c>
      <c r="J2173" t="s">
        <v>27</v>
      </c>
      <c r="K2173">
        <v>4</v>
      </c>
      <c r="L2173">
        <v>57.57</v>
      </c>
      <c r="M2173">
        <v>29.82</v>
      </c>
      <c r="N2173">
        <v>11.53</v>
      </c>
      <c r="O2173">
        <v>15</v>
      </c>
      <c r="P2173">
        <f t="shared" si="297"/>
        <v>1</v>
      </c>
      <c r="Q2173" t="str">
        <f t="shared" si="298"/>
        <v>After 01-15</v>
      </c>
      <c r="R2173">
        <f t="shared" si="299"/>
        <v>48.9345</v>
      </c>
      <c r="S2173">
        <f t="shared" si="300"/>
        <v>195.738</v>
      </c>
      <c r="T2173">
        <f t="shared" si="301"/>
        <v>76.457999999999998</v>
      </c>
      <c r="U2173" s="2">
        <f>Monthly_Fixed_Costs!$I$2</f>
        <v>26.363636363636363</v>
      </c>
      <c r="V2173">
        <f t="shared" si="302"/>
        <v>46.12</v>
      </c>
      <c r="W2173" s="2">
        <f t="shared" si="303"/>
        <v>3.9743636363636341</v>
      </c>
      <c r="X2173">
        <f t="shared" si="304"/>
        <v>3</v>
      </c>
      <c r="Y2173">
        <f t="shared" si="305"/>
        <v>1</v>
      </c>
    </row>
    <row r="2174" spans="1:25" x14ac:dyDescent="0.3">
      <c r="A2174" t="s">
        <v>2210</v>
      </c>
      <c r="B2174" s="1">
        <v>45688</v>
      </c>
      <c r="C2174" s="1">
        <v>45690</v>
      </c>
      <c r="D2174" s="1">
        <v>45689</v>
      </c>
      <c r="E2174" t="s">
        <v>23</v>
      </c>
      <c r="F2174" t="s">
        <v>45</v>
      </c>
      <c r="G2174" t="s">
        <v>18</v>
      </c>
      <c r="H2174" t="s">
        <v>25</v>
      </c>
      <c r="I2174" t="s">
        <v>56</v>
      </c>
      <c r="J2174" t="s">
        <v>35</v>
      </c>
      <c r="K2174">
        <v>15</v>
      </c>
      <c r="L2174">
        <v>133.83000000000001</v>
      </c>
      <c r="M2174">
        <v>54.24</v>
      </c>
      <c r="N2174">
        <v>9.64</v>
      </c>
      <c r="O2174">
        <v>10</v>
      </c>
      <c r="P2174">
        <f t="shared" si="297"/>
        <v>1</v>
      </c>
      <c r="Q2174" t="str">
        <f t="shared" si="298"/>
        <v>After 01-15</v>
      </c>
      <c r="R2174">
        <f t="shared" si="299"/>
        <v>120.44700000000002</v>
      </c>
      <c r="S2174">
        <f t="shared" si="300"/>
        <v>1806.7050000000002</v>
      </c>
      <c r="T2174">
        <f t="shared" si="301"/>
        <v>993.10500000000013</v>
      </c>
      <c r="U2174" s="2">
        <f>Monthly_Fixed_Costs!$I$2</f>
        <v>26.363636363636363</v>
      </c>
      <c r="V2174">
        <f t="shared" si="302"/>
        <v>144.60000000000002</v>
      </c>
      <c r="W2174" s="2">
        <f t="shared" si="303"/>
        <v>822.14136363636374</v>
      </c>
      <c r="X2174">
        <f t="shared" si="304"/>
        <v>1</v>
      </c>
      <c r="Y2174">
        <f t="shared" si="305"/>
        <v>0</v>
      </c>
    </row>
    <row r="2175" spans="1:25" x14ac:dyDescent="0.3">
      <c r="A2175" t="s">
        <v>2211</v>
      </c>
      <c r="B2175" s="1">
        <v>45665</v>
      </c>
      <c r="C2175" s="1">
        <v>45668</v>
      </c>
      <c r="D2175" s="1">
        <v>45668</v>
      </c>
      <c r="E2175" t="s">
        <v>16</v>
      </c>
      <c r="F2175" t="s">
        <v>41</v>
      </c>
      <c r="G2175" t="s">
        <v>24</v>
      </c>
      <c r="H2175" t="s">
        <v>19</v>
      </c>
      <c r="I2175" t="s">
        <v>26</v>
      </c>
      <c r="J2175" t="s">
        <v>27</v>
      </c>
      <c r="K2175">
        <v>20</v>
      </c>
      <c r="L2175">
        <v>122.56</v>
      </c>
      <c r="M2175">
        <v>51.22</v>
      </c>
      <c r="N2175">
        <v>8.33</v>
      </c>
      <c r="O2175">
        <v>0</v>
      </c>
      <c r="P2175">
        <f t="shared" si="297"/>
        <v>1</v>
      </c>
      <c r="Q2175" t="str">
        <f t="shared" si="298"/>
        <v>Before 01-15</v>
      </c>
      <c r="R2175">
        <f t="shared" si="299"/>
        <v>122.56</v>
      </c>
      <c r="S2175">
        <f t="shared" si="300"/>
        <v>2451.1999999999998</v>
      </c>
      <c r="T2175">
        <f t="shared" si="301"/>
        <v>1426.7999999999997</v>
      </c>
      <c r="U2175" s="2">
        <f>Monthly_Fixed_Costs!$I$2</f>
        <v>26.363636363636363</v>
      </c>
      <c r="V2175">
        <f t="shared" si="302"/>
        <v>166.6</v>
      </c>
      <c r="W2175" s="2">
        <f t="shared" si="303"/>
        <v>1233.8363636363633</v>
      </c>
      <c r="X2175">
        <f t="shared" si="304"/>
        <v>3</v>
      </c>
      <c r="Y2175">
        <f t="shared" si="305"/>
        <v>0</v>
      </c>
    </row>
    <row r="2176" spans="1:25" x14ac:dyDescent="0.3">
      <c r="A2176" t="s">
        <v>2212</v>
      </c>
      <c r="B2176" s="1">
        <v>45685</v>
      </c>
      <c r="C2176" s="1">
        <v>45687</v>
      </c>
      <c r="D2176" s="1">
        <v>45686</v>
      </c>
      <c r="E2176" t="s">
        <v>16</v>
      </c>
      <c r="F2176" t="s">
        <v>17</v>
      </c>
      <c r="G2176" t="s">
        <v>24</v>
      </c>
      <c r="H2176" t="s">
        <v>19</v>
      </c>
      <c r="I2176" t="s">
        <v>47</v>
      </c>
      <c r="J2176" t="s">
        <v>35</v>
      </c>
      <c r="K2176">
        <v>16</v>
      </c>
      <c r="L2176">
        <v>146.46</v>
      </c>
      <c r="M2176">
        <v>59.56</v>
      </c>
      <c r="N2176">
        <v>3.34</v>
      </c>
      <c r="O2176">
        <v>15</v>
      </c>
      <c r="P2176">
        <f t="shared" si="297"/>
        <v>1</v>
      </c>
      <c r="Q2176" t="str">
        <f t="shared" si="298"/>
        <v>After 01-15</v>
      </c>
      <c r="R2176">
        <f t="shared" si="299"/>
        <v>124.491</v>
      </c>
      <c r="S2176">
        <f t="shared" si="300"/>
        <v>1991.856</v>
      </c>
      <c r="T2176">
        <f t="shared" si="301"/>
        <v>1038.896</v>
      </c>
      <c r="U2176" s="2">
        <f>Monthly_Fixed_Costs!$I$2</f>
        <v>26.363636363636363</v>
      </c>
      <c r="V2176">
        <f t="shared" si="302"/>
        <v>53.44</v>
      </c>
      <c r="W2176" s="2">
        <f t="shared" si="303"/>
        <v>959.09236363636364</v>
      </c>
      <c r="X2176">
        <f t="shared" si="304"/>
        <v>1</v>
      </c>
      <c r="Y2176">
        <f t="shared" si="305"/>
        <v>0</v>
      </c>
    </row>
    <row r="2177" spans="1:25" x14ac:dyDescent="0.3">
      <c r="A2177" t="s">
        <v>2213</v>
      </c>
      <c r="B2177" s="1">
        <v>45684</v>
      </c>
      <c r="C2177" s="1">
        <v>45686</v>
      </c>
      <c r="D2177" s="1">
        <v>45685</v>
      </c>
      <c r="E2177" t="s">
        <v>23</v>
      </c>
      <c r="F2177" t="s">
        <v>41</v>
      </c>
      <c r="G2177" t="s">
        <v>18</v>
      </c>
      <c r="H2177" t="s">
        <v>37</v>
      </c>
      <c r="I2177" t="s">
        <v>74</v>
      </c>
      <c r="J2177" t="s">
        <v>27</v>
      </c>
      <c r="K2177">
        <v>14</v>
      </c>
      <c r="L2177">
        <v>181.32</v>
      </c>
      <c r="M2177">
        <v>78.45</v>
      </c>
      <c r="N2177">
        <v>6.73</v>
      </c>
      <c r="O2177">
        <v>5</v>
      </c>
      <c r="P2177">
        <f t="shared" si="297"/>
        <v>1</v>
      </c>
      <c r="Q2177" t="str">
        <f t="shared" si="298"/>
        <v>After 01-15</v>
      </c>
      <c r="R2177">
        <f t="shared" si="299"/>
        <v>172.25399999999999</v>
      </c>
      <c r="S2177">
        <f t="shared" si="300"/>
        <v>2411.556</v>
      </c>
      <c r="T2177">
        <f t="shared" si="301"/>
        <v>1313.2560000000001</v>
      </c>
      <c r="U2177" s="2">
        <f>Monthly_Fixed_Costs!$I$2</f>
        <v>26.363636363636363</v>
      </c>
      <c r="V2177">
        <f t="shared" si="302"/>
        <v>94.22</v>
      </c>
      <c r="W2177" s="2">
        <f t="shared" si="303"/>
        <v>1192.6723636363638</v>
      </c>
      <c r="X2177">
        <f t="shared" si="304"/>
        <v>1</v>
      </c>
      <c r="Y2177">
        <f t="shared" si="305"/>
        <v>0</v>
      </c>
    </row>
    <row r="2178" spans="1:25" x14ac:dyDescent="0.3">
      <c r="A2178" t="s">
        <v>2214</v>
      </c>
      <c r="B2178" s="1">
        <v>45666</v>
      </c>
      <c r="C2178" s="1">
        <v>45668</v>
      </c>
      <c r="D2178" s="1">
        <v>45667</v>
      </c>
      <c r="E2178" t="s">
        <v>23</v>
      </c>
      <c r="F2178" t="s">
        <v>45</v>
      </c>
      <c r="G2178" t="s">
        <v>18</v>
      </c>
      <c r="H2178" t="s">
        <v>37</v>
      </c>
      <c r="I2178" t="s">
        <v>74</v>
      </c>
      <c r="J2178" t="s">
        <v>27</v>
      </c>
      <c r="K2178">
        <v>5</v>
      </c>
      <c r="L2178">
        <v>152.11000000000001</v>
      </c>
      <c r="M2178">
        <v>97.32</v>
      </c>
      <c r="N2178">
        <v>11.31</v>
      </c>
      <c r="O2178">
        <v>15</v>
      </c>
      <c r="P2178">
        <f t="shared" si="297"/>
        <v>1</v>
      </c>
      <c r="Q2178" t="str">
        <f t="shared" si="298"/>
        <v>Before 01-15</v>
      </c>
      <c r="R2178">
        <f t="shared" si="299"/>
        <v>129.29349999999999</v>
      </c>
      <c r="S2178">
        <f t="shared" si="300"/>
        <v>646.46749999999997</v>
      </c>
      <c r="T2178">
        <f t="shared" si="301"/>
        <v>159.86750000000001</v>
      </c>
      <c r="U2178" s="2">
        <f>Monthly_Fixed_Costs!$I$2</f>
        <v>26.363636363636363</v>
      </c>
      <c r="V2178">
        <f t="shared" si="302"/>
        <v>56.550000000000004</v>
      </c>
      <c r="W2178" s="2">
        <f t="shared" si="303"/>
        <v>76.953863636363636</v>
      </c>
      <c r="X2178">
        <f t="shared" si="304"/>
        <v>1</v>
      </c>
      <c r="Y2178">
        <f t="shared" si="305"/>
        <v>0</v>
      </c>
    </row>
    <row r="2179" spans="1:25" x14ac:dyDescent="0.3">
      <c r="A2179" t="s">
        <v>2215</v>
      </c>
      <c r="B2179" s="1">
        <v>45671</v>
      </c>
      <c r="C2179" s="1">
        <v>45673</v>
      </c>
      <c r="D2179" s="1">
        <v>45672</v>
      </c>
      <c r="E2179" t="s">
        <v>16</v>
      </c>
      <c r="F2179" t="s">
        <v>32</v>
      </c>
      <c r="G2179" t="s">
        <v>18</v>
      </c>
      <c r="H2179" t="s">
        <v>33</v>
      </c>
      <c r="I2179" t="s">
        <v>74</v>
      </c>
      <c r="J2179" t="s">
        <v>27</v>
      </c>
      <c r="K2179">
        <v>9</v>
      </c>
      <c r="L2179">
        <v>180.43</v>
      </c>
      <c r="M2179">
        <v>92.15</v>
      </c>
      <c r="N2179">
        <v>7.13</v>
      </c>
      <c r="O2179">
        <v>0</v>
      </c>
      <c r="P2179">
        <f t="shared" ref="P2179:P2201" si="306">IF(D2179-C2179 &lt;= 0,1,0)</f>
        <v>1</v>
      </c>
      <c r="Q2179" t="str">
        <f t="shared" ref="Q2179:Q2201" si="307">IF(B2179&lt;=DATE(2025,1,15),"Before 01-15","After 01-15")</f>
        <v>Before 01-15</v>
      </c>
      <c r="R2179">
        <f t="shared" ref="R2179:R2201" si="308">L2179*(1-(0.01*O2179))</f>
        <v>180.43</v>
      </c>
      <c r="S2179">
        <f t="shared" ref="S2179:S2201" si="309">R2179*K2179</f>
        <v>1623.8700000000001</v>
      </c>
      <c r="T2179">
        <f t="shared" ref="T2179:T2201" si="310">S2179-(M2179*K2179)</f>
        <v>794.5200000000001</v>
      </c>
      <c r="U2179" s="2">
        <f>Monthly_Fixed_Costs!$I$2</f>
        <v>26.363636363636363</v>
      </c>
      <c r="V2179">
        <f t="shared" ref="V2179:V2201" si="311">N2179*K2179</f>
        <v>64.17</v>
      </c>
      <c r="W2179" s="2">
        <f t="shared" ref="W2179:W2201" si="312">T2179-(U2179+V2179)</f>
        <v>703.98636363636376</v>
      </c>
      <c r="X2179">
        <f t="shared" ref="X2179:X2201" si="313">D2179-B2179</f>
        <v>1</v>
      </c>
      <c r="Y2179">
        <f t="shared" ref="Y2179:Y2201" si="314">IF(W2179&lt;10,1,0)</f>
        <v>0</v>
      </c>
    </row>
    <row r="2180" spans="1:25" x14ac:dyDescent="0.3">
      <c r="A2180" t="s">
        <v>2216</v>
      </c>
      <c r="B2180" s="1">
        <v>45672</v>
      </c>
      <c r="C2180" s="1">
        <v>45675</v>
      </c>
      <c r="D2180" s="1">
        <v>45674</v>
      </c>
      <c r="E2180" t="s">
        <v>23</v>
      </c>
      <c r="F2180" t="s">
        <v>45</v>
      </c>
      <c r="G2180" t="s">
        <v>24</v>
      </c>
      <c r="H2180" t="s">
        <v>25</v>
      </c>
      <c r="I2180" t="s">
        <v>74</v>
      </c>
      <c r="J2180" t="s">
        <v>27</v>
      </c>
      <c r="K2180">
        <v>6</v>
      </c>
      <c r="L2180">
        <v>26.22</v>
      </c>
      <c r="M2180">
        <v>11.48</v>
      </c>
      <c r="N2180">
        <v>5.4</v>
      </c>
      <c r="O2180">
        <v>5</v>
      </c>
      <c r="P2180">
        <f t="shared" si="306"/>
        <v>1</v>
      </c>
      <c r="Q2180" t="str">
        <f t="shared" si="307"/>
        <v>Before 01-15</v>
      </c>
      <c r="R2180">
        <f t="shared" si="308"/>
        <v>24.908999999999999</v>
      </c>
      <c r="S2180">
        <f t="shared" si="309"/>
        <v>149.45400000000001</v>
      </c>
      <c r="T2180">
        <f t="shared" si="310"/>
        <v>80.574000000000012</v>
      </c>
      <c r="U2180" s="2">
        <f>Monthly_Fixed_Costs!$I$2</f>
        <v>26.363636363636363</v>
      </c>
      <c r="V2180">
        <f t="shared" si="311"/>
        <v>32.400000000000006</v>
      </c>
      <c r="W2180" s="2">
        <f t="shared" si="312"/>
        <v>21.810363636363647</v>
      </c>
      <c r="X2180">
        <f t="shared" si="313"/>
        <v>2</v>
      </c>
      <c r="Y2180">
        <f t="shared" si="314"/>
        <v>0</v>
      </c>
    </row>
    <row r="2181" spans="1:25" x14ac:dyDescent="0.3">
      <c r="A2181" t="s">
        <v>2217</v>
      </c>
      <c r="B2181" s="1">
        <v>45684</v>
      </c>
      <c r="C2181" s="1">
        <v>45686</v>
      </c>
      <c r="D2181" s="1">
        <v>45688</v>
      </c>
      <c r="E2181" t="s">
        <v>16</v>
      </c>
      <c r="F2181" t="s">
        <v>41</v>
      </c>
      <c r="G2181" t="s">
        <v>18</v>
      </c>
      <c r="H2181" t="s">
        <v>25</v>
      </c>
      <c r="I2181" t="s">
        <v>26</v>
      </c>
      <c r="J2181" t="s">
        <v>27</v>
      </c>
      <c r="K2181">
        <v>9</v>
      </c>
      <c r="L2181">
        <v>21.73</v>
      </c>
      <c r="M2181">
        <v>12.68</v>
      </c>
      <c r="N2181">
        <v>3.53</v>
      </c>
      <c r="O2181">
        <v>10</v>
      </c>
      <c r="P2181">
        <f t="shared" si="306"/>
        <v>0</v>
      </c>
      <c r="Q2181" t="str">
        <f t="shared" si="307"/>
        <v>After 01-15</v>
      </c>
      <c r="R2181">
        <f t="shared" si="308"/>
        <v>19.557000000000002</v>
      </c>
      <c r="S2181">
        <f t="shared" si="309"/>
        <v>176.01300000000003</v>
      </c>
      <c r="T2181">
        <f t="shared" si="310"/>
        <v>61.893000000000029</v>
      </c>
      <c r="U2181" s="2">
        <f>Monthly_Fixed_Costs!$I$2</f>
        <v>26.363636363636363</v>
      </c>
      <c r="V2181">
        <f t="shared" si="311"/>
        <v>31.77</v>
      </c>
      <c r="W2181" s="2">
        <f t="shared" si="312"/>
        <v>3.7593636363636662</v>
      </c>
      <c r="X2181">
        <f t="shared" si="313"/>
        <v>4</v>
      </c>
      <c r="Y2181">
        <f t="shared" si="314"/>
        <v>1</v>
      </c>
    </row>
    <row r="2182" spans="1:25" x14ac:dyDescent="0.3">
      <c r="A2182" t="s">
        <v>2218</v>
      </c>
      <c r="B2182" s="1">
        <v>45664</v>
      </c>
      <c r="C2182" s="1">
        <v>45666</v>
      </c>
      <c r="D2182" s="1">
        <v>45665</v>
      </c>
      <c r="E2182" t="s">
        <v>23</v>
      </c>
      <c r="F2182" t="s">
        <v>32</v>
      </c>
      <c r="G2182" t="s">
        <v>24</v>
      </c>
      <c r="H2182" t="s">
        <v>25</v>
      </c>
      <c r="I2182" t="s">
        <v>38</v>
      </c>
      <c r="J2182" t="s">
        <v>21</v>
      </c>
      <c r="K2182">
        <v>19</v>
      </c>
      <c r="L2182">
        <v>115.32</v>
      </c>
      <c r="M2182">
        <v>50.72</v>
      </c>
      <c r="N2182">
        <v>5.96</v>
      </c>
      <c r="O2182">
        <v>5</v>
      </c>
      <c r="P2182">
        <f t="shared" si="306"/>
        <v>1</v>
      </c>
      <c r="Q2182" t="str">
        <f t="shared" si="307"/>
        <v>Before 01-15</v>
      </c>
      <c r="R2182">
        <f t="shared" si="308"/>
        <v>109.55399999999999</v>
      </c>
      <c r="S2182">
        <f t="shared" si="309"/>
        <v>2081.5259999999998</v>
      </c>
      <c r="T2182">
        <f t="shared" si="310"/>
        <v>1117.846</v>
      </c>
      <c r="U2182" s="2">
        <f>Monthly_Fixed_Costs!$I$2</f>
        <v>26.363636363636363</v>
      </c>
      <c r="V2182">
        <f t="shared" si="311"/>
        <v>113.24</v>
      </c>
      <c r="W2182" s="2">
        <f t="shared" si="312"/>
        <v>978.24236363636362</v>
      </c>
      <c r="X2182">
        <f t="shared" si="313"/>
        <v>1</v>
      </c>
      <c r="Y2182">
        <f t="shared" si="314"/>
        <v>0</v>
      </c>
    </row>
    <row r="2183" spans="1:25" x14ac:dyDescent="0.3">
      <c r="A2183" t="s">
        <v>2219</v>
      </c>
      <c r="B2183" s="1">
        <v>45679</v>
      </c>
      <c r="C2183" s="1">
        <v>45681</v>
      </c>
      <c r="D2183" s="1">
        <v>45680</v>
      </c>
      <c r="E2183" t="s">
        <v>23</v>
      </c>
      <c r="F2183" t="s">
        <v>41</v>
      </c>
      <c r="G2183" t="s">
        <v>24</v>
      </c>
      <c r="H2183" t="s">
        <v>19</v>
      </c>
      <c r="I2183" t="s">
        <v>38</v>
      </c>
      <c r="J2183" t="s">
        <v>21</v>
      </c>
      <c r="K2183">
        <v>16</v>
      </c>
      <c r="L2183">
        <v>98.96</v>
      </c>
      <c r="M2183">
        <v>51.69</v>
      </c>
      <c r="N2183">
        <v>5.5</v>
      </c>
      <c r="O2183">
        <v>10</v>
      </c>
      <c r="P2183">
        <f t="shared" si="306"/>
        <v>1</v>
      </c>
      <c r="Q2183" t="str">
        <f t="shared" si="307"/>
        <v>After 01-15</v>
      </c>
      <c r="R2183">
        <f t="shared" si="308"/>
        <v>89.063999999999993</v>
      </c>
      <c r="S2183">
        <f t="shared" si="309"/>
        <v>1425.0239999999999</v>
      </c>
      <c r="T2183">
        <f t="shared" si="310"/>
        <v>597.98399999999992</v>
      </c>
      <c r="U2183" s="2">
        <f>Monthly_Fixed_Costs!$I$2</f>
        <v>26.363636363636363</v>
      </c>
      <c r="V2183">
        <f t="shared" si="311"/>
        <v>88</v>
      </c>
      <c r="W2183" s="2">
        <f t="shared" si="312"/>
        <v>483.62036363636355</v>
      </c>
      <c r="X2183">
        <f t="shared" si="313"/>
        <v>1</v>
      </c>
      <c r="Y2183">
        <f t="shared" si="314"/>
        <v>0</v>
      </c>
    </row>
    <row r="2184" spans="1:25" x14ac:dyDescent="0.3">
      <c r="A2184" t="s">
        <v>2220</v>
      </c>
      <c r="B2184" s="1">
        <v>45663</v>
      </c>
      <c r="C2184" s="1">
        <v>45665</v>
      </c>
      <c r="D2184" s="1">
        <v>45664</v>
      </c>
      <c r="E2184" t="s">
        <v>16</v>
      </c>
      <c r="F2184" t="s">
        <v>17</v>
      </c>
      <c r="G2184" t="s">
        <v>24</v>
      </c>
      <c r="H2184" t="s">
        <v>25</v>
      </c>
      <c r="I2184" t="s">
        <v>47</v>
      </c>
      <c r="J2184" t="s">
        <v>35</v>
      </c>
      <c r="K2184">
        <v>12</v>
      </c>
      <c r="L2184">
        <v>55.86</v>
      </c>
      <c r="M2184">
        <v>33.69</v>
      </c>
      <c r="N2184">
        <v>7.12</v>
      </c>
      <c r="O2184">
        <v>0</v>
      </c>
      <c r="P2184">
        <f t="shared" si="306"/>
        <v>1</v>
      </c>
      <c r="Q2184" t="str">
        <f t="shared" si="307"/>
        <v>Before 01-15</v>
      </c>
      <c r="R2184">
        <f t="shared" si="308"/>
        <v>55.86</v>
      </c>
      <c r="S2184">
        <f t="shared" si="309"/>
        <v>670.31999999999994</v>
      </c>
      <c r="T2184">
        <f t="shared" si="310"/>
        <v>266.03999999999996</v>
      </c>
      <c r="U2184" s="2">
        <f>Monthly_Fixed_Costs!$I$2</f>
        <v>26.363636363636363</v>
      </c>
      <c r="V2184">
        <f t="shared" si="311"/>
        <v>85.44</v>
      </c>
      <c r="W2184" s="2">
        <f t="shared" si="312"/>
        <v>154.23636363636359</v>
      </c>
      <c r="X2184">
        <f t="shared" si="313"/>
        <v>1</v>
      </c>
      <c r="Y2184">
        <f t="shared" si="314"/>
        <v>0</v>
      </c>
    </row>
    <row r="2185" spans="1:25" x14ac:dyDescent="0.3">
      <c r="A2185" t="s">
        <v>2221</v>
      </c>
      <c r="B2185" s="1">
        <v>45658</v>
      </c>
      <c r="C2185" s="1">
        <v>45662</v>
      </c>
      <c r="D2185" s="1">
        <v>45661</v>
      </c>
      <c r="E2185" t="s">
        <v>16</v>
      </c>
      <c r="F2185" t="s">
        <v>32</v>
      </c>
      <c r="G2185" t="s">
        <v>24</v>
      </c>
      <c r="H2185" t="s">
        <v>19</v>
      </c>
      <c r="I2185" t="s">
        <v>20</v>
      </c>
      <c r="J2185" t="s">
        <v>21</v>
      </c>
      <c r="K2185">
        <v>8</v>
      </c>
      <c r="L2185">
        <v>107</v>
      </c>
      <c r="M2185">
        <v>51.53</v>
      </c>
      <c r="N2185">
        <v>8.57</v>
      </c>
      <c r="O2185">
        <v>5</v>
      </c>
      <c r="P2185">
        <f t="shared" si="306"/>
        <v>1</v>
      </c>
      <c r="Q2185" t="str">
        <f t="shared" si="307"/>
        <v>Before 01-15</v>
      </c>
      <c r="R2185">
        <f t="shared" si="308"/>
        <v>101.64999999999999</v>
      </c>
      <c r="S2185">
        <f t="shared" si="309"/>
        <v>813.19999999999993</v>
      </c>
      <c r="T2185">
        <f t="shared" si="310"/>
        <v>400.95999999999992</v>
      </c>
      <c r="U2185" s="2">
        <f>Monthly_Fixed_Costs!$I$2</f>
        <v>26.363636363636363</v>
      </c>
      <c r="V2185">
        <f t="shared" si="311"/>
        <v>68.56</v>
      </c>
      <c r="W2185" s="2">
        <f t="shared" si="312"/>
        <v>306.03636363636355</v>
      </c>
      <c r="X2185">
        <f t="shared" si="313"/>
        <v>3</v>
      </c>
      <c r="Y2185">
        <f t="shared" si="314"/>
        <v>0</v>
      </c>
    </row>
    <row r="2186" spans="1:25" x14ac:dyDescent="0.3">
      <c r="A2186" t="s">
        <v>2222</v>
      </c>
      <c r="B2186" s="1">
        <v>45673</v>
      </c>
      <c r="C2186" s="1">
        <v>45676</v>
      </c>
      <c r="D2186" s="1">
        <v>45676</v>
      </c>
      <c r="E2186" t="s">
        <v>23</v>
      </c>
      <c r="F2186" t="s">
        <v>17</v>
      </c>
      <c r="G2186" t="s">
        <v>18</v>
      </c>
      <c r="H2186" t="s">
        <v>37</v>
      </c>
      <c r="I2186" t="s">
        <v>34</v>
      </c>
      <c r="J2186" t="s">
        <v>35</v>
      </c>
      <c r="K2186">
        <v>12</v>
      </c>
      <c r="L2186">
        <v>41.33</v>
      </c>
      <c r="M2186">
        <v>26.85</v>
      </c>
      <c r="N2186">
        <v>10.039999999999999</v>
      </c>
      <c r="O2186">
        <v>0</v>
      </c>
      <c r="P2186">
        <f t="shared" si="306"/>
        <v>1</v>
      </c>
      <c r="Q2186" t="str">
        <f t="shared" si="307"/>
        <v>After 01-15</v>
      </c>
      <c r="R2186">
        <f t="shared" si="308"/>
        <v>41.33</v>
      </c>
      <c r="S2186">
        <f t="shared" si="309"/>
        <v>495.96</v>
      </c>
      <c r="T2186">
        <f t="shared" si="310"/>
        <v>173.75999999999993</v>
      </c>
      <c r="U2186" s="2">
        <f>Monthly_Fixed_Costs!$I$2</f>
        <v>26.363636363636363</v>
      </c>
      <c r="V2186">
        <f t="shared" si="311"/>
        <v>120.47999999999999</v>
      </c>
      <c r="W2186" s="2">
        <f t="shared" si="312"/>
        <v>26.91636363636357</v>
      </c>
      <c r="X2186">
        <f t="shared" si="313"/>
        <v>3</v>
      </c>
      <c r="Y2186">
        <f t="shared" si="314"/>
        <v>0</v>
      </c>
    </row>
    <row r="2187" spans="1:25" x14ac:dyDescent="0.3">
      <c r="A2187" t="s">
        <v>2223</v>
      </c>
      <c r="B2187" s="1">
        <v>45663</v>
      </c>
      <c r="C2187" s="1">
        <v>45666</v>
      </c>
      <c r="D2187" s="1">
        <v>45666</v>
      </c>
      <c r="E2187" t="s">
        <v>23</v>
      </c>
      <c r="F2187" t="s">
        <v>32</v>
      </c>
      <c r="G2187" t="s">
        <v>24</v>
      </c>
      <c r="H2187" t="s">
        <v>33</v>
      </c>
      <c r="I2187" t="s">
        <v>29</v>
      </c>
      <c r="J2187" t="s">
        <v>27</v>
      </c>
      <c r="K2187">
        <v>8</v>
      </c>
      <c r="L2187">
        <v>118.53</v>
      </c>
      <c r="M2187">
        <v>76.5</v>
      </c>
      <c r="N2187">
        <v>10.26</v>
      </c>
      <c r="O2187">
        <v>0</v>
      </c>
      <c r="P2187">
        <f t="shared" si="306"/>
        <v>1</v>
      </c>
      <c r="Q2187" t="str">
        <f t="shared" si="307"/>
        <v>Before 01-15</v>
      </c>
      <c r="R2187">
        <f t="shared" si="308"/>
        <v>118.53</v>
      </c>
      <c r="S2187">
        <f t="shared" si="309"/>
        <v>948.24</v>
      </c>
      <c r="T2187">
        <f t="shared" si="310"/>
        <v>336.24</v>
      </c>
      <c r="U2187" s="2">
        <f>Monthly_Fixed_Costs!$I$2</f>
        <v>26.363636363636363</v>
      </c>
      <c r="V2187">
        <f t="shared" si="311"/>
        <v>82.08</v>
      </c>
      <c r="W2187" s="2">
        <f t="shared" si="312"/>
        <v>227.79636363636365</v>
      </c>
      <c r="X2187">
        <f t="shared" si="313"/>
        <v>3</v>
      </c>
      <c r="Y2187">
        <f t="shared" si="314"/>
        <v>0</v>
      </c>
    </row>
    <row r="2188" spans="1:25" x14ac:dyDescent="0.3">
      <c r="A2188" t="s">
        <v>2224</v>
      </c>
      <c r="B2188" s="1">
        <v>45658</v>
      </c>
      <c r="C2188" s="1">
        <v>45660</v>
      </c>
      <c r="D2188" s="1">
        <v>45660</v>
      </c>
      <c r="E2188" t="s">
        <v>16</v>
      </c>
      <c r="F2188" t="s">
        <v>45</v>
      </c>
      <c r="G2188" t="s">
        <v>18</v>
      </c>
      <c r="H2188" t="s">
        <v>19</v>
      </c>
      <c r="I2188" t="s">
        <v>34</v>
      </c>
      <c r="J2188" t="s">
        <v>35</v>
      </c>
      <c r="K2188">
        <v>19</v>
      </c>
      <c r="L2188">
        <v>128.79</v>
      </c>
      <c r="M2188">
        <v>71.72</v>
      </c>
      <c r="N2188">
        <v>4.8099999999999996</v>
      </c>
      <c r="O2188">
        <v>5</v>
      </c>
      <c r="P2188">
        <f t="shared" si="306"/>
        <v>1</v>
      </c>
      <c r="Q2188" t="str">
        <f t="shared" si="307"/>
        <v>Before 01-15</v>
      </c>
      <c r="R2188">
        <f t="shared" si="308"/>
        <v>122.35049999999998</v>
      </c>
      <c r="S2188">
        <f t="shared" si="309"/>
        <v>2324.6594999999998</v>
      </c>
      <c r="T2188">
        <f t="shared" si="310"/>
        <v>961.97949999999969</v>
      </c>
      <c r="U2188" s="2">
        <f>Monthly_Fixed_Costs!$I$2</f>
        <v>26.363636363636363</v>
      </c>
      <c r="V2188">
        <f t="shared" si="311"/>
        <v>91.389999999999986</v>
      </c>
      <c r="W2188" s="2">
        <f t="shared" si="312"/>
        <v>844.22586363636333</v>
      </c>
      <c r="X2188">
        <f t="shared" si="313"/>
        <v>2</v>
      </c>
      <c r="Y2188">
        <f t="shared" si="314"/>
        <v>0</v>
      </c>
    </row>
    <row r="2189" spans="1:25" x14ac:dyDescent="0.3">
      <c r="A2189" t="s">
        <v>2225</v>
      </c>
      <c r="B2189" s="1">
        <v>45677</v>
      </c>
      <c r="C2189" s="1">
        <v>45679</v>
      </c>
      <c r="D2189" s="1">
        <v>45682</v>
      </c>
      <c r="E2189" t="s">
        <v>23</v>
      </c>
      <c r="F2189" t="s">
        <v>32</v>
      </c>
      <c r="G2189" t="s">
        <v>24</v>
      </c>
      <c r="H2189" t="s">
        <v>25</v>
      </c>
      <c r="I2189" t="s">
        <v>38</v>
      </c>
      <c r="J2189" t="s">
        <v>21</v>
      </c>
      <c r="K2189">
        <v>5</v>
      </c>
      <c r="L2189">
        <v>157.41</v>
      </c>
      <c r="M2189">
        <v>74.78</v>
      </c>
      <c r="N2189">
        <v>7.42</v>
      </c>
      <c r="O2189">
        <v>10</v>
      </c>
      <c r="P2189">
        <f t="shared" si="306"/>
        <v>0</v>
      </c>
      <c r="Q2189" t="str">
        <f t="shared" si="307"/>
        <v>After 01-15</v>
      </c>
      <c r="R2189">
        <f t="shared" si="308"/>
        <v>141.66900000000001</v>
      </c>
      <c r="S2189">
        <f t="shared" si="309"/>
        <v>708.34500000000003</v>
      </c>
      <c r="T2189">
        <f t="shared" si="310"/>
        <v>334.44500000000005</v>
      </c>
      <c r="U2189" s="2">
        <f>Monthly_Fixed_Costs!$I$2</f>
        <v>26.363636363636363</v>
      </c>
      <c r="V2189">
        <f t="shared" si="311"/>
        <v>37.1</v>
      </c>
      <c r="W2189" s="2">
        <f t="shared" si="312"/>
        <v>270.98136363636365</v>
      </c>
      <c r="X2189">
        <f t="shared" si="313"/>
        <v>5</v>
      </c>
      <c r="Y2189">
        <f t="shared" si="314"/>
        <v>0</v>
      </c>
    </row>
    <row r="2190" spans="1:25" x14ac:dyDescent="0.3">
      <c r="A2190" t="s">
        <v>2226</v>
      </c>
      <c r="B2190" s="1">
        <v>45680</v>
      </c>
      <c r="C2190" s="1">
        <v>45684</v>
      </c>
      <c r="D2190" s="1">
        <v>45683</v>
      </c>
      <c r="E2190" t="s">
        <v>23</v>
      </c>
      <c r="F2190" t="s">
        <v>17</v>
      </c>
      <c r="G2190" t="s">
        <v>18</v>
      </c>
      <c r="H2190" t="s">
        <v>33</v>
      </c>
      <c r="I2190" t="s">
        <v>26</v>
      </c>
      <c r="J2190" t="s">
        <v>27</v>
      </c>
      <c r="K2190">
        <v>10</v>
      </c>
      <c r="L2190">
        <v>27.79</v>
      </c>
      <c r="M2190">
        <v>13.1</v>
      </c>
      <c r="N2190">
        <v>11.83</v>
      </c>
      <c r="O2190">
        <v>10</v>
      </c>
      <c r="P2190">
        <f t="shared" si="306"/>
        <v>1</v>
      </c>
      <c r="Q2190" t="str">
        <f t="shared" si="307"/>
        <v>After 01-15</v>
      </c>
      <c r="R2190">
        <f t="shared" si="308"/>
        <v>25.010999999999999</v>
      </c>
      <c r="S2190">
        <f t="shared" si="309"/>
        <v>250.10999999999999</v>
      </c>
      <c r="T2190">
        <f t="shared" si="310"/>
        <v>119.10999999999999</v>
      </c>
      <c r="U2190" s="2">
        <f>Monthly_Fixed_Costs!$I$2</f>
        <v>26.363636363636363</v>
      </c>
      <c r="V2190">
        <f t="shared" si="311"/>
        <v>118.3</v>
      </c>
      <c r="W2190" s="2">
        <f t="shared" si="312"/>
        <v>-25.553636363636372</v>
      </c>
      <c r="X2190">
        <f t="shared" si="313"/>
        <v>3</v>
      </c>
      <c r="Y2190">
        <f t="shared" si="314"/>
        <v>1</v>
      </c>
    </row>
    <row r="2191" spans="1:25" x14ac:dyDescent="0.3">
      <c r="A2191" t="s">
        <v>2227</v>
      </c>
      <c r="B2191" s="1">
        <v>45660</v>
      </c>
      <c r="C2191" s="1">
        <v>45664</v>
      </c>
      <c r="D2191" s="1">
        <v>45663</v>
      </c>
      <c r="E2191" t="s">
        <v>23</v>
      </c>
      <c r="F2191" t="s">
        <v>32</v>
      </c>
      <c r="G2191" t="s">
        <v>24</v>
      </c>
      <c r="H2191" t="s">
        <v>19</v>
      </c>
      <c r="I2191" t="s">
        <v>20</v>
      </c>
      <c r="J2191" t="s">
        <v>21</v>
      </c>
      <c r="K2191">
        <v>12</v>
      </c>
      <c r="L2191">
        <v>62.09</v>
      </c>
      <c r="M2191">
        <v>30.6</v>
      </c>
      <c r="N2191">
        <v>10.77</v>
      </c>
      <c r="O2191">
        <v>10</v>
      </c>
      <c r="P2191">
        <f t="shared" si="306"/>
        <v>1</v>
      </c>
      <c r="Q2191" t="str">
        <f t="shared" si="307"/>
        <v>Before 01-15</v>
      </c>
      <c r="R2191">
        <f t="shared" si="308"/>
        <v>55.881000000000007</v>
      </c>
      <c r="S2191">
        <f t="shared" si="309"/>
        <v>670.57200000000012</v>
      </c>
      <c r="T2191">
        <f t="shared" si="310"/>
        <v>303.37200000000007</v>
      </c>
      <c r="U2191" s="2">
        <f>Monthly_Fixed_Costs!$I$2</f>
        <v>26.363636363636363</v>
      </c>
      <c r="V2191">
        <f t="shared" si="311"/>
        <v>129.24</v>
      </c>
      <c r="W2191" s="2">
        <f t="shared" si="312"/>
        <v>147.76836363636369</v>
      </c>
      <c r="X2191">
        <f t="shared" si="313"/>
        <v>3</v>
      </c>
      <c r="Y2191">
        <f t="shared" si="314"/>
        <v>0</v>
      </c>
    </row>
    <row r="2192" spans="1:25" x14ac:dyDescent="0.3">
      <c r="A2192" t="s">
        <v>2228</v>
      </c>
      <c r="B2192" s="1">
        <v>45674</v>
      </c>
      <c r="C2192" s="1">
        <v>45676</v>
      </c>
      <c r="D2192" s="1">
        <v>45675</v>
      </c>
      <c r="E2192" t="s">
        <v>16</v>
      </c>
      <c r="F2192" t="s">
        <v>41</v>
      </c>
      <c r="G2192" t="s">
        <v>24</v>
      </c>
      <c r="H2192" t="s">
        <v>25</v>
      </c>
      <c r="I2192" t="s">
        <v>74</v>
      </c>
      <c r="J2192" t="s">
        <v>27</v>
      </c>
      <c r="K2192">
        <v>6</v>
      </c>
      <c r="L2192">
        <v>114.5</v>
      </c>
      <c r="M2192">
        <v>61.3</v>
      </c>
      <c r="N2192">
        <v>7.7</v>
      </c>
      <c r="O2192">
        <v>5</v>
      </c>
      <c r="P2192">
        <f t="shared" si="306"/>
        <v>1</v>
      </c>
      <c r="Q2192" t="str">
        <f t="shared" si="307"/>
        <v>After 01-15</v>
      </c>
      <c r="R2192">
        <f t="shared" si="308"/>
        <v>108.77499999999999</v>
      </c>
      <c r="S2192">
        <f t="shared" si="309"/>
        <v>652.65</v>
      </c>
      <c r="T2192">
        <f t="shared" si="310"/>
        <v>284.85000000000002</v>
      </c>
      <c r="U2192" s="2">
        <f>Monthly_Fixed_Costs!$I$2</f>
        <v>26.363636363636363</v>
      </c>
      <c r="V2192">
        <f t="shared" si="311"/>
        <v>46.2</v>
      </c>
      <c r="W2192" s="2">
        <f t="shared" si="312"/>
        <v>212.28636363636366</v>
      </c>
      <c r="X2192">
        <f t="shared" si="313"/>
        <v>1</v>
      </c>
      <c r="Y2192">
        <f t="shared" si="314"/>
        <v>0</v>
      </c>
    </row>
    <row r="2193" spans="1:25" x14ac:dyDescent="0.3">
      <c r="A2193" t="s">
        <v>2229</v>
      </c>
      <c r="B2193" s="1">
        <v>45663</v>
      </c>
      <c r="C2193" s="1">
        <v>45666</v>
      </c>
      <c r="D2193" s="1">
        <v>45666</v>
      </c>
      <c r="E2193" t="s">
        <v>16</v>
      </c>
      <c r="F2193" t="s">
        <v>32</v>
      </c>
      <c r="G2193" t="s">
        <v>24</v>
      </c>
      <c r="H2193" t="s">
        <v>19</v>
      </c>
      <c r="I2193" t="s">
        <v>47</v>
      </c>
      <c r="J2193" t="s">
        <v>35</v>
      </c>
      <c r="K2193">
        <v>12</v>
      </c>
      <c r="L2193">
        <v>145</v>
      </c>
      <c r="M2193">
        <v>86.28</v>
      </c>
      <c r="N2193">
        <v>4.67</v>
      </c>
      <c r="O2193">
        <v>5</v>
      </c>
      <c r="P2193">
        <f t="shared" si="306"/>
        <v>1</v>
      </c>
      <c r="Q2193" t="str">
        <f t="shared" si="307"/>
        <v>Before 01-15</v>
      </c>
      <c r="R2193">
        <f t="shared" si="308"/>
        <v>137.75</v>
      </c>
      <c r="S2193">
        <f t="shared" si="309"/>
        <v>1653</v>
      </c>
      <c r="T2193">
        <f t="shared" si="310"/>
        <v>617.63999999999987</v>
      </c>
      <c r="U2193" s="2">
        <f>Monthly_Fixed_Costs!$I$2</f>
        <v>26.363636363636363</v>
      </c>
      <c r="V2193">
        <f t="shared" si="311"/>
        <v>56.04</v>
      </c>
      <c r="W2193" s="2">
        <f t="shared" si="312"/>
        <v>535.23636363636354</v>
      </c>
      <c r="X2193">
        <f t="shared" si="313"/>
        <v>3</v>
      </c>
      <c r="Y2193">
        <f t="shared" si="314"/>
        <v>0</v>
      </c>
    </row>
    <row r="2194" spans="1:25" x14ac:dyDescent="0.3">
      <c r="A2194" t="s">
        <v>2230</v>
      </c>
      <c r="B2194" s="1">
        <v>45663</v>
      </c>
      <c r="C2194" s="1">
        <v>45667</v>
      </c>
      <c r="D2194" s="1">
        <v>45666</v>
      </c>
      <c r="E2194" t="s">
        <v>23</v>
      </c>
      <c r="F2194" t="s">
        <v>41</v>
      </c>
      <c r="G2194" t="s">
        <v>18</v>
      </c>
      <c r="H2194" t="s">
        <v>25</v>
      </c>
      <c r="I2194" t="s">
        <v>20</v>
      </c>
      <c r="J2194" t="s">
        <v>21</v>
      </c>
      <c r="K2194">
        <v>7</v>
      </c>
      <c r="L2194">
        <v>155.53</v>
      </c>
      <c r="M2194">
        <v>80.67</v>
      </c>
      <c r="N2194">
        <v>11.97</v>
      </c>
      <c r="O2194">
        <v>5</v>
      </c>
      <c r="P2194">
        <f t="shared" si="306"/>
        <v>1</v>
      </c>
      <c r="Q2194" t="str">
        <f t="shared" si="307"/>
        <v>Before 01-15</v>
      </c>
      <c r="R2194">
        <f t="shared" si="308"/>
        <v>147.7535</v>
      </c>
      <c r="S2194">
        <f t="shared" si="309"/>
        <v>1034.2745</v>
      </c>
      <c r="T2194">
        <f t="shared" si="310"/>
        <v>469.58449999999993</v>
      </c>
      <c r="U2194" s="2">
        <f>Monthly_Fixed_Costs!$I$2</f>
        <v>26.363636363636363</v>
      </c>
      <c r="V2194">
        <f t="shared" si="311"/>
        <v>83.79</v>
      </c>
      <c r="W2194" s="2">
        <f t="shared" si="312"/>
        <v>359.4308636363636</v>
      </c>
      <c r="X2194">
        <f t="shared" si="313"/>
        <v>3</v>
      </c>
      <c r="Y2194">
        <f t="shared" si="314"/>
        <v>0</v>
      </c>
    </row>
    <row r="2195" spans="1:25" x14ac:dyDescent="0.3">
      <c r="A2195" t="s">
        <v>2231</v>
      </c>
      <c r="B2195" s="1">
        <v>45668</v>
      </c>
      <c r="C2195" s="1">
        <v>45672</v>
      </c>
      <c r="D2195" s="1">
        <v>45672</v>
      </c>
      <c r="E2195" t="s">
        <v>16</v>
      </c>
      <c r="F2195" t="s">
        <v>32</v>
      </c>
      <c r="G2195" t="s">
        <v>24</v>
      </c>
      <c r="H2195" t="s">
        <v>25</v>
      </c>
      <c r="I2195" t="s">
        <v>29</v>
      </c>
      <c r="J2195" t="s">
        <v>27</v>
      </c>
      <c r="K2195">
        <v>17</v>
      </c>
      <c r="L2195">
        <v>71.61</v>
      </c>
      <c r="M2195">
        <v>41.35</v>
      </c>
      <c r="N2195">
        <v>6.25</v>
      </c>
      <c r="O2195">
        <v>0</v>
      </c>
      <c r="P2195">
        <f t="shared" si="306"/>
        <v>1</v>
      </c>
      <c r="Q2195" t="str">
        <f t="shared" si="307"/>
        <v>Before 01-15</v>
      </c>
      <c r="R2195">
        <f t="shared" si="308"/>
        <v>71.61</v>
      </c>
      <c r="S2195">
        <f t="shared" si="309"/>
        <v>1217.3699999999999</v>
      </c>
      <c r="T2195">
        <f t="shared" si="310"/>
        <v>514.41999999999985</v>
      </c>
      <c r="U2195" s="2">
        <f>Monthly_Fixed_Costs!$I$2</f>
        <v>26.363636363636363</v>
      </c>
      <c r="V2195">
        <f t="shared" si="311"/>
        <v>106.25</v>
      </c>
      <c r="W2195" s="2">
        <f t="shared" si="312"/>
        <v>381.80636363636347</v>
      </c>
      <c r="X2195">
        <f t="shared" si="313"/>
        <v>4</v>
      </c>
      <c r="Y2195">
        <f t="shared" si="314"/>
        <v>0</v>
      </c>
    </row>
    <row r="2196" spans="1:25" x14ac:dyDescent="0.3">
      <c r="A2196" t="s">
        <v>2232</v>
      </c>
      <c r="B2196" s="1">
        <v>45681</v>
      </c>
      <c r="C2196" s="1">
        <v>45683</v>
      </c>
      <c r="D2196" s="1">
        <v>45682</v>
      </c>
      <c r="E2196" t="s">
        <v>23</v>
      </c>
      <c r="F2196" t="s">
        <v>45</v>
      </c>
      <c r="G2196" t="s">
        <v>18</v>
      </c>
      <c r="H2196" t="s">
        <v>19</v>
      </c>
      <c r="I2196" t="s">
        <v>56</v>
      </c>
      <c r="J2196" t="s">
        <v>35</v>
      </c>
      <c r="K2196">
        <v>9</v>
      </c>
      <c r="L2196">
        <v>101.3</v>
      </c>
      <c r="M2196">
        <v>43.33</v>
      </c>
      <c r="N2196">
        <v>9.1300000000000008</v>
      </c>
      <c r="O2196">
        <v>10</v>
      </c>
      <c r="P2196">
        <f t="shared" si="306"/>
        <v>1</v>
      </c>
      <c r="Q2196" t="str">
        <f t="shared" si="307"/>
        <v>After 01-15</v>
      </c>
      <c r="R2196">
        <f t="shared" si="308"/>
        <v>91.17</v>
      </c>
      <c r="S2196">
        <f t="shared" si="309"/>
        <v>820.53</v>
      </c>
      <c r="T2196">
        <f t="shared" si="310"/>
        <v>430.56</v>
      </c>
      <c r="U2196" s="2">
        <f>Monthly_Fixed_Costs!$I$2</f>
        <v>26.363636363636363</v>
      </c>
      <c r="V2196">
        <f t="shared" si="311"/>
        <v>82.17</v>
      </c>
      <c r="W2196" s="2">
        <f t="shared" si="312"/>
        <v>322.02636363636361</v>
      </c>
      <c r="X2196">
        <f t="shared" si="313"/>
        <v>1</v>
      </c>
      <c r="Y2196">
        <f t="shared" si="314"/>
        <v>0</v>
      </c>
    </row>
    <row r="2197" spans="1:25" x14ac:dyDescent="0.3">
      <c r="A2197" t="s">
        <v>2233</v>
      </c>
      <c r="B2197" s="1">
        <v>45683</v>
      </c>
      <c r="C2197" s="1">
        <v>45685</v>
      </c>
      <c r="D2197" s="1">
        <v>45686</v>
      </c>
      <c r="E2197" t="s">
        <v>16</v>
      </c>
      <c r="F2197" t="s">
        <v>17</v>
      </c>
      <c r="G2197" t="s">
        <v>24</v>
      </c>
      <c r="H2197" t="s">
        <v>37</v>
      </c>
      <c r="I2197" t="s">
        <v>47</v>
      </c>
      <c r="J2197" t="s">
        <v>35</v>
      </c>
      <c r="K2197">
        <v>16</v>
      </c>
      <c r="L2197">
        <v>43.83</v>
      </c>
      <c r="M2197">
        <v>21.91</v>
      </c>
      <c r="N2197">
        <v>5.19</v>
      </c>
      <c r="O2197">
        <v>5</v>
      </c>
      <c r="P2197">
        <f t="shared" si="306"/>
        <v>0</v>
      </c>
      <c r="Q2197" t="str">
        <f t="shared" si="307"/>
        <v>After 01-15</v>
      </c>
      <c r="R2197">
        <f t="shared" si="308"/>
        <v>41.638499999999993</v>
      </c>
      <c r="S2197">
        <f t="shared" si="309"/>
        <v>666.21599999999989</v>
      </c>
      <c r="T2197">
        <f t="shared" si="310"/>
        <v>315.65599999999989</v>
      </c>
      <c r="U2197" s="2">
        <f>Monthly_Fixed_Costs!$I$2</f>
        <v>26.363636363636363</v>
      </c>
      <c r="V2197">
        <f t="shared" si="311"/>
        <v>83.04</v>
      </c>
      <c r="W2197" s="2">
        <f t="shared" si="312"/>
        <v>206.25236363636353</v>
      </c>
      <c r="X2197">
        <f t="shared" si="313"/>
        <v>3</v>
      </c>
      <c r="Y2197">
        <f t="shared" si="314"/>
        <v>0</v>
      </c>
    </row>
    <row r="2198" spans="1:25" x14ac:dyDescent="0.3">
      <c r="A2198" t="s">
        <v>2234</v>
      </c>
      <c r="B2198" s="1">
        <v>45661</v>
      </c>
      <c r="C2198" s="1">
        <v>45665</v>
      </c>
      <c r="D2198" s="1">
        <v>45664</v>
      </c>
      <c r="E2198" t="s">
        <v>23</v>
      </c>
      <c r="F2198" t="s">
        <v>17</v>
      </c>
      <c r="G2198" t="s">
        <v>18</v>
      </c>
      <c r="H2198" t="s">
        <v>25</v>
      </c>
      <c r="I2198" t="s">
        <v>38</v>
      </c>
      <c r="J2198" t="s">
        <v>21</v>
      </c>
      <c r="K2198">
        <v>9</v>
      </c>
      <c r="L2198">
        <v>149.88999999999999</v>
      </c>
      <c r="M2198">
        <v>71.72</v>
      </c>
      <c r="N2198">
        <v>10.26</v>
      </c>
      <c r="O2198">
        <v>10</v>
      </c>
      <c r="P2198">
        <f t="shared" si="306"/>
        <v>1</v>
      </c>
      <c r="Q2198" t="str">
        <f t="shared" si="307"/>
        <v>Before 01-15</v>
      </c>
      <c r="R2198">
        <f t="shared" si="308"/>
        <v>134.90099999999998</v>
      </c>
      <c r="S2198">
        <f t="shared" si="309"/>
        <v>1214.1089999999999</v>
      </c>
      <c r="T2198">
        <f t="shared" si="310"/>
        <v>568.62899999999991</v>
      </c>
      <c r="U2198" s="2">
        <f>Monthly_Fixed_Costs!$I$2</f>
        <v>26.363636363636363</v>
      </c>
      <c r="V2198">
        <f t="shared" si="311"/>
        <v>92.34</v>
      </c>
      <c r="W2198" s="2">
        <f t="shared" si="312"/>
        <v>449.92536363636356</v>
      </c>
      <c r="X2198">
        <f t="shared" si="313"/>
        <v>3</v>
      </c>
      <c r="Y2198">
        <f t="shared" si="314"/>
        <v>0</v>
      </c>
    </row>
    <row r="2199" spans="1:25" x14ac:dyDescent="0.3">
      <c r="A2199" t="s">
        <v>2235</v>
      </c>
      <c r="B2199" s="1">
        <v>45672</v>
      </c>
      <c r="C2199" s="1">
        <v>45676</v>
      </c>
      <c r="D2199" s="1">
        <v>45675</v>
      </c>
      <c r="E2199" t="s">
        <v>23</v>
      </c>
      <c r="F2199" t="s">
        <v>45</v>
      </c>
      <c r="G2199" t="s">
        <v>24</v>
      </c>
      <c r="H2199" t="s">
        <v>33</v>
      </c>
      <c r="I2199" t="s">
        <v>29</v>
      </c>
      <c r="J2199" t="s">
        <v>27</v>
      </c>
      <c r="K2199">
        <v>19</v>
      </c>
      <c r="L2199">
        <v>136.94</v>
      </c>
      <c r="M2199">
        <v>64.12</v>
      </c>
      <c r="N2199">
        <v>9.5500000000000007</v>
      </c>
      <c r="O2199">
        <v>10</v>
      </c>
      <c r="P2199">
        <f t="shared" si="306"/>
        <v>1</v>
      </c>
      <c r="Q2199" t="str">
        <f t="shared" si="307"/>
        <v>Before 01-15</v>
      </c>
      <c r="R2199">
        <f t="shared" si="308"/>
        <v>123.246</v>
      </c>
      <c r="S2199">
        <f t="shared" si="309"/>
        <v>2341.674</v>
      </c>
      <c r="T2199">
        <f t="shared" si="310"/>
        <v>1123.3939999999998</v>
      </c>
      <c r="U2199" s="2">
        <f>Monthly_Fixed_Costs!$I$2</f>
        <v>26.363636363636363</v>
      </c>
      <c r="V2199">
        <f t="shared" si="311"/>
        <v>181.45000000000002</v>
      </c>
      <c r="W2199" s="2">
        <f t="shared" si="312"/>
        <v>915.58036363636336</v>
      </c>
      <c r="X2199">
        <f t="shared" si="313"/>
        <v>3</v>
      </c>
      <c r="Y2199">
        <f t="shared" si="314"/>
        <v>0</v>
      </c>
    </row>
    <row r="2200" spans="1:25" x14ac:dyDescent="0.3">
      <c r="A2200" t="s">
        <v>2236</v>
      </c>
      <c r="B2200" s="1">
        <v>45685</v>
      </c>
      <c r="C2200" s="1">
        <v>45688</v>
      </c>
      <c r="D2200" s="1">
        <v>45688</v>
      </c>
      <c r="E2200" t="s">
        <v>23</v>
      </c>
      <c r="F2200" t="s">
        <v>41</v>
      </c>
      <c r="G2200" t="s">
        <v>24</v>
      </c>
      <c r="H2200" t="s">
        <v>25</v>
      </c>
      <c r="I2200" t="s">
        <v>34</v>
      </c>
      <c r="J2200" t="s">
        <v>35</v>
      </c>
      <c r="K2200">
        <v>6</v>
      </c>
      <c r="L2200">
        <v>20.170000000000002</v>
      </c>
      <c r="M2200">
        <v>10.51</v>
      </c>
      <c r="N2200">
        <v>3.47</v>
      </c>
      <c r="O2200">
        <v>0</v>
      </c>
      <c r="P2200">
        <f t="shared" si="306"/>
        <v>1</v>
      </c>
      <c r="Q2200" t="str">
        <f t="shared" si="307"/>
        <v>After 01-15</v>
      </c>
      <c r="R2200">
        <f t="shared" si="308"/>
        <v>20.170000000000002</v>
      </c>
      <c r="S2200">
        <f t="shared" si="309"/>
        <v>121.02000000000001</v>
      </c>
      <c r="T2200">
        <f t="shared" si="310"/>
        <v>57.960000000000008</v>
      </c>
      <c r="U2200" s="2">
        <f>Monthly_Fixed_Costs!$I$2</f>
        <v>26.363636363636363</v>
      </c>
      <c r="V2200">
        <f t="shared" si="311"/>
        <v>20.82</v>
      </c>
      <c r="W2200" s="2">
        <f t="shared" si="312"/>
        <v>10.776363636363641</v>
      </c>
      <c r="X2200">
        <f t="shared" si="313"/>
        <v>3</v>
      </c>
      <c r="Y2200">
        <f t="shared" si="314"/>
        <v>0</v>
      </c>
    </row>
    <row r="2201" spans="1:25" x14ac:dyDescent="0.3">
      <c r="A2201" t="s">
        <v>2237</v>
      </c>
      <c r="B2201" s="1">
        <v>45673</v>
      </c>
      <c r="C2201" s="1">
        <v>45675</v>
      </c>
      <c r="D2201" s="1">
        <v>45675</v>
      </c>
      <c r="E2201" t="s">
        <v>16</v>
      </c>
      <c r="F2201" t="s">
        <v>45</v>
      </c>
      <c r="G2201" t="s">
        <v>24</v>
      </c>
      <c r="H2201" t="s">
        <v>37</v>
      </c>
      <c r="I2201" t="s">
        <v>56</v>
      </c>
      <c r="J2201" t="s">
        <v>35</v>
      </c>
      <c r="K2201">
        <v>5</v>
      </c>
      <c r="L2201">
        <v>185.21</v>
      </c>
      <c r="M2201">
        <v>84.43</v>
      </c>
      <c r="N2201">
        <v>8.58</v>
      </c>
      <c r="O2201">
        <v>0</v>
      </c>
      <c r="P2201">
        <f t="shared" si="306"/>
        <v>1</v>
      </c>
      <c r="Q2201" t="str">
        <f t="shared" si="307"/>
        <v>After 01-15</v>
      </c>
      <c r="R2201">
        <f t="shared" si="308"/>
        <v>185.21</v>
      </c>
      <c r="S2201">
        <f t="shared" si="309"/>
        <v>926.05000000000007</v>
      </c>
      <c r="T2201">
        <f t="shared" si="310"/>
        <v>503.90000000000003</v>
      </c>
      <c r="U2201" s="2">
        <f>Monthly_Fixed_Costs!$I$2</f>
        <v>26.363636363636363</v>
      </c>
      <c r="V2201">
        <f t="shared" si="311"/>
        <v>42.9</v>
      </c>
      <c r="W2201" s="2">
        <f t="shared" si="312"/>
        <v>434.63636363636368</v>
      </c>
      <c r="X2201">
        <f t="shared" si="313"/>
        <v>2</v>
      </c>
      <c r="Y2201">
        <f t="shared" si="314"/>
        <v>0</v>
      </c>
    </row>
    <row r="1048576" spans="19:19" x14ac:dyDescent="0.3">
      <c r="S1048576">
        <f>SUM(S2:S1048575)</f>
        <v>2331956.7250000006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I5"/>
  <sheetViews>
    <sheetView workbookViewId="0">
      <selection activeCell="H15" sqref="H15"/>
    </sheetView>
  </sheetViews>
  <sheetFormatPr defaultRowHeight="14.4" x14ac:dyDescent="0.3"/>
  <cols>
    <col min="1" max="1" width="6" customWidth="1"/>
    <col min="2" max="2" width="7" customWidth="1"/>
    <col min="3" max="3" width="16" customWidth="1"/>
    <col min="4" max="4" width="8" customWidth="1"/>
    <col min="7" max="7" width="9.88671875" bestFit="1" customWidth="1"/>
    <col min="8" max="8" width="10.88671875" bestFit="1" customWidth="1"/>
    <col min="9" max="9" width="13.88671875" bestFit="1" customWidth="1"/>
  </cols>
  <sheetData>
    <row r="1" spans="1:9" x14ac:dyDescent="0.3">
      <c r="A1" t="s">
        <v>2238</v>
      </c>
      <c r="B1" t="s">
        <v>2239</v>
      </c>
      <c r="C1" t="s">
        <v>2240</v>
      </c>
      <c r="D1" t="s">
        <v>2241</v>
      </c>
      <c r="G1" t="s">
        <v>2253</v>
      </c>
      <c r="H1" t="s">
        <v>2252</v>
      </c>
      <c r="I1" t="s">
        <v>2254</v>
      </c>
    </row>
    <row r="2" spans="1:9" x14ac:dyDescent="0.3">
      <c r="A2">
        <v>2025</v>
      </c>
      <c r="B2">
        <v>1</v>
      </c>
      <c r="C2" t="s">
        <v>2242</v>
      </c>
      <c r="D2">
        <v>25000</v>
      </c>
      <c r="G2">
        <f>SUM(D2:D5)</f>
        <v>58000</v>
      </c>
      <c r="H2">
        <f>COUNTA(Orders_Fact!A2:A2201)</f>
        <v>2200</v>
      </c>
      <c r="I2">
        <f>G2/H2</f>
        <v>26.363636363636363</v>
      </c>
    </row>
    <row r="3" spans="1:9" x14ac:dyDescent="0.3">
      <c r="A3">
        <v>2025</v>
      </c>
      <c r="B3">
        <v>1</v>
      </c>
      <c r="C3" t="s">
        <v>2243</v>
      </c>
      <c r="D3">
        <v>6000</v>
      </c>
    </row>
    <row r="4" spans="1:9" x14ac:dyDescent="0.3">
      <c r="A4">
        <v>2025</v>
      </c>
      <c r="B4">
        <v>1</v>
      </c>
      <c r="C4" t="s">
        <v>2244</v>
      </c>
      <c r="D4">
        <v>18000</v>
      </c>
    </row>
    <row r="5" spans="1:9" x14ac:dyDescent="0.3">
      <c r="A5">
        <v>2025</v>
      </c>
      <c r="B5">
        <v>1</v>
      </c>
      <c r="C5" t="s">
        <v>2245</v>
      </c>
      <c r="D5">
        <v>9000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278EF-4921-4824-A771-85AF08B5E2C7}">
  <sheetPr>
    <tabColor rgb="FF00B0F0"/>
  </sheetPr>
  <dimension ref="A1"/>
  <sheetViews>
    <sheetView showGridLines="0" tabSelected="1" zoomScale="85" zoomScaleNormal="85" workbookViewId="0">
      <selection activeCell="AE12" sqref="AE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Pivot1</vt:lpstr>
      <vt:lpstr>Orders_Fact</vt:lpstr>
      <vt:lpstr>Monthly_Fixed_Costs</vt:lpstr>
      <vt:lpstr>Executive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FIM Glusha</cp:lastModifiedBy>
  <dcterms:created xsi:type="dcterms:W3CDTF">2026-02-11T20:26:59Z</dcterms:created>
  <dcterms:modified xsi:type="dcterms:W3CDTF">2026-02-12T17:33:29Z</dcterms:modified>
</cp:coreProperties>
</file>