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m001\Documents\TAS\"/>
    </mc:Choice>
  </mc:AlternateContent>
  <xr:revisionPtr revIDLastSave="0" documentId="13_ncr:1_{63D2D6AD-A4EA-421B-B512-352E4288BEC2}" xr6:coauthVersionLast="47" xr6:coauthVersionMax="47" xr10:uidLastSave="{00000000-0000-0000-0000-000000000000}"/>
  <bookViews>
    <workbookView xWindow="810" yWindow="-120" windowWidth="28110" windowHeight="16440" tabRatio="847" xr2:uid="{00000000-000D-0000-FFFF-FFFF00000000}"/>
  </bookViews>
  <sheets>
    <sheet name="古明地さとりの情操教育" sheetId="17" r:id="rId1"/>
    <sheet name="マウンテンオブエイプ" sheetId="22" r:id="rId2"/>
    <sheet name="Spring Crisis" sheetId="21" r:id="rId3"/>
    <sheet name="ROCK MAIDEN" sheetId="20" r:id="rId4"/>
    <sheet name="SMW" sheetId="19" r:id="rId5"/>
    <sheet name="DQ4" sheetId="15" r:id="rId6"/>
    <sheet name="DQ2" sheetId="18" r:id="rId7"/>
    <sheet name="Lv00-20 (no reset)" sheetId="2" r:id="rId8"/>
    <sheet name="SMB3" sheetId="8" r:id="rId9"/>
    <sheet name="弾幕アマノジャク" sheetId="16" r:id="rId10"/>
    <sheet name="DQ1" sheetId="7" r:id="rId11"/>
    <sheet name="KKSN1" sheetId="11" r:id="rId12"/>
    <sheet name="SML noB" sheetId="14" r:id="rId13"/>
    <sheet name="pants" sheetId="13" r:id="rId14"/>
    <sheet name="Marisala" sheetId="12" r:id="rId15"/>
    <sheet name="スコアアタック" sheetId="5" r:id="rId16"/>
    <sheet name="Lv00-20" sheetId="6" r:id="rId17"/>
  </sheets>
  <definedNames>
    <definedName name="_xlnm._FilterDatabase" localSheetId="0" hidden="1">古明地さとりの情操教育!$A$1:$L$102</definedName>
  </definedNames>
  <calcPr calcId="191029"/>
</workbook>
</file>

<file path=xl/calcChain.xml><?xml version="1.0" encoding="utf-8"?>
<calcChain xmlns="http://schemas.openxmlformats.org/spreadsheetml/2006/main">
  <c r="M81" i="17" l="1"/>
  <c r="N81" i="17" s="1"/>
  <c r="M82" i="17"/>
  <c r="N82" i="17" s="1"/>
  <c r="M83" i="17"/>
  <c r="N83" i="17" s="1"/>
  <c r="M84" i="17"/>
  <c r="N84" i="17" s="1"/>
  <c r="M85" i="17"/>
  <c r="N85" i="17" s="1"/>
  <c r="M86" i="17"/>
  <c r="N86" i="17" s="1"/>
  <c r="M87" i="17"/>
  <c r="N87" i="17"/>
  <c r="M88" i="17"/>
  <c r="N88" i="17"/>
  <c r="M89" i="17"/>
  <c r="N89" i="17" s="1"/>
  <c r="M90" i="17"/>
  <c r="N90" i="17" s="1"/>
  <c r="M91" i="17"/>
  <c r="N91" i="17"/>
  <c r="M92" i="17"/>
  <c r="N92" i="17"/>
  <c r="M93" i="17"/>
  <c r="N93" i="17" s="1"/>
  <c r="M94" i="17"/>
  <c r="N94" i="17" s="1"/>
  <c r="M95" i="17"/>
  <c r="N95" i="17"/>
  <c r="M96" i="17"/>
  <c r="N96" i="17"/>
  <c r="M97" i="17"/>
  <c r="N97" i="17" s="1"/>
  <c r="M98" i="17"/>
  <c r="N98" i="17" s="1"/>
  <c r="M99" i="17"/>
  <c r="N99" i="17"/>
  <c r="M100" i="17"/>
  <c r="N100" i="17"/>
  <c r="M101" i="17"/>
  <c r="N101" i="17" s="1"/>
  <c r="M67" i="17"/>
  <c r="N67" i="17" s="1"/>
  <c r="M68" i="17"/>
  <c r="N68" i="17" s="1"/>
  <c r="M69" i="17"/>
  <c r="N69" i="17" s="1"/>
  <c r="M70" i="17"/>
  <c r="N70" i="17"/>
  <c r="M71" i="17"/>
  <c r="N71" i="17"/>
  <c r="M72" i="17"/>
  <c r="N72" i="17"/>
  <c r="M73" i="17"/>
  <c r="N73" i="17"/>
  <c r="M74" i="17"/>
  <c r="N74" i="17"/>
  <c r="M75" i="17"/>
  <c r="N75" i="17"/>
  <c r="M76" i="17"/>
  <c r="N76" i="17"/>
  <c r="M77" i="17"/>
  <c r="N77" i="17"/>
  <c r="M78" i="17"/>
  <c r="N78" i="17"/>
  <c r="M79" i="17"/>
  <c r="N79" i="17"/>
  <c r="M80" i="17"/>
  <c r="N80" i="17"/>
  <c r="M33" i="17"/>
  <c r="N33" i="17"/>
  <c r="M34" i="17"/>
  <c r="N34" i="17"/>
  <c r="M35" i="17"/>
  <c r="N35" i="17"/>
  <c r="M36" i="17"/>
  <c r="N36" i="17"/>
  <c r="M37" i="17"/>
  <c r="N37" i="17"/>
  <c r="M38" i="17"/>
  <c r="N38" i="17"/>
  <c r="M39" i="17"/>
  <c r="N39" i="17"/>
  <c r="M40" i="17"/>
  <c r="N40" i="17"/>
  <c r="M41" i="17"/>
  <c r="N41" i="17"/>
  <c r="M42" i="17"/>
  <c r="N42" i="17"/>
  <c r="M43" i="17"/>
  <c r="N43" i="17"/>
  <c r="M44" i="17"/>
  <c r="N44" i="17"/>
  <c r="M45" i="17"/>
  <c r="N45" i="17"/>
  <c r="M46" i="17"/>
  <c r="N46" i="17"/>
  <c r="M47" i="17"/>
  <c r="N47" i="17"/>
  <c r="M48" i="17"/>
  <c r="N48" i="17"/>
  <c r="M49" i="17"/>
  <c r="N49" i="17"/>
  <c r="M50" i="17"/>
  <c r="N50" i="17"/>
  <c r="M51" i="17"/>
  <c r="N51" i="17"/>
  <c r="M52" i="17"/>
  <c r="N52" i="17"/>
  <c r="M53" i="17"/>
  <c r="N53" i="17"/>
  <c r="M54" i="17"/>
  <c r="N54" i="17"/>
  <c r="M55" i="17"/>
  <c r="N55" i="17"/>
  <c r="M56" i="17"/>
  <c r="N56" i="17"/>
  <c r="M57" i="17"/>
  <c r="N57" i="17"/>
  <c r="M58" i="17"/>
  <c r="N58" i="17"/>
  <c r="M59" i="17"/>
  <c r="N59" i="17"/>
  <c r="M60" i="17"/>
  <c r="N60" i="17"/>
  <c r="M61" i="17"/>
  <c r="N61" i="17"/>
  <c r="M62" i="17"/>
  <c r="N62" i="17"/>
  <c r="M63" i="17"/>
  <c r="N63" i="17"/>
  <c r="M64" i="17"/>
  <c r="N64" i="17"/>
  <c r="M65" i="17"/>
  <c r="N65" i="17"/>
  <c r="M66" i="17"/>
  <c r="N66" i="17"/>
  <c r="N32" i="17"/>
  <c r="M32" i="17"/>
  <c r="F1" i="22"/>
  <c r="F7" i="22"/>
  <c r="F6" i="22"/>
  <c r="F5" i="22"/>
  <c r="F4" i="22"/>
  <c r="F3" i="22"/>
  <c r="F2" i="22"/>
  <c r="E8" i="22"/>
  <c r="E7" i="22"/>
  <c r="C7" i="22"/>
  <c r="E6" i="22"/>
  <c r="C6" i="22"/>
  <c r="E5" i="22"/>
  <c r="C5" i="22"/>
  <c r="E4" i="22"/>
  <c r="C4" i="22"/>
  <c r="E3" i="22"/>
  <c r="C3" i="22"/>
  <c r="E2" i="22"/>
  <c r="C2" i="22"/>
  <c r="E1" i="22"/>
  <c r="C1" i="22"/>
  <c r="E28" i="21"/>
  <c r="C24" i="21"/>
  <c r="E24" i="21"/>
  <c r="C25" i="21"/>
  <c r="E25" i="21"/>
  <c r="C26" i="21"/>
  <c r="E26" i="21"/>
  <c r="C27" i="21"/>
  <c r="E27" i="21"/>
  <c r="E22" i="21"/>
  <c r="E23" i="21"/>
  <c r="E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1" i="21"/>
  <c r="C22" i="21"/>
  <c r="C23" i="21"/>
  <c r="C18" i="21"/>
  <c r="C19" i="21"/>
  <c r="C20" i="21"/>
  <c r="C21" i="21"/>
  <c r="C8" i="21"/>
  <c r="C9" i="21"/>
  <c r="C10" i="21"/>
  <c r="C11" i="21"/>
  <c r="C12" i="21"/>
  <c r="C13" i="21"/>
  <c r="C14" i="21"/>
  <c r="C15" i="21"/>
  <c r="C16" i="21"/>
  <c r="C17" i="21"/>
  <c r="C7" i="21"/>
  <c r="C6" i="21"/>
  <c r="C5" i="21"/>
  <c r="C4" i="21"/>
  <c r="C3" i="21"/>
  <c r="C2" i="21"/>
  <c r="C1" i="21"/>
  <c r="K60" i="20"/>
  <c r="C58" i="20"/>
  <c r="C59" i="20"/>
  <c r="C60" i="20"/>
  <c r="D60" i="20"/>
  <c r="C4" i="20"/>
  <c r="D4" i="20"/>
  <c r="C5" i="20"/>
  <c r="D5" i="20"/>
  <c r="C6" i="20"/>
  <c r="D6" i="20"/>
  <c r="C7" i="20"/>
  <c r="D7" i="20"/>
  <c r="C8" i="20"/>
  <c r="D8" i="20"/>
  <c r="C9" i="20"/>
  <c r="I9" i="20" s="1"/>
  <c r="D9" i="20"/>
  <c r="C10" i="20"/>
  <c r="D10" i="20"/>
  <c r="C11" i="20"/>
  <c r="D11" i="20"/>
  <c r="C12" i="20"/>
  <c r="D12" i="20"/>
  <c r="C13" i="20"/>
  <c r="D13" i="20"/>
  <c r="C14" i="20"/>
  <c r="D14" i="20"/>
  <c r="C15" i="20"/>
  <c r="D15" i="20"/>
  <c r="C16" i="20"/>
  <c r="D16" i="20"/>
  <c r="C17" i="20"/>
  <c r="D17" i="20"/>
  <c r="C18" i="20"/>
  <c r="D18" i="20"/>
  <c r="C19" i="20"/>
  <c r="I19" i="20" s="1"/>
  <c r="D19" i="20"/>
  <c r="C20" i="20"/>
  <c r="D20" i="20"/>
  <c r="C21" i="20"/>
  <c r="I21" i="20" s="1"/>
  <c r="D21" i="20"/>
  <c r="C22" i="20"/>
  <c r="D22" i="20"/>
  <c r="C23" i="20"/>
  <c r="D23" i="20"/>
  <c r="C24" i="20"/>
  <c r="D24" i="20"/>
  <c r="C25" i="20"/>
  <c r="I25" i="20" s="1"/>
  <c r="D25" i="20"/>
  <c r="C26" i="20"/>
  <c r="D26" i="20"/>
  <c r="C27" i="20"/>
  <c r="D27" i="20"/>
  <c r="C28" i="20"/>
  <c r="D28" i="20"/>
  <c r="C29" i="20"/>
  <c r="D29" i="20"/>
  <c r="C30" i="20"/>
  <c r="D30" i="20"/>
  <c r="C31" i="20"/>
  <c r="D31" i="20"/>
  <c r="C32" i="20"/>
  <c r="D32" i="20"/>
  <c r="C33" i="20"/>
  <c r="I33" i="20" s="1"/>
  <c r="D33" i="20"/>
  <c r="C34" i="20"/>
  <c r="D34" i="20"/>
  <c r="C35" i="20"/>
  <c r="I35" i="20" s="1"/>
  <c r="D35" i="20"/>
  <c r="C36" i="20"/>
  <c r="D36" i="20"/>
  <c r="C37" i="20"/>
  <c r="I37" i="20" s="1"/>
  <c r="D37" i="20"/>
  <c r="C38" i="20"/>
  <c r="D38" i="20"/>
  <c r="C39" i="20"/>
  <c r="D39" i="20"/>
  <c r="C40" i="20"/>
  <c r="D40" i="20"/>
  <c r="C41" i="20"/>
  <c r="I41" i="20" s="1"/>
  <c r="D41" i="20"/>
  <c r="C42" i="20"/>
  <c r="D42" i="20"/>
  <c r="C43" i="20"/>
  <c r="D43" i="20"/>
  <c r="C44" i="20"/>
  <c r="D44" i="20"/>
  <c r="C45" i="20"/>
  <c r="I45" i="20" s="1"/>
  <c r="D45" i="20"/>
  <c r="C46" i="20"/>
  <c r="D46" i="20"/>
  <c r="C47" i="20"/>
  <c r="D47" i="20"/>
  <c r="F4" i="20"/>
  <c r="G4" i="20"/>
  <c r="H4" i="20"/>
  <c r="F5" i="20"/>
  <c r="I5" i="20" s="1"/>
  <c r="G5" i="20"/>
  <c r="H5" i="20"/>
  <c r="F6" i="20"/>
  <c r="G6" i="20"/>
  <c r="H6" i="20"/>
  <c r="F7" i="20"/>
  <c r="I7" i="20" s="1"/>
  <c r="G7" i="20"/>
  <c r="H7" i="20"/>
  <c r="F8" i="20"/>
  <c r="I8" i="20" s="1"/>
  <c r="G8" i="20"/>
  <c r="H8" i="20"/>
  <c r="F9" i="20"/>
  <c r="G9" i="20"/>
  <c r="H9" i="20"/>
  <c r="F10" i="20"/>
  <c r="I10" i="20" s="1"/>
  <c r="G10" i="20"/>
  <c r="H10" i="20"/>
  <c r="F11" i="20"/>
  <c r="G11" i="20"/>
  <c r="H11" i="20"/>
  <c r="F12" i="20"/>
  <c r="G12" i="20"/>
  <c r="H12" i="20"/>
  <c r="F13" i="20"/>
  <c r="G13" i="20"/>
  <c r="H13" i="20"/>
  <c r="F14" i="20"/>
  <c r="G14" i="20"/>
  <c r="H14" i="20"/>
  <c r="I14" i="20"/>
  <c r="F15" i="20"/>
  <c r="G15" i="20"/>
  <c r="H15" i="20"/>
  <c r="F16" i="20"/>
  <c r="G16" i="20"/>
  <c r="H16" i="20"/>
  <c r="F17" i="20"/>
  <c r="G17" i="20"/>
  <c r="H17" i="20"/>
  <c r="F18" i="20"/>
  <c r="G18" i="20"/>
  <c r="H18" i="20"/>
  <c r="F19" i="20"/>
  <c r="G19" i="20"/>
  <c r="H19" i="20"/>
  <c r="F20" i="20"/>
  <c r="G20" i="20"/>
  <c r="H20" i="20"/>
  <c r="F21" i="20"/>
  <c r="G21" i="20"/>
  <c r="H21" i="20"/>
  <c r="F22" i="20"/>
  <c r="G22" i="20"/>
  <c r="H22" i="20"/>
  <c r="F23" i="20"/>
  <c r="G23" i="20"/>
  <c r="H23" i="20"/>
  <c r="F24" i="20"/>
  <c r="G24" i="20"/>
  <c r="H24" i="20"/>
  <c r="F25" i="20"/>
  <c r="G25" i="20"/>
  <c r="H25" i="20"/>
  <c r="F26" i="20"/>
  <c r="G26" i="20"/>
  <c r="H26" i="20"/>
  <c r="F27" i="20"/>
  <c r="G27" i="20"/>
  <c r="H27" i="20"/>
  <c r="F28" i="20"/>
  <c r="G28" i="20"/>
  <c r="H28" i="20"/>
  <c r="F29" i="20"/>
  <c r="G29" i="20"/>
  <c r="H29" i="20"/>
  <c r="F30" i="20"/>
  <c r="G30" i="20"/>
  <c r="H30" i="20"/>
  <c r="F31" i="20"/>
  <c r="G31" i="20"/>
  <c r="H31" i="20"/>
  <c r="F32" i="20"/>
  <c r="G32" i="20"/>
  <c r="H32" i="20"/>
  <c r="F33" i="20"/>
  <c r="G33" i="20"/>
  <c r="H33" i="20"/>
  <c r="F34" i="20"/>
  <c r="G34" i="20"/>
  <c r="H34" i="20"/>
  <c r="F35" i="20"/>
  <c r="G35" i="20"/>
  <c r="H35" i="20"/>
  <c r="F36" i="20"/>
  <c r="G36" i="20"/>
  <c r="H36" i="20"/>
  <c r="F37" i="20"/>
  <c r="G37" i="20"/>
  <c r="H37" i="20"/>
  <c r="F38" i="20"/>
  <c r="G38" i="20"/>
  <c r="H38" i="20"/>
  <c r="F39" i="20"/>
  <c r="G39" i="20"/>
  <c r="H39" i="20"/>
  <c r="F40" i="20"/>
  <c r="G40" i="20"/>
  <c r="H40" i="20"/>
  <c r="F41" i="20"/>
  <c r="G41" i="20"/>
  <c r="H41" i="20"/>
  <c r="F42" i="20"/>
  <c r="G42" i="20"/>
  <c r="H42" i="20"/>
  <c r="F43" i="20"/>
  <c r="G43" i="20"/>
  <c r="H43" i="20"/>
  <c r="F44" i="20"/>
  <c r="G44" i="20"/>
  <c r="H44" i="20"/>
  <c r="F45" i="20"/>
  <c r="G45" i="20"/>
  <c r="H45" i="20"/>
  <c r="F46" i="20"/>
  <c r="G46" i="20"/>
  <c r="H46" i="20"/>
  <c r="F47" i="20"/>
  <c r="G47" i="20"/>
  <c r="H47" i="20"/>
  <c r="F3" i="20"/>
  <c r="G3" i="20"/>
  <c r="H3" i="20"/>
  <c r="G2" i="20"/>
  <c r="H2" i="20"/>
  <c r="C3" i="20"/>
  <c r="D3" i="20"/>
  <c r="C2" i="20"/>
  <c r="I2" i="20" s="1"/>
  <c r="D2" i="20"/>
  <c r="G48" i="20"/>
  <c r="G49" i="20"/>
  <c r="G50" i="20"/>
  <c r="G51" i="20"/>
  <c r="G52" i="20"/>
  <c r="G53" i="20"/>
  <c r="G54" i="20"/>
  <c r="G55" i="20"/>
  <c r="G56" i="20"/>
  <c r="G57" i="20"/>
  <c r="D59" i="20"/>
  <c r="D58" i="20"/>
  <c r="F53" i="20"/>
  <c r="H53" i="20"/>
  <c r="F54" i="20"/>
  <c r="H54" i="20"/>
  <c r="F55" i="20"/>
  <c r="H55" i="20"/>
  <c r="F56" i="20"/>
  <c r="H56" i="20"/>
  <c r="F57" i="20"/>
  <c r="H57" i="20"/>
  <c r="C53" i="20"/>
  <c r="D53" i="20"/>
  <c r="C54" i="20"/>
  <c r="D54" i="20"/>
  <c r="C55" i="20"/>
  <c r="D55" i="20"/>
  <c r="C56" i="20"/>
  <c r="D56" i="20"/>
  <c r="C57" i="20"/>
  <c r="D57" i="20"/>
  <c r="C48" i="20"/>
  <c r="D48" i="20"/>
  <c r="C49" i="20"/>
  <c r="D49" i="20"/>
  <c r="C50" i="20"/>
  <c r="D50" i="20"/>
  <c r="C51" i="20"/>
  <c r="D51" i="20"/>
  <c r="C52" i="20"/>
  <c r="D52" i="20"/>
  <c r="F48" i="20"/>
  <c r="H48" i="20"/>
  <c r="F49" i="20"/>
  <c r="H49" i="20"/>
  <c r="F50" i="20"/>
  <c r="H50" i="20"/>
  <c r="F51" i="20"/>
  <c r="H51" i="20"/>
  <c r="F52" i="20"/>
  <c r="H52" i="20"/>
  <c r="F20" i="19"/>
  <c r="F21" i="19"/>
  <c r="G12" i="19"/>
  <c r="F13" i="19"/>
  <c r="E14" i="19"/>
  <c r="J16" i="17"/>
  <c r="J26" i="17"/>
  <c r="J27" i="17"/>
  <c r="J29" i="17"/>
  <c r="J30" i="17"/>
  <c r="J31" i="17"/>
  <c r="J34" i="17"/>
  <c r="J36" i="17"/>
  <c r="J37" i="17"/>
  <c r="J42" i="17"/>
  <c r="J61" i="17"/>
  <c r="J62" i="17"/>
  <c r="J63" i="17"/>
  <c r="J68" i="17"/>
  <c r="J77" i="17"/>
  <c r="J79" i="17"/>
  <c r="J80" i="17"/>
  <c r="J89" i="17"/>
  <c r="J90" i="17"/>
  <c r="J97" i="17"/>
  <c r="J100" i="17"/>
  <c r="E40" i="18"/>
  <c r="E41" i="18"/>
  <c r="F41" i="18" s="1"/>
  <c r="C40" i="18"/>
  <c r="F40" i="18" s="1"/>
  <c r="C41" i="18"/>
  <c r="E39" i="18"/>
  <c r="C39" i="18"/>
  <c r="E31" i="18"/>
  <c r="E32" i="18"/>
  <c r="C31" i="18"/>
  <c r="F31" i="18" s="1"/>
  <c r="C32" i="18"/>
  <c r="C33" i="18"/>
  <c r="E27" i="18"/>
  <c r="E28" i="18"/>
  <c r="E29" i="18"/>
  <c r="C27" i="18"/>
  <c r="F27" i="18" s="1"/>
  <c r="C28" i="18"/>
  <c r="E26" i="18"/>
  <c r="C26" i="18"/>
  <c r="C25" i="18"/>
  <c r="E25" i="18"/>
  <c r="I21" i="17"/>
  <c r="J21" i="17" s="1"/>
  <c r="I22" i="17"/>
  <c r="J22" i="17" s="1"/>
  <c r="I23" i="17"/>
  <c r="J23" i="17" s="1"/>
  <c r="I24" i="17"/>
  <c r="J24" i="17" s="1"/>
  <c r="I25" i="17"/>
  <c r="J25" i="17" s="1"/>
  <c r="I26" i="17"/>
  <c r="I27" i="17"/>
  <c r="I28" i="17"/>
  <c r="J28" i="17" s="1"/>
  <c r="I29" i="17"/>
  <c r="I30" i="17"/>
  <c r="I31" i="17"/>
  <c r="I32" i="17"/>
  <c r="J32" i="17" s="1"/>
  <c r="I33" i="17"/>
  <c r="J33" i="17" s="1"/>
  <c r="I34" i="17"/>
  <c r="I35" i="17"/>
  <c r="J35" i="17" s="1"/>
  <c r="I36" i="17"/>
  <c r="I37" i="17"/>
  <c r="I38" i="17"/>
  <c r="J38" i="17" s="1"/>
  <c r="I39" i="17"/>
  <c r="J39" i="17" s="1"/>
  <c r="I40" i="17"/>
  <c r="J40" i="17" s="1"/>
  <c r="I41" i="17"/>
  <c r="J41" i="17" s="1"/>
  <c r="I42" i="17"/>
  <c r="I43" i="17"/>
  <c r="J43" i="17" s="1"/>
  <c r="I44" i="17"/>
  <c r="J44" i="17" s="1"/>
  <c r="I45" i="17"/>
  <c r="J45" i="17" s="1"/>
  <c r="I46" i="17"/>
  <c r="J46" i="17" s="1"/>
  <c r="I47" i="17"/>
  <c r="J47" i="17" s="1"/>
  <c r="I48" i="17"/>
  <c r="J48" i="17" s="1"/>
  <c r="I49" i="17"/>
  <c r="J49" i="17" s="1"/>
  <c r="I50" i="17"/>
  <c r="J50" i="17" s="1"/>
  <c r="I51" i="17"/>
  <c r="J51" i="17" s="1"/>
  <c r="I52" i="17"/>
  <c r="J52" i="17" s="1"/>
  <c r="I53" i="17"/>
  <c r="J53" i="17" s="1"/>
  <c r="I54" i="17"/>
  <c r="J54" i="17" s="1"/>
  <c r="I55" i="17"/>
  <c r="J55" i="17" s="1"/>
  <c r="I56" i="17"/>
  <c r="J56" i="17" s="1"/>
  <c r="I57" i="17"/>
  <c r="J57" i="17" s="1"/>
  <c r="I58" i="17"/>
  <c r="J58" i="17" s="1"/>
  <c r="I59" i="17"/>
  <c r="J59" i="17" s="1"/>
  <c r="I60" i="17"/>
  <c r="J60" i="17" s="1"/>
  <c r="I61" i="17"/>
  <c r="I62" i="17"/>
  <c r="I63" i="17"/>
  <c r="I64" i="17"/>
  <c r="J64" i="17" s="1"/>
  <c r="I65" i="17"/>
  <c r="J65" i="17" s="1"/>
  <c r="I66" i="17"/>
  <c r="J66" i="17" s="1"/>
  <c r="I67" i="17"/>
  <c r="J67" i="17" s="1"/>
  <c r="I68" i="17"/>
  <c r="I69" i="17"/>
  <c r="J69" i="17" s="1"/>
  <c r="I70" i="17"/>
  <c r="J70" i="17" s="1"/>
  <c r="I71" i="17"/>
  <c r="J71" i="17" s="1"/>
  <c r="I72" i="17"/>
  <c r="J72" i="17" s="1"/>
  <c r="I73" i="17"/>
  <c r="J73" i="17" s="1"/>
  <c r="I74" i="17"/>
  <c r="J74" i="17" s="1"/>
  <c r="I75" i="17"/>
  <c r="J75" i="17" s="1"/>
  <c r="I76" i="17"/>
  <c r="J76" i="17" s="1"/>
  <c r="I77" i="17"/>
  <c r="I78" i="17"/>
  <c r="J78" i="17" s="1"/>
  <c r="I79" i="17"/>
  <c r="I80" i="17"/>
  <c r="I81" i="17"/>
  <c r="J81" i="17" s="1"/>
  <c r="I82" i="17"/>
  <c r="J82" i="17" s="1"/>
  <c r="I83" i="17"/>
  <c r="J83" i="17" s="1"/>
  <c r="I84" i="17"/>
  <c r="J84" i="17" s="1"/>
  <c r="I85" i="17"/>
  <c r="J85" i="17" s="1"/>
  <c r="I86" i="17"/>
  <c r="J86" i="17" s="1"/>
  <c r="I87" i="17"/>
  <c r="J87" i="17" s="1"/>
  <c r="I88" i="17"/>
  <c r="J88" i="17" s="1"/>
  <c r="I89" i="17"/>
  <c r="I90" i="17"/>
  <c r="I91" i="17"/>
  <c r="J91" i="17" s="1"/>
  <c r="I92" i="17"/>
  <c r="J92" i="17" s="1"/>
  <c r="I93" i="17"/>
  <c r="J93" i="17" s="1"/>
  <c r="I94" i="17"/>
  <c r="J94" i="17" s="1"/>
  <c r="I95" i="17"/>
  <c r="J95" i="17" s="1"/>
  <c r="I96" i="17"/>
  <c r="J96" i="17" s="1"/>
  <c r="I97" i="17"/>
  <c r="I98" i="17"/>
  <c r="J98" i="17" s="1"/>
  <c r="I99" i="17"/>
  <c r="J99" i="17" s="1"/>
  <c r="I100" i="17"/>
  <c r="I101" i="17"/>
  <c r="J101" i="17" s="1"/>
  <c r="I17" i="17"/>
  <c r="J17" i="17" s="1"/>
  <c r="I18" i="17"/>
  <c r="J18" i="17" s="1"/>
  <c r="I19" i="17"/>
  <c r="J19" i="17" s="1"/>
  <c r="I20" i="17"/>
  <c r="J20" i="17" s="1"/>
  <c r="I13" i="17"/>
  <c r="J13" i="17" s="1"/>
  <c r="I14" i="17"/>
  <c r="J14" i="17" s="1"/>
  <c r="I15" i="17"/>
  <c r="J15" i="17" s="1"/>
  <c r="I16" i="17"/>
  <c r="I9" i="17"/>
  <c r="J9" i="17" s="1"/>
  <c r="I10" i="17"/>
  <c r="J10" i="17" s="1"/>
  <c r="I11" i="17"/>
  <c r="J11" i="17" s="1"/>
  <c r="I12" i="17"/>
  <c r="J12" i="17" s="1"/>
  <c r="I8" i="17"/>
  <c r="J8" i="17" s="1"/>
  <c r="I7" i="17"/>
  <c r="J7" i="17" s="1"/>
  <c r="I6" i="17"/>
  <c r="J6" i="17" s="1"/>
  <c r="I5" i="17"/>
  <c r="J5" i="17" s="1"/>
  <c r="I4" i="17"/>
  <c r="J4" i="17" s="1"/>
  <c r="I3" i="17"/>
  <c r="J3" i="17" s="1"/>
  <c r="I2" i="17"/>
  <c r="J2" i="17" s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2" i="8"/>
  <c r="F46" i="8"/>
  <c r="F74" i="8"/>
  <c r="F37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F32" i="8" s="1"/>
  <c r="E33" i="8"/>
  <c r="E34" i="8"/>
  <c r="E35" i="8"/>
  <c r="E36" i="8"/>
  <c r="E3" i="8"/>
  <c r="C99" i="8"/>
  <c r="C100" i="8"/>
  <c r="C101" i="8"/>
  <c r="C59" i="8"/>
  <c r="F59" i="8" s="1"/>
  <c r="C60" i="8"/>
  <c r="F60" i="8" s="1"/>
  <c r="C61" i="8"/>
  <c r="F61" i="8" s="1"/>
  <c r="C62" i="8"/>
  <c r="F62" i="8" s="1"/>
  <c r="C63" i="8"/>
  <c r="F63" i="8" s="1"/>
  <c r="C64" i="8"/>
  <c r="F64" i="8" s="1"/>
  <c r="C65" i="8"/>
  <c r="F65" i="8" s="1"/>
  <c r="C66" i="8"/>
  <c r="F66" i="8" s="1"/>
  <c r="C67" i="8"/>
  <c r="F67" i="8" s="1"/>
  <c r="C68" i="8"/>
  <c r="F68" i="8" s="1"/>
  <c r="C69" i="8"/>
  <c r="F69" i="8" s="1"/>
  <c r="C70" i="8"/>
  <c r="F70" i="8" s="1"/>
  <c r="C71" i="8"/>
  <c r="F71" i="8" s="1"/>
  <c r="C72" i="8"/>
  <c r="F72" i="8" s="1"/>
  <c r="C73" i="8"/>
  <c r="F73" i="8" s="1"/>
  <c r="C74" i="8"/>
  <c r="C75" i="8"/>
  <c r="F75" i="8" s="1"/>
  <c r="C76" i="8"/>
  <c r="F76" i="8" s="1"/>
  <c r="C77" i="8"/>
  <c r="F77" i="8" s="1"/>
  <c r="C78" i="8"/>
  <c r="F78" i="8" s="1"/>
  <c r="C79" i="8"/>
  <c r="F79" i="8" s="1"/>
  <c r="C80" i="8"/>
  <c r="F80" i="8" s="1"/>
  <c r="C81" i="8"/>
  <c r="F81" i="8" s="1"/>
  <c r="C82" i="8"/>
  <c r="F82" i="8" s="1"/>
  <c r="C83" i="8"/>
  <c r="F83" i="8" s="1"/>
  <c r="C84" i="8"/>
  <c r="F84" i="8" s="1"/>
  <c r="C85" i="8"/>
  <c r="F85" i="8" s="1"/>
  <c r="C86" i="8"/>
  <c r="F86" i="8" s="1"/>
  <c r="C87" i="8"/>
  <c r="F87" i="8" s="1"/>
  <c r="C88" i="8"/>
  <c r="F88" i="8" s="1"/>
  <c r="C89" i="8"/>
  <c r="F89" i="8" s="1"/>
  <c r="C90" i="8"/>
  <c r="F90" i="8" s="1"/>
  <c r="C91" i="8"/>
  <c r="F91" i="8" s="1"/>
  <c r="C92" i="8"/>
  <c r="F92" i="8" s="1"/>
  <c r="C93" i="8"/>
  <c r="F93" i="8" s="1"/>
  <c r="C94" i="8"/>
  <c r="F94" i="8" s="1"/>
  <c r="C95" i="8"/>
  <c r="F95" i="8" s="1"/>
  <c r="C96" i="8"/>
  <c r="F96" i="8" s="1"/>
  <c r="C97" i="8"/>
  <c r="F97" i="8" s="1"/>
  <c r="C98" i="8"/>
  <c r="F98" i="8" s="1"/>
  <c r="C31" i="8"/>
  <c r="C32" i="8"/>
  <c r="C33" i="8"/>
  <c r="F33" i="8" s="1"/>
  <c r="C34" i="8"/>
  <c r="F34" i="8" s="1"/>
  <c r="C35" i="8"/>
  <c r="F35" i="8" s="1"/>
  <c r="C36" i="8"/>
  <c r="F36" i="8" s="1"/>
  <c r="C37" i="8"/>
  <c r="C38" i="8"/>
  <c r="F38" i="8" s="1"/>
  <c r="C41" i="8"/>
  <c r="F41" i="8" s="1"/>
  <c r="C42" i="8"/>
  <c r="C43" i="8"/>
  <c r="F43" i="8" s="1"/>
  <c r="C44" i="8"/>
  <c r="F44" i="8" s="1"/>
  <c r="C45" i="8"/>
  <c r="F45" i="8" s="1"/>
  <c r="C46" i="8"/>
  <c r="C47" i="8"/>
  <c r="C48" i="8"/>
  <c r="F48" i="8" s="1"/>
  <c r="C49" i="8"/>
  <c r="F49" i="8" s="1"/>
  <c r="C50" i="8"/>
  <c r="C51" i="8"/>
  <c r="F51" i="8" s="1"/>
  <c r="C52" i="8"/>
  <c r="F52" i="8" s="1"/>
  <c r="C53" i="8"/>
  <c r="F53" i="8" s="1"/>
  <c r="C54" i="8"/>
  <c r="F54" i="8" s="1"/>
  <c r="C55" i="8"/>
  <c r="C56" i="8"/>
  <c r="F56" i="8" s="1"/>
  <c r="C57" i="8"/>
  <c r="F57" i="8" s="1"/>
  <c r="C58" i="8"/>
  <c r="D44" i="18"/>
  <c r="B44" i="18"/>
  <c r="F42" i="18"/>
  <c r="F44" i="18" s="1"/>
  <c r="E38" i="18"/>
  <c r="C38" i="18"/>
  <c r="E37" i="18"/>
  <c r="C37" i="18"/>
  <c r="E36" i="18"/>
  <c r="C36" i="18"/>
  <c r="E35" i="18"/>
  <c r="C35" i="18"/>
  <c r="E34" i="18"/>
  <c r="C34" i="18"/>
  <c r="E33" i="18"/>
  <c r="E30" i="18"/>
  <c r="C30" i="18"/>
  <c r="C29" i="18"/>
  <c r="E24" i="18"/>
  <c r="C24" i="18"/>
  <c r="E23" i="18"/>
  <c r="C23" i="18"/>
  <c r="E22" i="18"/>
  <c r="C22" i="18"/>
  <c r="E21" i="18"/>
  <c r="C21" i="18"/>
  <c r="E20" i="18"/>
  <c r="C20" i="18"/>
  <c r="E19" i="18"/>
  <c r="C19" i="18"/>
  <c r="E18" i="18"/>
  <c r="C18" i="18"/>
  <c r="E17" i="18"/>
  <c r="C17" i="18"/>
  <c r="E16" i="18"/>
  <c r="C16" i="18"/>
  <c r="E15" i="18"/>
  <c r="C15" i="18"/>
  <c r="E14" i="18"/>
  <c r="C14" i="18"/>
  <c r="E13" i="18"/>
  <c r="C13" i="18"/>
  <c r="E12" i="18"/>
  <c r="C12" i="18"/>
  <c r="E11" i="18"/>
  <c r="C11" i="18"/>
  <c r="E10" i="18"/>
  <c r="C10" i="18"/>
  <c r="E9" i="18"/>
  <c r="C9" i="18"/>
  <c r="E8" i="18"/>
  <c r="C8" i="18"/>
  <c r="E7" i="18"/>
  <c r="C7" i="18"/>
  <c r="E6" i="18"/>
  <c r="C6" i="18"/>
  <c r="E5" i="18"/>
  <c r="C5" i="18"/>
  <c r="E4" i="18"/>
  <c r="C4" i="18"/>
  <c r="E3" i="18"/>
  <c r="C3" i="18"/>
  <c r="E2" i="18"/>
  <c r="C2" i="18"/>
  <c r="C23" i="8"/>
  <c r="C24" i="8"/>
  <c r="C22" i="8"/>
  <c r="F22" i="8" s="1"/>
  <c r="C21" i="8"/>
  <c r="C25" i="8"/>
  <c r="C10" i="8"/>
  <c r="C11" i="8"/>
  <c r="C12" i="8"/>
  <c r="C13" i="8"/>
  <c r="C14" i="8"/>
  <c r="F14" i="8" s="1"/>
  <c r="C15" i="8"/>
  <c r="F15" i="8" s="1"/>
  <c r="C7" i="8"/>
  <c r="C8" i="8"/>
  <c r="C9" i="8"/>
  <c r="C5" i="8"/>
  <c r="C6" i="8"/>
  <c r="E2" i="8"/>
  <c r="C3" i="8"/>
  <c r="C4" i="8"/>
  <c r="E139" i="15"/>
  <c r="H139" i="15"/>
  <c r="E140" i="15"/>
  <c r="H140" i="15"/>
  <c r="E141" i="15"/>
  <c r="H141" i="15"/>
  <c r="E142" i="15"/>
  <c r="F142" i="15" s="1"/>
  <c r="H142" i="15"/>
  <c r="E143" i="15"/>
  <c r="H143" i="15"/>
  <c r="E144" i="15"/>
  <c r="H144" i="15"/>
  <c r="E145" i="15"/>
  <c r="F145" i="15"/>
  <c r="H145" i="15"/>
  <c r="E146" i="15"/>
  <c r="F146" i="15"/>
  <c r="H146" i="15"/>
  <c r="E147" i="15"/>
  <c r="F147" i="15"/>
  <c r="H147" i="15"/>
  <c r="E148" i="15"/>
  <c r="H148" i="15"/>
  <c r="E149" i="15"/>
  <c r="H149" i="15"/>
  <c r="E150" i="15"/>
  <c r="F150" i="15" s="1"/>
  <c r="H150" i="15"/>
  <c r="C139" i="15"/>
  <c r="C140" i="15"/>
  <c r="C141" i="15"/>
  <c r="F141" i="15" s="1"/>
  <c r="C142" i="15"/>
  <c r="C143" i="15"/>
  <c r="C144" i="15"/>
  <c r="F144" i="15" s="1"/>
  <c r="C145" i="15"/>
  <c r="C146" i="15"/>
  <c r="C147" i="15"/>
  <c r="C148" i="15"/>
  <c r="F148" i="15" s="1"/>
  <c r="C149" i="15"/>
  <c r="F149" i="15" s="1"/>
  <c r="C150" i="15"/>
  <c r="C151" i="15"/>
  <c r="E132" i="15"/>
  <c r="E126" i="15"/>
  <c r="H126" i="15"/>
  <c r="E127" i="15"/>
  <c r="H127" i="15"/>
  <c r="C126" i="15"/>
  <c r="C127" i="15"/>
  <c r="C128" i="15"/>
  <c r="E128" i="15"/>
  <c r="H128" i="15"/>
  <c r="E129" i="15"/>
  <c r="H129" i="15"/>
  <c r="E130" i="15"/>
  <c r="H130" i="15"/>
  <c r="C129" i="15"/>
  <c r="C130" i="15"/>
  <c r="C131" i="15"/>
  <c r="E125" i="15"/>
  <c r="H125" i="15"/>
  <c r="E131" i="15"/>
  <c r="H131" i="15"/>
  <c r="H132" i="15"/>
  <c r="C125" i="15"/>
  <c r="E124" i="15"/>
  <c r="H124" i="15"/>
  <c r="E133" i="15"/>
  <c r="H133" i="15"/>
  <c r="E134" i="15"/>
  <c r="H134" i="15"/>
  <c r="E135" i="15"/>
  <c r="H135" i="15"/>
  <c r="E136" i="15"/>
  <c r="H136" i="15"/>
  <c r="E137" i="15"/>
  <c r="H137" i="15"/>
  <c r="E138" i="15"/>
  <c r="H138" i="15"/>
  <c r="E151" i="15"/>
  <c r="H151" i="15"/>
  <c r="E152" i="15"/>
  <c r="H152" i="15"/>
  <c r="C124" i="15"/>
  <c r="C132" i="15"/>
  <c r="C133" i="15"/>
  <c r="C134" i="15"/>
  <c r="C135" i="15"/>
  <c r="C136" i="15"/>
  <c r="C137" i="15"/>
  <c r="C138" i="15"/>
  <c r="C152" i="15"/>
  <c r="H122" i="15"/>
  <c r="H123" i="15"/>
  <c r="E122" i="15"/>
  <c r="E123" i="15"/>
  <c r="C122" i="15"/>
  <c r="C123" i="15"/>
  <c r="C117" i="15"/>
  <c r="E117" i="15"/>
  <c r="H117" i="15"/>
  <c r="E21" i="7"/>
  <c r="E22" i="7"/>
  <c r="E23" i="7"/>
  <c r="E24" i="7"/>
  <c r="E25" i="7"/>
  <c r="F25" i="7"/>
  <c r="E26" i="7"/>
  <c r="E27" i="7"/>
  <c r="E28" i="7"/>
  <c r="E29" i="7"/>
  <c r="F29" i="7"/>
  <c r="E30" i="7"/>
  <c r="E20" i="7"/>
  <c r="C20" i="7"/>
  <c r="C21" i="7"/>
  <c r="C22" i="7"/>
  <c r="F22" i="7" s="1"/>
  <c r="C23" i="7"/>
  <c r="F23" i="7" s="1"/>
  <c r="C24" i="7"/>
  <c r="F24" i="7" s="1"/>
  <c r="C25" i="7"/>
  <c r="C26" i="7"/>
  <c r="C27" i="7"/>
  <c r="F27" i="7" s="1"/>
  <c r="C28" i="7"/>
  <c r="E11" i="7"/>
  <c r="C11" i="7"/>
  <c r="E12" i="7"/>
  <c r="C12" i="7"/>
  <c r="E13" i="7"/>
  <c r="C13" i="7"/>
  <c r="F13" i="7" s="1"/>
  <c r="E14" i="7"/>
  <c r="F14" i="7" s="1"/>
  <c r="C14" i="7"/>
  <c r="E15" i="7"/>
  <c r="C15" i="7"/>
  <c r="F15" i="7" s="1"/>
  <c r="E16" i="7"/>
  <c r="C16" i="7"/>
  <c r="E17" i="7"/>
  <c r="C17" i="7"/>
  <c r="F17" i="7" s="1"/>
  <c r="C5" i="7"/>
  <c r="E5" i="7"/>
  <c r="C6" i="7"/>
  <c r="E6" i="7"/>
  <c r="F6" i="7"/>
  <c r="C7" i="7"/>
  <c r="E7" i="7"/>
  <c r="C8" i="7"/>
  <c r="F8" i="7" s="1"/>
  <c r="E8" i="7"/>
  <c r="C9" i="7"/>
  <c r="E9" i="7"/>
  <c r="F9" i="7"/>
  <c r="E10" i="7"/>
  <c r="C10" i="7"/>
  <c r="F10" i="7" s="1"/>
  <c r="C18" i="7"/>
  <c r="F18" i="7" s="1"/>
  <c r="E18" i="7"/>
  <c r="C19" i="7"/>
  <c r="E19" i="7"/>
  <c r="F19" i="7" s="1"/>
  <c r="C29" i="7"/>
  <c r="C30" i="7"/>
  <c r="F30" i="7" s="1"/>
  <c r="C31" i="7"/>
  <c r="E31" i="7"/>
  <c r="C32" i="7"/>
  <c r="E32" i="7"/>
  <c r="C3" i="7"/>
  <c r="C4" i="7"/>
  <c r="F4" i="7" s="1"/>
  <c r="E3" i="7"/>
  <c r="E4" i="7"/>
  <c r="E2" i="7"/>
  <c r="E28" i="15"/>
  <c r="H28" i="15"/>
  <c r="E29" i="15"/>
  <c r="H29" i="15"/>
  <c r="E30" i="15"/>
  <c r="H30" i="15"/>
  <c r="E31" i="15"/>
  <c r="H31" i="15"/>
  <c r="E32" i="15"/>
  <c r="H32" i="15"/>
  <c r="E33" i="15"/>
  <c r="H33" i="15"/>
  <c r="E34" i="15"/>
  <c r="H34" i="15"/>
  <c r="E35" i="15"/>
  <c r="H35" i="15"/>
  <c r="E36" i="15"/>
  <c r="H36" i="15"/>
  <c r="E37" i="15"/>
  <c r="H37" i="15"/>
  <c r="E38" i="15"/>
  <c r="H38" i="15"/>
  <c r="E39" i="15"/>
  <c r="H39" i="15"/>
  <c r="E40" i="15"/>
  <c r="H40" i="15"/>
  <c r="E41" i="15"/>
  <c r="H41" i="15"/>
  <c r="E42" i="15"/>
  <c r="H42" i="15"/>
  <c r="E43" i="15"/>
  <c r="H43" i="15"/>
  <c r="E44" i="15"/>
  <c r="H44" i="15"/>
  <c r="E45" i="15"/>
  <c r="H45" i="15"/>
  <c r="E46" i="15"/>
  <c r="H46" i="15"/>
  <c r="E47" i="15"/>
  <c r="H47" i="15"/>
  <c r="E48" i="15"/>
  <c r="H48" i="15"/>
  <c r="E49" i="15"/>
  <c r="H49" i="15"/>
  <c r="E50" i="15"/>
  <c r="H50" i="15"/>
  <c r="E51" i="15"/>
  <c r="H51" i="15"/>
  <c r="E52" i="15"/>
  <c r="H52" i="15"/>
  <c r="E53" i="15"/>
  <c r="H53" i="15"/>
  <c r="E54" i="15"/>
  <c r="H54" i="15"/>
  <c r="E55" i="15"/>
  <c r="H55" i="15"/>
  <c r="E56" i="15"/>
  <c r="H56" i="15"/>
  <c r="E27" i="15"/>
  <c r="C27" i="15"/>
  <c r="C28" i="15"/>
  <c r="C55" i="15"/>
  <c r="C54" i="15"/>
  <c r="C56" i="15"/>
  <c r="C49" i="15"/>
  <c r="C3" i="15"/>
  <c r="E3" i="15"/>
  <c r="C4" i="15"/>
  <c r="E4" i="15"/>
  <c r="C5" i="15"/>
  <c r="C6" i="15"/>
  <c r="E6" i="15"/>
  <c r="C7" i="15"/>
  <c r="E7" i="15"/>
  <c r="C8" i="15"/>
  <c r="E8" i="15"/>
  <c r="C9" i="15"/>
  <c r="E9" i="15"/>
  <c r="C11" i="15"/>
  <c r="E11" i="15"/>
  <c r="C12" i="15"/>
  <c r="E12" i="15"/>
  <c r="C13" i="15"/>
  <c r="E13" i="15"/>
  <c r="C14" i="15"/>
  <c r="E14" i="15"/>
  <c r="C15" i="15"/>
  <c r="E15" i="15"/>
  <c r="C16" i="15"/>
  <c r="E16" i="15"/>
  <c r="C17" i="15"/>
  <c r="E17" i="15"/>
  <c r="C18" i="15"/>
  <c r="E18" i="15"/>
  <c r="C19" i="15"/>
  <c r="C20" i="15"/>
  <c r="C21" i="15"/>
  <c r="C22" i="15"/>
  <c r="C23" i="15"/>
  <c r="C24" i="15"/>
  <c r="E24" i="15"/>
  <c r="C25" i="15"/>
  <c r="E25" i="15"/>
  <c r="C26" i="15"/>
  <c r="E26" i="15"/>
  <c r="C29" i="15"/>
  <c r="C30" i="15"/>
  <c r="C31" i="15"/>
  <c r="C32" i="15"/>
  <c r="C33" i="15"/>
  <c r="C34" i="15"/>
  <c r="C35" i="15"/>
  <c r="C36" i="15"/>
  <c r="F36" i="15" s="1"/>
  <c r="C37" i="15"/>
  <c r="C38" i="15"/>
  <c r="C39" i="15"/>
  <c r="C40" i="15"/>
  <c r="C41" i="15"/>
  <c r="C42" i="15"/>
  <c r="C43" i="15"/>
  <c r="C44" i="15"/>
  <c r="F44" i="15" s="1"/>
  <c r="C45" i="15"/>
  <c r="C46" i="15"/>
  <c r="C47" i="15"/>
  <c r="C48" i="15"/>
  <c r="C50" i="15"/>
  <c r="C51" i="15"/>
  <c r="C52" i="15"/>
  <c r="C53" i="15"/>
  <c r="C2" i="15"/>
  <c r="E2" i="15"/>
  <c r="E5" i="15"/>
  <c r="C10" i="15"/>
  <c r="E10" i="15"/>
  <c r="E19" i="15"/>
  <c r="F19" i="15" s="1"/>
  <c r="E20" i="15"/>
  <c r="E21" i="15"/>
  <c r="E22" i="15"/>
  <c r="E23" i="15"/>
  <c r="H27" i="15"/>
  <c r="C115" i="15"/>
  <c r="C116" i="15"/>
  <c r="C118" i="15"/>
  <c r="C119" i="15"/>
  <c r="C120" i="15"/>
  <c r="C121" i="15"/>
  <c r="E115" i="15"/>
  <c r="C103" i="15"/>
  <c r="E103" i="15"/>
  <c r="C104" i="15"/>
  <c r="E104" i="15"/>
  <c r="C105" i="15"/>
  <c r="E105" i="15"/>
  <c r="C106" i="15"/>
  <c r="E106" i="15"/>
  <c r="C107" i="15"/>
  <c r="E107" i="15"/>
  <c r="C108" i="15"/>
  <c r="E108" i="15"/>
  <c r="C109" i="15"/>
  <c r="E109" i="15"/>
  <c r="C110" i="15"/>
  <c r="E110" i="15"/>
  <c r="C111" i="15"/>
  <c r="E111" i="15"/>
  <c r="C112" i="15"/>
  <c r="E112" i="15"/>
  <c r="C113" i="15"/>
  <c r="E113" i="15"/>
  <c r="C114" i="15"/>
  <c r="E114" i="15"/>
  <c r="H115" i="15"/>
  <c r="E116" i="15"/>
  <c r="H116" i="15"/>
  <c r="E118" i="15"/>
  <c r="H118" i="15"/>
  <c r="E119" i="15"/>
  <c r="H119" i="15"/>
  <c r="E120" i="15"/>
  <c r="H120" i="15"/>
  <c r="E121" i="15"/>
  <c r="H121" i="15"/>
  <c r="H106" i="15"/>
  <c r="H107" i="15"/>
  <c r="H108" i="15"/>
  <c r="H109" i="15"/>
  <c r="H110" i="15"/>
  <c r="H111" i="15"/>
  <c r="H112" i="15"/>
  <c r="H113" i="15"/>
  <c r="H114" i="15"/>
  <c r="C96" i="15"/>
  <c r="E96" i="15"/>
  <c r="E95" i="15"/>
  <c r="C95" i="15"/>
  <c r="C57" i="15"/>
  <c r="E57" i="15"/>
  <c r="C58" i="15"/>
  <c r="E58" i="15"/>
  <c r="C59" i="15"/>
  <c r="E59" i="15"/>
  <c r="C60" i="15"/>
  <c r="E60" i="15"/>
  <c r="C61" i="15"/>
  <c r="E61" i="15"/>
  <c r="C62" i="15"/>
  <c r="E62" i="15"/>
  <c r="C63" i="15"/>
  <c r="E63" i="15"/>
  <c r="C64" i="15"/>
  <c r="E64" i="15"/>
  <c r="C65" i="15"/>
  <c r="E65" i="15"/>
  <c r="C66" i="15"/>
  <c r="E66" i="15"/>
  <c r="C67" i="15"/>
  <c r="E67" i="15"/>
  <c r="C68" i="15"/>
  <c r="E68" i="15"/>
  <c r="C69" i="15"/>
  <c r="E69" i="15"/>
  <c r="C70" i="15"/>
  <c r="E70" i="15"/>
  <c r="C71" i="15"/>
  <c r="E71" i="15"/>
  <c r="C72" i="15"/>
  <c r="E72" i="15"/>
  <c r="C73" i="15"/>
  <c r="E73" i="15"/>
  <c r="C74" i="15"/>
  <c r="E74" i="15"/>
  <c r="C75" i="15"/>
  <c r="E75" i="15"/>
  <c r="C76" i="15"/>
  <c r="E76" i="15"/>
  <c r="C77" i="15"/>
  <c r="E77" i="15"/>
  <c r="C78" i="15"/>
  <c r="E78" i="15"/>
  <c r="C79" i="15"/>
  <c r="E79" i="15"/>
  <c r="C80" i="15"/>
  <c r="E80" i="15"/>
  <c r="C81" i="15"/>
  <c r="E81" i="15"/>
  <c r="C82" i="15"/>
  <c r="E82" i="15"/>
  <c r="C83" i="15"/>
  <c r="E83" i="15"/>
  <c r="C84" i="15"/>
  <c r="E84" i="15"/>
  <c r="C85" i="15"/>
  <c r="E85" i="15"/>
  <c r="C86" i="15"/>
  <c r="E86" i="15"/>
  <c r="C87" i="15"/>
  <c r="E87" i="15"/>
  <c r="C88" i="15"/>
  <c r="E88" i="15"/>
  <c r="C89" i="15"/>
  <c r="E89" i="15"/>
  <c r="C90" i="15"/>
  <c r="E90" i="15"/>
  <c r="C91" i="15"/>
  <c r="E91" i="15"/>
  <c r="C92" i="15"/>
  <c r="E92" i="15"/>
  <c r="C93" i="15"/>
  <c r="E93" i="15"/>
  <c r="C94" i="15"/>
  <c r="E94" i="15"/>
  <c r="C97" i="15"/>
  <c r="E97" i="15"/>
  <c r="C98" i="15"/>
  <c r="E98" i="15"/>
  <c r="C99" i="15"/>
  <c r="E99" i="15"/>
  <c r="C100" i="15"/>
  <c r="E100" i="15"/>
  <c r="C101" i="15"/>
  <c r="E101" i="15"/>
  <c r="C102" i="15"/>
  <c r="E102" i="15"/>
  <c r="H95" i="15"/>
  <c r="H96" i="15"/>
  <c r="H97" i="15"/>
  <c r="H98" i="15"/>
  <c r="H99" i="15"/>
  <c r="H100" i="15"/>
  <c r="H101" i="15"/>
  <c r="H102" i="15"/>
  <c r="H103" i="15"/>
  <c r="H104" i="15"/>
  <c r="H105" i="15"/>
  <c r="H91" i="15"/>
  <c r="H92" i="15"/>
  <c r="H93" i="15"/>
  <c r="H94" i="15"/>
  <c r="H84" i="15"/>
  <c r="H85" i="15"/>
  <c r="H86" i="15"/>
  <c r="H87" i="15"/>
  <c r="H88" i="15"/>
  <c r="H89" i="15"/>
  <c r="H82" i="15"/>
  <c r="H83" i="15"/>
  <c r="H90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F153" i="15"/>
  <c r="F155" i="15" s="1"/>
  <c r="C13" i="2"/>
  <c r="F13" i="2" s="1"/>
  <c r="C14" i="2"/>
  <c r="F14" i="2" s="1"/>
  <c r="C15" i="2"/>
  <c r="F15" i="2" s="1"/>
  <c r="C16" i="2"/>
  <c r="F16" i="2" s="1"/>
  <c r="C17" i="2"/>
  <c r="F17" i="2" s="1"/>
  <c r="C18" i="2"/>
  <c r="F18" i="2" s="1"/>
  <c r="C19" i="2"/>
  <c r="F19" i="2" s="1"/>
  <c r="C20" i="2"/>
  <c r="F20" i="2" s="1"/>
  <c r="C21" i="2"/>
  <c r="F21" i="2" s="1"/>
  <c r="C22" i="2"/>
  <c r="F22" i="2" s="1"/>
  <c r="C4" i="2"/>
  <c r="F4" i="2" s="1"/>
  <c r="C5" i="2"/>
  <c r="F5" i="2" s="1"/>
  <c r="C6" i="2"/>
  <c r="F6" i="2" s="1"/>
  <c r="C7" i="2"/>
  <c r="F7" i="2" s="1"/>
  <c r="C8" i="2"/>
  <c r="F8" i="2" s="1"/>
  <c r="C9" i="2"/>
  <c r="F9" i="2" s="1"/>
  <c r="C10" i="2"/>
  <c r="F10" i="2" s="1"/>
  <c r="C11" i="2"/>
  <c r="F11" i="2" s="1"/>
  <c r="C12" i="2"/>
  <c r="F12" i="2" s="1"/>
  <c r="D11" i="11"/>
  <c r="G11" i="11"/>
  <c r="I3" i="11"/>
  <c r="I4" i="11"/>
  <c r="I5" i="11"/>
  <c r="I6" i="11"/>
  <c r="I7" i="11"/>
  <c r="I8" i="11"/>
  <c r="I9" i="11"/>
  <c r="I10" i="11"/>
  <c r="I2" i="11"/>
  <c r="C10" i="11"/>
  <c r="C9" i="11"/>
  <c r="H9" i="11" s="1"/>
  <c r="C2" i="14"/>
  <c r="E2" i="14"/>
  <c r="F2" i="14"/>
  <c r="C3" i="14"/>
  <c r="F3" i="14" s="1"/>
  <c r="E3" i="14"/>
  <c r="C4" i="14"/>
  <c r="E4" i="14"/>
  <c r="F4" i="14"/>
  <c r="C5" i="14"/>
  <c r="E5" i="14"/>
  <c r="F5" i="14"/>
  <c r="C6" i="14"/>
  <c r="F6" i="14" s="1"/>
  <c r="E6" i="14"/>
  <c r="C7" i="14"/>
  <c r="F7" i="14" s="1"/>
  <c r="E7" i="14"/>
  <c r="C8" i="14"/>
  <c r="E8" i="14"/>
  <c r="C9" i="14"/>
  <c r="E9" i="14"/>
  <c r="C10" i="14"/>
  <c r="F10" i="14" s="1"/>
  <c r="E10" i="14"/>
  <c r="C11" i="14"/>
  <c r="E11" i="14"/>
  <c r="C12" i="14"/>
  <c r="E12" i="14"/>
  <c r="F12" i="14"/>
  <c r="C13" i="14"/>
  <c r="F13" i="14" s="1"/>
  <c r="E13" i="14"/>
  <c r="D155" i="15"/>
  <c r="B155" i="15"/>
  <c r="C9" i="13"/>
  <c r="C3" i="13"/>
  <c r="C4" i="13"/>
  <c r="C5" i="13"/>
  <c r="C6" i="13"/>
  <c r="C7" i="13"/>
  <c r="C8" i="13"/>
  <c r="C2" i="13"/>
  <c r="C1" i="13"/>
  <c r="I25" i="13"/>
  <c r="I19" i="13"/>
  <c r="I18" i="13"/>
  <c r="J22" i="13"/>
  <c r="J24" i="13"/>
  <c r="J28" i="13"/>
  <c r="J31" i="13"/>
  <c r="J33" i="13"/>
  <c r="J36" i="13"/>
  <c r="J38" i="13"/>
  <c r="J39" i="13"/>
  <c r="J20" i="13"/>
  <c r="I1" i="13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21" i="13"/>
  <c r="I23" i="13"/>
  <c r="I26" i="13"/>
  <c r="I27" i="13"/>
  <c r="I29" i="13"/>
  <c r="I30" i="13"/>
  <c r="I32" i="13"/>
  <c r="I34" i="13"/>
  <c r="I35" i="13"/>
  <c r="I37" i="13"/>
  <c r="I40" i="13"/>
  <c r="C30" i="8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" i="12"/>
  <c r="C3" i="12"/>
  <c r="D3" i="12"/>
  <c r="C4" i="12"/>
  <c r="D4" i="12" s="1"/>
  <c r="C5" i="12"/>
  <c r="D5" i="12" s="1"/>
  <c r="C6" i="12"/>
  <c r="D6" i="12"/>
  <c r="C7" i="12"/>
  <c r="D7" i="12"/>
  <c r="C8" i="12"/>
  <c r="D8" i="12" s="1"/>
  <c r="C9" i="12"/>
  <c r="D9" i="12" s="1"/>
  <c r="C10" i="12"/>
  <c r="D10" i="12" s="1"/>
  <c r="C11" i="12"/>
  <c r="D11" i="12"/>
  <c r="C12" i="12"/>
  <c r="D12" i="12" s="1"/>
  <c r="C13" i="12"/>
  <c r="D13" i="12" s="1"/>
  <c r="C14" i="12"/>
  <c r="D14" i="12"/>
  <c r="C15" i="12"/>
  <c r="D15" i="12" s="1"/>
  <c r="C16" i="12"/>
  <c r="D16" i="12" s="1"/>
  <c r="C17" i="12"/>
  <c r="D17" i="12" s="1"/>
  <c r="C18" i="12"/>
  <c r="D18" i="12"/>
  <c r="C19" i="12"/>
  <c r="D19" i="12"/>
  <c r="C20" i="12"/>
  <c r="D20" i="12" s="1"/>
  <c r="C21" i="12"/>
  <c r="D21" i="12" s="1"/>
  <c r="C2" i="12"/>
  <c r="D2" i="12"/>
  <c r="D23" i="12"/>
  <c r="F4" i="11"/>
  <c r="F5" i="11"/>
  <c r="F6" i="11"/>
  <c r="F7" i="11"/>
  <c r="F8" i="11"/>
  <c r="F9" i="11"/>
  <c r="F10" i="11"/>
  <c r="C5" i="11"/>
  <c r="C6" i="11"/>
  <c r="C7" i="11"/>
  <c r="H7" i="11" s="1"/>
  <c r="C8" i="11"/>
  <c r="H8" i="11" s="1"/>
  <c r="C3" i="11"/>
  <c r="C4" i="11"/>
  <c r="C2" i="11"/>
  <c r="F2" i="11"/>
  <c r="F3" i="11"/>
  <c r="H3" i="11" s="1"/>
  <c r="H10" i="11"/>
  <c r="C2" i="6"/>
  <c r="E2" i="6"/>
  <c r="F2" i="6"/>
  <c r="C3" i="6"/>
  <c r="F3" i="6" s="1"/>
  <c r="E3" i="6"/>
  <c r="C4" i="6"/>
  <c r="E4" i="6"/>
  <c r="C5" i="6"/>
  <c r="E5" i="6"/>
  <c r="C6" i="6"/>
  <c r="F6" i="6" s="1"/>
  <c r="E6" i="6"/>
  <c r="C7" i="6"/>
  <c r="E7" i="6"/>
  <c r="C8" i="6"/>
  <c r="F8" i="6" s="1"/>
  <c r="E8" i="6"/>
  <c r="C9" i="6"/>
  <c r="E9" i="6"/>
  <c r="C10" i="6"/>
  <c r="E10" i="6"/>
  <c r="F10" i="6"/>
  <c r="C11" i="6"/>
  <c r="F11" i="6" s="1"/>
  <c r="E11" i="6"/>
  <c r="C12" i="6"/>
  <c r="E12" i="6"/>
  <c r="C13" i="6"/>
  <c r="E13" i="6"/>
  <c r="C14" i="6"/>
  <c r="F14" i="6" s="1"/>
  <c r="E14" i="6"/>
  <c r="C15" i="6"/>
  <c r="E15" i="6"/>
  <c r="C16" i="6"/>
  <c r="F16" i="6" s="1"/>
  <c r="E16" i="6"/>
  <c r="C17" i="6"/>
  <c r="E17" i="6"/>
  <c r="C18" i="6"/>
  <c r="E18" i="6"/>
  <c r="F18" i="6"/>
  <c r="C19" i="6"/>
  <c r="F19" i="6" s="1"/>
  <c r="E19" i="6"/>
  <c r="C20" i="6"/>
  <c r="E20" i="6"/>
  <c r="C21" i="6"/>
  <c r="E21" i="6"/>
  <c r="C22" i="6"/>
  <c r="F22" i="6" s="1"/>
  <c r="E22" i="6"/>
  <c r="D26" i="6"/>
  <c r="B26" i="6"/>
  <c r="D23" i="2"/>
  <c r="D25" i="2" s="1"/>
  <c r="C2" i="2"/>
  <c r="F2" i="2" s="1"/>
  <c r="C3" i="2"/>
  <c r="F3" i="2" s="1"/>
  <c r="B25" i="2"/>
  <c r="E23" i="2"/>
  <c r="J8" i="5"/>
  <c r="X3" i="5"/>
  <c r="V3" i="5"/>
  <c r="X4" i="5"/>
  <c r="V4" i="5"/>
  <c r="Y4" i="5"/>
  <c r="X5" i="5"/>
  <c r="Y5" i="5" s="1"/>
  <c r="V5" i="5"/>
  <c r="X6" i="5"/>
  <c r="V6" i="5"/>
  <c r="Y6" i="5"/>
  <c r="X7" i="5"/>
  <c r="V7" i="5"/>
  <c r="Y7" i="5"/>
  <c r="X8" i="5"/>
  <c r="Y8" i="5" s="1"/>
  <c r="V8" i="5"/>
  <c r="X9" i="5"/>
  <c r="V9" i="5"/>
  <c r="X10" i="5"/>
  <c r="Y10" i="5" s="1"/>
  <c r="V10" i="5"/>
  <c r="X11" i="5"/>
  <c r="V11" i="5"/>
  <c r="X12" i="5"/>
  <c r="V12" i="5"/>
  <c r="Y12" i="5"/>
  <c r="X13" i="5"/>
  <c r="Y13" i="5" s="1"/>
  <c r="V13" i="5"/>
  <c r="X14" i="5"/>
  <c r="V14" i="5"/>
  <c r="Y14" i="5"/>
  <c r="X15" i="5"/>
  <c r="V15" i="5"/>
  <c r="Y15" i="5"/>
  <c r="X16" i="5"/>
  <c r="Y16" i="5" s="1"/>
  <c r="V16" i="5"/>
  <c r="X17" i="5"/>
  <c r="V17" i="5"/>
  <c r="X18" i="5"/>
  <c r="Y18" i="5" s="1"/>
  <c r="V18" i="5"/>
  <c r="X19" i="5"/>
  <c r="V19" i="5"/>
  <c r="X20" i="5"/>
  <c r="V20" i="5"/>
  <c r="Y20" i="5"/>
  <c r="X21" i="5"/>
  <c r="Y21" i="5" s="1"/>
  <c r="V21" i="5"/>
  <c r="X22" i="5"/>
  <c r="V22" i="5"/>
  <c r="Y22" i="5"/>
  <c r="X23" i="5"/>
  <c r="V23" i="5"/>
  <c r="Y23" i="5"/>
  <c r="J24" i="5"/>
  <c r="J23" i="5"/>
  <c r="G23" i="5"/>
  <c r="C23" i="5"/>
  <c r="J22" i="5"/>
  <c r="G22" i="5"/>
  <c r="C22" i="5"/>
  <c r="J21" i="5"/>
  <c r="G21" i="5"/>
  <c r="H21" i="5" s="1"/>
  <c r="C21" i="5"/>
  <c r="J20" i="5"/>
  <c r="G20" i="5"/>
  <c r="C20" i="5"/>
  <c r="J19" i="5"/>
  <c r="G19" i="5"/>
  <c r="C19" i="5"/>
  <c r="J18" i="5"/>
  <c r="G18" i="5"/>
  <c r="C18" i="5"/>
  <c r="J17" i="5"/>
  <c r="G17" i="5"/>
  <c r="H17" i="5" s="1"/>
  <c r="C17" i="5"/>
  <c r="J16" i="5"/>
  <c r="G16" i="5"/>
  <c r="C16" i="5"/>
  <c r="J15" i="5"/>
  <c r="G15" i="5"/>
  <c r="C15" i="5"/>
  <c r="J14" i="5"/>
  <c r="G14" i="5"/>
  <c r="C14" i="5"/>
  <c r="J13" i="5"/>
  <c r="G13" i="5"/>
  <c r="H13" i="5" s="1"/>
  <c r="C13" i="5"/>
  <c r="J12" i="5"/>
  <c r="G12" i="5"/>
  <c r="C12" i="5"/>
  <c r="J11" i="5"/>
  <c r="G11" i="5"/>
  <c r="C11" i="5"/>
  <c r="J10" i="5"/>
  <c r="G10" i="5"/>
  <c r="C10" i="5"/>
  <c r="J9" i="5"/>
  <c r="G9" i="5"/>
  <c r="H9" i="5" s="1"/>
  <c r="C9" i="5"/>
  <c r="G8" i="5"/>
  <c r="C8" i="5"/>
  <c r="H8" i="5"/>
  <c r="J7" i="5"/>
  <c r="G7" i="5"/>
  <c r="C7" i="5"/>
  <c r="H7" i="5"/>
  <c r="J6" i="5"/>
  <c r="G6" i="5"/>
  <c r="C6" i="5"/>
  <c r="H6" i="5"/>
  <c r="J5" i="5"/>
  <c r="G5" i="5"/>
  <c r="C5" i="5"/>
  <c r="H5" i="5"/>
  <c r="J4" i="5"/>
  <c r="G4" i="5"/>
  <c r="C4" i="5"/>
  <c r="H4" i="5"/>
  <c r="J3" i="5"/>
  <c r="G3" i="5"/>
  <c r="C3" i="5"/>
  <c r="H3" i="5"/>
  <c r="C2" i="7"/>
  <c r="F2" i="7"/>
  <c r="D35" i="7"/>
  <c r="B35" i="7"/>
  <c r="C16" i="8"/>
  <c r="C17" i="8"/>
  <c r="C18" i="8"/>
  <c r="C19" i="8"/>
  <c r="C20" i="8"/>
  <c r="C26" i="8"/>
  <c r="C27" i="8"/>
  <c r="F27" i="8" s="1"/>
  <c r="C28" i="8"/>
  <c r="C29" i="8"/>
  <c r="C2" i="8"/>
  <c r="C39" i="8"/>
  <c r="I6" i="20" l="1"/>
  <c r="I4" i="20"/>
  <c r="I24" i="20"/>
  <c r="I44" i="20"/>
  <c r="I20" i="20"/>
  <c r="I16" i="20"/>
  <c r="I39" i="20"/>
  <c r="I23" i="20"/>
  <c r="I46" i="20"/>
  <c r="I42" i="20"/>
  <c r="I30" i="20"/>
  <c r="I17" i="20"/>
  <c r="I47" i="20"/>
  <c r="I40" i="20"/>
  <c r="I38" i="20"/>
  <c r="I36" i="20"/>
  <c r="I29" i="20"/>
  <c r="I28" i="20"/>
  <c r="I32" i="20"/>
  <c r="I31" i="20"/>
  <c r="I26" i="20"/>
  <c r="I15" i="20"/>
  <c r="I12" i="20"/>
  <c r="I11" i="20"/>
  <c r="I27" i="20"/>
  <c r="I18" i="20"/>
  <c r="I43" i="20"/>
  <c r="I34" i="20"/>
  <c r="I22" i="20"/>
  <c r="I13" i="20"/>
  <c r="I49" i="20"/>
  <c r="I3" i="20"/>
  <c r="I57" i="20"/>
  <c r="I53" i="20"/>
  <c r="I56" i="20"/>
  <c r="I54" i="20"/>
  <c r="I55" i="20"/>
  <c r="I52" i="20"/>
  <c r="I51" i="20"/>
  <c r="I50" i="20"/>
  <c r="I48" i="20"/>
  <c r="F11" i="11"/>
  <c r="F32" i="7"/>
  <c r="F5" i="7"/>
  <c r="F28" i="7"/>
  <c r="F20" i="7"/>
  <c r="F18" i="18"/>
  <c r="F22" i="18"/>
  <c r="F37" i="18"/>
  <c r="H16" i="5"/>
  <c r="Y11" i="5"/>
  <c r="F12" i="6"/>
  <c r="C11" i="11"/>
  <c r="H11" i="5"/>
  <c r="H19" i="5"/>
  <c r="Y17" i="5"/>
  <c r="F15" i="6"/>
  <c r="E23" i="6"/>
  <c r="H4" i="11"/>
  <c r="F9" i="14"/>
  <c r="F26" i="7"/>
  <c r="F55" i="8"/>
  <c r="F47" i="8"/>
  <c r="F100" i="8"/>
  <c r="F39" i="18"/>
  <c r="F9" i="6"/>
  <c r="H14" i="5"/>
  <c r="H22" i="5"/>
  <c r="F21" i="6"/>
  <c r="F5" i="6"/>
  <c r="F8" i="14"/>
  <c r="F31" i="7"/>
  <c r="F7" i="7"/>
  <c r="F16" i="7"/>
  <c r="F99" i="8"/>
  <c r="F20" i="6"/>
  <c r="F17" i="6"/>
  <c r="C23" i="6"/>
  <c r="F11" i="14"/>
  <c r="F12" i="7"/>
  <c r="F33" i="7" s="1"/>
  <c r="F35" i="7" s="1"/>
  <c r="F32" i="18"/>
  <c r="F39" i="8"/>
  <c r="H12" i="5"/>
  <c r="Y3" i="5"/>
  <c r="H15" i="5"/>
  <c r="Y9" i="5"/>
  <c r="F7" i="6"/>
  <c r="H6" i="11"/>
  <c r="H11" i="11" s="1"/>
  <c r="F11" i="7"/>
  <c r="F139" i="15"/>
  <c r="F28" i="18"/>
  <c r="H20" i="5"/>
  <c r="Y19" i="5"/>
  <c r="H23" i="5"/>
  <c r="H10" i="5"/>
  <c r="H18" i="5"/>
  <c r="F13" i="6"/>
  <c r="H2" i="11"/>
  <c r="H5" i="11"/>
  <c r="I11" i="11"/>
  <c r="F3" i="7"/>
  <c r="F21" i="7"/>
  <c r="F58" i="8"/>
  <c r="F50" i="8"/>
  <c r="F42" i="8"/>
  <c r="F7" i="18"/>
  <c r="F15" i="18"/>
  <c r="F34" i="18"/>
  <c r="F4" i="18"/>
  <c r="F8" i="18"/>
  <c r="F12" i="18"/>
  <c r="F16" i="18"/>
  <c r="F24" i="18"/>
  <c r="F29" i="18"/>
  <c r="F19" i="18"/>
  <c r="F23" i="18"/>
  <c r="F33" i="18"/>
  <c r="F38" i="18"/>
  <c r="F5" i="18"/>
  <c r="F13" i="18"/>
  <c r="F21" i="18"/>
  <c r="F35" i="18"/>
  <c r="F25" i="18"/>
  <c r="F2" i="18"/>
  <c r="F6" i="18"/>
  <c r="F10" i="18"/>
  <c r="F14" i="18"/>
  <c r="F36" i="18"/>
  <c r="F26" i="18"/>
  <c r="F3" i="18"/>
  <c r="F9" i="18"/>
  <c r="F20" i="18"/>
  <c r="F11" i="18"/>
  <c r="F17" i="18"/>
  <c r="F30" i="18"/>
  <c r="F101" i="8"/>
  <c r="F9" i="8"/>
  <c r="F24" i="8"/>
  <c r="F11" i="8"/>
  <c r="C40" i="8"/>
  <c r="F40" i="8" s="1"/>
  <c r="F23" i="8"/>
  <c r="F25" i="8"/>
  <c r="F10" i="8"/>
  <c r="F5" i="8"/>
  <c r="F31" i="8"/>
  <c r="F21" i="8"/>
  <c r="F12" i="8"/>
  <c r="F13" i="8"/>
  <c r="F30" i="8"/>
  <c r="F8" i="8"/>
  <c r="F7" i="8"/>
  <c r="F6" i="8"/>
  <c r="F19" i="8"/>
  <c r="F28" i="8"/>
  <c r="F18" i="8"/>
  <c r="F20" i="8"/>
  <c r="F17" i="8"/>
  <c r="F29" i="8"/>
  <c r="F26" i="8"/>
  <c r="F16" i="8"/>
  <c r="F4" i="8"/>
  <c r="F3" i="8"/>
  <c r="F2" i="8"/>
  <c r="F143" i="15"/>
  <c r="F140" i="15"/>
  <c r="F51" i="15"/>
  <c r="F130" i="15"/>
  <c r="F129" i="15"/>
  <c r="F126" i="15"/>
  <c r="F151" i="15"/>
  <c r="F128" i="15"/>
  <c r="F133" i="15"/>
  <c r="F127" i="15"/>
  <c r="F132" i="15"/>
  <c r="G132" i="15" s="1"/>
  <c r="F124" i="15"/>
  <c r="F131" i="15"/>
  <c r="F137" i="15"/>
  <c r="F135" i="15"/>
  <c r="F136" i="15"/>
  <c r="F138" i="15"/>
  <c r="F152" i="15"/>
  <c r="F134" i="15"/>
  <c r="F125" i="15"/>
  <c r="F43" i="15"/>
  <c r="F35" i="15"/>
  <c r="F45" i="15"/>
  <c r="F49" i="15"/>
  <c r="F60" i="15"/>
  <c r="F95" i="15"/>
  <c r="F27" i="15"/>
  <c r="G27" i="15" s="1"/>
  <c r="F74" i="15"/>
  <c r="F48" i="15"/>
  <c r="F40" i="15"/>
  <c r="F32" i="15"/>
  <c r="F28" i="15"/>
  <c r="F39" i="15"/>
  <c r="F123" i="15"/>
  <c r="F122" i="15"/>
  <c r="F84" i="15"/>
  <c r="F80" i="15"/>
  <c r="F76" i="15"/>
  <c r="F41" i="15"/>
  <c r="F4" i="15"/>
  <c r="F68" i="15"/>
  <c r="F113" i="15"/>
  <c r="F114" i="15"/>
  <c r="F24" i="15"/>
  <c r="F54" i="15"/>
  <c r="F94" i="15"/>
  <c r="F90" i="15"/>
  <c r="F70" i="15"/>
  <c r="F103" i="15"/>
  <c r="G103" i="15" s="1"/>
  <c r="F50" i="15"/>
  <c r="F55" i="15"/>
  <c r="F17" i="15"/>
  <c r="F109" i="15"/>
  <c r="F46" i="15"/>
  <c r="F13" i="15"/>
  <c r="F83" i="15"/>
  <c r="F79" i="15"/>
  <c r="F121" i="15"/>
  <c r="F2" i="15"/>
  <c r="G2" i="15" s="1"/>
  <c r="F3" i="15"/>
  <c r="F78" i="15"/>
  <c r="F96" i="15"/>
  <c r="F52" i="15"/>
  <c r="F26" i="15"/>
  <c r="F56" i="15"/>
  <c r="F101" i="15"/>
  <c r="F99" i="15"/>
  <c r="F85" i="15"/>
  <c r="F62" i="15"/>
  <c r="F58" i="15"/>
  <c r="F111" i="15"/>
  <c r="F64" i="15"/>
  <c r="F69" i="15"/>
  <c r="F65" i="15"/>
  <c r="F10" i="15"/>
  <c r="F117" i="15"/>
  <c r="F67" i="15"/>
  <c r="F107" i="15"/>
  <c r="F34" i="15"/>
  <c r="F6" i="15"/>
  <c r="F20" i="15"/>
  <c r="F92" i="15"/>
  <c r="F97" i="15"/>
  <c r="F88" i="15"/>
  <c r="F63" i="15"/>
  <c r="F33" i="15"/>
  <c r="F5" i="15"/>
  <c r="F66" i="15"/>
  <c r="F18" i="15"/>
  <c r="F14" i="15"/>
  <c r="F105" i="15"/>
  <c r="F102" i="15"/>
  <c r="F86" i="15"/>
  <c r="F38" i="15"/>
  <c r="F23" i="15"/>
  <c r="F8" i="15"/>
  <c r="F37" i="15"/>
  <c r="F29" i="15"/>
  <c r="F98" i="15"/>
  <c r="F82" i="15"/>
  <c r="F72" i="15"/>
  <c r="F104" i="15"/>
  <c r="F120" i="15"/>
  <c r="F53" i="15"/>
  <c r="F91" i="15"/>
  <c r="F75" i="15"/>
  <c r="F59" i="15"/>
  <c r="F110" i="15"/>
  <c r="F119" i="15"/>
  <c r="F22" i="15"/>
  <c r="F42" i="15"/>
  <c r="F21" i="15"/>
  <c r="F81" i="15"/>
  <c r="F87" i="15"/>
  <c r="F71" i="15"/>
  <c r="F106" i="15"/>
  <c r="F93" i="15"/>
  <c r="F77" i="15"/>
  <c r="F61" i="15"/>
  <c r="F112" i="15"/>
  <c r="F25" i="15"/>
  <c r="F16" i="15"/>
  <c r="F12" i="15"/>
  <c r="F7" i="15"/>
  <c r="F100" i="15"/>
  <c r="F89" i="15"/>
  <c r="F73" i="15"/>
  <c r="F57" i="15"/>
  <c r="G57" i="15" s="1"/>
  <c r="F108" i="15"/>
  <c r="F47" i="15"/>
  <c r="F31" i="15"/>
  <c r="F15" i="15"/>
  <c r="F11" i="15"/>
  <c r="F30" i="15"/>
  <c r="F9" i="15"/>
  <c r="F14" i="14"/>
  <c r="F23" i="2"/>
  <c r="F4" i="6"/>
  <c r="F23" i="6" s="1"/>
  <c r="F26" i="6" s="1"/>
  <c r="F118" i="15"/>
  <c r="F115" i="15"/>
  <c r="F116" i="15"/>
  <c r="J102" i="17"/>
  <c r="Y24" i="5" l="1"/>
  <c r="G28" i="15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104" i="15"/>
  <c r="G105" i="15" s="1"/>
  <c r="G106" i="15" s="1"/>
  <c r="G107" i="15" s="1"/>
  <c r="G108" i="15" s="1"/>
  <c r="G109" i="15" s="1"/>
  <c r="G110" i="15" s="1"/>
  <c r="G111" i="15" s="1"/>
  <c r="G112" i="15" s="1"/>
  <c r="G113" i="15" s="1"/>
  <c r="G114" i="15" s="1"/>
  <c r="G115" i="15" s="1"/>
  <c r="G116" i="15" s="1"/>
  <c r="G3" i="15"/>
  <c r="G4" i="15" s="1"/>
  <c r="G5" i="15" s="1"/>
  <c r="G6" i="15" s="1"/>
  <c r="G58" i="15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G101" i="15" s="1"/>
  <c r="G102" i="15" s="1"/>
  <c r="G7" i="15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F25" i="2"/>
  <c r="G117" i="15" l="1"/>
  <c r="G118" i="15" s="1"/>
  <c r="G119" i="15" s="1"/>
  <c r="G120" i="15" s="1"/>
  <c r="G121" i="15" s="1"/>
  <c r="G122" i="15" s="1"/>
  <c r="G123" i="15" s="1"/>
  <c r="G124" i="15" s="1"/>
  <c r="G125" i="15" l="1"/>
  <c r="G126" i="15" s="1"/>
  <c r="G127" i="15" s="1"/>
  <c r="G128" i="15" l="1"/>
  <c r="G129" i="15" s="1"/>
  <c r="G130" i="15" s="1"/>
  <c r="G131" i="15" s="1"/>
  <c r="G133" i="15" s="1"/>
  <c r="G134" i="15" s="1"/>
  <c r="G135" i="15" s="1"/>
  <c r="G136" i="15" s="1"/>
  <c r="G137" i="15" s="1"/>
  <c r="G138" i="15" s="1"/>
  <c r="G139" i="15" l="1"/>
  <c r="G140" i="15" s="1"/>
  <c r="G141" i="15" s="1"/>
  <c r="G142" i="15" s="1"/>
  <c r="G143" i="15" s="1"/>
  <c r="G144" i="15" s="1"/>
  <c r="G145" i="15" s="1"/>
  <c r="G146" i="15" s="1"/>
  <c r="G147" i="15" s="1"/>
  <c r="G148" i="15" s="1"/>
  <c r="G149" i="15" s="1"/>
  <c r="G150" i="15" s="1"/>
  <c r="G151" i="15" s="1"/>
  <c r="G152" i="15" s="1"/>
</calcChain>
</file>

<file path=xl/sharedStrings.xml><?xml version="1.0" encoding="utf-8"?>
<sst xmlns="http://schemas.openxmlformats.org/spreadsheetml/2006/main" count="2038" uniqueCount="879">
  <si>
    <t>level</t>
    <phoneticPr fontId="2"/>
  </si>
  <si>
    <t>point</t>
    <phoneticPr fontId="2"/>
  </si>
  <si>
    <t>frame</t>
    <phoneticPr fontId="2"/>
  </si>
  <si>
    <t>total</t>
    <phoneticPr fontId="2"/>
  </si>
  <si>
    <t>Lv</t>
    <phoneticPr fontId="2"/>
  </si>
  <si>
    <t>前回</t>
    <rPh sb="0" eb="2">
      <t>ゼンカイ</t>
    </rPh>
    <phoneticPr fontId="2"/>
  </si>
  <si>
    <t>各</t>
    <rPh sb="0" eb="1">
      <t>カク</t>
    </rPh>
    <phoneticPr fontId="2"/>
  </si>
  <si>
    <t>差</t>
    <rPh sb="0" eb="1">
      <t>サ</t>
    </rPh>
    <phoneticPr fontId="2"/>
  </si>
  <si>
    <t>前々回</t>
    <rPh sb="0" eb="3">
      <t>ゼンゼンカイ</t>
    </rPh>
    <phoneticPr fontId="2"/>
  </si>
  <si>
    <t>virus</t>
    <phoneticPr fontId="2"/>
  </si>
  <si>
    <t>現行</t>
    <rPh sb="0" eb="2">
      <t>ゲンコウ</t>
    </rPh>
    <phoneticPr fontId="2"/>
  </si>
  <si>
    <t>new</t>
    <phoneticPr fontId="2"/>
  </si>
  <si>
    <t>現行</t>
    <rPh sb="0" eb="2">
      <t>ゲンコウ</t>
    </rPh>
    <phoneticPr fontId="2"/>
  </si>
  <si>
    <t>new</t>
    <phoneticPr fontId="2"/>
  </si>
  <si>
    <t>序</t>
    <rPh sb="0" eb="1">
      <t>ジョ</t>
    </rPh>
    <phoneticPr fontId="2"/>
  </si>
  <si>
    <t>リムルダール</t>
    <phoneticPr fontId="2"/>
  </si>
  <si>
    <t>ガライのはか</t>
    <phoneticPr fontId="2"/>
  </si>
  <si>
    <t>たいようのいし</t>
    <phoneticPr fontId="2"/>
  </si>
  <si>
    <t>ドムドーラ</t>
    <phoneticPr fontId="2"/>
  </si>
  <si>
    <t>ロトのしるし</t>
    <phoneticPr fontId="2"/>
  </si>
  <si>
    <t>あめのほこら</t>
    <phoneticPr fontId="2"/>
  </si>
  <si>
    <t>せいなるほこら</t>
    <phoneticPr fontId="2"/>
  </si>
  <si>
    <t>movie end</t>
    <phoneticPr fontId="2"/>
  </si>
  <si>
    <t>まのしま</t>
    <phoneticPr fontId="2"/>
  </si>
  <si>
    <t>framerate</t>
    <phoneticPr fontId="2"/>
  </si>
  <si>
    <t>f</t>
    <phoneticPr fontId="2"/>
  </si>
  <si>
    <t>サマルトリア城</t>
    <phoneticPr fontId="2"/>
  </si>
  <si>
    <t>ゆうしゃのいずみ</t>
    <phoneticPr fontId="2"/>
  </si>
  <si>
    <t>サマルトリアの王子</t>
    <rPh sb="7" eb="9">
      <t>オウジ</t>
    </rPh>
    <phoneticPr fontId="2"/>
  </si>
  <si>
    <t>ラーのかがみ</t>
    <phoneticPr fontId="2"/>
  </si>
  <si>
    <t>かぜのとう</t>
    <phoneticPr fontId="2"/>
  </si>
  <si>
    <t>ムーンブルクの王女</t>
    <rPh sb="7" eb="9">
      <t>オウジョ</t>
    </rPh>
    <phoneticPr fontId="2"/>
  </si>
  <si>
    <t>ドラゴンのつの</t>
    <phoneticPr fontId="2"/>
  </si>
  <si>
    <t>ルプガナ</t>
    <phoneticPr fontId="2"/>
  </si>
  <si>
    <t>ザハン</t>
    <phoneticPr fontId="2"/>
  </si>
  <si>
    <t>ほのおのほこら</t>
    <phoneticPr fontId="2"/>
  </si>
  <si>
    <t>ペルポイ</t>
    <phoneticPr fontId="2"/>
  </si>
  <si>
    <t>みずのもんしょう</t>
    <phoneticPr fontId="2"/>
  </si>
  <si>
    <t>だいとうだい</t>
    <phoneticPr fontId="2"/>
  </si>
  <si>
    <t>テパ</t>
    <phoneticPr fontId="2"/>
  </si>
  <si>
    <t>まんげつのとう</t>
    <phoneticPr fontId="2"/>
  </si>
  <si>
    <t>かいていのどうくつ</t>
    <phoneticPr fontId="2"/>
  </si>
  <si>
    <t>いのちのもんしょう</t>
    <phoneticPr fontId="2"/>
  </si>
  <si>
    <t>デルコンダル</t>
    <phoneticPr fontId="2"/>
  </si>
  <si>
    <t>せいれいのほこら</t>
    <phoneticPr fontId="2"/>
  </si>
  <si>
    <t>ロンダルキアへの洞窟</t>
    <rPh sb="0" eb="10">
      <t>ロンダルキア</t>
    </rPh>
    <phoneticPr fontId="2"/>
  </si>
  <si>
    <t>アトラス</t>
    <phoneticPr fontId="2"/>
  </si>
  <si>
    <t>バズズ</t>
    <phoneticPr fontId="2"/>
  </si>
  <si>
    <t>ベリアル</t>
    <phoneticPr fontId="2"/>
  </si>
  <si>
    <t>ハーゴン</t>
    <phoneticPr fontId="2"/>
  </si>
  <si>
    <t>シドー</t>
    <phoneticPr fontId="2"/>
  </si>
  <si>
    <t>s</t>
    <phoneticPr fontId="2"/>
  </si>
  <si>
    <t>score</t>
    <phoneticPr fontId="2"/>
  </si>
  <si>
    <t>alice</t>
    <phoneticPr fontId="2"/>
  </si>
  <si>
    <t>佐天涙子1</t>
    <rPh sb="0" eb="4">
      <t>サテン</t>
    </rPh>
    <phoneticPr fontId="4"/>
  </si>
  <si>
    <t>佐天涙子2</t>
    <rPh sb="0" eb="4">
      <t>サテン</t>
    </rPh>
    <phoneticPr fontId="4"/>
  </si>
  <si>
    <t>初春飾利1</t>
    <rPh sb="0" eb="4">
      <t>ウイハルカ</t>
    </rPh>
    <phoneticPr fontId="4"/>
  </si>
  <si>
    <t>初春飾利2</t>
    <rPh sb="0" eb="4">
      <t>ウイハルカ</t>
    </rPh>
    <phoneticPr fontId="4"/>
  </si>
  <si>
    <t>大ガード</t>
    <rPh sb="0" eb="1">
      <t>ダイ</t>
    </rPh>
    <phoneticPr fontId="4"/>
  </si>
  <si>
    <t>白井黒子</t>
    <rPh sb="0" eb="4">
      <t>シライク</t>
    </rPh>
    <phoneticPr fontId="4"/>
  </si>
  <si>
    <t>御坂10032 1</t>
    <rPh sb="0" eb="2">
      <t>ミサカ</t>
    </rPh>
    <phoneticPr fontId="4"/>
  </si>
  <si>
    <t>御坂10032 2</t>
    <rPh sb="0" eb="2">
      <t>ミサカ</t>
    </rPh>
    <phoneticPr fontId="4"/>
  </si>
  <si>
    <t>movie end</t>
    <phoneticPr fontId="4"/>
  </si>
  <si>
    <t>1-1</t>
    <phoneticPr fontId="4"/>
  </si>
  <si>
    <t>1-2</t>
    <phoneticPr fontId="4"/>
  </si>
  <si>
    <t>1-3</t>
    <phoneticPr fontId="4"/>
  </si>
  <si>
    <t>2-1</t>
    <phoneticPr fontId="4"/>
  </si>
  <si>
    <t>2-2</t>
    <phoneticPr fontId="4"/>
  </si>
  <si>
    <t>2-3</t>
    <phoneticPr fontId="4"/>
  </si>
  <si>
    <t>3-1</t>
    <phoneticPr fontId="4"/>
  </si>
  <si>
    <t>3-2</t>
    <phoneticPr fontId="4"/>
  </si>
  <si>
    <t>3-3</t>
    <phoneticPr fontId="4"/>
  </si>
  <si>
    <t>4-1</t>
    <phoneticPr fontId="4"/>
  </si>
  <si>
    <t>4-2</t>
    <phoneticPr fontId="4"/>
  </si>
  <si>
    <t>4-3</t>
    <phoneticPr fontId="4"/>
  </si>
  <si>
    <t>今回</t>
    <rPh sb="0" eb="2">
      <t>コンカイ</t>
    </rPh>
    <phoneticPr fontId="4"/>
  </si>
  <si>
    <t>前回</t>
    <rPh sb="0" eb="2">
      <t>ゼンカイ</t>
    </rPh>
    <phoneticPr fontId="4"/>
  </si>
  <si>
    <t>star</t>
    <phoneticPr fontId="2"/>
  </si>
  <si>
    <t>score差</t>
    <rPh sb="5" eb="6">
      <t>サ</t>
    </rPh>
    <phoneticPr fontId="2"/>
  </si>
  <si>
    <t>star差</t>
    <rPh sb="4" eb="5">
      <t>サ</t>
    </rPh>
    <phoneticPr fontId="2"/>
  </si>
  <si>
    <t>star</t>
    <phoneticPr fontId="2"/>
  </si>
  <si>
    <t>1戦目</t>
    <rPh sb="1" eb="3">
      <t>センメ</t>
    </rPh>
    <phoneticPr fontId="2"/>
  </si>
  <si>
    <t>2戦目</t>
    <rPh sb="1" eb="3">
      <t>センメ</t>
    </rPh>
    <phoneticPr fontId="2"/>
  </si>
  <si>
    <t>3戦目</t>
    <rPh sb="1" eb="3">
      <t>センメ</t>
    </rPh>
    <phoneticPr fontId="2"/>
  </si>
  <si>
    <t>ミスター　ハン</t>
    <phoneticPr fontId="2"/>
  </si>
  <si>
    <t>ラゴス</t>
    <phoneticPr fontId="2"/>
  </si>
  <si>
    <t>ビビアン</t>
    <phoneticPr fontId="2"/>
  </si>
  <si>
    <t>サイモン</t>
    <phoneticPr fontId="2"/>
  </si>
  <si>
    <t>ベロリンマン</t>
    <phoneticPr fontId="2"/>
  </si>
  <si>
    <t>rr</t>
    <phoneticPr fontId="2"/>
  </si>
  <si>
    <t>ボンモール in</t>
    <phoneticPr fontId="2"/>
  </si>
  <si>
    <t>ボンモール out</t>
    <phoneticPr fontId="2"/>
  </si>
  <si>
    <t>ドン　ガアデ</t>
    <phoneticPr fontId="2"/>
  </si>
  <si>
    <t>エンドールin 1</t>
    <phoneticPr fontId="2"/>
  </si>
  <si>
    <t>おうのてがみ</t>
    <phoneticPr fontId="2"/>
  </si>
  <si>
    <t>洞窟 in</t>
    <rPh sb="0" eb="2">
      <t>ドウクツ</t>
    </rPh>
    <phoneticPr fontId="2"/>
  </si>
  <si>
    <t>牢屋 in</t>
    <rPh sb="0" eb="2">
      <t>ロウヤ</t>
    </rPh>
    <phoneticPr fontId="2"/>
  </si>
  <si>
    <t>おうじのてがみ・トーマス</t>
    <phoneticPr fontId="2"/>
  </si>
  <si>
    <t>ボンモール out 2</t>
    <phoneticPr fontId="2"/>
  </si>
  <si>
    <t>洞窟 B2F</t>
    <rPh sb="0" eb="2">
      <t>ドウクツ</t>
    </rPh>
    <phoneticPr fontId="2"/>
  </si>
  <si>
    <t>洞窟 B1F</t>
    <rPh sb="0" eb="2">
      <t>ドウクツ</t>
    </rPh>
    <phoneticPr fontId="2"/>
  </si>
  <si>
    <t>洞窟 B3F</t>
    <rPh sb="0" eb="2">
      <t>ドウクツ</t>
    </rPh>
    <phoneticPr fontId="2"/>
  </si>
  <si>
    <t>そらとぶくつ</t>
    <phoneticPr fontId="2"/>
  </si>
  <si>
    <t>湖の塔</t>
    <rPh sb="0" eb="1">
      <t>ミズウミ</t>
    </rPh>
    <rPh sb="2" eb="3">
      <t>トウ</t>
    </rPh>
    <phoneticPr fontId="2"/>
  </si>
  <si>
    <t>3戦目 in</t>
    <rPh sb="1" eb="3">
      <t>センメ</t>
    </rPh>
    <phoneticPr fontId="2"/>
  </si>
  <si>
    <t>レベル4</t>
    <phoneticPr fontId="2"/>
  </si>
  <si>
    <t>湖の塔 out</t>
    <rPh sb="0" eb="1">
      <t>ミズウミ</t>
    </rPh>
    <rPh sb="2" eb="3">
      <t>トウ</t>
    </rPh>
    <phoneticPr fontId="2"/>
  </si>
  <si>
    <t>バトランド城下町 3</t>
    <phoneticPr fontId="2"/>
  </si>
  <si>
    <t>バトランド城</t>
    <rPh sb="5" eb="6">
      <t>ジョウ</t>
    </rPh>
    <phoneticPr fontId="2"/>
  </si>
  <si>
    <t>レベル11</t>
    <phoneticPr fontId="2"/>
  </si>
  <si>
    <t>OP</t>
    <phoneticPr fontId="2"/>
  </si>
  <si>
    <t>序</t>
    <rPh sb="0" eb="1">
      <t>ジョ</t>
    </rPh>
    <phoneticPr fontId="2"/>
  </si>
  <si>
    <t>バトランド</t>
    <phoneticPr fontId="2"/>
  </si>
  <si>
    <t>イムルへの洞窟</t>
    <rPh sb="5" eb="7">
      <t>ドウクツ</t>
    </rPh>
    <phoneticPr fontId="2"/>
  </si>
  <si>
    <t>フレア</t>
    <phoneticPr fontId="2"/>
  </si>
  <si>
    <t>アレクス</t>
    <phoneticPr fontId="2"/>
  </si>
  <si>
    <t>ひみつのあそびば</t>
    <phoneticPr fontId="2"/>
  </si>
  <si>
    <t>湖</t>
    <rPh sb="0" eb="1">
      <t>ミズウミ</t>
    </rPh>
    <phoneticPr fontId="2"/>
  </si>
  <si>
    <t>キメラのつばさ</t>
    <phoneticPr fontId="2"/>
  </si>
  <si>
    <t>はじゃのつるぎ</t>
    <phoneticPr fontId="2"/>
  </si>
  <si>
    <t>イムル</t>
    <phoneticPr fontId="2"/>
  </si>
  <si>
    <t>せんべつ</t>
    <phoneticPr fontId="2"/>
  </si>
  <si>
    <t>第一章 完</t>
    <rPh sb="0" eb="3">
      <t>ダイイチショウ</t>
    </rPh>
    <rPh sb="4" eb="5">
      <t>カン</t>
    </rPh>
    <phoneticPr fontId="2"/>
  </si>
  <si>
    <t>ぎんのめがみぞう</t>
    <phoneticPr fontId="2"/>
  </si>
  <si>
    <t>4戦目</t>
    <rPh sb="1" eb="3">
      <t>センメ</t>
    </rPh>
    <phoneticPr fontId="2"/>
  </si>
  <si>
    <t>レイクナバ</t>
    <phoneticPr fontId="2"/>
  </si>
  <si>
    <t>はがねのよろい</t>
    <phoneticPr fontId="2"/>
  </si>
  <si>
    <t>ボンモール</t>
    <phoneticPr fontId="2"/>
  </si>
  <si>
    <t>てつのよろい1</t>
    <phoneticPr fontId="2"/>
  </si>
  <si>
    <t>てつのよろい2</t>
    <phoneticPr fontId="2"/>
  </si>
  <si>
    <t>はがねのつるぎ2</t>
    <phoneticPr fontId="2"/>
  </si>
  <si>
    <t>キメラのつばさ10</t>
    <phoneticPr fontId="2"/>
  </si>
  <si>
    <t>ぎんのめがみぞう売却</t>
    <rPh sb="8" eb="10">
      <t>バイキャク</t>
    </rPh>
    <phoneticPr fontId="2"/>
  </si>
  <si>
    <t>エンドール2</t>
    <phoneticPr fontId="2"/>
  </si>
  <si>
    <t>はがねのつるぎ5</t>
  </si>
  <si>
    <t>はがねのつるぎ6</t>
  </si>
  <si>
    <t>はがねのつるぎ7</t>
  </si>
  <si>
    <t>はがねのつるぎ8</t>
  </si>
  <si>
    <t>はがねのつるぎ4</t>
    <phoneticPr fontId="2"/>
  </si>
  <si>
    <t>エンドール</t>
    <phoneticPr fontId="2"/>
  </si>
  <si>
    <t>てつのよろい7</t>
  </si>
  <si>
    <t>てつのよろい8</t>
  </si>
  <si>
    <t>てつのよろい9</t>
  </si>
  <si>
    <t>はがねのつるぎ7本</t>
    <rPh sb="8" eb="9">
      <t>ホン</t>
    </rPh>
    <phoneticPr fontId="2"/>
  </si>
  <si>
    <t>てつのよろい6</t>
    <phoneticPr fontId="2"/>
  </si>
  <si>
    <t>てつのよろい7着</t>
    <rPh sb="7" eb="8">
      <t>チャク</t>
    </rPh>
    <phoneticPr fontId="2"/>
  </si>
  <si>
    <t>エンドール</t>
    <phoneticPr fontId="2"/>
  </si>
  <si>
    <t>トンネルの開通</t>
    <rPh sb="5" eb="7">
      <t>カイツウ</t>
    </rPh>
    <phoneticPr fontId="2"/>
  </si>
  <si>
    <t>ブランカへの洞窟</t>
    <rPh sb="6" eb="8">
      <t>ドウクツ</t>
    </rPh>
    <phoneticPr fontId="2"/>
  </si>
  <si>
    <t>カジノの再開</t>
    <rPh sb="4" eb="6">
      <t>サイカイ</t>
    </rPh>
    <phoneticPr fontId="2"/>
  </si>
  <si>
    <t>第二章 完</t>
    <rPh sb="0" eb="3">
      <t>ダイニ</t>
    </rPh>
    <rPh sb="4" eb="5">
      <t>カン</t>
    </rPh>
    <phoneticPr fontId="2"/>
  </si>
  <si>
    <t>第三章 完</t>
    <rPh sb="0" eb="3">
      <t>ダイサンショウ</t>
    </rPh>
    <rPh sb="4" eb="5">
      <t>カン</t>
    </rPh>
    <phoneticPr fontId="2"/>
  </si>
  <si>
    <t>序</t>
    <rPh sb="0" eb="1">
      <t>ジョ</t>
    </rPh>
    <phoneticPr fontId="2"/>
  </si>
  <si>
    <t>モンバーバラ</t>
    <phoneticPr fontId="2"/>
  </si>
  <si>
    <t>キングレオ</t>
    <phoneticPr fontId="2"/>
  </si>
  <si>
    <t>アッテムト</t>
    <phoneticPr fontId="2"/>
  </si>
  <si>
    <t>かやくつぼ</t>
    <phoneticPr fontId="2"/>
  </si>
  <si>
    <t>アッテムト鉱山</t>
    <rPh sb="5" eb="7">
      <t>コウザン</t>
    </rPh>
    <phoneticPr fontId="2"/>
  </si>
  <si>
    <t>モンバーバラ</t>
    <phoneticPr fontId="2"/>
  </si>
  <si>
    <t>コーミズ西の洞窟 in</t>
    <rPh sb="4" eb="5">
      <t>ニシ</t>
    </rPh>
    <rPh sb="6" eb="8">
      <t>ドウ</t>
    </rPh>
    <phoneticPr fontId="2"/>
  </si>
  <si>
    <t>キメラのつばさ</t>
    <phoneticPr fontId="2"/>
  </si>
  <si>
    <t>オーリン</t>
    <phoneticPr fontId="2"/>
  </si>
  <si>
    <t>コーミズ西の洞窟</t>
    <rPh sb="4" eb="5">
      <t>ニシ</t>
    </rPh>
    <rPh sb="6" eb="8">
      <t>ドウ</t>
    </rPh>
    <phoneticPr fontId="2"/>
  </si>
  <si>
    <t>バルザック</t>
    <phoneticPr fontId="2"/>
  </si>
  <si>
    <t>序</t>
    <rPh sb="0" eb="1">
      <t>ジョ</t>
    </rPh>
    <phoneticPr fontId="2"/>
  </si>
  <si>
    <t>サントハイム</t>
    <phoneticPr fontId="2"/>
  </si>
  <si>
    <t>クリフト・ブライ</t>
    <phoneticPr fontId="2"/>
  </si>
  <si>
    <t>いけにえ</t>
    <phoneticPr fontId="2"/>
  </si>
  <si>
    <t>１戦目</t>
    <rPh sb="1" eb="3">
      <t>センメ</t>
    </rPh>
    <phoneticPr fontId="2"/>
  </si>
  <si>
    <t>レベル2</t>
    <phoneticPr fontId="2"/>
  </si>
  <si>
    <t>レベル3</t>
  </si>
  <si>
    <t>レベル4</t>
  </si>
  <si>
    <t>テンペ</t>
    <phoneticPr fontId="2"/>
  </si>
  <si>
    <t>フレノール</t>
    <phoneticPr fontId="2"/>
  </si>
  <si>
    <t>おうごんのうでわ</t>
    <phoneticPr fontId="2"/>
  </si>
  <si>
    <t>サラン</t>
    <phoneticPr fontId="2"/>
  </si>
  <si>
    <t>砂漠のバザー</t>
    <rPh sb="0" eb="2">
      <t>サバク</t>
    </rPh>
    <phoneticPr fontId="2"/>
  </si>
  <si>
    <t>とうぞくのカギ</t>
    <phoneticPr fontId="2"/>
  </si>
  <si>
    <t>さえずりのみつ</t>
    <phoneticPr fontId="2"/>
  </si>
  <si>
    <t>さえずりの塔</t>
    <rPh sb="5" eb="6">
      <t>トウ</t>
    </rPh>
    <phoneticPr fontId="2"/>
  </si>
  <si>
    <t>フレノール 2</t>
    <phoneticPr fontId="2"/>
  </si>
  <si>
    <t>サントハイム 2</t>
    <phoneticPr fontId="2"/>
  </si>
  <si>
    <t>ほこら</t>
    <phoneticPr fontId="2"/>
  </si>
  <si>
    <t>てつのつめ・レベル5</t>
    <phoneticPr fontId="2"/>
  </si>
  <si>
    <t>控え室</t>
    <rPh sb="0" eb="1">
      <t>ヒカ</t>
    </rPh>
    <rPh sb="2" eb="3">
      <t>シツ</t>
    </rPh>
    <phoneticPr fontId="2"/>
  </si>
  <si>
    <t>ぶじゅつたいかい</t>
    <phoneticPr fontId="2"/>
  </si>
  <si>
    <t>ラダトーム</t>
    <phoneticPr fontId="2"/>
  </si>
  <si>
    <t>ぬまちのどうくつ</t>
    <phoneticPr fontId="2"/>
  </si>
  <si>
    <t>ガライのまち</t>
    <phoneticPr fontId="2"/>
  </si>
  <si>
    <t>ぎんのたてごと</t>
    <phoneticPr fontId="2"/>
  </si>
  <si>
    <t>ラダトーム 3</t>
    <phoneticPr fontId="2"/>
  </si>
  <si>
    <t>ぬまちのどうくつ 2</t>
    <phoneticPr fontId="2"/>
  </si>
  <si>
    <t>ガライのはか B1F</t>
    <phoneticPr fontId="2"/>
  </si>
  <si>
    <t>ガライのはか B2F</t>
  </si>
  <si>
    <t>ガライのはか B3F</t>
  </si>
  <si>
    <t>ガライのはか B4F</t>
  </si>
  <si>
    <t>りゅうおうのしろ 1F</t>
    <phoneticPr fontId="2"/>
  </si>
  <si>
    <t>りゅうおうのしろ B1F</t>
    <phoneticPr fontId="2"/>
  </si>
  <si>
    <t>りゅうおうのしろ B2F</t>
  </si>
  <si>
    <t>りゅうおうのしろ B3F</t>
  </si>
  <si>
    <t>りゅうおうのしろ B4F</t>
  </si>
  <si>
    <t>最終戦</t>
    <rPh sb="0" eb="3">
      <t>サイシュウセン</t>
    </rPh>
    <phoneticPr fontId="2"/>
  </si>
  <si>
    <t>りゅうおうのしろ B5F</t>
  </si>
  <si>
    <t>りゅうおうのしろ B6F</t>
  </si>
  <si>
    <t>最終戦 2</t>
    <rPh sb="0" eb="3">
      <t>サイシュウセン</t>
    </rPh>
    <phoneticPr fontId="2"/>
  </si>
  <si>
    <t>りゅうおうのしろ</t>
    <phoneticPr fontId="2"/>
  </si>
  <si>
    <t>あくまのきし</t>
    <phoneticPr fontId="2"/>
  </si>
  <si>
    <t>35000G</t>
    <phoneticPr fontId="2"/>
  </si>
  <si>
    <t>60000G</t>
    <phoneticPr fontId="2"/>
  </si>
  <si>
    <t>98.78</t>
    <phoneticPr fontId="5"/>
  </si>
  <si>
    <t>43</t>
    <phoneticPr fontId="5"/>
  </si>
  <si>
    <t>0</t>
  </si>
  <si>
    <t>17</t>
    <phoneticPr fontId="5"/>
  </si>
  <si>
    <t>2</t>
    <phoneticPr fontId="5"/>
  </si>
  <si>
    <t>6</t>
    <phoneticPr fontId="5"/>
  </si>
  <si>
    <t>1</t>
    <phoneticPr fontId="5"/>
  </si>
  <si>
    <t>8</t>
    <phoneticPr fontId="5"/>
  </si>
  <si>
    <t>3</t>
    <phoneticPr fontId="5"/>
  </si>
  <si>
    <t>22</t>
    <phoneticPr fontId="5"/>
  </si>
  <si>
    <t>呪いのデコイ人形</t>
    <rPh sb="0" eb="1">
      <t>ノロ</t>
    </rPh>
    <rPh sb="6" eb="8">
      <t>ニンギョウ</t>
    </rPh>
    <phoneticPr fontId="5"/>
  </si>
  <si>
    <t>四尺マジックボム</t>
    <rPh sb="0" eb="2">
      <t>ヨンシャク</t>
    </rPh>
    <phoneticPr fontId="5"/>
  </si>
  <si>
    <t>豊聡耳神子</t>
    <rPh sb="0" eb="5">
      <t>トヨサトミ</t>
    </rPh>
    <phoneticPr fontId="5"/>
  </si>
  <si>
    <t>10-7</t>
    <phoneticPr fontId="5"/>
  </si>
  <si>
    <t>61.05</t>
    <phoneticPr fontId="5"/>
  </si>
  <si>
    <t>5</t>
    <phoneticPr fontId="5"/>
  </si>
  <si>
    <t>-</t>
    <phoneticPr fontId="5"/>
  </si>
  <si>
    <t>11</t>
    <phoneticPr fontId="5"/>
  </si>
  <si>
    <t>44</t>
    <phoneticPr fontId="5"/>
  </si>
  <si>
    <t>亡霊の送り提灯</t>
    <rPh sb="0" eb="7">
      <t>ボウ</t>
    </rPh>
    <phoneticPr fontId="5"/>
  </si>
  <si>
    <t>聖白蓮</t>
    <rPh sb="0" eb="3">
      <t>ヒジリ</t>
    </rPh>
    <phoneticPr fontId="5"/>
  </si>
  <si>
    <t>10-6</t>
    <phoneticPr fontId="5"/>
  </si>
  <si>
    <t>93.53</t>
    <phoneticPr fontId="5"/>
  </si>
  <si>
    <t>16</t>
    <phoneticPr fontId="5"/>
  </si>
  <si>
    <t>八雲紫</t>
    <rPh sb="0" eb="3">
      <t>ヤクモ</t>
    </rPh>
    <phoneticPr fontId="5"/>
  </si>
  <si>
    <t>10-5</t>
    <phoneticPr fontId="5"/>
  </si>
  <si>
    <t>82.46</t>
    <phoneticPr fontId="5"/>
  </si>
  <si>
    <t>15</t>
    <phoneticPr fontId="5"/>
  </si>
  <si>
    <t>10</t>
    <phoneticPr fontId="5"/>
  </si>
  <si>
    <t>34</t>
    <phoneticPr fontId="5"/>
  </si>
  <si>
    <t>レミリア・スカーレット</t>
    <phoneticPr fontId="5"/>
  </si>
  <si>
    <t>10-4</t>
    <phoneticPr fontId="5"/>
  </si>
  <si>
    <t>99.98</t>
    <phoneticPr fontId="5"/>
  </si>
  <si>
    <t>14</t>
    <phoneticPr fontId="5"/>
  </si>
  <si>
    <t>33</t>
    <phoneticPr fontId="5"/>
  </si>
  <si>
    <t>比那名居天子</t>
    <rPh sb="0" eb="6">
      <t>ヒナナイ</t>
    </rPh>
    <phoneticPr fontId="5"/>
  </si>
  <si>
    <t>10-3</t>
    <phoneticPr fontId="5"/>
  </si>
  <si>
    <t>89.20</t>
    <phoneticPr fontId="5"/>
  </si>
  <si>
    <t>13</t>
    <phoneticPr fontId="5"/>
  </si>
  <si>
    <t>M</t>
    <phoneticPr fontId="5"/>
  </si>
  <si>
    <t>身代わり地蔵</t>
    <rPh sb="0" eb="2">
      <t>ミガ</t>
    </rPh>
    <rPh sb="4" eb="6">
      <t>ジ</t>
    </rPh>
    <phoneticPr fontId="5"/>
  </si>
  <si>
    <t>打ち出の小槌</t>
    <rPh sb="0" eb="1">
      <t>ウ</t>
    </rPh>
    <rPh sb="2" eb="3">
      <t>デ</t>
    </rPh>
    <phoneticPr fontId="5"/>
  </si>
  <si>
    <t>10-2</t>
    <phoneticPr fontId="5"/>
  </si>
  <si>
    <t>84.43</t>
    <phoneticPr fontId="5"/>
  </si>
  <si>
    <t>42</t>
    <phoneticPr fontId="5"/>
  </si>
  <si>
    <t>亡霊の送り提灯</t>
    <rPh sb="0" eb="2">
      <t>ボウレイ</t>
    </rPh>
    <rPh sb="3" eb="4">
      <t>オク</t>
    </rPh>
    <rPh sb="5" eb="7">
      <t>チョウチン</t>
    </rPh>
    <phoneticPr fontId="5"/>
  </si>
  <si>
    <t>10-1</t>
    <phoneticPr fontId="5"/>
  </si>
  <si>
    <t>99.13</t>
    <phoneticPr fontId="5"/>
  </si>
  <si>
    <t>12</t>
    <phoneticPr fontId="5"/>
  </si>
  <si>
    <t>八雲紫</t>
    <rPh sb="0" eb="3">
      <t>ヤクモユ</t>
    </rPh>
    <phoneticPr fontId="5"/>
  </si>
  <si>
    <t>10-10</t>
    <phoneticPr fontId="5"/>
  </si>
  <si>
    <t>99.99</t>
    <phoneticPr fontId="5"/>
  </si>
  <si>
    <t>10-9</t>
    <phoneticPr fontId="5"/>
  </si>
  <si>
    <t>98.10</t>
    <phoneticPr fontId="5"/>
  </si>
  <si>
    <t>41</t>
    <phoneticPr fontId="5"/>
  </si>
  <si>
    <t>10-8</t>
    <phoneticPr fontId="5"/>
  </si>
  <si>
    <t>84.50</t>
    <phoneticPr fontId="5"/>
  </si>
  <si>
    <t>40</t>
    <phoneticPr fontId="5"/>
  </si>
  <si>
    <t>4</t>
    <phoneticPr fontId="5"/>
  </si>
  <si>
    <t>伊吹萃香</t>
    <rPh sb="0" eb="4">
      <t>イブキスイ</t>
    </rPh>
    <phoneticPr fontId="5"/>
  </si>
  <si>
    <t>9-4</t>
  </si>
  <si>
    <t>82.53</t>
    <phoneticPr fontId="5"/>
  </si>
  <si>
    <t>39</t>
    <phoneticPr fontId="5"/>
  </si>
  <si>
    <t>物部布都</t>
    <rPh sb="0" eb="4">
      <t>モノノベノフ</t>
    </rPh>
    <phoneticPr fontId="5"/>
  </si>
  <si>
    <t>9-3</t>
  </si>
  <si>
    <t>75.36</t>
    <phoneticPr fontId="5"/>
  </si>
  <si>
    <t>38</t>
    <phoneticPr fontId="5"/>
  </si>
  <si>
    <t>洩矢諏訪子</t>
    <rPh sb="0" eb="5">
      <t>モリヤスワ</t>
    </rPh>
    <phoneticPr fontId="5"/>
  </si>
  <si>
    <t>9-2</t>
  </si>
  <si>
    <t>80.75</t>
    <phoneticPr fontId="5"/>
  </si>
  <si>
    <t>37</t>
    <phoneticPr fontId="5"/>
  </si>
  <si>
    <t>八坂神奈子</t>
    <rPh sb="0" eb="5">
      <t>ヤサ</t>
    </rPh>
    <phoneticPr fontId="5"/>
  </si>
  <si>
    <t>9-1</t>
    <phoneticPr fontId="5"/>
  </si>
  <si>
    <t>80.76</t>
    <phoneticPr fontId="5"/>
  </si>
  <si>
    <t>36</t>
    <phoneticPr fontId="5"/>
  </si>
  <si>
    <t>9-8</t>
  </si>
  <si>
    <t>82.06</t>
    <phoneticPr fontId="5"/>
  </si>
  <si>
    <t>35</t>
    <phoneticPr fontId="5"/>
  </si>
  <si>
    <t>9-7</t>
  </si>
  <si>
    <t>79.68</t>
    <phoneticPr fontId="5"/>
  </si>
  <si>
    <t>9-6</t>
  </si>
  <si>
    <t>71.13</t>
    <phoneticPr fontId="5"/>
  </si>
  <si>
    <t>9</t>
    <phoneticPr fontId="5"/>
  </si>
  <si>
    <t>23</t>
    <phoneticPr fontId="5"/>
  </si>
  <si>
    <t>八坂神奈子</t>
    <rPh sb="0" eb="5">
      <t>ヤサカカナ</t>
    </rPh>
    <phoneticPr fontId="5"/>
  </si>
  <si>
    <t>9-5</t>
    <phoneticPr fontId="5"/>
  </si>
  <si>
    <t>73.18</t>
    <phoneticPr fontId="5"/>
  </si>
  <si>
    <t>少名針妙丸</t>
    <rPh sb="0" eb="5">
      <t>スクナシン</t>
    </rPh>
    <phoneticPr fontId="5"/>
  </si>
  <si>
    <t>8-7</t>
  </si>
  <si>
    <t>76.46</t>
    <phoneticPr fontId="5"/>
  </si>
  <si>
    <t>四尺マジックボム</t>
    <rPh sb="0" eb="8">
      <t>ヨン</t>
    </rPh>
    <phoneticPr fontId="5"/>
  </si>
  <si>
    <t>二ツ岩マミゾウ</t>
    <rPh sb="0" eb="7">
      <t>フタ</t>
    </rPh>
    <phoneticPr fontId="5"/>
  </si>
  <si>
    <t>8-6</t>
  </si>
  <si>
    <t>79.25</t>
    <phoneticPr fontId="5"/>
  </si>
  <si>
    <t>博麗霊夢</t>
    <rPh sb="0" eb="4">
      <t>ハクレイレイ</t>
    </rPh>
    <phoneticPr fontId="5"/>
  </si>
  <si>
    <t>8-5</t>
  </si>
  <si>
    <t>72.85</t>
    <phoneticPr fontId="5"/>
  </si>
  <si>
    <t>32</t>
    <phoneticPr fontId="5"/>
  </si>
  <si>
    <t>亡霊の送り提灯</t>
    <rPh sb="0" eb="7">
      <t>ボウレ</t>
    </rPh>
    <phoneticPr fontId="5"/>
  </si>
  <si>
    <t>8-4</t>
  </si>
  <si>
    <t>78.56</t>
    <phoneticPr fontId="5"/>
  </si>
  <si>
    <t>7</t>
    <phoneticPr fontId="5"/>
  </si>
  <si>
    <t>8-3</t>
    <phoneticPr fontId="5"/>
  </si>
  <si>
    <t>69.26</t>
    <phoneticPr fontId="5"/>
  </si>
  <si>
    <t>31</t>
    <phoneticPr fontId="5"/>
  </si>
  <si>
    <t>8-2</t>
    <phoneticPr fontId="5"/>
  </si>
  <si>
    <t>56.31</t>
    <phoneticPr fontId="5"/>
  </si>
  <si>
    <t>30</t>
    <phoneticPr fontId="5"/>
  </si>
  <si>
    <t>8-1</t>
    <phoneticPr fontId="5"/>
  </si>
  <si>
    <t>65.68</t>
    <phoneticPr fontId="5"/>
  </si>
  <si>
    <t>29</t>
    <phoneticPr fontId="5"/>
  </si>
  <si>
    <t>東風谷早苗</t>
    <rPh sb="0" eb="5">
      <t>コチヤ</t>
    </rPh>
    <phoneticPr fontId="5"/>
  </si>
  <si>
    <t>7-8</t>
    <phoneticPr fontId="5"/>
  </si>
  <si>
    <t>64.25</t>
    <phoneticPr fontId="5"/>
  </si>
  <si>
    <t>28</t>
    <phoneticPr fontId="5"/>
  </si>
  <si>
    <t>魂魄妖夢</t>
    <rPh sb="0" eb="4">
      <t>コンパクヨウ</t>
    </rPh>
    <phoneticPr fontId="5"/>
  </si>
  <si>
    <t>7-7</t>
  </si>
  <si>
    <t>59.35</t>
    <phoneticPr fontId="5"/>
  </si>
  <si>
    <t>27</t>
    <phoneticPr fontId="5"/>
  </si>
  <si>
    <t>十六夜咲夜</t>
    <rPh sb="0" eb="5">
      <t>イザ</t>
    </rPh>
    <phoneticPr fontId="5"/>
  </si>
  <si>
    <t>7-6</t>
  </si>
  <si>
    <t>26</t>
    <phoneticPr fontId="5"/>
  </si>
  <si>
    <t>霧雨魔理沙</t>
    <rPh sb="0" eb="5">
      <t>キリサメマ</t>
    </rPh>
    <phoneticPr fontId="5"/>
  </si>
  <si>
    <t>7-5</t>
  </si>
  <si>
    <t>70.95</t>
    <phoneticPr fontId="5"/>
  </si>
  <si>
    <t>25</t>
    <phoneticPr fontId="5"/>
  </si>
  <si>
    <t>7-4</t>
  </si>
  <si>
    <t>66.73</t>
    <phoneticPr fontId="5"/>
  </si>
  <si>
    <t>24</t>
    <phoneticPr fontId="5"/>
  </si>
  <si>
    <t>7-3</t>
    <phoneticPr fontId="5"/>
  </si>
  <si>
    <t>67.58</t>
    <phoneticPr fontId="5"/>
  </si>
  <si>
    <t>十六夜咲夜</t>
    <rPh sb="0" eb="5">
      <t>イザヨイ</t>
    </rPh>
    <phoneticPr fontId="5"/>
  </si>
  <si>
    <t>7-2</t>
    <phoneticPr fontId="5"/>
  </si>
  <si>
    <t>78.05</t>
    <phoneticPr fontId="5"/>
  </si>
  <si>
    <t>7-1</t>
    <phoneticPr fontId="5"/>
  </si>
  <si>
    <t>65.91</t>
    <phoneticPr fontId="5"/>
  </si>
  <si>
    <t>21</t>
    <phoneticPr fontId="5"/>
  </si>
  <si>
    <t>射命丸文</t>
    <rPh sb="0" eb="4">
      <t>シャメ</t>
    </rPh>
    <phoneticPr fontId="5"/>
  </si>
  <si>
    <t>6-8</t>
    <phoneticPr fontId="5"/>
  </si>
  <si>
    <t>63.20</t>
    <phoneticPr fontId="5"/>
  </si>
  <si>
    <t>20</t>
    <phoneticPr fontId="5"/>
  </si>
  <si>
    <t>姫海棠はたて</t>
    <rPh sb="0" eb="6">
      <t>ヒメ</t>
    </rPh>
    <phoneticPr fontId="5"/>
  </si>
  <si>
    <t>6-7</t>
    <phoneticPr fontId="5"/>
  </si>
  <si>
    <t>60.38</t>
    <phoneticPr fontId="5"/>
  </si>
  <si>
    <t>19</t>
    <phoneticPr fontId="5"/>
  </si>
  <si>
    <t>河城にとり</t>
    <rPh sb="0" eb="5">
      <t>カワ</t>
    </rPh>
    <phoneticPr fontId="5"/>
  </si>
  <si>
    <t>6-6</t>
    <phoneticPr fontId="5"/>
  </si>
  <si>
    <t>52.68</t>
    <phoneticPr fontId="5"/>
  </si>
  <si>
    <t>犬走椛</t>
    <rPh sb="0" eb="3">
      <t>イヌバシリ</t>
    </rPh>
    <phoneticPr fontId="5"/>
  </si>
  <si>
    <t>6-5</t>
    <phoneticPr fontId="5"/>
  </si>
  <si>
    <t>57.93</t>
    <phoneticPr fontId="5"/>
  </si>
  <si>
    <t>九十九八橋</t>
    <rPh sb="0" eb="3">
      <t>ツクモ</t>
    </rPh>
    <rPh sb="3" eb="5">
      <t>ヤツハシ</t>
    </rPh>
    <phoneticPr fontId="5"/>
  </si>
  <si>
    <t>5-2</t>
    <phoneticPr fontId="5"/>
  </si>
  <si>
    <t>58.13</t>
    <phoneticPr fontId="5"/>
  </si>
  <si>
    <t>赤蛮奇</t>
    <rPh sb="0" eb="3">
      <t>セキ</t>
    </rPh>
    <phoneticPr fontId="5"/>
  </si>
  <si>
    <t>2-2</t>
    <phoneticPr fontId="5"/>
  </si>
  <si>
    <t>チルノ</t>
    <phoneticPr fontId="5"/>
  </si>
  <si>
    <t>1-3</t>
    <phoneticPr fontId="5"/>
  </si>
  <si>
    <t>43.43</t>
    <phoneticPr fontId="5"/>
  </si>
  <si>
    <t>18</t>
    <phoneticPr fontId="5"/>
  </si>
  <si>
    <t>わかさぎ姫</t>
    <phoneticPr fontId="5"/>
  </si>
  <si>
    <t>1-2</t>
    <phoneticPr fontId="5"/>
  </si>
  <si>
    <t>39.78</t>
    <phoneticPr fontId="5"/>
  </si>
  <si>
    <t>幽谷響子</t>
    <rPh sb="0" eb="4">
      <t>カソ</t>
    </rPh>
    <phoneticPr fontId="5"/>
  </si>
  <si>
    <t>2-5</t>
    <phoneticPr fontId="5"/>
  </si>
  <si>
    <t>53.03</t>
    <phoneticPr fontId="5"/>
  </si>
  <si>
    <t>上白沢慧音</t>
    <rPh sb="0" eb="5">
      <t>カミ</t>
    </rPh>
    <phoneticPr fontId="5"/>
  </si>
  <si>
    <t>3-6</t>
    <phoneticPr fontId="5"/>
  </si>
  <si>
    <t>63.36</t>
    <phoneticPr fontId="5"/>
  </si>
  <si>
    <t>2M</t>
    <phoneticPr fontId="5"/>
  </si>
  <si>
    <t>今泉影狼</t>
    <rPh sb="0" eb="4">
      <t>イマイ</t>
    </rPh>
    <phoneticPr fontId="5"/>
  </si>
  <si>
    <t>3-5</t>
    <phoneticPr fontId="5"/>
  </si>
  <si>
    <t>藤原妹紅</t>
    <rPh sb="0" eb="4">
      <t>フジ</t>
    </rPh>
    <phoneticPr fontId="5"/>
  </si>
  <si>
    <t>3-4</t>
    <phoneticPr fontId="5"/>
  </si>
  <si>
    <t>63.21</t>
    <phoneticPr fontId="5"/>
  </si>
  <si>
    <t>霍青娥</t>
    <rPh sb="0" eb="3">
      <t>カクセ</t>
    </rPh>
    <phoneticPr fontId="5"/>
  </si>
  <si>
    <t>4-7</t>
    <phoneticPr fontId="5"/>
  </si>
  <si>
    <t>43.36</t>
    <phoneticPr fontId="5"/>
  </si>
  <si>
    <t>西行寺幽々子</t>
    <rPh sb="0" eb="6">
      <t>サイ</t>
    </rPh>
    <phoneticPr fontId="5"/>
  </si>
  <si>
    <t>4-6</t>
    <phoneticPr fontId="5"/>
  </si>
  <si>
    <t>62.01</t>
    <phoneticPr fontId="5"/>
  </si>
  <si>
    <t>4-5</t>
    <phoneticPr fontId="5"/>
  </si>
  <si>
    <t>63.03</t>
    <phoneticPr fontId="5"/>
  </si>
  <si>
    <t>九十九姉妹</t>
    <rPh sb="0" eb="3">
      <t>ツクモ</t>
    </rPh>
    <rPh sb="3" eb="5">
      <t>シマイ</t>
    </rPh>
    <phoneticPr fontId="5"/>
  </si>
  <si>
    <t>5-8</t>
    <phoneticPr fontId="5"/>
  </si>
  <si>
    <t>69.18</t>
    <phoneticPr fontId="5"/>
  </si>
  <si>
    <t>堀川雷鼓</t>
    <rPh sb="0" eb="2">
      <t>ホリカワ</t>
    </rPh>
    <rPh sb="2" eb="4">
      <t>ライコ</t>
    </rPh>
    <phoneticPr fontId="5"/>
  </si>
  <si>
    <t>5-4</t>
    <phoneticPr fontId="5"/>
  </si>
  <si>
    <t>62.61</t>
    <phoneticPr fontId="5"/>
  </si>
  <si>
    <t>九十九弁々</t>
    <rPh sb="0" eb="3">
      <t>ツクモ</t>
    </rPh>
    <rPh sb="3" eb="5">
      <t>ベンベン</t>
    </rPh>
    <phoneticPr fontId="5"/>
  </si>
  <si>
    <t>5-3</t>
    <phoneticPr fontId="5"/>
  </si>
  <si>
    <t>59.55</t>
    <phoneticPr fontId="5"/>
  </si>
  <si>
    <t>河城にとり</t>
    <rPh sb="0" eb="2">
      <t>カワシロ</t>
    </rPh>
    <phoneticPr fontId="5"/>
  </si>
  <si>
    <t>6-4</t>
    <phoneticPr fontId="5"/>
  </si>
  <si>
    <t>64.95</t>
    <phoneticPr fontId="5"/>
  </si>
  <si>
    <t>姫海棠はたて</t>
    <rPh sb="0" eb="6">
      <t>ヒメカイドウ</t>
    </rPh>
    <phoneticPr fontId="5"/>
  </si>
  <si>
    <t>6-3</t>
    <phoneticPr fontId="5"/>
  </si>
  <si>
    <t>66.10</t>
    <phoneticPr fontId="5"/>
  </si>
  <si>
    <t>射命丸文</t>
    <rPh sb="0" eb="4">
      <t>シャメイマ</t>
    </rPh>
    <phoneticPr fontId="5"/>
  </si>
  <si>
    <t>6-2</t>
    <phoneticPr fontId="5"/>
  </si>
  <si>
    <t>58.53</t>
    <phoneticPr fontId="5"/>
  </si>
  <si>
    <t>二ツ岩マミゾウ</t>
    <rPh sb="0" eb="1">
      <t>フタ</t>
    </rPh>
    <rPh sb="2" eb="3">
      <t>イワ</t>
    </rPh>
    <phoneticPr fontId="5"/>
  </si>
  <si>
    <t>6-1</t>
    <phoneticPr fontId="5"/>
  </si>
  <si>
    <t>63.13</t>
    <phoneticPr fontId="5"/>
  </si>
  <si>
    <t>5-7</t>
    <phoneticPr fontId="5"/>
  </si>
  <si>
    <t>5-6</t>
    <phoneticPr fontId="5"/>
  </si>
  <si>
    <t>62.56</t>
    <phoneticPr fontId="5"/>
  </si>
  <si>
    <t>九十九八橋</t>
    <rPh sb="0" eb="5">
      <t>ツクモ</t>
    </rPh>
    <phoneticPr fontId="5"/>
  </si>
  <si>
    <t>5-5</t>
    <phoneticPr fontId="5"/>
  </si>
  <si>
    <t>44.56</t>
    <phoneticPr fontId="5"/>
  </si>
  <si>
    <t>5-1</t>
    <phoneticPr fontId="5"/>
  </si>
  <si>
    <t>52.43</t>
    <phoneticPr fontId="5"/>
  </si>
  <si>
    <t>宮古芳香</t>
    <rPh sb="0" eb="4">
      <t>ミヤコ</t>
    </rPh>
    <phoneticPr fontId="5"/>
  </si>
  <si>
    <t>4-4</t>
    <phoneticPr fontId="5"/>
  </si>
  <si>
    <t>48.88</t>
    <phoneticPr fontId="5"/>
  </si>
  <si>
    <t>4-3</t>
    <phoneticPr fontId="5"/>
  </si>
  <si>
    <t>58.41</t>
    <phoneticPr fontId="5"/>
  </si>
  <si>
    <t>霍青娥</t>
    <rPh sb="0" eb="3">
      <t>カクセイガ</t>
    </rPh>
    <phoneticPr fontId="5"/>
  </si>
  <si>
    <t>4-2</t>
    <phoneticPr fontId="5"/>
  </si>
  <si>
    <t>44.43</t>
    <phoneticPr fontId="5"/>
  </si>
  <si>
    <t>0</t>
    <phoneticPr fontId="5"/>
  </si>
  <si>
    <t>1</t>
  </si>
  <si>
    <t>天狗のトイカメラ</t>
    <rPh sb="0" eb="2">
      <t>テング</t>
    </rPh>
    <phoneticPr fontId="5"/>
  </si>
  <si>
    <t>西行寺幽々子</t>
    <rPh sb="0" eb="6">
      <t>サイギョウジユ</t>
    </rPh>
    <phoneticPr fontId="5"/>
  </si>
  <si>
    <t>4-1</t>
    <phoneticPr fontId="5"/>
  </si>
  <si>
    <t>0.00</t>
    <phoneticPr fontId="5"/>
  </si>
  <si>
    <t>藤原妹紅</t>
    <rPh sb="0" eb="4">
      <t>フジワラノモコ</t>
    </rPh>
    <phoneticPr fontId="5"/>
  </si>
  <si>
    <t>3-7</t>
    <phoneticPr fontId="5"/>
  </si>
  <si>
    <t>51.65</t>
    <phoneticPr fontId="5"/>
  </si>
  <si>
    <t>上白沢慧音</t>
    <rPh sb="0" eb="5">
      <t>カミシラサ</t>
    </rPh>
    <phoneticPr fontId="5"/>
  </si>
  <si>
    <t>3-3</t>
    <phoneticPr fontId="5"/>
  </si>
  <si>
    <t>35.00</t>
    <phoneticPr fontId="5"/>
  </si>
  <si>
    <t>今泉影狼</t>
    <rPh sb="0" eb="4">
      <t>イマイズミカゲ</t>
    </rPh>
    <phoneticPr fontId="5"/>
  </si>
  <si>
    <t>3-2</t>
    <phoneticPr fontId="5"/>
  </si>
  <si>
    <t>35.11</t>
    <phoneticPr fontId="5"/>
  </si>
  <si>
    <t>血に餓えた陰陽玉</t>
  </si>
  <si>
    <t>3-1</t>
    <phoneticPr fontId="5"/>
  </si>
  <si>
    <t>50.60</t>
    <phoneticPr fontId="5"/>
  </si>
  <si>
    <t>2-4</t>
    <phoneticPr fontId="5"/>
  </si>
  <si>
    <t>34.85</t>
    <phoneticPr fontId="5"/>
  </si>
  <si>
    <t>2-3</t>
    <phoneticPr fontId="5"/>
  </si>
  <si>
    <t>44.40</t>
    <phoneticPr fontId="5"/>
  </si>
  <si>
    <t>赤蛮奇</t>
    <rPh sb="0" eb="3">
      <t>セキバンキ</t>
    </rPh>
    <phoneticPr fontId="5"/>
  </si>
  <si>
    <t>2-6</t>
    <phoneticPr fontId="5"/>
  </si>
  <si>
    <t>40.68</t>
    <phoneticPr fontId="5"/>
  </si>
  <si>
    <t>幽谷響子</t>
    <rPh sb="0" eb="4">
      <t>カソダニ</t>
    </rPh>
    <phoneticPr fontId="5"/>
  </si>
  <si>
    <t>2-1</t>
    <phoneticPr fontId="5"/>
  </si>
  <si>
    <t>39.08</t>
    <phoneticPr fontId="5"/>
  </si>
  <si>
    <t>1-6</t>
    <phoneticPr fontId="5"/>
  </si>
  <si>
    <t>45.96</t>
    <phoneticPr fontId="5"/>
  </si>
  <si>
    <t>1-5</t>
    <phoneticPr fontId="5"/>
  </si>
  <si>
    <t>36.60</t>
    <phoneticPr fontId="5"/>
  </si>
  <si>
    <t>わかさぎ姫</t>
    <rPh sb="4" eb="5">
      <t>ヒメ</t>
    </rPh>
    <phoneticPr fontId="5"/>
  </si>
  <si>
    <t>1-4</t>
    <phoneticPr fontId="5"/>
  </si>
  <si>
    <t>26.51</t>
    <phoneticPr fontId="5"/>
  </si>
  <si>
    <t>ひらり布</t>
    <rPh sb="3" eb="4">
      <t>ヌノ</t>
    </rPh>
    <phoneticPr fontId="5"/>
  </si>
  <si>
    <t>1-1</t>
    <phoneticPr fontId="5"/>
  </si>
  <si>
    <t>残</t>
    <rPh sb="0" eb="1">
      <t>ザン</t>
    </rPh>
    <phoneticPr fontId="5"/>
  </si>
  <si>
    <t>打</t>
    <rPh sb="0" eb="1">
      <t>ウ</t>
    </rPh>
    <phoneticPr fontId="5"/>
  </si>
  <si>
    <t>呪</t>
    <rPh sb="0" eb="1">
      <t>ノロ</t>
    </rPh>
    <phoneticPr fontId="5"/>
  </si>
  <si>
    <t>身</t>
    <rPh sb="0" eb="1">
      <t>ミ</t>
    </rPh>
    <phoneticPr fontId="5"/>
  </si>
  <si>
    <t>亡</t>
    <rPh sb="0" eb="1">
      <t>ボウ</t>
    </rPh>
    <phoneticPr fontId="5"/>
  </si>
  <si>
    <t>血</t>
    <rPh sb="0" eb="1">
      <t>チ</t>
    </rPh>
    <phoneticPr fontId="5"/>
  </si>
  <si>
    <t>四</t>
    <rPh sb="0" eb="1">
      <t>ヨン</t>
    </rPh>
    <phoneticPr fontId="5"/>
  </si>
  <si>
    <t>隙</t>
    <rPh sb="0" eb="1">
      <t>スキ</t>
    </rPh>
    <phoneticPr fontId="5"/>
  </si>
  <si>
    <t>天</t>
    <rPh sb="0" eb="1">
      <t>テン</t>
    </rPh>
    <phoneticPr fontId="5"/>
  </si>
  <si>
    <t>ひ</t>
    <phoneticPr fontId="5"/>
  </si>
  <si>
    <t>使用</t>
    <rPh sb="0" eb="2">
      <t>シヨウ</t>
    </rPh>
    <phoneticPr fontId="5"/>
  </si>
  <si>
    <t>回数</t>
    <rPh sb="0" eb="2">
      <t>カイスウ</t>
    </rPh>
    <phoneticPr fontId="5"/>
  </si>
  <si>
    <t>レベル</t>
    <phoneticPr fontId="5"/>
  </si>
  <si>
    <t>SUB</t>
    <phoneticPr fontId="5"/>
  </si>
  <si>
    <t>反則</t>
    <rPh sb="0" eb="2">
      <t>ハンソク</t>
    </rPh>
    <phoneticPr fontId="5"/>
  </si>
  <si>
    <t>相手</t>
    <rPh sb="0" eb="2">
      <t>アイテ</t>
    </rPh>
    <phoneticPr fontId="5"/>
  </si>
  <si>
    <t>stage</t>
    <phoneticPr fontId="5"/>
  </si>
  <si>
    <t>はじめてのやじるし</t>
    <phoneticPr fontId="8"/>
  </si>
  <si>
    <t>時</t>
    <rPh sb="0" eb="1">
      <t>ジ</t>
    </rPh>
    <phoneticPr fontId="8"/>
  </si>
  <si>
    <t>優</t>
    <rPh sb="0" eb="1">
      <t>ユウ</t>
    </rPh>
    <phoneticPr fontId="8"/>
  </si>
  <si>
    <t>ふたつのやじるし</t>
    <phoneticPr fontId="8"/>
  </si>
  <si>
    <t>がめんはじはかべ</t>
    <phoneticPr fontId="8"/>
  </si>
  <si>
    <t>せまいへや</t>
    <phoneticPr fontId="8"/>
  </si>
  <si>
    <t>あなはおちるよ</t>
    <phoneticPr fontId="8"/>
  </si>
  <si>
    <t>ひとつうえのこいし</t>
    <phoneticPr fontId="8"/>
  </si>
  <si>
    <t>まわりみち</t>
    <phoneticPr fontId="8"/>
  </si>
  <si>
    <t>はじめてのジャンプ</t>
    <phoneticPr fontId="8"/>
  </si>
  <si>
    <t>にくたいろうどう</t>
    <phoneticPr fontId="8"/>
  </si>
  <si>
    <t>れんぞくジャンプ</t>
    <phoneticPr fontId="8"/>
  </si>
  <si>
    <t>やじるしがいっぱい</t>
    <phoneticPr fontId="8"/>
  </si>
  <si>
    <t>いっぱいジャンプ</t>
    <phoneticPr fontId="8"/>
  </si>
  <si>
    <t>うずまき</t>
    <phoneticPr fontId="8"/>
  </si>
  <si>
    <t>おうふく</t>
    <phoneticPr fontId="8"/>
  </si>
  <si>
    <t>ジャンプしていっしゅう</t>
    <phoneticPr fontId="8"/>
  </si>
  <si>
    <t>なんこたべられるか</t>
    <phoneticPr fontId="8"/>
  </si>
  <si>
    <t>つかわないかも</t>
    <phoneticPr fontId="8"/>
  </si>
  <si>
    <t>いけポチャ</t>
    <phoneticPr fontId="8"/>
  </si>
  <si>
    <t>すいろをこえて</t>
    <phoneticPr fontId="8"/>
  </si>
  <si>
    <t>むこうぎしにこいし</t>
    <phoneticPr fontId="8"/>
  </si>
  <si>
    <t>おりんといっしょ</t>
    <phoneticPr fontId="8"/>
  </si>
  <si>
    <t>おりんとジャンプ</t>
    <phoneticPr fontId="8"/>
  </si>
  <si>
    <t>おりんとつうろ</t>
    <phoneticPr fontId="8"/>
  </si>
  <si>
    <t>おりんとごうりゅう</t>
    <phoneticPr fontId="8"/>
  </si>
  <si>
    <t>けだまをたおそう</t>
    <phoneticPr fontId="8"/>
  </si>
  <si>
    <t>けだまをよけよう</t>
    <phoneticPr fontId="8"/>
  </si>
  <si>
    <t>どちらかをさきに</t>
    <phoneticPr fontId="8"/>
  </si>
  <si>
    <t>にくたいろうどう２</t>
    <phoneticPr fontId="8"/>
  </si>
  <si>
    <t>けだまふみ</t>
    <phoneticPr fontId="8"/>
  </si>
  <si>
    <t>けだまになんかまけない</t>
    <phoneticPr fontId="8"/>
  </si>
  <si>
    <t>とおるとおちるゆか</t>
    <phoneticPr fontId="8"/>
  </si>
  <si>
    <t>とおるとおちるゆか２</t>
    <phoneticPr fontId="8"/>
  </si>
  <si>
    <t>かべのむこうになげよう</t>
    <phoneticPr fontId="8"/>
  </si>
  <si>
    <t>うしろをとおる</t>
    <phoneticPr fontId="8"/>
  </si>
  <si>
    <t>けだまをブロック</t>
    <phoneticPr fontId="8"/>
  </si>
  <si>
    <t>けだまをブロック２</t>
    <phoneticPr fontId="8"/>
  </si>
  <si>
    <t>おちるゆかのたに</t>
    <phoneticPr fontId="8"/>
  </si>
  <si>
    <t>しょうとつちゅうい</t>
    <phoneticPr fontId="8"/>
  </si>
  <si>
    <t>どこかをジャンプで</t>
    <phoneticPr fontId="8"/>
  </si>
  <si>
    <t>どけないとおちる</t>
    <phoneticPr fontId="8"/>
  </si>
  <si>
    <t>おくうもいっしょ</t>
    <phoneticPr fontId="8"/>
  </si>
  <si>
    <t>いそいでいどう</t>
    <phoneticPr fontId="8"/>
  </si>
  <si>
    <t>やじるしがいっぱい２</t>
    <phoneticPr fontId="8"/>
  </si>
  <si>
    <t>まわらないとおちる</t>
    <phoneticPr fontId="8"/>
  </si>
  <si>
    <t>すっごいすべるよ</t>
    <phoneticPr fontId="8"/>
  </si>
  <si>
    <t>ぶつからないように</t>
    <phoneticPr fontId="8"/>
  </si>
  <si>
    <t>たいあたり</t>
    <phoneticPr fontId="8"/>
  </si>
  <si>
    <t>すべらざるをえない</t>
    <phoneticPr fontId="8"/>
  </si>
  <si>
    <t>かどをつかって</t>
    <phoneticPr fontId="8"/>
  </si>
  <si>
    <t>すべっておちる</t>
    <phoneticPr fontId="8"/>
  </si>
  <si>
    <t>ひかるこおりのゆか</t>
    <phoneticPr fontId="8"/>
  </si>
  <si>
    <t>ジャンプでじかんさ</t>
    <phoneticPr fontId="8"/>
  </si>
  <si>
    <t>はじめてのスイッチ</t>
    <phoneticPr fontId="8"/>
  </si>
  <si>
    <t>おうふくしよう</t>
    <phoneticPr fontId="8"/>
  </si>
  <si>
    <t>テクニカルスイッチ</t>
    <phoneticPr fontId="8"/>
  </si>
  <si>
    <t>いそいでこうごに</t>
    <phoneticPr fontId="8"/>
  </si>
  <si>
    <t>よんしょくスイッチ</t>
    <phoneticPr fontId="8"/>
  </si>
  <si>
    <t>さんほうこうにぶんき</t>
    <phoneticPr fontId="8"/>
  </si>
  <si>
    <t>もどってきて</t>
    <phoneticPr fontId="8"/>
  </si>
  <si>
    <t>よんほんのつうろ</t>
    <phoneticPr fontId="8"/>
  </si>
  <si>
    <t>もりのようせい</t>
    <phoneticPr fontId="8"/>
  </si>
  <si>
    <t>さとりをぎせいに</t>
    <phoneticPr fontId="8"/>
  </si>
  <si>
    <t>ゆっくりようせい</t>
    <phoneticPr fontId="8"/>
  </si>
  <si>
    <t>ふんでゆうどう</t>
    <phoneticPr fontId="8"/>
  </si>
  <si>
    <t>おいしいキノコ</t>
    <phoneticPr fontId="8"/>
  </si>
  <si>
    <t>たべものをなげこむ</t>
    <phoneticPr fontId="8"/>
  </si>
  <si>
    <t>キノコさいばい</t>
    <phoneticPr fontId="8"/>
  </si>
  <si>
    <t>たべなくてもいい</t>
    <phoneticPr fontId="8"/>
  </si>
  <si>
    <t>ワープするゆか</t>
    <phoneticPr fontId="8"/>
  </si>
  <si>
    <t>ワープをさせない</t>
    <phoneticPr fontId="8"/>
  </si>
  <si>
    <t>たんぼ</t>
    <phoneticPr fontId="8"/>
  </si>
  <si>
    <t>ふたりでワープ</t>
    <phoneticPr fontId="8"/>
  </si>
  <si>
    <t>おちないように</t>
    <phoneticPr fontId="8"/>
  </si>
  <si>
    <t>ワープとスイッチ</t>
    <phoneticPr fontId="8"/>
  </si>
  <si>
    <t>ようせいばん</t>
    <phoneticPr fontId="8"/>
  </si>
  <si>
    <t>ようせいまつり</t>
    <phoneticPr fontId="8"/>
  </si>
  <si>
    <t>さとりと６つのキノコ</t>
    <phoneticPr fontId="8"/>
  </si>
  <si>
    <t>よけたい</t>
    <phoneticPr fontId="8"/>
  </si>
  <si>
    <t>こうごにたべる</t>
    <phoneticPr fontId="8"/>
  </si>
  <si>
    <t>じょうずにふさごう</t>
    <phoneticPr fontId="8"/>
  </si>
  <si>
    <t>プレゼントをまもれ</t>
    <phoneticPr fontId="8"/>
  </si>
  <si>
    <t>いわをこわそう</t>
    <phoneticPr fontId="8"/>
  </si>
  <si>
    <t>さとりをぎせいに２</t>
    <phoneticPr fontId="8"/>
  </si>
  <si>
    <t>からいたべもの</t>
    <phoneticPr fontId="8"/>
  </si>
  <si>
    <t>きょうこうとっぱ</t>
    <phoneticPr fontId="8"/>
  </si>
  <si>
    <t>じゅんばんがだいじ</t>
    <phoneticPr fontId="8"/>
  </si>
  <si>
    <t>いろいろなげこむ</t>
    <phoneticPr fontId="8"/>
  </si>
  <si>
    <t>ボンバーこいし</t>
    <phoneticPr fontId="8"/>
  </si>
  <si>
    <t>あかいばくだん</t>
    <phoneticPr fontId="8"/>
  </si>
  <si>
    <t>ようせいをせんめつ</t>
    <phoneticPr fontId="8"/>
  </si>
  <si>
    <t>プレゼントをまもれ２</t>
    <phoneticPr fontId="8"/>
  </si>
  <si>
    <t>ワープとあかいばくだん</t>
    <phoneticPr fontId="8"/>
  </si>
  <si>
    <t>ばくはつぶつちゅうい</t>
    <phoneticPr fontId="8"/>
  </si>
  <si>
    <t>えんかくそうさ</t>
    <phoneticPr fontId="8"/>
  </si>
  <si>
    <t>ようせいをせんめつ２</t>
    <phoneticPr fontId="8"/>
  </si>
  <si>
    <t>けだまシューティング</t>
    <phoneticPr fontId="8"/>
  </si>
  <si>
    <t>ボンバーこいし２</t>
    <phoneticPr fontId="8"/>
  </si>
  <si>
    <t>いちだんうえのめいろ</t>
    <phoneticPr fontId="8"/>
  </si>
  <si>
    <t>ダミーがいっぱい</t>
    <phoneticPr fontId="8"/>
  </si>
  <si>
    <t>ひじりをたおせ</t>
    <phoneticPr fontId="8"/>
  </si>
  <si>
    <t>-</t>
    <phoneticPr fontId="8"/>
  </si>
  <si>
    <t>2nd</t>
    <phoneticPr fontId="8"/>
  </si>
  <si>
    <t>1st</t>
    <phoneticPr fontId="8"/>
  </si>
  <si>
    <t>3rd</t>
    <phoneticPr fontId="8"/>
  </si>
  <si>
    <t>-</t>
    <phoneticPr fontId="8"/>
  </si>
  <si>
    <t>バルザック in</t>
    <phoneticPr fontId="2"/>
  </si>
  <si>
    <t>レベル2</t>
    <phoneticPr fontId="2"/>
  </si>
  <si>
    <t>レベル5</t>
  </si>
  <si>
    <t>レベル6</t>
  </si>
  <si>
    <t>じょうせんけん</t>
    <phoneticPr fontId="2"/>
  </si>
  <si>
    <t>キングレオ 2</t>
    <phoneticPr fontId="2"/>
  </si>
  <si>
    <t>出港</t>
    <rPh sb="0" eb="2">
      <t>シュッコウ</t>
    </rPh>
    <phoneticPr fontId="2"/>
  </si>
  <si>
    <t>下船</t>
    <rPh sb="0" eb="2">
      <t>ゲセン</t>
    </rPh>
    <phoneticPr fontId="2"/>
  </si>
  <si>
    <t>ハバリア in</t>
    <phoneticPr fontId="2"/>
  </si>
  <si>
    <t>第四章 完</t>
    <rPh sb="0" eb="1">
      <t>ダイ</t>
    </rPh>
    <rPh sb="1" eb="2">
      <t>ヨン</t>
    </rPh>
    <rPh sb="2" eb="3">
      <t>ショウ</t>
    </rPh>
    <rPh sb="4" eb="5">
      <t>カン</t>
    </rPh>
    <phoneticPr fontId="2"/>
  </si>
  <si>
    <t>港</t>
    <rPh sb="0" eb="1">
      <t>ミナト</t>
    </rPh>
    <phoneticPr fontId="2"/>
  </si>
  <si>
    <t>ハバリア</t>
    <phoneticPr fontId="2"/>
  </si>
  <si>
    <t>港 in</t>
    <rPh sb="0" eb="1">
      <t>ミナト</t>
    </rPh>
    <phoneticPr fontId="2"/>
  </si>
  <si>
    <t>序</t>
    <rPh sb="0" eb="1">
      <t>ジョ</t>
    </rPh>
    <phoneticPr fontId="2"/>
  </si>
  <si>
    <t>おべんとう</t>
    <phoneticPr fontId="2"/>
  </si>
  <si>
    <t>ごはん</t>
    <phoneticPr fontId="2"/>
  </si>
  <si>
    <t>地下室 in</t>
    <rPh sb="0" eb="3">
      <t>チカシツ</t>
    </rPh>
    <phoneticPr fontId="2"/>
  </si>
  <si>
    <t>山奥の村 戦闘</t>
    <rPh sb="0" eb="4">
      <t>ヤマオ</t>
    </rPh>
    <rPh sb="5" eb="7">
      <t>セントウ</t>
    </rPh>
    <phoneticPr fontId="2"/>
  </si>
  <si>
    <t>地下室</t>
    <rPh sb="0" eb="3">
      <t>チカシツ</t>
    </rPh>
    <phoneticPr fontId="2"/>
  </si>
  <si>
    <t>やまおくのむら</t>
    <phoneticPr fontId="2"/>
  </si>
  <si>
    <t>エンドールへの洞窟</t>
    <rPh sb="7" eb="9">
      <t>ドウクツ</t>
    </rPh>
    <phoneticPr fontId="2"/>
  </si>
  <si>
    <t>エンドール in</t>
    <phoneticPr fontId="2"/>
  </si>
  <si>
    <t>ミネア</t>
    <phoneticPr fontId="2"/>
  </si>
  <si>
    <t>マーニャ</t>
    <phoneticPr fontId="2"/>
  </si>
  <si>
    <t>エンドール</t>
    <phoneticPr fontId="2"/>
  </si>
  <si>
    <t>うらぎりのどうくつ in</t>
    <phoneticPr fontId="2"/>
  </si>
  <si>
    <t>ローレシア城 1</t>
    <rPh sb="5" eb="6">
      <t>シロ</t>
    </rPh>
    <phoneticPr fontId="2"/>
  </si>
  <si>
    <t>ローレシア城 2</t>
    <rPh sb="5" eb="6">
      <t>シロ</t>
    </rPh>
    <phoneticPr fontId="2"/>
  </si>
  <si>
    <t>ローラの門</t>
    <rPh sb="4" eb="5">
      <t>モン</t>
    </rPh>
    <phoneticPr fontId="2"/>
  </si>
  <si>
    <t>ムーンブルク西のほこら</t>
    <rPh sb="6" eb="7">
      <t>ニシ</t>
    </rPh>
    <phoneticPr fontId="2"/>
  </si>
  <si>
    <t>ムーンペタ 1</t>
    <phoneticPr fontId="2"/>
  </si>
  <si>
    <t>ベラヌール北のほこら</t>
    <rPh sb="5" eb="6">
      <t>キタ</t>
    </rPh>
    <phoneticPr fontId="2"/>
  </si>
  <si>
    <t>ベラヌール</t>
    <phoneticPr fontId="2"/>
  </si>
  <si>
    <t>movie end</t>
    <phoneticPr fontId="2"/>
  </si>
  <si>
    <t>各差</t>
    <rPh sb="0" eb="1">
      <t>カク</t>
    </rPh>
    <rPh sb="1" eb="2">
      <t>サ</t>
    </rPh>
    <phoneticPr fontId="2"/>
  </si>
  <si>
    <t>差</t>
    <rPh sb="0" eb="1">
      <t>サ</t>
    </rPh>
    <phoneticPr fontId="2"/>
  </si>
  <si>
    <t>26.46</t>
    <phoneticPr fontId="2"/>
  </si>
  <si>
    <t>36.60</t>
    <phoneticPr fontId="2"/>
  </si>
  <si>
    <t>45.93</t>
    <phoneticPr fontId="2"/>
  </si>
  <si>
    <t>39.03</t>
    <phoneticPr fontId="2"/>
  </si>
  <si>
    <t>40.43</t>
    <phoneticPr fontId="2"/>
  </si>
  <si>
    <t>43.06</t>
    <phoneticPr fontId="2"/>
  </si>
  <si>
    <t>34.73</t>
    <phoneticPr fontId="2"/>
  </si>
  <si>
    <t>50.85</t>
    <phoneticPr fontId="2"/>
  </si>
  <si>
    <t>35.13</t>
    <phoneticPr fontId="2"/>
  </si>
  <si>
    <t>34.90</t>
    <phoneticPr fontId="2"/>
  </si>
  <si>
    <t>52.05</t>
    <phoneticPr fontId="2"/>
  </si>
  <si>
    <t>00.00</t>
    <phoneticPr fontId="2"/>
  </si>
  <si>
    <t>43.61</t>
    <phoneticPr fontId="2"/>
  </si>
  <si>
    <t>59.88</t>
    <phoneticPr fontId="2"/>
  </si>
  <si>
    <t>48.83</t>
    <phoneticPr fontId="2"/>
  </si>
  <si>
    <t>52.43</t>
    <phoneticPr fontId="2"/>
  </si>
  <si>
    <t>44.78</t>
    <phoneticPr fontId="2"/>
  </si>
  <si>
    <t>62.21</t>
    <phoneticPr fontId="2"/>
  </si>
  <si>
    <t>63.23</t>
    <phoneticPr fontId="2"/>
  </si>
  <si>
    <t>63.18</t>
    <phoneticPr fontId="2"/>
  </si>
  <si>
    <t>58.21</t>
    <phoneticPr fontId="2"/>
  </si>
  <si>
    <t>65.83</t>
    <phoneticPr fontId="2"/>
  </si>
  <si>
    <t>64.78</t>
    <phoneticPr fontId="2"/>
  </si>
  <si>
    <t>58.48</t>
    <phoneticPr fontId="2"/>
  </si>
  <si>
    <t>62.10</t>
    <phoneticPr fontId="2"/>
  </si>
  <si>
    <t>69.18</t>
    <phoneticPr fontId="2"/>
  </si>
  <si>
    <t>62.65</t>
    <phoneticPr fontId="2"/>
  </si>
  <si>
    <t>63.15</t>
    <phoneticPr fontId="2"/>
  </si>
  <si>
    <t>65.53</t>
    <phoneticPr fontId="2"/>
  </si>
  <si>
    <t>63.31</t>
    <phoneticPr fontId="2"/>
  </si>
  <si>
    <t>59.86</t>
    <phoneticPr fontId="2"/>
  </si>
  <si>
    <t>43.20</t>
    <phoneticPr fontId="2"/>
  </si>
  <si>
    <t>56.31</t>
    <phoneticPr fontId="2"/>
  </si>
  <si>
    <t>58.18</t>
    <phoneticPr fontId="2"/>
  </si>
  <si>
    <t>36.98</t>
    <phoneticPr fontId="2"/>
  </si>
  <si>
    <t>59.58</t>
    <phoneticPr fontId="2"/>
  </si>
  <si>
    <t>41.03</t>
    <phoneticPr fontId="2"/>
  </si>
  <si>
    <t>60.28</t>
    <phoneticPr fontId="2"/>
  </si>
  <si>
    <t>60.30</t>
    <phoneticPr fontId="2"/>
  </si>
  <si>
    <t>51.13</t>
    <phoneticPr fontId="2"/>
  </si>
  <si>
    <t>66.41</t>
    <phoneticPr fontId="2"/>
  </si>
  <si>
    <t>79.86</t>
    <phoneticPr fontId="2"/>
  </si>
  <si>
    <t>66.48</t>
    <phoneticPr fontId="2"/>
  </si>
  <si>
    <t>70.51</t>
    <phoneticPr fontId="2"/>
  </si>
  <si>
    <t>71.73</t>
    <phoneticPr fontId="2"/>
  </si>
  <si>
    <t>59.31</t>
    <phoneticPr fontId="2"/>
  </si>
  <si>
    <t>61.00</t>
    <phoneticPr fontId="2"/>
  </si>
  <si>
    <t>66.76</t>
    <phoneticPr fontId="2"/>
  </si>
  <si>
    <t>57.90</t>
    <phoneticPr fontId="2"/>
  </si>
  <si>
    <t>71.30</t>
    <phoneticPr fontId="2"/>
  </si>
  <si>
    <t>78.41</t>
    <phoneticPr fontId="2"/>
  </si>
  <si>
    <t>68.51</t>
    <phoneticPr fontId="2"/>
  </si>
  <si>
    <t>77.53</t>
    <phoneticPr fontId="2"/>
  </si>
  <si>
    <t>62.05</t>
    <phoneticPr fontId="2"/>
  </si>
  <si>
    <t>72.73</t>
    <phoneticPr fontId="2"/>
  </si>
  <si>
    <t>80.56</t>
    <phoneticPr fontId="2"/>
  </si>
  <si>
    <t>81.91</t>
    <phoneticPr fontId="2"/>
  </si>
  <si>
    <t>83.55</t>
    <phoneticPr fontId="2"/>
  </si>
  <si>
    <t>70.11</t>
    <phoneticPr fontId="2"/>
  </si>
  <si>
    <t>78.83</t>
    <phoneticPr fontId="2"/>
  </si>
  <si>
    <t>81.20</t>
    <phoneticPr fontId="2"/>
  </si>
  <si>
    <t>79.28</t>
    <phoneticPr fontId="2"/>
  </si>
  <si>
    <t>95.33</t>
    <phoneticPr fontId="2"/>
  </si>
  <si>
    <t>99.99</t>
    <phoneticPr fontId="2"/>
  </si>
  <si>
    <t>89.88</t>
    <phoneticPr fontId="2"/>
  </si>
  <si>
    <t>84.43</t>
    <phoneticPr fontId="2"/>
  </si>
  <si>
    <t>84.20</t>
    <phoneticPr fontId="2"/>
  </si>
  <si>
    <t>98.31</t>
    <phoneticPr fontId="2"/>
  </si>
  <si>
    <t>77.60</t>
    <phoneticPr fontId="2"/>
  </si>
  <si>
    <t>93.83</t>
    <phoneticPr fontId="2"/>
  </si>
  <si>
    <t>59.61</t>
    <phoneticPr fontId="2"/>
  </si>
  <si>
    <t>96.60</t>
    <phoneticPr fontId="2"/>
  </si>
  <si>
    <t>best</t>
    <phoneticPr fontId="8"/>
  </si>
  <si>
    <t>-</t>
    <phoneticPr fontId="8"/>
  </si>
  <si>
    <t>3005</t>
    <phoneticPr fontId="2"/>
  </si>
  <si>
    <t>ベラヌール 2</t>
    <phoneticPr fontId="2"/>
  </si>
  <si>
    <t>ロンダルキア南のほこら 1</t>
    <rPh sb="6" eb="7">
      <t>ミナミ</t>
    </rPh>
    <phoneticPr fontId="2"/>
  </si>
  <si>
    <t>ロンダルキア南のほこら 2</t>
    <rPh sb="6" eb="7">
      <t>ミナミ</t>
    </rPh>
    <phoneticPr fontId="2"/>
  </si>
  <si>
    <t>ロンダルキア</t>
    <phoneticPr fontId="2"/>
  </si>
  <si>
    <t>南東の島のほこら</t>
    <rPh sb="0" eb="2">
      <t>ナントウ</t>
    </rPh>
    <rPh sb="3" eb="4">
      <t>シマ</t>
    </rPh>
    <phoneticPr fontId="2"/>
  </si>
  <si>
    <t>ハーゴンの城 1F</t>
    <rPh sb="5" eb="6">
      <t>シロ</t>
    </rPh>
    <phoneticPr fontId="2"/>
  </si>
  <si>
    <t>-</t>
    <phoneticPr fontId="8"/>
  </si>
  <si>
    <t>s</t>
    <phoneticPr fontId="8"/>
  </si>
  <si>
    <t>s</t>
    <phoneticPr fontId="8"/>
  </si>
  <si>
    <t>-</t>
    <phoneticPr fontId="8"/>
  </si>
  <si>
    <t>s</t>
    <phoneticPr fontId="8"/>
  </si>
  <si>
    <t>-</t>
    <phoneticPr fontId="8"/>
  </si>
  <si>
    <t>0-2-3</t>
    <phoneticPr fontId="9"/>
  </si>
  <si>
    <t>0-2-2</t>
    <phoneticPr fontId="9"/>
  </si>
  <si>
    <t>0-2-1</t>
    <phoneticPr fontId="9"/>
  </si>
  <si>
    <t>1-1-1</t>
    <phoneticPr fontId="9"/>
  </si>
  <si>
    <t>1-1-2</t>
    <phoneticPr fontId="9"/>
  </si>
  <si>
    <t>1-1-3</t>
    <phoneticPr fontId="9"/>
  </si>
  <si>
    <t>1-2-1</t>
    <phoneticPr fontId="9"/>
  </si>
  <si>
    <t>1-2-2</t>
    <phoneticPr fontId="9"/>
  </si>
  <si>
    <t>1-2-3</t>
    <phoneticPr fontId="9"/>
  </si>
  <si>
    <t>2-1-1</t>
    <phoneticPr fontId="9"/>
  </si>
  <si>
    <t>2-1-2</t>
    <phoneticPr fontId="9"/>
  </si>
  <si>
    <t>2-1-3</t>
    <phoneticPr fontId="9"/>
  </si>
  <si>
    <t>2-2-1</t>
    <phoneticPr fontId="9"/>
  </si>
  <si>
    <t>2-2-2</t>
    <phoneticPr fontId="9"/>
  </si>
  <si>
    <t>2-2-3</t>
    <phoneticPr fontId="9"/>
  </si>
  <si>
    <t>3-1-1</t>
    <phoneticPr fontId="9"/>
  </si>
  <si>
    <t>3-1-2</t>
    <phoneticPr fontId="9"/>
  </si>
  <si>
    <t>3-1-3</t>
    <phoneticPr fontId="9"/>
  </si>
  <si>
    <t>3-2-1</t>
    <phoneticPr fontId="9"/>
  </si>
  <si>
    <t>3-2-2</t>
    <phoneticPr fontId="9"/>
  </si>
  <si>
    <t>3-2-3</t>
    <phoneticPr fontId="9"/>
  </si>
  <si>
    <t>4-1-1</t>
    <phoneticPr fontId="9"/>
  </si>
  <si>
    <t>4-1-2</t>
    <phoneticPr fontId="9"/>
  </si>
  <si>
    <t>4-1-3</t>
    <phoneticPr fontId="9"/>
  </si>
  <si>
    <t>4-2-1</t>
    <phoneticPr fontId="9"/>
  </si>
  <si>
    <t>4-2-2</t>
    <phoneticPr fontId="9"/>
  </si>
  <si>
    <t>4-2-3</t>
    <phoneticPr fontId="9"/>
  </si>
  <si>
    <t>5-1-1</t>
    <phoneticPr fontId="9"/>
  </si>
  <si>
    <t>5-1-2</t>
    <phoneticPr fontId="9"/>
  </si>
  <si>
    <t>5-1-3</t>
    <phoneticPr fontId="9"/>
  </si>
  <si>
    <t>5-2-1</t>
    <phoneticPr fontId="9"/>
  </si>
  <si>
    <t>5-2-2</t>
    <phoneticPr fontId="9"/>
  </si>
  <si>
    <t>5-2-3</t>
    <phoneticPr fontId="9"/>
  </si>
  <si>
    <t>4-1-4</t>
    <phoneticPr fontId="9"/>
  </si>
  <si>
    <t>4-2-4</t>
    <phoneticPr fontId="9"/>
  </si>
  <si>
    <t>5-1-4</t>
    <phoneticPr fontId="9"/>
  </si>
  <si>
    <t>5-2-4</t>
    <phoneticPr fontId="9"/>
  </si>
  <si>
    <t>6-1-1</t>
    <phoneticPr fontId="9"/>
  </si>
  <si>
    <t>6-1-2</t>
    <phoneticPr fontId="9"/>
  </si>
  <si>
    <t>6-1-3</t>
    <phoneticPr fontId="9"/>
  </si>
  <si>
    <t>6-1-4</t>
    <phoneticPr fontId="9"/>
  </si>
  <si>
    <t>6-2-1</t>
    <phoneticPr fontId="9"/>
  </si>
  <si>
    <t>6-2-2</t>
    <phoneticPr fontId="9"/>
  </si>
  <si>
    <t>6-2-3</t>
    <phoneticPr fontId="9"/>
  </si>
  <si>
    <t>6-2-4</t>
    <phoneticPr fontId="9"/>
  </si>
  <si>
    <t>7-1-1</t>
    <phoneticPr fontId="9"/>
  </si>
  <si>
    <t>7-1-2</t>
    <phoneticPr fontId="9"/>
  </si>
  <si>
    <t>7-1-3</t>
    <phoneticPr fontId="9"/>
  </si>
  <si>
    <t>7-1-4</t>
    <phoneticPr fontId="9"/>
  </si>
  <si>
    <t>7-2-1</t>
    <phoneticPr fontId="9"/>
  </si>
  <si>
    <t>7-2-2</t>
    <phoneticPr fontId="9"/>
  </si>
  <si>
    <t>7-2-3</t>
    <phoneticPr fontId="9"/>
  </si>
  <si>
    <t>7-2-4</t>
    <phoneticPr fontId="9"/>
  </si>
  <si>
    <t>N</t>
    <phoneticPr fontId="9"/>
  </si>
  <si>
    <t>E</t>
    <phoneticPr fontId="9"/>
  </si>
  <si>
    <t>-</t>
    <phoneticPr fontId="9"/>
  </si>
  <si>
    <t>今回</t>
    <rPh sb="0" eb="2">
      <t>コンカイ</t>
    </rPh>
    <phoneticPr fontId="9"/>
  </si>
  <si>
    <t>HEX</t>
    <phoneticPr fontId="9"/>
  </si>
  <si>
    <t>前回</t>
    <rPh sb="0" eb="2">
      <t>ゼンカイ</t>
    </rPh>
    <phoneticPr fontId="9"/>
  </si>
  <si>
    <t>差</t>
    <rPh sb="0" eb="1">
      <t>サ</t>
    </rPh>
    <phoneticPr fontId="9"/>
  </si>
  <si>
    <t>差の差</t>
    <rPh sb="0" eb="1">
      <t>サ</t>
    </rPh>
    <rPh sb="2" eb="3">
      <t>サ</t>
    </rPh>
    <phoneticPr fontId="9"/>
  </si>
  <si>
    <t>各</t>
    <rPh sb="0" eb="1">
      <t>カク</t>
    </rPh>
    <phoneticPr fontId="9"/>
  </si>
  <si>
    <t>OP</t>
    <phoneticPr fontId="9"/>
  </si>
  <si>
    <t>霊烏路空 stage</t>
    <rPh sb="0" eb="3">
      <t>レイウジ</t>
    </rPh>
    <rPh sb="3" eb="4">
      <t>ソラ</t>
    </rPh>
    <phoneticPr fontId="9"/>
  </si>
  <si>
    <t>霊烏路空 boss</t>
    <rPh sb="0" eb="3">
      <t>レイウジ</t>
    </rPh>
    <rPh sb="3" eb="4">
      <t>ソラ</t>
    </rPh>
    <phoneticPr fontId="9"/>
  </si>
  <si>
    <t>Prologue stage</t>
    <phoneticPr fontId="9"/>
  </si>
  <si>
    <t>Prologue boss</t>
    <phoneticPr fontId="9"/>
  </si>
  <si>
    <t>レミリア stage</t>
    <phoneticPr fontId="9"/>
  </si>
  <si>
    <t>レミリア boss</t>
    <phoneticPr fontId="9"/>
  </si>
  <si>
    <t>魂魄妖夢 stage</t>
    <rPh sb="0" eb="4">
      <t>コ</t>
    </rPh>
    <phoneticPr fontId="9"/>
  </si>
  <si>
    <t>魂魄妖夢 boss</t>
    <rPh sb="0" eb="4">
      <t>コ</t>
    </rPh>
    <phoneticPr fontId="9"/>
  </si>
  <si>
    <t>比那名居天子 stage</t>
    <rPh sb="0" eb="6">
      <t>ヒナナイ</t>
    </rPh>
    <phoneticPr fontId="9"/>
  </si>
  <si>
    <t>比那名居天子 boss</t>
    <rPh sb="0" eb="6">
      <t>ヒナナ</t>
    </rPh>
    <phoneticPr fontId="9"/>
  </si>
  <si>
    <t>チルノ stage</t>
    <phoneticPr fontId="9"/>
  </si>
  <si>
    <t>チルノ boss</t>
    <phoneticPr fontId="9"/>
  </si>
  <si>
    <t>射命丸文 stage</t>
    <rPh sb="0" eb="4">
      <t>シャメイ</t>
    </rPh>
    <phoneticPr fontId="9"/>
  </si>
  <si>
    <t>射命丸文 boss</t>
    <rPh sb="0" eb="4">
      <t>シャ</t>
    </rPh>
    <phoneticPr fontId="9"/>
  </si>
  <si>
    <t>藤原妹紅 stage</t>
    <rPh sb="0" eb="4">
      <t>フジ</t>
    </rPh>
    <phoneticPr fontId="9"/>
  </si>
  <si>
    <t>藤原妹紅 boss</t>
    <rPh sb="0" eb="4">
      <t>フジ</t>
    </rPh>
    <phoneticPr fontId="9"/>
  </si>
  <si>
    <t>パチュリー stage</t>
    <phoneticPr fontId="9"/>
  </si>
  <si>
    <t>パチュリー boss</t>
    <phoneticPr fontId="9"/>
  </si>
  <si>
    <t>輝夜城1 stage</t>
    <rPh sb="0" eb="3">
      <t>カグヤ</t>
    </rPh>
    <phoneticPr fontId="9"/>
  </si>
  <si>
    <t>輝夜城1 boss</t>
    <rPh sb="0" eb="3">
      <t>カグヤ</t>
    </rPh>
    <phoneticPr fontId="9"/>
  </si>
  <si>
    <t>輝夜城2 stage</t>
    <rPh sb="0" eb="2">
      <t>カグヤ</t>
    </rPh>
    <rPh sb="2" eb="3">
      <t>ジョウ</t>
    </rPh>
    <phoneticPr fontId="9"/>
  </si>
  <si>
    <t>輝夜城2 boss</t>
    <rPh sb="0" eb="2">
      <t>カグヤ</t>
    </rPh>
    <rPh sb="2" eb="3">
      <t>ジョウ</t>
    </rPh>
    <phoneticPr fontId="9"/>
  </si>
  <si>
    <t>輝夜城3 stage</t>
    <rPh sb="0" eb="2">
      <t>カグヤ</t>
    </rPh>
    <rPh sb="2" eb="3">
      <t>ジョウ</t>
    </rPh>
    <phoneticPr fontId="9"/>
  </si>
  <si>
    <t>輝夜城3 boss</t>
    <rPh sb="0" eb="2">
      <t>カグヤ</t>
    </rPh>
    <rPh sb="2" eb="3">
      <t>ジョウ</t>
    </rPh>
    <phoneticPr fontId="9"/>
  </si>
  <si>
    <t>輝夜城4 比那名居天子</t>
    <rPh sb="0" eb="3">
      <t>カグヤ</t>
    </rPh>
    <rPh sb="5" eb="11">
      <t>ヒナナイ</t>
    </rPh>
    <phoneticPr fontId="9"/>
  </si>
  <si>
    <t>輝夜城4 霊烏路空</t>
    <rPh sb="5" eb="8">
      <t>レイウジ</t>
    </rPh>
    <rPh sb="8" eb="9">
      <t>ソラ</t>
    </rPh>
    <phoneticPr fontId="9"/>
  </si>
  <si>
    <t>輝夜城4 魂魄妖夢</t>
    <rPh sb="5" eb="9">
      <t>コ</t>
    </rPh>
    <phoneticPr fontId="9"/>
  </si>
  <si>
    <t>輝夜城4 藤原妹紅</t>
    <rPh sb="5" eb="9">
      <t>フジワラノモコ</t>
    </rPh>
    <phoneticPr fontId="9"/>
  </si>
  <si>
    <t>輝夜城4 射命丸文</t>
    <rPh sb="5" eb="9">
      <t>シャメイマル</t>
    </rPh>
    <phoneticPr fontId="9"/>
  </si>
  <si>
    <t>輝夜城4 パチュリー</t>
    <phoneticPr fontId="9"/>
  </si>
  <si>
    <t>輝夜城4 レミリア</t>
    <phoneticPr fontId="9"/>
  </si>
  <si>
    <t>輝夜城4 チルノ</t>
    <phoneticPr fontId="9"/>
  </si>
  <si>
    <t>輝夜城4 蓬莱山輝夜1</t>
    <rPh sb="5" eb="10">
      <t>ホウライサン</t>
    </rPh>
    <phoneticPr fontId="9"/>
  </si>
  <si>
    <t>輝夜城4 蓬莱山輝夜2</t>
    <rPh sb="5" eb="10">
      <t>ホウライサン</t>
    </rPh>
    <phoneticPr fontId="9"/>
  </si>
  <si>
    <t>輝夜城4 蓬莱山輝夜3</t>
    <rPh sb="5" eb="10">
      <t>ホウライサン</t>
    </rPh>
    <phoneticPr fontId="9"/>
  </si>
  <si>
    <t>霊烏路空 intro</t>
    <rPh sb="0" eb="3">
      <t>レイウ</t>
    </rPh>
    <rPh sb="3" eb="4">
      <t>ソラ</t>
    </rPh>
    <phoneticPr fontId="9"/>
  </si>
  <si>
    <t>レミリア intro</t>
  </si>
  <si>
    <t>魂魄妖夢 intro</t>
    <rPh sb="0" eb="4">
      <t>コン</t>
    </rPh>
    <phoneticPr fontId="9"/>
  </si>
  <si>
    <t>比那名居天子 intro</t>
    <rPh sb="0" eb="6">
      <t>ヒナナイ</t>
    </rPh>
    <phoneticPr fontId="9"/>
  </si>
  <si>
    <t>チルノ intro</t>
  </si>
  <si>
    <t>射命丸文 intro</t>
    <rPh sb="0" eb="4">
      <t>シャメイ</t>
    </rPh>
    <phoneticPr fontId="9"/>
  </si>
  <si>
    <t>藤原妹紅 intro</t>
    <rPh sb="0" eb="4">
      <t>フジ</t>
    </rPh>
    <phoneticPr fontId="9"/>
  </si>
  <si>
    <t>パチュリー intro</t>
  </si>
  <si>
    <t>輝夜城1 intro</t>
    <rPh sb="0" eb="3">
      <t>カグヤ</t>
    </rPh>
    <phoneticPr fontId="9"/>
  </si>
  <si>
    <t>輝夜城2 intro</t>
    <rPh sb="0" eb="2">
      <t>カグヤ</t>
    </rPh>
    <rPh sb="2" eb="3">
      <t>ジョウ</t>
    </rPh>
    <phoneticPr fontId="9"/>
  </si>
  <si>
    <t>輝夜城3 intro</t>
    <rPh sb="0" eb="2">
      <t>カグヤ</t>
    </rPh>
    <rPh sb="2" eb="3">
      <t>ジョウ</t>
    </rPh>
    <phoneticPr fontId="9"/>
  </si>
  <si>
    <t>輝夜城4 intro</t>
    <rPh sb="0" eb="2">
      <t>カグヤ</t>
    </rPh>
    <rPh sb="2" eb="3">
      <t>ジョウ</t>
    </rPh>
    <phoneticPr fontId="9"/>
  </si>
  <si>
    <t>霊烏路空 epilog</t>
    <rPh sb="0" eb="3">
      <t>レイウジ</t>
    </rPh>
    <rPh sb="3" eb="4">
      <t>ソラ</t>
    </rPh>
    <phoneticPr fontId="9"/>
  </si>
  <si>
    <t>レミリア epilog</t>
  </si>
  <si>
    <t>魂魄妖夢 epilog</t>
    <rPh sb="0" eb="4">
      <t>コ</t>
    </rPh>
    <phoneticPr fontId="9"/>
  </si>
  <si>
    <t>比那名居天子 epilog</t>
    <rPh sb="0" eb="6">
      <t>ヒナナイ</t>
    </rPh>
    <phoneticPr fontId="9"/>
  </si>
  <si>
    <t>チルノ epilog</t>
  </si>
  <si>
    <t>射命丸文 epilog</t>
    <rPh sb="0" eb="4">
      <t>シャメイマル</t>
    </rPh>
    <phoneticPr fontId="9"/>
  </si>
  <si>
    <t>藤原妹紅 epilog</t>
    <rPh sb="0" eb="4">
      <t>フジワラノモコ</t>
    </rPh>
    <phoneticPr fontId="9"/>
  </si>
  <si>
    <t>パチュリー epilog</t>
  </si>
  <si>
    <t>しんのラスボス</t>
    <phoneticPr fontId="8"/>
  </si>
  <si>
    <t>もてるものぜんぶ</t>
    <phoneticPr fontId="8"/>
  </si>
  <si>
    <t>いろいろばくは</t>
    <phoneticPr fontId="8"/>
  </si>
  <si>
    <t>たくさんこわそう</t>
    <phoneticPr fontId="8"/>
  </si>
  <si>
    <t>じかんかせぎ</t>
    <phoneticPr fontId="8"/>
  </si>
  <si>
    <t>ばくだんをならべて</t>
    <phoneticPr fontId="8"/>
  </si>
  <si>
    <t>かべにあたろう</t>
    <phoneticPr fontId="8"/>
  </si>
  <si>
    <t>よるのキノコ</t>
    <phoneticPr fontId="8"/>
  </si>
  <si>
    <t>こうさしてとおる</t>
    <phoneticPr fontId="8"/>
  </si>
  <si>
    <t>ジャンプでわたる</t>
    <phoneticPr fontId="8"/>
  </si>
  <si>
    <t>むずかしいめいろ</t>
    <phoneticPr fontId="8"/>
  </si>
  <si>
    <t>たべるまでにどうか</t>
    <phoneticPr fontId="8"/>
  </si>
  <si>
    <t>ぜんぶおちるゆか</t>
    <phoneticPr fontId="8"/>
  </si>
  <si>
    <t>うまくたいあたり</t>
    <phoneticPr fontId="8"/>
  </si>
  <si>
    <t>ジャンプだいをはこぶ</t>
    <phoneticPr fontId="8"/>
  </si>
  <si>
    <t>おちないルート</t>
    <phoneticPr fontId="8"/>
  </si>
  <si>
    <t>べつのばしょから</t>
    <phoneticPr fontId="8"/>
  </si>
  <si>
    <t>けだまのみち</t>
    <phoneticPr fontId="8"/>
  </si>
  <si>
    <t>おおすぎるジャンプだい</t>
    <phoneticPr fontId="8"/>
  </si>
  <si>
    <t>おまけ</t>
    <phoneticPr fontId="8"/>
  </si>
  <si>
    <t>1-1</t>
    <phoneticPr fontId="11"/>
  </si>
  <si>
    <t>1-3</t>
  </si>
  <si>
    <t>1-5</t>
    <phoneticPr fontId="11"/>
  </si>
  <si>
    <t>2-1</t>
    <phoneticPr fontId="11"/>
  </si>
  <si>
    <t>2-4</t>
    <phoneticPr fontId="11"/>
  </si>
  <si>
    <t>2-6</t>
    <phoneticPr fontId="11"/>
  </si>
  <si>
    <t>3-1</t>
    <phoneticPr fontId="11"/>
  </si>
  <si>
    <t>2-7</t>
    <phoneticPr fontId="11"/>
  </si>
  <si>
    <t>3-2</t>
    <phoneticPr fontId="11"/>
  </si>
  <si>
    <t>3-3</t>
  </si>
  <si>
    <t>3-5</t>
    <phoneticPr fontId="11"/>
  </si>
  <si>
    <t>3-6</t>
    <phoneticPr fontId="11"/>
  </si>
  <si>
    <t>4-1</t>
    <phoneticPr fontId="11"/>
  </si>
  <si>
    <t>4-2</t>
    <phoneticPr fontId="11"/>
  </si>
  <si>
    <t>4-3</t>
  </si>
  <si>
    <t>4-5</t>
    <phoneticPr fontId="11"/>
  </si>
  <si>
    <t>5-1</t>
    <phoneticPr fontId="11"/>
  </si>
  <si>
    <t>5-4</t>
    <phoneticPr fontId="11"/>
  </si>
  <si>
    <t>5-6</t>
    <phoneticPr fontId="11"/>
  </si>
  <si>
    <t>6-1</t>
    <phoneticPr fontId="11"/>
  </si>
  <si>
    <t>5-5</t>
    <phoneticPr fontId="11"/>
  </si>
  <si>
    <t>6-3</t>
  </si>
  <si>
    <t>6-4</t>
  </si>
  <si>
    <t>6-5</t>
  </si>
  <si>
    <t>6-6</t>
  </si>
  <si>
    <t>0</t>
    <phoneticPr fontId="11"/>
  </si>
  <si>
    <t>1-2</t>
    <phoneticPr fontId="11"/>
  </si>
  <si>
    <t>2-2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</si>
</sst>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"/>
    <numFmt numFmtId="178" formatCode="0.00_ "/>
    <numFmt numFmtId="179" formatCode="0.00_);[Red]\(0.00\)"/>
  </numFmts>
  <fonts count="12" x14ac:knownFonts="1">
    <font>
      <sz val="10"/>
      <name val="ＭＳ Ｐゴシック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176" fontId="0" fillId="0" borderId="0" xfId="0" applyNumberFormat="1"/>
    <xf numFmtId="0" fontId="3" fillId="0" borderId="0" xfId="0" applyFont="1" applyAlignment="1">
      <alignment horizontal="left"/>
    </xf>
    <xf numFmtId="0" fontId="3" fillId="0" borderId="0" xfId="0" applyFont="1"/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0" fillId="2" borderId="0" xfId="0" applyFill="1"/>
    <xf numFmtId="177" fontId="0" fillId="0" borderId="0" xfId="0" applyNumberFormat="1"/>
    <xf numFmtId="49" fontId="6" fillId="0" borderId="0" xfId="1" applyNumberFormat="1" applyFont="1" applyAlignment="1">
      <alignment horizontal="center" vertical="center"/>
    </xf>
    <xf numFmtId="49" fontId="7" fillId="0" borderId="0" xfId="1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49" fontId="3" fillId="0" borderId="0" xfId="0" applyNumberFormat="1" applyFont="1"/>
    <xf numFmtId="49" fontId="0" fillId="0" borderId="0" xfId="0" applyNumberFormat="1"/>
  </cellXfs>
  <cellStyles count="2">
    <cellStyle name="標準" xfId="0" builtinId="0"/>
    <cellStyle name="標準 2" xfId="1" xr:uid="{B1BE103A-A87D-4165-A8AF-268ED95C70F8}"/>
  </cellStyles>
  <dxfs count="1">
    <dxf>
      <fill>
        <patternFill>
          <bgColor theme="9" tint="0.5999633777886288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3272-2BE0-4E7B-8918-9C40EBE58DB6}">
  <dimension ref="A1:N121"/>
  <sheetViews>
    <sheetView tabSelected="1" topLeftCell="A65" zoomScaleNormal="100" workbookViewId="0">
      <selection activeCell="M101" sqref="M101"/>
    </sheetView>
  </sheetViews>
  <sheetFormatPr defaultRowHeight="12" x14ac:dyDescent="0.15"/>
  <cols>
    <col min="1" max="1" width="4.7109375" style="17" bestFit="1" customWidth="1"/>
    <col min="2" max="2" width="22" style="18" bestFit="1" customWidth="1"/>
    <col min="3" max="3" width="6.7109375" style="22" bestFit="1" customWidth="1"/>
    <col min="4" max="4" width="6.7109375" style="22" customWidth="1"/>
    <col min="5" max="6" width="6.7109375" style="20" bestFit="1" customWidth="1"/>
    <col min="7" max="8" width="6.7109375" style="20" customWidth="1"/>
    <col min="9" max="9" width="6.7109375" style="17" bestFit="1" customWidth="1"/>
    <col min="10" max="10" width="7.7109375" style="17" bestFit="1" customWidth="1"/>
    <col min="11" max="16384" width="9.140625" style="17"/>
  </cols>
  <sheetData>
    <row r="1" spans="1:12" x14ac:dyDescent="0.15">
      <c r="A1" s="16" t="s">
        <v>484</v>
      </c>
      <c r="C1" s="21" t="s">
        <v>485</v>
      </c>
      <c r="D1" s="21" t="s">
        <v>587</v>
      </c>
      <c r="E1" s="23" t="s">
        <v>586</v>
      </c>
      <c r="F1" s="23" t="s">
        <v>588</v>
      </c>
      <c r="G1" s="23"/>
      <c r="H1" s="23" t="s">
        <v>698</v>
      </c>
    </row>
    <row r="2" spans="1:12" x14ac:dyDescent="0.15">
      <c r="A2" s="17">
        <v>1</v>
      </c>
      <c r="B2" s="19" t="s">
        <v>483</v>
      </c>
      <c r="C2" s="22">
        <v>6.33</v>
      </c>
      <c r="D2" s="22">
        <v>6.22</v>
      </c>
      <c r="E2" s="20">
        <v>6.19</v>
      </c>
      <c r="F2" s="20">
        <v>6.14</v>
      </c>
      <c r="G2" s="20">
        <v>5.83</v>
      </c>
      <c r="H2" s="20">
        <v>6.19</v>
      </c>
      <c r="I2" s="22">
        <f t="shared" ref="I2:I33" si="0">MIN(C2:H2)</f>
        <v>5.83</v>
      </c>
      <c r="J2" s="17">
        <f t="shared" ref="J2:J33" si="1">IF(OR(D2="", D2="-"),, I2-D2)</f>
        <v>-0.38999999999999968</v>
      </c>
      <c r="L2" s="16"/>
    </row>
    <row r="3" spans="1:12" x14ac:dyDescent="0.15">
      <c r="A3" s="17">
        <v>2</v>
      </c>
      <c r="B3" s="19" t="s">
        <v>486</v>
      </c>
      <c r="C3" s="22">
        <v>16.71</v>
      </c>
      <c r="D3" s="22">
        <v>16.57</v>
      </c>
      <c r="E3" s="20">
        <v>16.59</v>
      </c>
      <c r="F3" s="20">
        <v>17.87</v>
      </c>
      <c r="G3" s="20">
        <v>15.39</v>
      </c>
      <c r="H3" s="20">
        <v>16.57</v>
      </c>
      <c r="I3" s="22">
        <f t="shared" si="0"/>
        <v>15.39</v>
      </c>
      <c r="J3" s="17">
        <f t="shared" si="1"/>
        <v>-1.1799999999999997</v>
      </c>
      <c r="L3" s="16"/>
    </row>
    <row r="4" spans="1:12" x14ac:dyDescent="0.15">
      <c r="A4" s="17">
        <v>3</v>
      </c>
      <c r="B4" s="19" t="s">
        <v>487</v>
      </c>
      <c r="C4" s="22">
        <v>28.83</v>
      </c>
      <c r="D4" s="22">
        <v>22.11</v>
      </c>
      <c r="E4" s="20">
        <v>21.1</v>
      </c>
      <c r="F4" s="20">
        <v>23.84</v>
      </c>
      <c r="G4" s="20">
        <v>19.89</v>
      </c>
      <c r="H4" s="20">
        <v>21.34</v>
      </c>
      <c r="I4" s="22">
        <f t="shared" si="0"/>
        <v>19.89</v>
      </c>
      <c r="J4" s="17">
        <f t="shared" si="1"/>
        <v>-2.2199999999999989</v>
      </c>
      <c r="L4" s="16"/>
    </row>
    <row r="5" spans="1:12" x14ac:dyDescent="0.15">
      <c r="A5" s="17">
        <v>4</v>
      </c>
      <c r="B5" s="19" t="s">
        <v>488</v>
      </c>
      <c r="C5" s="22">
        <v>15.26</v>
      </c>
      <c r="D5" s="22">
        <v>14.06</v>
      </c>
      <c r="E5" s="20">
        <v>13.45</v>
      </c>
      <c r="F5" s="20">
        <v>14.64</v>
      </c>
      <c r="G5" s="20">
        <v>12.73</v>
      </c>
      <c r="H5" s="20">
        <v>13.37</v>
      </c>
      <c r="I5" s="22">
        <f t="shared" si="0"/>
        <v>12.73</v>
      </c>
      <c r="J5" s="17">
        <f t="shared" si="1"/>
        <v>-1.33</v>
      </c>
      <c r="L5" s="16"/>
    </row>
    <row r="6" spans="1:12" x14ac:dyDescent="0.15">
      <c r="A6" s="17">
        <v>5</v>
      </c>
      <c r="B6" s="19" t="s">
        <v>489</v>
      </c>
      <c r="C6" s="22">
        <v>8.99</v>
      </c>
      <c r="D6" s="22">
        <v>8.65</v>
      </c>
      <c r="E6" s="20">
        <v>8.59</v>
      </c>
      <c r="F6" s="20">
        <v>8.57</v>
      </c>
      <c r="G6" s="20">
        <v>7.96</v>
      </c>
      <c r="H6" s="20">
        <v>8.57</v>
      </c>
      <c r="I6" s="22">
        <f t="shared" si="0"/>
        <v>7.96</v>
      </c>
      <c r="J6" s="17">
        <f t="shared" si="1"/>
        <v>-0.69000000000000039</v>
      </c>
      <c r="L6" s="16"/>
    </row>
    <row r="7" spans="1:12" x14ac:dyDescent="0.15">
      <c r="A7" s="17">
        <v>6</v>
      </c>
      <c r="B7" s="19" t="s">
        <v>490</v>
      </c>
      <c r="C7" s="22">
        <v>4.3</v>
      </c>
      <c r="D7" s="22">
        <v>4.38</v>
      </c>
      <c r="E7" s="20">
        <v>4.3499999999999996</v>
      </c>
      <c r="F7" s="20">
        <v>4.32</v>
      </c>
      <c r="G7" s="20">
        <v>4.17</v>
      </c>
      <c r="H7" s="20">
        <v>4.3600000000000003</v>
      </c>
      <c r="I7" s="22">
        <f t="shared" si="0"/>
        <v>4.17</v>
      </c>
      <c r="J7" s="17">
        <f t="shared" si="1"/>
        <v>-0.20999999999999996</v>
      </c>
      <c r="L7" s="16"/>
    </row>
    <row r="8" spans="1:12" x14ac:dyDescent="0.15">
      <c r="A8" s="17">
        <v>7</v>
      </c>
      <c r="B8" s="19" t="s">
        <v>491</v>
      </c>
      <c r="C8" s="22">
        <v>28.16</v>
      </c>
      <c r="D8" s="22">
        <v>24.52</v>
      </c>
      <c r="E8" s="20">
        <v>25.44</v>
      </c>
      <c r="F8" s="20">
        <v>25.92</v>
      </c>
      <c r="G8" s="20">
        <v>21.74</v>
      </c>
      <c r="H8" s="20">
        <v>25.58</v>
      </c>
      <c r="I8" s="22">
        <f t="shared" si="0"/>
        <v>21.74</v>
      </c>
      <c r="J8" s="17">
        <f t="shared" si="1"/>
        <v>-2.7800000000000011</v>
      </c>
      <c r="L8" s="16"/>
    </row>
    <row r="9" spans="1:12" x14ac:dyDescent="0.15">
      <c r="A9" s="17">
        <v>8</v>
      </c>
      <c r="B9" s="19" t="s">
        <v>492</v>
      </c>
      <c r="C9" s="22">
        <v>18.72</v>
      </c>
      <c r="D9" s="22">
        <v>17.39</v>
      </c>
      <c r="E9" s="20">
        <v>17.37</v>
      </c>
      <c r="F9" s="20">
        <v>17.68</v>
      </c>
      <c r="G9" s="20">
        <v>12.75</v>
      </c>
      <c r="H9" s="20">
        <v>17.34</v>
      </c>
      <c r="I9" s="22">
        <f t="shared" si="0"/>
        <v>12.75</v>
      </c>
      <c r="J9" s="17">
        <f t="shared" si="1"/>
        <v>-4.6400000000000006</v>
      </c>
      <c r="L9" s="16"/>
    </row>
    <row r="10" spans="1:12" x14ac:dyDescent="0.15">
      <c r="A10" s="17">
        <v>9</v>
      </c>
      <c r="B10" s="19" t="s">
        <v>493</v>
      </c>
      <c r="C10" s="22">
        <v>28.54</v>
      </c>
      <c r="D10" s="22">
        <v>26.62</v>
      </c>
      <c r="E10" s="20">
        <v>28.78</v>
      </c>
      <c r="F10" s="20">
        <v>28.12</v>
      </c>
      <c r="G10" s="20">
        <v>24.64</v>
      </c>
      <c r="H10" s="20">
        <v>27.64</v>
      </c>
      <c r="I10" s="22">
        <f t="shared" si="0"/>
        <v>24.64</v>
      </c>
      <c r="J10" s="17">
        <f t="shared" si="1"/>
        <v>-1.9800000000000004</v>
      </c>
      <c r="L10" s="16"/>
    </row>
    <row r="11" spans="1:12" x14ac:dyDescent="0.15">
      <c r="A11" s="17">
        <v>10</v>
      </c>
      <c r="B11" s="19" t="s">
        <v>494</v>
      </c>
      <c r="C11" s="22">
        <v>18.809999999999999</v>
      </c>
      <c r="D11" s="22">
        <v>17.760000000000002</v>
      </c>
      <c r="E11" s="20">
        <v>16.96</v>
      </c>
      <c r="F11" s="20">
        <v>20.57</v>
      </c>
      <c r="G11" s="20">
        <v>15.87</v>
      </c>
      <c r="H11" s="20">
        <v>16.559999999999999</v>
      </c>
      <c r="I11" s="22">
        <f t="shared" si="0"/>
        <v>15.87</v>
      </c>
      <c r="J11" s="17">
        <f t="shared" si="1"/>
        <v>-1.8900000000000023</v>
      </c>
      <c r="L11" s="16"/>
    </row>
    <row r="12" spans="1:12" x14ac:dyDescent="0.15">
      <c r="A12" s="17">
        <v>11</v>
      </c>
      <c r="B12" s="19" t="s">
        <v>495</v>
      </c>
      <c r="C12" s="22">
        <v>17.98</v>
      </c>
      <c r="D12" s="22">
        <v>15.56</v>
      </c>
      <c r="E12" s="20">
        <v>18.3</v>
      </c>
      <c r="F12" s="20">
        <v>21.48</v>
      </c>
      <c r="G12" s="20">
        <v>14.46</v>
      </c>
      <c r="H12" s="20">
        <v>17.61</v>
      </c>
      <c r="I12" s="22">
        <f t="shared" si="0"/>
        <v>14.46</v>
      </c>
      <c r="J12" s="17">
        <f t="shared" si="1"/>
        <v>-1.0999999999999996</v>
      </c>
      <c r="L12" s="16"/>
    </row>
    <row r="13" spans="1:12" x14ac:dyDescent="0.15">
      <c r="A13" s="17">
        <v>12</v>
      </c>
      <c r="B13" s="19" t="s">
        <v>496</v>
      </c>
      <c r="C13" s="22">
        <v>24.11</v>
      </c>
      <c r="D13" s="22">
        <v>24.36</v>
      </c>
      <c r="E13" s="20">
        <v>24.43</v>
      </c>
      <c r="F13" s="20">
        <v>24.54</v>
      </c>
      <c r="G13" s="20">
        <v>22.89</v>
      </c>
      <c r="H13" s="20">
        <v>24.79</v>
      </c>
      <c r="I13" s="22">
        <f t="shared" si="0"/>
        <v>22.89</v>
      </c>
      <c r="J13" s="17">
        <f t="shared" si="1"/>
        <v>-1.4699999999999989</v>
      </c>
      <c r="L13" s="16"/>
    </row>
    <row r="14" spans="1:12" x14ac:dyDescent="0.15">
      <c r="A14" s="17">
        <v>13</v>
      </c>
      <c r="B14" s="19" t="s">
        <v>497</v>
      </c>
      <c r="C14" s="22">
        <v>44.96</v>
      </c>
      <c r="D14" s="22">
        <v>45.05</v>
      </c>
      <c r="E14" s="20">
        <v>43.88</v>
      </c>
      <c r="F14" s="20">
        <v>44.01</v>
      </c>
      <c r="G14" s="20">
        <v>36.25</v>
      </c>
      <c r="H14" s="20">
        <v>44.57</v>
      </c>
      <c r="I14" s="22">
        <f t="shared" si="0"/>
        <v>36.25</v>
      </c>
      <c r="J14" s="17">
        <f t="shared" si="1"/>
        <v>-8.7999999999999972</v>
      </c>
      <c r="K14" s="16" t="s">
        <v>709</v>
      </c>
      <c r="L14" s="16"/>
    </row>
    <row r="15" spans="1:12" x14ac:dyDescent="0.15">
      <c r="A15" s="17">
        <v>14</v>
      </c>
      <c r="B15" s="19" t="s">
        <v>498</v>
      </c>
      <c r="C15" s="22">
        <v>33.549999999999997</v>
      </c>
      <c r="D15" s="22">
        <v>32.520000000000003</v>
      </c>
      <c r="E15" s="20">
        <v>32.47</v>
      </c>
      <c r="F15" s="20">
        <v>33.24</v>
      </c>
      <c r="G15" s="20">
        <v>29.85</v>
      </c>
      <c r="H15" s="20">
        <v>33.130000000000003</v>
      </c>
      <c r="I15" s="22">
        <f t="shared" si="0"/>
        <v>29.85</v>
      </c>
      <c r="J15" s="17">
        <f t="shared" si="1"/>
        <v>-2.6700000000000017</v>
      </c>
      <c r="L15" s="16"/>
    </row>
    <row r="16" spans="1:12" x14ac:dyDescent="0.15">
      <c r="A16" s="17">
        <v>15</v>
      </c>
      <c r="B16" s="19" t="s">
        <v>499</v>
      </c>
      <c r="C16" s="21">
        <v>84.52</v>
      </c>
      <c r="D16" s="21"/>
      <c r="F16" s="20">
        <v>81.69</v>
      </c>
      <c r="G16" s="20">
        <v>48.62</v>
      </c>
      <c r="H16" s="20">
        <v>81.53</v>
      </c>
      <c r="I16" s="22">
        <f t="shared" si="0"/>
        <v>48.62</v>
      </c>
      <c r="J16" s="17">
        <f t="shared" si="1"/>
        <v>0</v>
      </c>
      <c r="K16" s="16" t="s">
        <v>707</v>
      </c>
      <c r="L16" s="16"/>
    </row>
    <row r="17" spans="1:14" x14ac:dyDescent="0.15">
      <c r="A17" s="17">
        <v>16</v>
      </c>
      <c r="B17" s="19" t="s">
        <v>500</v>
      </c>
      <c r="C17" s="22">
        <v>47.23</v>
      </c>
      <c r="D17" s="22">
        <v>46.01</v>
      </c>
      <c r="E17" s="20">
        <v>45.61</v>
      </c>
      <c r="F17" s="20">
        <v>47.58</v>
      </c>
      <c r="G17" s="20">
        <v>37.56</v>
      </c>
      <c r="H17" s="20">
        <v>46.52</v>
      </c>
      <c r="I17" s="22">
        <f t="shared" si="0"/>
        <v>37.56</v>
      </c>
      <c r="J17" s="17">
        <f t="shared" si="1"/>
        <v>-8.4499999999999957</v>
      </c>
      <c r="L17" s="16"/>
    </row>
    <row r="18" spans="1:14" x14ac:dyDescent="0.15">
      <c r="A18" s="17">
        <v>17</v>
      </c>
      <c r="B18" s="19" t="s">
        <v>501</v>
      </c>
      <c r="C18" s="22">
        <v>18.149999999999999</v>
      </c>
      <c r="D18" s="22">
        <v>18.07</v>
      </c>
      <c r="E18" s="20">
        <v>17.52</v>
      </c>
      <c r="F18" s="20">
        <v>17.55</v>
      </c>
      <c r="G18" s="20">
        <v>16.75</v>
      </c>
      <c r="H18" s="20">
        <v>17.55</v>
      </c>
      <c r="I18" s="22">
        <f t="shared" si="0"/>
        <v>16.75</v>
      </c>
      <c r="J18" s="17">
        <f t="shared" si="1"/>
        <v>-1.3200000000000003</v>
      </c>
      <c r="L18" s="16"/>
    </row>
    <row r="19" spans="1:14" x14ac:dyDescent="0.15">
      <c r="A19" s="17">
        <v>18</v>
      </c>
      <c r="B19" s="19" t="s">
        <v>502</v>
      </c>
      <c r="C19" s="22">
        <v>14.09</v>
      </c>
      <c r="D19" s="22">
        <v>14.16</v>
      </c>
      <c r="E19" s="23">
        <v>18.36</v>
      </c>
      <c r="F19" s="20">
        <v>15.87</v>
      </c>
      <c r="G19" s="20">
        <v>13.29</v>
      </c>
      <c r="H19" s="20">
        <v>17.88</v>
      </c>
      <c r="I19" s="22">
        <f t="shared" si="0"/>
        <v>13.29</v>
      </c>
      <c r="J19" s="17">
        <f t="shared" si="1"/>
        <v>-0.87000000000000099</v>
      </c>
      <c r="L19" s="16"/>
    </row>
    <row r="20" spans="1:14" x14ac:dyDescent="0.15">
      <c r="A20" s="17">
        <v>19</v>
      </c>
      <c r="B20" s="19" t="s">
        <v>503</v>
      </c>
      <c r="C20" s="22">
        <v>21.28</v>
      </c>
      <c r="D20" s="22">
        <v>21.09</v>
      </c>
      <c r="E20" s="20">
        <v>20.28</v>
      </c>
      <c r="F20" s="20">
        <v>22.11</v>
      </c>
      <c r="G20" s="20">
        <v>18.86</v>
      </c>
      <c r="H20" s="20">
        <v>20.7</v>
      </c>
      <c r="I20" s="22">
        <f t="shared" si="0"/>
        <v>18.86</v>
      </c>
      <c r="J20" s="17">
        <f t="shared" si="1"/>
        <v>-2.2300000000000004</v>
      </c>
      <c r="L20" s="16"/>
    </row>
    <row r="21" spans="1:14" x14ac:dyDescent="0.15">
      <c r="A21" s="17">
        <v>20</v>
      </c>
      <c r="B21" s="19" t="s">
        <v>504</v>
      </c>
      <c r="C21" s="22">
        <v>34.729999999999997</v>
      </c>
      <c r="D21" s="22">
        <v>31.53</v>
      </c>
      <c r="E21" s="20">
        <v>31.11</v>
      </c>
      <c r="F21" s="20">
        <v>32.49</v>
      </c>
      <c r="G21" s="20">
        <v>28.67</v>
      </c>
      <c r="H21" s="20">
        <v>31.36</v>
      </c>
      <c r="I21" s="22">
        <f t="shared" si="0"/>
        <v>28.67</v>
      </c>
      <c r="J21" s="17">
        <f t="shared" si="1"/>
        <v>-2.8599999999999994</v>
      </c>
      <c r="L21" s="16"/>
    </row>
    <row r="22" spans="1:14" x14ac:dyDescent="0.15">
      <c r="A22" s="17">
        <v>21</v>
      </c>
      <c r="B22" s="19" t="s">
        <v>505</v>
      </c>
      <c r="C22" s="22">
        <v>12.68</v>
      </c>
      <c r="D22" s="22">
        <v>10.83</v>
      </c>
      <c r="E22" s="20">
        <v>11.02</v>
      </c>
      <c r="F22" s="20">
        <v>11.12</v>
      </c>
      <c r="G22" s="20">
        <v>10.25</v>
      </c>
      <c r="H22" s="20">
        <v>11.53</v>
      </c>
      <c r="I22" s="22">
        <f t="shared" si="0"/>
        <v>10.25</v>
      </c>
      <c r="J22" s="17">
        <f t="shared" si="1"/>
        <v>-0.58000000000000007</v>
      </c>
      <c r="L22" s="16"/>
    </row>
    <row r="23" spans="1:14" x14ac:dyDescent="0.15">
      <c r="A23" s="17">
        <v>22</v>
      </c>
      <c r="B23" s="19" t="s">
        <v>506</v>
      </c>
      <c r="C23" s="22">
        <v>28.41</v>
      </c>
      <c r="D23" s="22">
        <v>26.52</v>
      </c>
      <c r="E23" s="20">
        <v>27.32</v>
      </c>
      <c r="F23" s="20">
        <v>27.57</v>
      </c>
      <c r="G23" s="20">
        <v>23.93</v>
      </c>
      <c r="H23" s="20">
        <v>26.96</v>
      </c>
      <c r="I23" s="22">
        <f t="shared" si="0"/>
        <v>23.93</v>
      </c>
      <c r="J23" s="17">
        <f t="shared" si="1"/>
        <v>-2.59</v>
      </c>
      <c r="L23" s="16"/>
    </row>
    <row r="24" spans="1:14" x14ac:dyDescent="0.15">
      <c r="A24" s="17">
        <v>23</v>
      </c>
      <c r="B24" s="19" t="s">
        <v>507</v>
      </c>
      <c r="C24" s="22">
        <v>29.83</v>
      </c>
      <c r="D24" s="22">
        <v>23.92</v>
      </c>
      <c r="E24" s="20">
        <v>24.11</v>
      </c>
      <c r="F24" s="20">
        <v>31.58</v>
      </c>
      <c r="G24" s="20">
        <v>19.66</v>
      </c>
      <c r="H24" s="20">
        <v>26.12</v>
      </c>
      <c r="I24" s="22">
        <f t="shared" si="0"/>
        <v>19.66</v>
      </c>
      <c r="J24" s="17">
        <f t="shared" si="1"/>
        <v>-4.2600000000000016</v>
      </c>
      <c r="L24" s="16"/>
    </row>
    <row r="25" spans="1:14" x14ac:dyDescent="0.15">
      <c r="A25" s="17">
        <v>24</v>
      </c>
      <c r="B25" s="19" t="s">
        <v>508</v>
      </c>
      <c r="C25" s="22">
        <v>36.33</v>
      </c>
      <c r="D25" s="22">
        <v>35.71</v>
      </c>
      <c r="E25" s="20">
        <v>37.03</v>
      </c>
      <c r="F25" s="20">
        <v>36.93</v>
      </c>
      <c r="G25" s="20">
        <v>28.11</v>
      </c>
      <c r="H25" s="20">
        <v>36.729999999999997</v>
      </c>
      <c r="I25" s="22">
        <f t="shared" si="0"/>
        <v>28.11</v>
      </c>
      <c r="J25" s="17">
        <f t="shared" si="1"/>
        <v>-7.6000000000000014</v>
      </c>
      <c r="L25" s="16"/>
    </row>
    <row r="26" spans="1:14" x14ac:dyDescent="0.15">
      <c r="A26" s="17">
        <v>25</v>
      </c>
      <c r="B26" s="19" t="s">
        <v>509</v>
      </c>
      <c r="C26" s="22">
        <v>10.14</v>
      </c>
      <c r="D26" s="21" t="s">
        <v>589</v>
      </c>
      <c r="E26" s="23" t="s">
        <v>585</v>
      </c>
      <c r="F26" s="20">
        <v>10.19</v>
      </c>
      <c r="G26" s="20">
        <v>9.4700000000000006</v>
      </c>
      <c r="H26" s="23" t="s">
        <v>699</v>
      </c>
      <c r="I26" s="22">
        <f t="shared" si="0"/>
        <v>9.4700000000000006</v>
      </c>
      <c r="J26" s="17">
        <f t="shared" si="1"/>
        <v>0</v>
      </c>
      <c r="L26" s="16"/>
    </row>
    <row r="27" spans="1:14" x14ac:dyDescent="0.15">
      <c r="A27" s="17">
        <v>26</v>
      </c>
      <c r="B27" s="19" t="s">
        <v>510</v>
      </c>
      <c r="C27" s="22">
        <v>18.760000000000002</v>
      </c>
      <c r="D27" s="21" t="s">
        <v>589</v>
      </c>
      <c r="E27" s="23" t="s">
        <v>585</v>
      </c>
      <c r="F27" s="20">
        <v>18.440000000000001</v>
      </c>
      <c r="G27" s="20">
        <v>12.27</v>
      </c>
      <c r="H27" s="23" t="s">
        <v>699</v>
      </c>
      <c r="I27" s="22">
        <f t="shared" si="0"/>
        <v>12.27</v>
      </c>
      <c r="J27" s="17">
        <f t="shared" si="1"/>
        <v>0</v>
      </c>
      <c r="K27" s="16" t="s">
        <v>708</v>
      </c>
      <c r="L27" s="16"/>
    </row>
    <row r="28" spans="1:14" x14ac:dyDescent="0.15">
      <c r="A28" s="17">
        <v>27</v>
      </c>
      <c r="B28" s="19" t="s">
        <v>511</v>
      </c>
      <c r="C28" s="22">
        <v>31.5</v>
      </c>
      <c r="D28" s="22">
        <v>28.93</v>
      </c>
      <c r="E28" s="20">
        <v>28.83</v>
      </c>
      <c r="F28" s="20">
        <v>31.34</v>
      </c>
      <c r="G28" s="20">
        <v>22.99</v>
      </c>
      <c r="H28" s="20">
        <v>29.28</v>
      </c>
      <c r="I28" s="22">
        <f t="shared" si="0"/>
        <v>22.99</v>
      </c>
      <c r="J28" s="17">
        <f t="shared" si="1"/>
        <v>-5.9400000000000013</v>
      </c>
      <c r="L28" s="16"/>
    </row>
    <row r="29" spans="1:14" x14ac:dyDescent="0.15">
      <c r="A29" s="17">
        <v>28</v>
      </c>
      <c r="B29" s="19" t="s">
        <v>512</v>
      </c>
      <c r="C29" s="22">
        <v>74.05</v>
      </c>
      <c r="G29" s="20">
        <v>68.239999999999995</v>
      </c>
      <c r="H29" s="20">
        <v>78.760000000000005</v>
      </c>
      <c r="I29" s="22">
        <f t="shared" si="0"/>
        <v>68.239999999999995</v>
      </c>
      <c r="J29" s="17">
        <f t="shared" si="1"/>
        <v>0</v>
      </c>
      <c r="K29" s="16" t="s">
        <v>707</v>
      </c>
      <c r="L29" s="16"/>
    </row>
    <row r="30" spans="1:14" x14ac:dyDescent="0.15">
      <c r="A30" s="17">
        <v>29</v>
      </c>
      <c r="B30" s="19" t="s">
        <v>513</v>
      </c>
      <c r="C30" s="22">
        <v>16.239999999999998</v>
      </c>
      <c r="D30" s="21" t="s">
        <v>589</v>
      </c>
      <c r="E30" s="23" t="s">
        <v>585</v>
      </c>
      <c r="F30" s="20">
        <v>16.09</v>
      </c>
      <c r="G30" s="20">
        <v>14.43</v>
      </c>
      <c r="H30" s="23" t="s">
        <v>699</v>
      </c>
      <c r="I30" s="22">
        <f t="shared" si="0"/>
        <v>14.43</v>
      </c>
      <c r="J30" s="17">
        <f t="shared" si="1"/>
        <v>0</v>
      </c>
      <c r="K30" s="16" t="s">
        <v>708</v>
      </c>
      <c r="L30" s="16"/>
    </row>
    <row r="31" spans="1:14" x14ac:dyDescent="0.15">
      <c r="A31" s="17">
        <v>30</v>
      </c>
      <c r="B31" s="19" t="s">
        <v>514</v>
      </c>
      <c r="C31" s="22">
        <v>16.920000000000002</v>
      </c>
      <c r="D31" s="21" t="s">
        <v>589</v>
      </c>
      <c r="E31" s="23" t="s">
        <v>585</v>
      </c>
      <c r="F31" s="20">
        <v>17.010000000000002</v>
      </c>
      <c r="G31" s="20">
        <v>13.15</v>
      </c>
      <c r="H31" s="23" t="s">
        <v>699</v>
      </c>
      <c r="I31" s="22">
        <f t="shared" si="0"/>
        <v>13.15</v>
      </c>
      <c r="J31" s="17">
        <f t="shared" si="1"/>
        <v>0</v>
      </c>
      <c r="K31" s="16" t="s">
        <v>708</v>
      </c>
      <c r="L31" s="16"/>
    </row>
    <row r="32" spans="1:14" x14ac:dyDescent="0.15">
      <c r="A32" s="17">
        <v>31</v>
      </c>
      <c r="B32" s="19" t="s">
        <v>515</v>
      </c>
      <c r="C32" s="22">
        <v>14.03</v>
      </c>
      <c r="D32" s="22">
        <v>13.55</v>
      </c>
      <c r="E32" s="20">
        <v>13.52</v>
      </c>
      <c r="F32" s="20">
        <v>13.57</v>
      </c>
      <c r="G32" s="20">
        <v>12.84</v>
      </c>
      <c r="H32" s="20">
        <v>13.42</v>
      </c>
      <c r="I32" s="22">
        <f t="shared" si="0"/>
        <v>12.84</v>
      </c>
      <c r="J32" s="17">
        <f t="shared" si="1"/>
        <v>-0.71000000000000085</v>
      </c>
      <c r="L32" s="16"/>
      <c r="M32" s="22">
        <f>MIN(C32,D32,E32,F32,H32)</f>
        <v>13.42</v>
      </c>
      <c r="N32" s="22">
        <f>M32-G32</f>
        <v>0.58000000000000007</v>
      </c>
    </row>
    <row r="33" spans="1:14" x14ac:dyDescent="0.15">
      <c r="A33" s="17">
        <v>32</v>
      </c>
      <c r="B33" s="19" t="s">
        <v>516</v>
      </c>
      <c r="C33" s="22">
        <v>21.24</v>
      </c>
      <c r="D33" s="22">
        <v>20.49</v>
      </c>
      <c r="E33" s="20">
        <v>20.8</v>
      </c>
      <c r="F33" s="20">
        <v>21.32</v>
      </c>
      <c r="G33" s="20">
        <v>16.920000000000002</v>
      </c>
      <c r="H33" s="20">
        <v>20.399999999999999</v>
      </c>
      <c r="I33" s="22">
        <f t="shared" si="0"/>
        <v>16.920000000000002</v>
      </c>
      <c r="J33" s="17">
        <f t="shared" si="1"/>
        <v>-3.5699999999999967</v>
      </c>
      <c r="L33" s="16"/>
      <c r="M33" s="22">
        <f t="shared" ref="M33:M66" si="2">MIN(C33,D33,E33,F33,H33)</f>
        <v>20.399999999999999</v>
      </c>
      <c r="N33" s="22">
        <f t="shared" ref="N33:N66" si="3">M33-G33</f>
        <v>3.4799999999999969</v>
      </c>
    </row>
    <row r="34" spans="1:14" x14ac:dyDescent="0.15">
      <c r="A34" s="17">
        <v>33</v>
      </c>
      <c r="B34" s="19" t="s">
        <v>517</v>
      </c>
      <c r="C34" s="22">
        <v>17.899999999999999</v>
      </c>
      <c r="D34" s="21" t="s">
        <v>589</v>
      </c>
      <c r="E34" s="23" t="s">
        <v>585</v>
      </c>
      <c r="F34" s="20">
        <v>19.260000000000002</v>
      </c>
      <c r="G34" s="20">
        <v>14.54</v>
      </c>
      <c r="H34" s="23" t="s">
        <v>699</v>
      </c>
      <c r="I34" s="22">
        <f t="shared" ref="I34:I65" si="4">MIN(C34:H34)</f>
        <v>14.54</v>
      </c>
      <c r="J34" s="17">
        <f t="shared" ref="J34:J65" si="5">IF(OR(D34="", D34="-"),, I34-D34)</f>
        <v>0</v>
      </c>
      <c r="K34" s="16" t="s">
        <v>708</v>
      </c>
      <c r="L34" s="16"/>
      <c r="M34" s="22">
        <f t="shared" si="2"/>
        <v>17.899999999999999</v>
      </c>
      <c r="N34" s="22">
        <f t="shared" si="3"/>
        <v>3.3599999999999994</v>
      </c>
    </row>
    <row r="35" spans="1:14" x14ac:dyDescent="0.15">
      <c r="A35" s="17">
        <v>34</v>
      </c>
      <c r="B35" s="19" t="s">
        <v>518</v>
      </c>
      <c r="C35" s="22">
        <v>15.01</v>
      </c>
      <c r="D35" s="22">
        <v>13.82</v>
      </c>
      <c r="E35" s="20">
        <v>13.77</v>
      </c>
      <c r="F35" s="20">
        <v>14.94</v>
      </c>
      <c r="G35" s="20">
        <v>11.74</v>
      </c>
      <c r="H35" s="20">
        <v>14.33</v>
      </c>
      <c r="I35" s="22">
        <f t="shared" si="4"/>
        <v>11.74</v>
      </c>
      <c r="J35" s="17">
        <f t="shared" si="5"/>
        <v>-2.08</v>
      </c>
      <c r="L35" s="16"/>
      <c r="M35" s="22">
        <f t="shared" si="2"/>
        <v>13.77</v>
      </c>
      <c r="N35" s="22">
        <f t="shared" si="3"/>
        <v>2.0299999999999994</v>
      </c>
    </row>
    <row r="36" spans="1:14" x14ac:dyDescent="0.15">
      <c r="A36" s="17">
        <v>35</v>
      </c>
      <c r="B36" s="19" t="s">
        <v>519</v>
      </c>
      <c r="C36" s="22">
        <v>26.41</v>
      </c>
      <c r="D36" s="21" t="s">
        <v>589</v>
      </c>
      <c r="E36" s="23" t="s">
        <v>585</v>
      </c>
      <c r="F36" s="20">
        <v>26.41</v>
      </c>
      <c r="G36" s="20">
        <v>20.78</v>
      </c>
      <c r="H36" s="23" t="s">
        <v>699</v>
      </c>
      <c r="I36" s="22">
        <f t="shared" si="4"/>
        <v>20.78</v>
      </c>
      <c r="J36" s="17">
        <f t="shared" si="5"/>
        <v>0</v>
      </c>
      <c r="K36" s="16"/>
      <c r="L36" s="16"/>
      <c r="M36" s="22">
        <f t="shared" si="2"/>
        <v>26.41</v>
      </c>
      <c r="N36" s="22">
        <f t="shared" si="3"/>
        <v>5.629999999999999</v>
      </c>
    </row>
    <row r="37" spans="1:14" x14ac:dyDescent="0.15">
      <c r="A37" s="17">
        <v>36</v>
      </c>
      <c r="B37" s="19" t="s">
        <v>520</v>
      </c>
      <c r="C37" s="22">
        <v>12.83</v>
      </c>
      <c r="D37" s="21" t="s">
        <v>589</v>
      </c>
      <c r="E37" s="23" t="s">
        <v>585</v>
      </c>
      <c r="F37" s="20">
        <v>29.31</v>
      </c>
      <c r="G37" s="20">
        <v>10.41</v>
      </c>
      <c r="H37" s="23" t="s">
        <v>699</v>
      </c>
      <c r="I37" s="22">
        <f t="shared" si="4"/>
        <v>10.41</v>
      </c>
      <c r="J37" s="17">
        <f t="shared" si="5"/>
        <v>0</v>
      </c>
      <c r="K37" s="16"/>
      <c r="L37" s="16"/>
      <c r="M37" s="22">
        <f t="shared" si="2"/>
        <v>12.83</v>
      </c>
      <c r="N37" s="22">
        <f t="shared" si="3"/>
        <v>2.42</v>
      </c>
    </row>
    <row r="38" spans="1:14" x14ac:dyDescent="0.15">
      <c r="A38" s="17">
        <v>37</v>
      </c>
      <c r="B38" s="19" t="s">
        <v>521</v>
      </c>
      <c r="C38" s="22">
        <v>17.45</v>
      </c>
      <c r="D38" s="22">
        <v>17.39</v>
      </c>
      <c r="E38" s="20">
        <v>17.579999999999998</v>
      </c>
      <c r="F38" s="20">
        <v>18.760000000000002</v>
      </c>
      <c r="G38" s="20">
        <v>16.239999999999998</v>
      </c>
      <c r="H38" s="20">
        <v>17.87</v>
      </c>
      <c r="I38" s="22">
        <f t="shared" si="4"/>
        <v>16.239999999999998</v>
      </c>
      <c r="J38" s="17">
        <f t="shared" si="5"/>
        <v>-1.1500000000000021</v>
      </c>
      <c r="L38" s="16"/>
      <c r="M38" s="22">
        <f t="shared" si="2"/>
        <v>17.39</v>
      </c>
      <c r="N38" s="22">
        <f t="shared" si="3"/>
        <v>1.1500000000000021</v>
      </c>
    </row>
    <row r="39" spans="1:14" x14ac:dyDescent="0.15">
      <c r="A39" s="17">
        <v>38</v>
      </c>
      <c r="B39" s="19" t="s">
        <v>522</v>
      </c>
      <c r="C39" s="22">
        <v>18.46</v>
      </c>
      <c r="D39" s="22">
        <v>17.850000000000001</v>
      </c>
      <c r="E39" s="20">
        <v>19.04</v>
      </c>
      <c r="F39" s="20">
        <v>18.38</v>
      </c>
      <c r="G39" s="20">
        <v>16.600000000000001</v>
      </c>
      <c r="H39" s="20">
        <v>18.190000000000001</v>
      </c>
      <c r="I39" s="22">
        <f t="shared" si="4"/>
        <v>16.600000000000001</v>
      </c>
      <c r="J39" s="17">
        <f t="shared" si="5"/>
        <v>-1.25</v>
      </c>
      <c r="L39" s="16"/>
      <c r="M39" s="22">
        <f t="shared" si="2"/>
        <v>17.850000000000001</v>
      </c>
      <c r="N39" s="22">
        <f t="shared" si="3"/>
        <v>1.25</v>
      </c>
    </row>
    <row r="40" spans="1:14" x14ac:dyDescent="0.15">
      <c r="A40" s="17">
        <v>39</v>
      </c>
      <c r="B40" s="19" t="s">
        <v>523</v>
      </c>
      <c r="C40" s="22">
        <v>28.64</v>
      </c>
      <c r="D40" s="22">
        <v>28.86</v>
      </c>
      <c r="E40" s="20">
        <v>28.8</v>
      </c>
      <c r="F40" s="20">
        <v>29.29</v>
      </c>
      <c r="G40" s="20">
        <v>25.98</v>
      </c>
      <c r="H40" s="20">
        <v>28.52</v>
      </c>
      <c r="I40" s="22">
        <f t="shared" si="4"/>
        <v>25.98</v>
      </c>
      <c r="J40" s="17">
        <f t="shared" si="5"/>
        <v>-2.879999999999999</v>
      </c>
      <c r="L40" s="16"/>
      <c r="M40" s="22">
        <f t="shared" si="2"/>
        <v>28.52</v>
      </c>
      <c r="N40" s="22">
        <f t="shared" si="3"/>
        <v>2.5399999999999991</v>
      </c>
    </row>
    <row r="41" spans="1:14" x14ac:dyDescent="0.15">
      <c r="A41" s="17">
        <v>40</v>
      </c>
      <c r="B41" s="19" t="s">
        <v>524</v>
      </c>
      <c r="C41" s="22">
        <v>18.78</v>
      </c>
      <c r="D41" s="22">
        <v>21.52</v>
      </c>
      <c r="E41" s="20">
        <v>22.88</v>
      </c>
      <c r="G41" s="20">
        <v>16.89</v>
      </c>
      <c r="H41" s="20">
        <v>23.2</v>
      </c>
      <c r="I41" s="22">
        <f t="shared" si="4"/>
        <v>16.89</v>
      </c>
      <c r="J41" s="17">
        <f t="shared" si="5"/>
        <v>-4.629999999999999</v>
      </c>
      <c r="L41" s="16"/>
      <c r="M41" s="22">
        <f t="shared" si="2"/>
        <v>18.78</v>
      </c>
      <c r="N41" s="22">
        <f t="shared" si="3"/>
        <v>1.8900000000000006</v>
      </c>
    </row>
    <row r="42" spans="1:14" x14ac:dyDescent="0.15">
      <c r="A42" s="17">
        <v>41</v>
      </c>
      <c r="B42" s="19" t="s">
        <v>525</v>
      </c>
      <c r="C42" s="22">
        <v>26.99</v>
      </c>
      <c r="E42" s="20">
        <v>24.11</v>
      </c>
      <c r="G42" s="20">
        <v>17.13</v>
      </c>
      <c r="H42" s="20">
        <v>21.98</v>
      </c>
      <c r="I42" s="22">
        <f t="shared" si="4"/>
        <v>17.13</v>
      </c>
      <c r="J42" s="17">
        <f t="shared" si="5"/>
        <v>0</v>
      </c>
      <c r="K42" s="16" t="s">
        <v>712</v>
      </c>
      <c r="L42" s="16"/>
      <c r="M42" s="22">
        <f t="shared" si="2"/>
        <v>21.98</v>
      </c>
      <c r="N42" s="22">
        <f t="shared" si="3"/>
        <v>4.8500000000000014</v>
      </c>
    </row>
    <row r="43" spans="1:14" x14ac:dyDescent="0.15">
      <c r="A43" s="17">
        <v>42</v>
      </c>
      <c r="B43" s="19" t="s">
        <v>526</v>
      </c>
      <c r="C43" s="22">
        <v>38.200000000000003</v>
      </c>
      <c r="D43" s="22">
        <v>36.840000000000003</v>
      </c>
      <c r="E43" s="20">
        <v>34.880000000000003</v>
      </c>
      <c r="F43" s="20">
        <v>36.159999999999997</v>
      </c>
      <c r="G43" s="20">
        <v>34.36</v>
      </c>
      <c r="H43" s="20">
        <v>35.630000000000003</v>
      </c>
      <c r="I43" s="22">
        <f t="shared" si="4"/>
        <v>34.36</v>
      </c>
      <c r="J43" s="17">
        <f t="shared" si="5"/>
        <v>-2.480000000000004</v>
      </c>
      <c r="K43" s="16"/>
      <c r="L43" s="16"/>
      <c r="M43" s="22">
        <f t="shared" si="2"/>
        <v>34.880000000000003</v>
      </c>
      <c r="N43" s="22">
        <f t="shared" si="3"/>
        <v>0.52000000000000313</v>
      </c>
    </row>
    <row r="44" spans="1:14" x14ac:dyDescent="0.15">
      <c r="A44" s="17">
        <v>43</v>
      </c>
      <c r="B44" s="19" t="s">
        <v>527</v>
      </c>
      <c r="C44" s="22">
        <v>40.200000000000003</v>
      </c>
      <c r="D44" s="22">
        <v>31.71</v>
      </c>
      <c r="F44" s="20">
        <v>41.79</v>
      </c>
      <c r="G44" s="20">
        <v>27.76</v>
      </c>
      <c r="H44" s="20">
        <v>56.91</v>
      </c>
      <c r="I44" s="22">
        <f t="shared" si="4"/>
        <v>27.76</v>
      </c>
      <c r="J44" s="17">
        <f t="shared" si="5"/>
        <v>-3.9499999999999993</v>
      </c>
      <c r="L44" s="16"/>
      <c r="M44" s="22">
        <f t="shared" si="2"/>
        <v>31.71</v>
      </c>
      <c r="N44" s="22">
        <f t="shared" si="3"/>
        <v>3.9499999999999993</v>
      </c>
    </row>
    <row r="45" spans="1:14" x14ac:dyDescent="0.15">
      <c r="A45" s="17">
        <v>44</v>
      </c>
      <c r="B45" s="19" t="s">
        <v>528</v>
      </c>
      <c r="C45" s="22">
        <v>27.15</v>
      </c>
      <c r="D45" s="22">
        <v>24.48</v>
      </c>
      <c r="E45" s="20">
        <v>32.24</v>
      </c>
      <c r="F45" s="20">
        <v>24.65</v>
      </c>
      <c r="G45" s="20">
        <v>16.510000000000002</v>
      </c>
      <c r="H45" s="20">
        <v>28.19</v>
      </c>
      <c r="I45" s="22">
        <f t="shared" si="4"/>
        <v>16.510000000000002</v>
      </c>
      <c r="J45" s="17">
        <f t="shared" si="5"/>
        <v>-7.9699999999999989</v>
      </c>
      <c r="L45" s="16"/>
      <c r="M45" s="22">
        <f t="shared" si="2"/>
        <v>24.48</v>
      </c>
      <c r="N45" s="22">
        <f t="shared" si="3"/>
        <v>7.9699999999999989</v>
      </c>
    </row>
    <row r="46" spans="1:14" x14ac:dyDescent="0.15">
      <c r="A46" s="17">
        <v>45</v>
      </c>
      <c r="B46" s="19" t="s">
        <v>529</v>
      </c>
      <c r="C46" s="22">
        <v>9.74</v>
      </c>
      <c r="D46" s="22">
        <v>9.69</v>
      </c>
      <c r="E46" s="20">
        <v>9.34</v>
      </c>
      <c r="F46" s="20">
        <v>9.76</v>
      </c>
      <c r="G46" s="20">
        <v>9.16</v>
      </c>
      <c r="H46" s="20">
        <v>9.2899999999999991</v>
      </c>
      <c r="I46" s="22">
        <f t="shared" si="4"/>
        <v>9.16</v>
      </c>
      <c r="J46" s="17">
        <f t="shared" si="5"/>
        <v>-0.52999999999999936</v>
      </c>
      <c r="L46" s="16"/>
      <c r="M46" s="22">
        <f t="shared" si="2"/>
        <v>9.2899999999999991</v>
      </c>
      <c r="N46" s="22">
        <f t="shared" si="3"/>
        <v>0.12999999999999901</v>
      </c>
    </row>
    <row r="47" spans="1:14" x14ac:dyDescent="0.15">
      <c r="A47" s="17">
        <v>46</v>
      </c>
      <c r="B47" s="19" t="s">
        <v>530</v>
      </c>
      <c r="C47" s="22">
        <v>29.5</v>
      </c>
      <c r="D47" s="22">
        <v>24.05</v>
      </c>
      <c r="E47" s="20">
        <v>23.93</v>
      </c>
      <c r="F47" s="20">
        <v>28.38</v>
      </c>
      <c r="G47" s="20">
        <v>20.84</v>
      </c>
      <c r="H47" s="20">
        <v>23.77</v>
      </c>
      <c r="I47" s="22">
        <f t="shared" si="4"/>
        <v>20.84</v>
      </c>
      <c r="J47" s="17">
        <f t="shared" si="5"/>
        <v>-3.2100000000000009</v>
      </c>
      <c r="L47" s="16"/>
      <c r="M47" s="22">
        <f t="shared" si="2"/>
        <v>23.77</v>
      </c>
      <c r="N47" s="22">
        <f t="shared" si="3"/>
        <v>2.9299999999999997</v>
      </c>
    </row>
    <row r="48" spans="1:14" x14ac:dyDescent="0.15">
      <c r="A48" s="17">
        <v>47</v>
      </c>
      <c r="B48" s="19" t="s">
        <v>531</v>
      </c>
      <c r="C48" s="22">
        <v>12.76</v>
      </c>
      <c r="D48" s="22">
        <v>12.68</v>
      </c>
      <c r="E48" s="20">
        <v>16.010000000000002</v>
      </c>
      <c r="F48" s="20">
        <v>12.69</v>
      </c>
      <c r="G48" s="20">
        <v>12.09</v>
      </c>
      <c r="H48" s="20">
        <v>16.079999999999998</v>
      </c>
      <c r="I48" s="22">
        <f t="shared" si="4"/>
        <v>12.09</v>
      </c>
      <c r="J48" s="17">
        <f t="shared" si="5"/>
        <v>-0.58999999999999986</v>
      </c>
      <c r="L48" s="16"/>
      <c r="M48" s="22">
        <f t="shared" si="2"/>
        <v>12.68</v>
      </c>
      <c r="N48" s="22">
        <f t="shared" si="3"/>
        <v>0.58999999999999986</v>
      </c>
    </row>
    <row r="49" spans="1:14" x14ac:dyDescent="0.15">
      <c r="A49" s="17">
        <v>48</v>
      </c>
      <c r="B49" s="19" t="s">
        <v>532</v>
      </c>
      <c r="C49" s="22">
        <v>14.72</v>
      </c>
      <c r="D49" s="22">
        <v>15.13</v>
      </c>
      <c r="E49" s="20">
        <v>14.72</v>
      </c>
      <c r="F49" s="20">
        <v>15.6</v>
      </c>
      <c r="G49" s="20">
        <v>13.95</v>
      </c>
      <c r="H49" s="20">
        <v>14.99</v>
      </c>
      <c r="I49" s="22">
        <f t="shared" si="4"/>
        <v>13.95</v>
      </c>
      <c r="J49" s="17">
        <f t="shared" si="5"/>
        <v>-1.1800000000000015</v>
      </c>
      <c r="L49" s="16"/>
      <c r="M49" s="22">
        <f t="shared" si="2"/>
        <v>14.72</v>
      </c>
      <c r="N49" s="22">
        <f t="shared" si="3"/>
        <v>0.77000000000000135</v>
      </c>
    </row>
    <row r="50" spans="1:14" x14ac:dyDescent="0.15">
      <c r="A50" s="17">
        <v>49</v>
      </c>
      <c r="B50" s="19" t="s">
        <v>533</v>
      </c>
      <c r="C50" s="22">
        <v>34.86</v>
      </c>
      <c r="D50" s="22">
        <v>35.21</v>
      </c>
      <c r="E50" s="20">
        <v>35.229999999999997</v>
      </c>
      <c r="F50" s="20">
        <v>36.159999999999997</v>
      </c>
      <c r="G50" s="20">
        <v>27.32</v>
      </c>
      <c r="H50" s="20">
        <v>34.299999999999997</v>
      </c>
      <c r="I50" s="22">
        <f t="shared" si="4"/>
        <v>27.32</v>
      </c>
      <c r="J50" s="17">
        <f t="shared" si="5"/>
        <v>-7.8900000000000006</v>
      </c>
      <c r="L50" s="16"/>
      <c r="M50" s="22">
        <f t="shared" si="2"/>
        <v>34.299999999999997</v>
      </c>
      <c r="N50" s="22">
        <f t="shared" si="3"/>
        <v>6.9799999999999969</v>
      </c>
    </row>
    <row r="51" spans="1:14" x14ac:dyDescent="0.15">
      <c r="A51" s="17">
        <v>50</v>
      </c>
      <c r="B51" s="19" t="s">
        <v>534</v>
      </c>
      <c r="C51" s="22">
        <v>20.190000000000001</v>
      </c>
      <c r="D51" s="22">
        <v>20.29</v>
      </c>
      <c r="E51" s="20">
        <v>20.04</v>
      </c>
      <c r="F51" s="20">
        <v>20.57</v>
      </c>
      <c r="G51" s="20">
        <v>20.03</v>
      </c>
      <c r="H51" s="20">
        <v>20.11</v>
      </c>
      <c r="I51" s="22">
        <f t="shared" si="4"/>
        <v>20.03</v>
      </c>
      <c r="J51" s="17">
        <f t="shared" si="5"/>
        <v>-0.25999999999999801</v>
      </c>
      <c r="M51" s="22">
        <f t="shared" si="2"/>
        <v>20.04</v>
      </c>
      <c r="N51" s="22">
        <f t="shared" si="3"/>
        <v>9.9999999999980105E-3</v>
      </c>
    </row>
    <row r="52" spans="1:14" x14ac:dyDescent="0.15">
      <c r="A52" s="17">
        <v>51</v>
      </c>
      <c r="B52" s="19" t="s">
        <v>535</v>
      </c>
      <c r="C52" s="22">
        <v>31.26</v>
      </c>
      <c r="D52" s="22">
        <v>29.44</v>
      </c>
      <c r="E52" s="20">
        <v>29.24</v>
      </c>
      <c r="F52" s="20">
        <v>31.54</v>
      </c>
      <c r="G52" s="20">
        <v>21.39</v>
      </c>
      <c r="H52" s="20">
        <v>29.04</v>
      </c>
      <c r="I52" s="22">
        <f t="shared" si="4"/>
        <v>21.39</v>
      </c>
      <c r="J52" s="17">
        <f t="shared" si="5"/>
        <v>-8.0500000000000007</v>
      </c>
      <c r="L52" s="16"/>
      <c r="M52" s="22">
        <f t="shared" si="2"/>
        <v>29.04</v>
      </c>
      <c r="N52" s="22">
        <f t="shared" si="3"/>
        <v>7.6499999999999986</v>
      </c>
    </row>
    <row r="53" spans="1:14" x14ac:dyDescent="0.15">
      <c r="A53" s="17">
        <v>52</v>
      </c>
      <c r="B53" s="19" t="s">
        <v>536</v>
      </c>
      <c r="C53" s="22">
        <v>19.440000000000001</v>
      </c>
      <c r="D53" s="22">
        <v>18.170000000000002</v>
      </c>
      <c r="E53" s="20">
        <v>17.8</v>
      </c>
      <c r="F53" s="20">
        <v>22.22</v>
      </c>
      <c r="G53" s="20">
        <v>16.760000000000002</v>
      </c>
      <c r="H53" s="20">
        <v>17.2</v>
      </c>
      <c r="I53" s="22">
        <f t="shared" si="4"/>
        <v>16.760000000000002</v>
      </c>
      <c r="J53" s="17">
        <f t="shared" si="5"/>
        <v>-1.4100000000000001</v>
      </c>
      <c r="L53" s="16"/>
      <c r="M53" s="22">
        <f t="shared" si="2"/>
        <v>17.2</v>
      </c>
      <c r="N53" s="22">
        <f t="shared" si="3"/>
        <v>0.43999999999999773</v>
      </c>
    </row>
    <row r="54" spans="1:14" x14ac:dyDescent="0.15">
      <c r="A54" s="17">
        <v>53</v>
      </c>
      <c r="B54" s="19" t="s">
        <v>537</v>
      </c>
      <c r="C54" s="22">
        <v>8.81</v>
      </c>
      <c r="D54" s="22">
        <v>8.7799999999999994</v>
      </c>
      <c r="E54" s="20">
        <v>8.76</v>
      </c>
      <c r="F54" s="20">
        <v>9.73</v>
      </c>
      <c r="G54" s="20">
        <v>8.67</v>
      </c>
      <c r="H54" s="20">
        <v>8.9600000000000009</v>
      </c>
      <c r="I54" s="22">
        <f t="shared" si="4"/>
        <v>8.67</v>
      </c>
      <c r="J54" s="17">
        <f t="shared" si="5"/>
        <v>-0.10999999999999943</v>
      </c>
      <c r="M54" s="22">
        <f t="shared" si="2"/>
        <v>8.76</v>
      </c>
      <c r="N54" s="22">
        <f t="shared" si="3"/>
        <v>8.9999999999999858E-2</v>
      </c>
    </row>
    <row r="55" spans="1:14" x14ac:dyDescent="0.15">
      <c r="A55" s="17">
        <v>54</v>
      </c>
      <c r="B55" s="19" t="s">
        <v>538</v>
      </c>
      <c r="C55" s="22">
        <v>21.53</v>
      </c>
      <c r="D55" s="22">
        <v>22.62</v>
      </c>
      <c r="E55" s="20">
        <v>23.18</v>
      </c>
      <c r="F55" s="20">
        <v>23.5</v>
      </c>
      <c r="G55" s="20">
        <v>19.760000000000002</v>
      </c>
      <c r="H55" s="20">
        <v>21.92</v>
      </c>
      <c r="I55" s="22">
        <f t="shared" si="4"/>
        <v>19.760000000000002</v>
      </c>
      <c r="J55" s="17">
        <f t="shared" si="5"/>
        <v>-2.8599999999999994</v>
      </c>
      <c r="L55" s="16"/>
      <c r="M55" s="22">
        <f t="shared" si="2"/>
        <v>21.53</v>
      </c>
      <c r="N55" s="22">
        <f t="shared" si="3"/>
        <v>1.7699999999999996</v>
      </c>
    </row>
    <row r="56" spans="1:14" x14ac:dyDescent="0.15">
      <c r="A56" s="17">
        <v>55</v>
      </c>
      <c r="B56" s="19" t="s">
        <v>539</v>
      </c>
      <c r="C56" s="22">
        <v>23.31</v>
      </c>
      <c r="D56" s="21">
        <v>22.36</v>
      </c>
      <c r="E56" s="20">
        <v>23.04</v>
      </c>
      <c r="F56" s="20">
        <v>25.31</v>
      </c>
      <c r="G56" s="20">
        <v>12.51</v>
      </c>
      <c r="H56" s="20">
        <v>22.44</v>
      </c>
      <c r="I56" s="22">
        <f t="shared" si="4"/>
        <v>12.51</v>
      </c>
      <c r="J56" s="17">
        <f t="shared" si="5"/>
        <v>-9.85</v>
      </c>
      <c r="L56" s="16"/>
      <c r="M56" s="22">
        <f t="shared" si="2"/>
        <v>22.36</v>
      </c>
      <c r="N56" s="22">
        <f t="shared" si="3"/>
        <v>9.85</v>
      </c>
    </row>
    <row r="57" spans="1:14" x14ac:dyDescent="0.15">
      <c r="A57" s="17">
        <v>56</v>
      </c>
      <c r="B57" s="19" t="s">
        <v>540</v>
      </c>
      <c r="C57" s="22">
        <v>24.64</v>
      </c>
      <c r="D57" s="22">
        <v>24.51</v>
      </c>
      <c r="E57" s="20">
        <v>24.92</v>
      </c>
      <c r="G57" s="20">
        <v>23.04</v>
      </c>
      <c r="H57" s="20">
        <v>23.1</v>
      </c>
      <c r="I57" s="22">
        <f t="shared" si="4"/>
        <v>23.04</v>
      </c>
      <c r="J57" s="17">
        <f t="shared" si="5"/>
        <v>-1.4700000000000024</v>
      </c>
      <c r="L57" s="16"/>
      <c r="M57" s="22">
        <f t="shared" si="2"/>
        <v>23.1</v>
      </c>
      <c r="N57" s="22">
        <f t="shared" si="3"/>
        <v>6.0000000000002274E-2</v>
      </c>
    </row>
    <row r="58" spans="1:14" x14ac:dyDescent="0.15">
      <c r="A58" s="17">
        <v>57</v>
      </c>
      <c r="B58" s="19" t="s">
        <v>541</v>
      </c>
      <c r="C58" s="22">
        <v>19.95</v>
      </c>
      <c r="D58" s="22">
        <v>14.32</v>
      </c>
      <c r="E58" s="20">
        <v>17.64</v>
      </c>
      <c r="F58" s="20">
        <v>20.53</v>
      </c>
      <c r="G58" s="20">
        <v>12.7</v>
      </c>
      <c r="H58" s="20">
        <v>15.31</v>
      </c>
      <c r="I58" s="22">
        <f t="shared" si="4"/>
        <v>12.7</v>
      </c>
      <c r="J58" s="17">
        <f t="shared" si="5"/>
        <v>-1.620000000000001</v>
      </c>
      <c r="M58" s="22">
        <f t="shared" si="2"/>
        <v>14.32</v>
      </c>
      <c r="N58" s="22">
        <f t="shared" si="3"/>
        <v>1.620000000000001</v>
      </c>
    </row>
    <row r="59" spans="1:14" x14ac:dyDescent="0.15">
      <c r="A59" s="17">
        <v>58</v>
      </c>
      <c r="B59" s="19" t="s">
        <v>542</v>
      </c>
      <c r="C59" s="22">
        <v>31.07</v>
      </c>
      <c r="D59" s="22">
        <v>31.09</v>
      </c>
      <c r="E59" s="20">
        <v>36</v>
      </c>
      <c r="F59" s="20">
        <v>30.73</v>
      </c>
      <c r="G59" s="20">
        <v>24.68</v>
      </c>
      <c r="H59" s="20">
        <v>32.909999999999997</v>
      </c>
      <c r="I59" s="22">
        <f t="shared" si="4"/>
        <v>24.68</v>
      </c>
      <c r="J59" s="17">
        <f t="shared" si="5"/>
        <v>-6.41</v>
      </c>
      <c r="K59" s="16"/>
      <c r="L59" s="16"/>
      <c r="M59" s="22">
        <f t="shared" si="2"/>
        <v>30.73</v>
      </c>
      <c r="N59" s="22">
        <f t="shared" si="3"/>
        <v>6.0500000000000007</v>
      </c>
    </row>
    <row r="60" spans="1:14" x14ac:dyDescent="0.15">
      <c r="A60" s="17">
        <v>59</v>
      </c>
      <c r="B60" s="19" t="s">
        <v>543</v>
      </c>
      <c r="C60" s="22">
        <v>37.9</v>
      </c>
      <c r="D60" s="22">
        <v>38.049999999999997</v>
      </c>
      <c r="E60" s="23"/>
      <c r="F60" s="20">
        <v>42.72</v>
      </c>
      <c r="G60" s="20">
        <v>29.71</v>
      </c>
      <c r="H60" s="20">
        <v>48.88</v>
      </c>
      <c r="I60" s="22">
        <f t="shared" si="4"/>
        <v>29.71</v>
      </c>
      <c r="J60" s="17">
        <f t="shared" si="5"/>
        <v>-8.3399999999999963</v>
      </c>
      <c r="K60" s="16"/>
      <c r="L60" s="16"/>
      <c r="M60" s="22">
        <f t="shared" si="2"/>
        <v>37.9</v>
      </c>
      <c r="N60" s="22">
        <f t="shared" si="3"/>
        <v>8.1899999999999977</v>
      </c>
    </row>
    <row r="61" spans="1:14" x14ac:dyDescent="0.15">
      <c r="A61" s="17">
        <v>60</v>
      </c>
      <c r="B61" s="19" t="s">
        <v>544</v>
      </c>
      <c r="C61" s="22">
        <v>48.97</v>
      </c>
      <c r="F61" s="20">
        <v>49.52</v>
      </c>
      <c r="G61" s="20">
        <v>45.16</v>
      </c>
      <c r="H61" s="20">
        <v>48.65</v>
      </c>
      <c r="I61" s="22">
        <f t="shared" si="4"/>
        <v>45.16</v>
      </c>
      <c r="J61" s="17">
        <f t="shared" si="5"/>
        <v>0</v>
      </c>
      <c r="K61" s="16" t="s">
        <v>707</v>
      </c>
      <c r="L61" s="16"/>
      <c r="M61" s="22">
        <f t="shared" si="2"/>
        <v>48.65</v>
      </c>
      <c r="N61" s="22">
        <f t="shared" si="3"/>
        <v>3.490000000000002</v>
      </c>
    </row>
    <row r="62" spans="1:14" x14ac:dyDescent="0.15">
      <c r="A62" s="17">
        <v>61</v>
      </c>
      <c r="B62" s="19" t="s">
        <v>545</v>
      </c>
      <c r="C62" s="22">
        <v>13.47</v>
      </c>
      <c r="D62" s="21" t="s">
        <v>589</v>
      </c>
      <c r="E62" s="23" t="s">
        <v>585</v>
      </c>
      <c r="F62" s="20">
        <v>13.3</v>
      </c>
      <c r="G62" s="20">
        <v>9.23</v>
      </c>
      <c r="H62" s="23" t="s">
        <v>699</v>
      </c>
      <c r="I62" s="22">
        <f t="shared" si="4"/>
        <v>9.23</v>
      </c>
      <c r="J62" s="17">
        <f t="shared" si="5"/>
        <v>0</v>
      </c>
      <c r="L62" s="16"/>
      <c r="M62" s="22">
        <f t="shared" si="2"/>
        <v>13.3</v>
      </c>
      <c r="N62" s="22">
        <f t="shared" si="3"/>
        <v>4.07</v>
      </c>
    </row>
    <row r="63" spans="1:14" x14ac:dyDescent="0.15">
      <c r="A63" s="17">
        <v>62</v>
      </c>
      <c r="B63" s="19" t="s">
        <v>546</v>
      </c>
      <c r="C63" s="22">
        <v>13.12</v>
      </c>
      <c r="D63" s="21" t="s">
        <v>589</v>
      </c>
      <c r="E63" s="23" t="s">
        <v>585</v>
      </c>
      <c r="F63" s="20">
        <v>14.72</v>
      </c>
      <c r="G63" s="20">
        <v>10.62</v>
      </c>
      <c r="H63" s="23" t="s">
        <v>699</v>
      </c>
      <c r="I63" s="22">
        <f t="shared" si="4"/>
        <v>10.62</v>
      </c>
      <c r="J63" s="17">
        <f t="shared" si="5"/>
        <v>0</v>
      </c>
      <c r="K63" s="16"/>
      <c r="M63" s="22">
        <f t="shared" si="2"/>
        <v>13.12</v>
      </c>
      <c r="N63" s="22">
        <f t="shared" si="3"/>
        <v>2.5</v>
      </c>
    </row>
    <row r="64" spans="1:14" x14ac:dyDescent="0.15">
      <c r="A64" s="17">
        <v>63</v>
      </c>
      <c r="B64" s="19" t="s">
        <v>547</v>
      </c>
      <c r="C64" s="22">
        <v>18.91</v>
      </c>
      <c r="D64" s="22">
        <v>19.11</v>
      </c>
      <c r="E64" s="20">
        <v>18.68</v>
      </c>
      <c r="F64" s="20">
        <v>21.37</v>
      </c>
      <c r="G64" s="20">
        <v>18.03</v>
      </c>
      <c r="H64" s="20">
        <v>18.760000000000002</v>
      </c>
      <c r="I64" s="22">
        <f t="shared" si="4"/>
        <v>18.03</v>
      </c>
      <c r="J64" s="17">
        <f t="shared" si="5"/>
        <v>-1.0799999999999983</v>
      </c>
      <c r="L64" s="16"/>
      <c r="M64" s="22">
        <f t="shared" si="2"/>
        <v>18.68</v>
      </c>
      <c r="N64" s="22">
        <f t="shared" si="3"/>
        <v>0.64999999999999858</v>
      </c>
    </row>
    <row r="65" spans="1:14" x14ac:dyDescent="0.15">
      <c r="A65" s="17">
        <v>64</v>
      </c>
      <c r="B65" s="19" t="s">
        <v>548</v>
      </c>
      <c r="C65" s="22">
        <v>17.37</v>
      </c>
      <c r="D65" s="22">
        <v>16.850000000000001</v>
      </c>
      <c r="E65" s="23" t="s">
        <v>585</v>
      </c>
      <c r="F65" s="20">
        <v>17.850000000000001</v>
      </c>
      <c r="G65" s="20">
        <v>14.94</v>
      </c>
      <c r="H65" s="23" t="s">
        <v>699</v>
      </c>
      <c r="I65" s="22">
        <f t="shared" si="4"/>
        <v>14.94</v>
      </c>
      <c r="J65" s="17">
        <f t="shared" si="5"/>
        <v>-1.9100000000000019</v>
      </c>
      <c r="L65" s="16"/>
      <c r="M65" s="22">
        <f t="shared" si="2"/>
        <v>16.850000000000001</v>
      </c>
      <c r="N65" s="22">
        <f t="shared" si="3"/>
        <v>1.9100000000000019</v>
      </c>
    </row>
    <row r="66" spans="1:14" x14ac:dyDescent="0.15">
      <c r="A66" s="17">
        <v>65</v>
      </c>
      <c r="B66" s="19" t="s">
        <v>549</v>
      </c>
      <c r="C66" s="22">
        <v>18.670000000000002</v>
      </c>
      <c r="D66" s="22">
        <v>18.489999999999998</v>
      </c>
      <c r="E66" s="20">
        <v>18.399999999999999</v>
      </c>
      <c r="F66" s="20">
        <v>18.88</v>
      </c>
      <c r="G66" s="20">
        <v>17.32</v>
      </c>
      <c r="H66" s="20">
        <v>17.739999999999998</v>
      </c>
      <c r="I66" s="22">
        <f t="shared" ref="I66:I97" si="6">MIN(C66:H66)</f>
        <v>17.32</v>
      </c>
      <c r="J66" s="17">
        <f t="shared" ref="J66:J97" si="7">IF(OR(D66="", D66="-"),, I66-D66)</f>
        <v>-1.1699999999999982</v>
      </c>
      <c r="L66" s="16"/>
      <c r="M66" s="22">
        <f t="shared" si="2"/>
        <v>17.739999999999998</v>
      </c>
      <c r="N66" s="22">
        <f t="shared" si="3"/>
        <v>0.41999999999999815</v>
      </c>
    </row>
    <row r="67" spans="1:14" x14ac:dyDescent="0.15">
      <c r="A67" s="17">
        <v>66</v>
      </c>
      <c r="B67" s="19" t="s">
        <v>550</v>
      </c>
      <c r="C67" s="22">
        <v>19.25</v>
      </c>
      <c r="D67" s="22">
        <v>18.739999999999998</v>
      </c>
      <c r="E67" s="20">
        <v>19.170000000000002</v>
      </c>
      <c r="F67" s="20">
        <v>18.829999999999998</v>
      </c>
      <c r="G67" s="20">
        <v>16.72</v>
      </c>
      <c r="H67" s="20">
        <v>18.75</v>
      </c>
      <c r="I67" s="22">
        <f t="shared" si="6"/>
        <v>16.72</v>
      </c>
      <c r="J67" s="17">
        <f t="shared" si="7"/>
        <v>-2.0199999999999996</v>
      </c>
      <c r="L67" s="16"/>
      <c r="M67" s="22">
        <f>MIN(C67,D67,E67,F67,H67)</f>
        <v>18.739999999999998</v>
      </c>
      <c r="N67" s="22">
        <f>M67-G67</f>
        <v>2.0199999999999996</v>
      </c>
    </row>
    <row r="68" spans="1:14" x14ac:dyDescent="0.15">
      <c r="A68" s="17">
        <v>67</v>
      </c>
      <c r="B68" s="19" t="s">
        <v>551</v>
      </c>
      <c r="C68" s="22">
        <v>36.840000000000003</v>
      </c>
      <c r="E68" s="20">
        <v>35.08</v>
      </c>
      <c r="G68" s="20">
        <v>31.92</v>
      </c>
      <c r="H68" s="20">
        <v>34.270000000000003</v>
      </c>
      <c r="I68" s="22">
        <f t="shared" si="6"/>
        <v>31.92</v>
      </c>
      <c r="J68" s="17">
        <f t="shared" si="7"/>
        <v>0</v>
      </c>
      <c r="L68" s="16"/>
      <c r="M68" s="22">
        <f t="shared" ref="M68:M80" si="8">MIN(C68,D68,E68,F68,H68)</f>
        <v>34.270000000000003</v>
      </c>
      <c r="N68" s="22">
        <f t="shared" ref="N68:N80" si="9">M68-G68</f>
        <v>2.3500000000000014</v>
      </c>
    </row>
    <row r="69" spans="1:14" x14ac:dyDescent="0.15">
      <c r="A69" s="17">
        <v>68</v>
      </c>
      <c r="B69" s="19" t="s">
        <v>552</v>
      </c>
      <c r="C69" s="22">
        <v>21.31</v>
      </c>
      <c r="D69" s="22">
        <v>22.67</v>
      </c>
      <c r="E69" s="20">
        <v>20.36</v>
      </c>
      <c r="F69" s="20">
        <v>22.72</v>
      </c>
      <c r="G69" s="20">
        <v>16.829999999999998</v>
      </c>
      <c r="H69" s="20">
        <v>19.579999999999998</v>
      </c>
      <c r="I69" s="22">
        <f t="shared" si="6"/>
        <v>16.829999999999998</v>
      </c>
      <c r="J69" s="17">
        <f t="shared" si="7"/>
        <v>-5.8400000000000034</v>
      </c>
      <c r="L69" s="16"/>
      <c r="M69" s="22">
        <f t="shared" si="8"/>
        <v>19.579999999999998</v>
      </c>
      <c r="N69" s="22">
        <f t="shared" si="9"/>
        <v>2.75</v>
      </c>
    </row>
    <row r="70" spans="1:14" x14ac:dyDescent="0.15">
      <c r="A70" s="17">
        <v>69</v>
      </c>
      <c r="B70" s="19" t="s">
        <v>553</v>
      </c>
      <c r="C70" s="22">
        <v>9.1</v>
      </c>
      <c r="D70" s="22">
        <v>8.59</v>
      </c>
      <c r="E70" s="20">
        <v>8.65</v>
      </c>
      <c r="F70" s="20">
        <v>9.32</v>
      </c>
      <c r="G70" s="20">
        <v>8.0399999999999991</v>
      </c>
      <c r="H70" s="20">
        <v>8.6</v>
      </c>
      <c r="I70" s="22">
        <f t="shared" si="6"/>
        <v>8.0399999999999991</v>
      </c>
      <c r="J70" s="17">
        <f t="shared" si="7"/>
        <v>-0.55000000000000071</v>
      </c>
      <c r="L70" s="16"/>
      <c r="M70" s="22">
        <f t="shared" si="8"/>
        <v>8.59</v>
      </c>
      <c r="N70" s="22">
        <f t="shared" si="9"/>
        <v>0.55000000000000071</v>
      </c>
    </row>
    <row r="71" spans="1:14" x14ac:dyDescent="0.15">
      <c r="A71" s="17">
        <v>70</v>
      </c>
      <c r="B71" s="19" t="s">
        <v>554</v>
      </c>
      <c r="C71" s="22">
        <v>3.84</v>
      </c>
      <c r="D71" s="22">
        <v>3.84</v>
      </c>
      <c r="E71" s="20">
        <v>3.84</v>
      </c>
      <c r="F71" s="20">
        <v>3.84</v>
      </c>
      <c r="G71" s="20">
        <v>3.84</v>
      </c>
      <c r="H71" s="20">
        <v>3.84</v>
      </c>
      <c r="I71" s="22">
        <f t="shared" si="6"/>
        <v>3.84</v>
      </c>
      <c r="J71" s="17">
        <f t="shared" si="7"/>
        <v>0</v>
      </c>
      <c r="L71" s="16"/>
      <c r="M71" s="22">
        <f t="shared" si="8"/>
        <v>3.84</v>
      </c>
      <c r="N71" s="22">
        <f t="shared" si="9"/>
        <v>0</v>
      </c>
    </row>
    <row r="72" spans="1:14" x14ac:dyDescent="0.15">
      <c r="A72" s="17">
        <v>71</v>
      </c>
      <c r="B72" s="19" t="s">
        <v>555</v>
      </c>
      <c r="C72" s="22">
        <v>20.86</v>
      </c>
      <c r="D72" s="22">
        <v>21.09</v>
      </c>
      <c r="E72" s="20">
        <v>20.64</v>
      </c>
      <c r="F72" s="20">
        <v>22.46</v>
      </c>
      <c r="G72" s="20">
        <v>15.77</v>
      </c>
      <c r="H72" s="20">
        <v>20.190000000000001</v>
      </c>
      <c r="I72" s="22">
        <f t="shared" si="6"/>
        <v>15.77</v>
      </c>
      <c r="J72" s="17">
        <f t="shared" si="7"/>
        <v>-5.32</v>
      </c>
      <c r="L72" s="16"/>
      <c r="M72" s="22">
        <f t="shared" si="8"/>
        <v>20.190000000000001</v>
      </c>
      <c r="N72" s="22">
        <f t="shared" si="9"/>
        <v>4.4200000000000017</v>
      </c>
    </row>
    <row r="73" spans="1:14" x14ac:dyDescent="0.15">
      <c r="A73" s="17">
        <v>72</v>
      </c>
      <c r="B73" s="19" t="s">
        <v>556</v>
      </c>
      <c r="C73" s="22">
        <v>11.56</v>
      </c>
      <c r="D73" s="22">
        <v>12.38</v>
      </c>
      <c r="E73" s="20">
        <v>11.45</v>
      </c>
      <c r="F73" s="20">
        <v>12.43</v>
      </c>
      <c r="G73" s="20">
        <v>10.95</v>
      </c>
      <c r="H73" s="20">
        <v>11.41</v>
      </c>
      <c r="I73" s="22">
        <f t="shared" si="6"/>
        <v>10.95</v>
      </c>
      <c r="J73" s="17">
        <f t="shared" si="7"/>
        <v>-1.4300000000000015</v>
      </c>
      <c r="L73" s="16"/>
      <c r="M73" s="22">
        <f t="shared" si="8"/>
        <v>11.41</v>
      </c>
      <c r="N73" s="22">
        <f t="shared" si="9"/>
        <v>0.46000000000000085</v>
      </c>
    </row>
    <row r="74" spans="1:14" x14ac:dyDescent="0.15">
      <c r="A74" s="17">
        <v>73</v>
      </c>
      <c r="B74" s="19" t="s">
        <v>557</v>
      </c>
      <c r="C74" s="22">
        <v>12.8</v>
      </c>
      <c r="D74" s="22">
        <v>12.65</v>
      </c>
      <c r="E74" s="20">
        <v>12.72</v>
      </c>
      <c r="F74" s="20">
        <v>12.93</v>
      </c>
      <c r="G74" s="20">
        <v>9.5500000000000007</v>
      </c>
      <c r="H74" s="20">
        <v>12.65</v>
      </c>
      <c r="I74" s="22">
        <f t="shared" si="6"/>
        <v>9.5500000000000007</v>
      </c>
      <c r="J74" s="17">
        <f t="shared" si="7"/>
        <v>-3.0999999999999996</v>
      </c>
      <c r="L74" s="16"/>
      <c r="M74" s="22">
        <f t="shared" si="8"/>
        <v>12.65</v>
      </c>
      <c r="N74" s="22">
        <f t="shared" si="9"/>
        <v>3.0999999999999996</v>
      </c>
    </row>
    <row r="75" spans="1:14" x14ac:dyDescent="0.15">
      <c r="A75" s="17">
        <v>74</v>
      </c>
      <c r="B75" s="19" t="s">
        <v>558</v>
      </c>
      <c r="C75" s="22">
        <v>40.24</v>
      </c>
      <c r="D75" s="22">
        <v>34.71</v>
      </c>
      <c r="E75" s="20">
        <v>34.119999999999997</v>
      </c>
      <c r="G75" s="20">
        <v>29.8</v>
      </c>
      <c r="H75" s="20">
        <v>33.08</v>
      </c>
      <c r="I75" s="22">
        <f t="shared" si="6"/>
        <v>29.8</v>
      </c>
      <c r="J75" s="17">
        <f t="shared" si="7"/>
        <v>-4.91</v>
      </c>
      <c r="L75" s="16"/>
      <c r="M75" s="22">
        <f t="shared" si="8"/>
        <v>33.08</v>
      </c>
      <c r="N75" s="22">
        <f t="shared" si="9"/>
        <v>3.2799999999999976</v>
      </c>
    </row>
    <row r="76" spans="1:14" x14ac:dyDescent="0.15">
      <c r="A76" s="17">
        <v>75</v>
      </c>
      <c r="B76" s="19" t="s">
        <v>559</v>
      </c>
      <c r="C76" s="22">
        <v>22.29</v>
      </c>
      <c r="D76" s="22">
        <v>22.24</v>
      </c>
      <c r="E76" s="20">
        <v>23.37</v>
      </c>
      <c r="F76" s="20">
        <v>23.57</v>
      </c>
      <c r="G76" s="20">
        <v>17.100000000000001</v>
      </c>
      <c r="H76" s="20">
        <v>22.95</v>
      </c>
      <c r="I76" s="22">
        <f t="shared" si="6"/>
        <v>17.100000000000001</v>
      </c>
      <c r="J76" s="17">
        <f t="shared" si="7"/>
        <v>-5.139999999999997</v>
      </c>
      <c r="L76" s="16"/>
      <c r="M76" s="22">
        <f t="shared" si="8"/>
        <v>22.24</v>
      </c>
      <c r="N76" s="22">
        <f t="shared" si="9"/>
        <v>5.139999999999997</v>
      </c>
    </row>
    <row r="77" spans="1:14" x14ac:dyDescent="0.15">
      <c r="A77" s="17">
        <v>76</v>
      </c>
      <c r="B77" s="19" t="s">
        <v>560</v>
      </c>
      <c r="C77" s="22">
        <v>16.670000000000002</v>
      </c>
      <c r="D77" s="21" t="s">
        <v>589</v>
      </c>
      <c r="E77" s="23" t="s">
        <v>585</v>
      </c>
      <c r="F77" s="20">
        <v>16.100000000000001</v>
      </c>
      <c r="G77" s="20">
        <v>12.75</v>
      </c>
      <c r="H77" s="23" t="s">
        <v>699</v>
      </c>
      <c r="I77" s="22">
        <f t="shared" si="6"/>
        <v>12.75</v>
      </c>
      <c r="J77" s="17">
        <f t="shared" si="7"/>
        <v>0</v>
      </c>
      <c r="K77" s="16" t="s">
        <v>711</v>
      </c>
      <c r="L77" s="16"/>
      <c r="M77" s="22">
        <f t="shared" si="8"/>
        <v>16.100000000000001</v>
      </c>
      <c r="N77" s="22">
        <f t="shared" si="9"/>
        <v>3.3500000000000014</v>
      </c>
    </row>
    <row r="78" spans="1:14" x14ac:dyDescent="0.15">
      <c r="A78" s="17">
        <v>77</v>
      </c>
      <c r="B78" s="19" t="s">
        <v>561</v>
      </c>
      <c r="C78" s="22">
        <v>24.49</v>
      </c>
      <c r="D78" s="22">
        <v>24.83</v>
      </c>
      <c r="E78" s="20">
        <v>25.29</v>
      </c>
      <c r="F78" s="20">
        <v>46.51</v>
      </c>
      <c r="G78" s="20">
        <v>20.3</v>
      </c>
      <c r="H78" s="23">
        <v>25.07</v>
      </c>
      <c r="I78" s="22">
        <f t="shared" si="6"/>
        <v>20.3</v>
      </c>
      <c r="J78" s="17">
        <f t="shared" si="7"/>
        <v>-4.5299999999999976</v>
      </c>
      <c r="L78" s="16"/>
      <c r="M78" s="22">
        <f t="shared" si="8"/>
        <v>24.49</v>
      </c>
      <c r="N78" s="22">
        <f t="shared" si="9"/>
        <v>4.1899999999999977</v>
      </c>
    </row>
    <row r="79" spans="1:14" x14ac:dyDescent="0.15">
      <c r="A79" s="17">
        <v>78</v>
      </c>
      <c r="B79" s="19" t="s">
        <v>562</v>
      </c>
      <c r="C79" s="22">
        <v>15.58</v>
      </c>
      <c r="D79" s="21" t="s">
        <v>589</v>
      </c>
      <c r="E79" s="23" t="s">
        <v>585</v>
      </c>
      <c r="F79" s="20">
        <v>16.809999999999999</v>
      </c>
      <c r="G79" s="20">
        <v>10.41</v>
      </c>
      <c r="H79" s="23" t="s">
        <v>699</v>
      </c>
      <c r="I79" s="22">
        <f t="shared" si="6"/>
        <v>10.41</v>
      </c>
      <c r="J79" s="17">
        <f t="shared" si="7"/>
        <v>0</v>
      </c>
      <c r="K79" s="16"/>
      <c r="L79" s="16"/>
      <c r="M79" s="22">
        <f t="shared" si="8"/>
        <v>15.58</v>
      </c>
      <c r="N79" s="22">
        <f t="shared" si="9"/>
        <v>5.17</v>
      </c>
    </row>
    <row r="80" spans="1:14" x14ac:dyDescent="0.15">
      <c r="A80" s="17">
        <v>79</v>
      </c>
      <c r="B80" s="19" t="s">
        <v>563</v>
      </c>
      <c r="C80" s="22">
        <v>56.2</v>
      </c>
      <c r="E80" s="20">
        <v>24.52</v>
      </c>
      <c r="G80" s="20">
        <v>23</v>
      </c>
      <c r="H80" s="20">
        <v>23.64</v>
      </c>
      <c r="I80" s="22">
        <f t="shared" si="6"/>
        <v>23</v>
      </c>
      <c r="J80" s="17">
        <f t="shared" si="7"/>
        <v>0</v>
      </c>
      <c r="L80" s="16"/>
      <c r="M80" s="22">
        <f t="shared" si="8"/>
        <v>23.64</v>
      </c>
      <c r="N80" s="22">
        <f t="shared" si="9"/>
        <v>0.64000000000000057</v>
      </c>
    </row>
    <row r="81" spans="1:14" x14ac:dyDescent="0.15">
      <c r="A81" s="17">
        <v>80</v>
      </c>
      <c r="B81" s="19" t="s">
        <v>564</v>
      </c>
      <c r="C81" s="22">
        <v>32.75</v>
      </c>
      <c r="D81" s="22">
        <v>33.89</v>
      </c>
      <c r="E81" s="20">
        <v>19.760000000000002</v>
      </c>
      <c r="F81" s="20">
        <v>34.29</v>
      </c>
      <c r="G81" s="20">
        <v>18.059999999999999</v>
      </c>
      <c r="H81" s="20">
        <v>19.39</v>
      </c>
      <c r="I81" s="22">
        <f t="shared" si="6"/>
        <v>18.059999999999999</v>
      </c>
      <c r="J81" s="17">
        <f t="shared" si="7"/>
        <v>-15.830000000000002</v>
      </c>
      <c r="L81" s="16"/>
      <c r="M81" s="22">
        <f t="shared" ref="M81:M101" si="10">MIN(C81,D81,E81,F81,H81)</f>
        <v>19.39</v>
      </c>
      <c r="N81" s="22">
        <f t="shared" ref="N81:N101" si="11">M81-G81</f>
        <v>1.3300000000000018</v>
      </c>
    </row>
    <row r="82" spans="1:14" x14ac:dyDescent="0.15">
      <c r="A82" s="17">
        <v>81</v>
      </c>
      <c r="B82" s="19" t="s">
        <v>565</v>
      </c>
      <c r="C82" s="22">
        <v>8.49</v>
      </c>
      <c r="D82" s="22">
        <v>8.59</v>
      </c>
      <c r="E82" s="20">
        <v>8.06</v>
      </c>
      <c r="F82" s="20">
        <v>8.91</v>
      </c>
      <c r="G82" s="20">
        <v>7.68</v>
      </c>
      <c r="H82" s="20">
        <v>7.93</v>
      </c>
      <c r="I82" s="22">
        <f t="shared" si="6"/>
        <v>7.68</v>
      </c>
      <c r="J82" s="17">
        <f t="shared" si="7"/>
        <v>-0.91000000000000014</v>
      </c>
      <c r="L82" s="16"/>
      <c r="M82" s="22">
        <f t="shared" si="10"/>
        <v>7.93</v>
      </c>
      <c r="N82" s="22">
        <f t="shared" si="11"/>
        <v>0.25</v>
      </c>
    </row>
    <row r="83" spans="1:14" x14ac:dyDescent="0.15">
      <c r="A83" s="17">
        <v>82</v>
      </c>
      <c r="B83" s="19" t="s">
        <v>566</v>
      </c>
      <c r="C83" s="22">
        <v>11.07</v>
      </c>
      <c r="D83" s="22">
        <v>10</v>
      </c>
      <c r="E83" s="20">
        <v>9.98</v>
      </c>
      <c r="F83" s="20">
        <v>10.86</v>
      </c>
      <c r="G83" s="20">
        <v>9.5</v>
      </c>
      <c r="H83" s="20">
        <v>9.93</v>
      </c>
      <c r="I83" s="22">
        <f t="shared" si="6"/>
        <v>9.5</v>
      </c>
      <c r="J83" s="17">
        <f t="shared" si="7"/>
        <v>-0.5</v>
      </c>
      <c r="L83" s="16"/>
      <c r="M83" s="22">
        <f t="shared" si="10"/>
        <v>9.93</v>
      </c>
      <c r="N83" s="22">
        <f t="shared" si="11"/>
        <v>0.42999999999999972</v>
      </c>
    </row>
    <row r="84" spans="1:14" x14ac:dyDescent="0.15">
      <c r="A84" s="17">
        <v>83</v>
      </c>
      <c r="B84" s="19" t="s">
        <v>567</v>
      </c>
      <c r="C84" s="22">
        <v>17.670000000000002</v>
      </c>
      <c r="D84" s="22">
        <v>17.559999999999999</v>
      </c>
      <c r="E84" s="20">
        <v>17.52</v>
      </c>
      <c r="F84" s="20">
        <v>18.16</v>
      </c>
      <c r="G84" s="20">
        <v>14.99</v>
      </c>
      <c r="H84" s="20">
        <v>17.559999999999999</v>
      </c>
      <c r="I84" s="22">
        <f t="shared" si="6"/>
        <v>14.99</v>
      </c>
      <c r="J84" s="17">
        <f t="shared" si="7"/>
        <v>-2.5699999999999985</v>
      </c>
      <c r="L84" s="16"/>
      <c r="M84" s="22">
        <f t="shared" si="10"/>
        <v>17.52</v>
      </c>
      <c r="N84" s="22">
        <f t="shared" si="11"/>
        <v>2.5299999999999994</v>
      </c>
    </row>
    <row r="85" spans="1:14" x14ac:dyDescent="0.15">
      <c r="A85" s="17">
        <v>84</v>
      </c>
      <c r="B85" s="19" t="s">
        <v>568</v>
      </c>
      <c r="C85" s="22">
        <v>6.76</v>
      </c>
      <c r="D85" s="22">
        <v>5.19</v>
      </c>
      <c r="E85" s="20">
        <v>5.0999999999999996</v>
      </c>
      <c r="F85" s="20">
        <v>9.0399999999999991</v>
      </c>
      <c r="G85" s="20">
        <v>4.75</v>
      </c>
      <c r="H85" s="20">
        <v>5.0199999999999996</v>
      </c>
      <c r="I85" s="22">
        <f t="shared" si="6"/>
        <v>4.75</v>
      </c>
      <c r="J85" s="17">
        <f t="shared" si="7"/>
        <v>-0.44000000000000039</v>
      </c>
      <c r="L85" s="16"/>
      <c r="M85" s="22">
        <f t="shared" si="10"/>
        <v>5.0199999999999996</v>
      </c>
      <c r="N85" s="22">
        <f t="shared" si="11"/>
        <v>0.26999999999999957</v>
      </c>
    </row>
    <row r="86" spans="1:14" x14ac:dyDescent="0.15">
      <c r="A86" s="17">
        <v>85</v>
      </c>
      <c r="B86" s="19" t="s">
        <v>569</v>
      </c>
      <c r="C86" s="22">
        <v>13.6</v>
      </c>
      <c r="D86" s="22">
        <v>11.42</v>
      </c>
      <c r="E86" s="20">
        <v>11.18</v>
      </c>
      <c r="F86" s="20">
        <v>11.61</v>
      </c>
      <c r="G86" s="20">
        <v>10.33</v>
      </c>
      <c r="H86" s="20">
        <v>10.92</v>
      </c>
      <c r="I86" s="22">
        <f t="shared" si="6"/>
        <v>10.33</v>
      </c>
      <c r="J86" s="17">
        <f t="shared" si="7"/>
        <v>-1.0899999999999999</v>
      </c>
      <c r="L86" s="16"/>
      <c r="M86" s="22">
        <f t="shared" si="10"/>
        <v>10.92</v>
      </c>
      <c r="N86" s="22">
        <f t="shared" si="11"/>
        <v>0.58999999999999986</v>
      </c>
    </row>
    <row r="87" spans="1:14" x14ac:dyDescent="0.15">
      <c r="A87" s="17">
        <v>86</v>
      </c>
      <c r="B87" s="19" t="s">
        <v>570</v>
      </c>
      <c r="C87" s="22">
        <v>29.15</v>
      </c>
      <c r="D87" s="22">
        <v>29.28</v>
      </c>
      <c r="E87" s="20">
        <v>27.48</v>
      </c>
      <c r="F87" s="20">
        <v>30.88</v>
      </c>
      <c r="G87" s="20">
        <v>13.69</v>
      </c>
      <c r="H87" s="20">
        <v>27.02</v>
      </c>
      <c r="I87" s="22">
        <f t="shared" si="6"/>
        <v>13.69</v>
      </c>
      <c r="J87" s="17">
        <f t="shared" si="7"/>
        <v>-15.590000000000002</v>
      </c>
      <c r="L87" s="16"/>
      <c r="M87" s="22">
        <f t="shared" si="10"/>
        <v>27.02</v>
      </c>
      <c r="N87" s="22">
        <f t="shared" si="11"/>
        <v>13.33</v>
      </c>
    </row>
    <row r="88" spans="1:14" x14ac:dyDescent="0.15">
      <c r="A88" s="17">
        <v>87</v>
      </c>
      <c r="B88" s="19" t="s">
        <v>571</v>
      </c>
      <c r="C88" s="22">
        <v>11.15</v>
      </c>
      <c r="D88" s="22">
        <v>11.46</v>
      </c>
      <c r="E88" s="20">
        <v>11.6</v>
      </c>
      <c r="F88" s="20">
        <v>12.03</v>
      </c>
      <c r="G88" s="20">
        <v>10.029999999999999</v>
      </c>
      <c r="H88" s="20">
        <v>11.24</v>
      </c>
      <c r="I88" s="22">
        <f t="shared" si="6"/>
        <v>10.029999999999999</v>
      </c>
      <c r="J88" s="17">
        <f t="shared" si="7"/>
        <v>-1.4300000000000015</v>
      </c>
      <c r="L88" s="16"/>
      <c r="M88" s="22">
        <f t="shared" si="10"/>
        <v>11.15</v>
      </c>
      <c r="N88" s="22">
        <f t="shared" si="11"/>
        <v>1.120000000000001</v>
      </c>
    </row>
    <row r="89" spans="1:14" x14ac:dyDescent="0.15">
      <c r="A89" s="17">
        <v>88</v>
      </c>
      <c r="B89" s="19" t="s">
        <v>572</v>
      </c>
      <c r="C89" s="22">
        <v>51.95</v>
      </c>
      <c r="F89" s="20">
        <v>50.41</v>
      </c>
      <c r="G89" s="20">
        <v>42.22</v>
      </c>
      <c r="H89" s="20">
        <v>59.04</v>
      </c>
      <c r="I89" s="22">
        <f t="shared" si="6"/>
        <v>42.22</v>
      </c>
      <c r="J89" s="17">
        <f t="shared" si="7"/>
        <v>0</v>
      </c>
      <c r="K89" s="16" t="s">
        <v>707</v>
      </c>
      <c r="L89" s="16"/>
      <c r="M89" s="22">
        <f t="shared" si="10"/>
        <v>50.41</v>
      </c>
      <c r="N89" s="22">
        <f t="shared" si="11"/>
        <v>8.1899999999999977</v>
      </c>
    </row>
    <row r="90" spans="1:14" x14ac:dyDescent="0.15">
      <c r="A90" s="17">
        <v>89</v>
      </c>
      <c r="B90" s="19" t="s">
        <v>573</v>
      </c>
      <c r="C90" s="22">
        <v>34.590000000000003</v>
      </c>
      <c r="F90" s="20">
        <v>36.24</v>
      </c>
      <c r="G90" s="20">
        <v>28.3</v>
      </c>
      <c r="H90" s="20">
        <v>35.44</v>
      </c>
      <c r="I90" s="22">
        <f t="shared" si="6"/>
        <v>28.3</v>
      </c>
      <c r="J90" s="17">
        <f t="shared" si="7"/>
        <v>0</v>
      </c>
      <c r="K90" s="16" t="s">
        <v>707</v>
      </c>
      <c r="L90" s="16"/>
      <c r="M90" s="22">
        <f t="shared" si="10"/>
        <v>34.590000000000003</v>
      </c>
      <c r="N90" s="22">
        <f t="shared" si="11"/>
        <v>6.2900000000000027</v>
      </c>
    </row>
    <row r="91" spans="1:14" x14ac:dyDescent="0.15">
      <c r="A91" s="17">
        <v>90</v>
      </c>
      <c r="B91" s="19" t="s">
        <v>574</v>
      </c>
      <c r="C91" s="22">
        <v>16.04</v>
      </c>
      <c r="D91" s="22">
        <v>14.36</v>
      </c>
      <c r="E91" s="20">
        <v>14.2</v>
      </c>
      <c r="F91" s="20">
        <v>16.649999999999999</v>
      </c>
      <c r="G91" s="20">
        <v>13.07</v>
      </c>
      <c r="H91" s="20">
        <v>14.3</v>
      </c>
      <c r="I91" s="22">
        <f t="shared" si="6"/>
        <v>13.07</v>
      </c>
      <c r="J91" s="17">
        <f t="shared" si="7"/>
        <v>-1.2899999999999991</v>
      </c>
      <c r="L91" s="16"/>
      <c r="M91" s="22">
        <f t="shared" si="10"/>
        <v>14.2</v>
      </c>
      <c r="N91" s="22">
        <f t="shared" si="11"/>
        <v>1.129999999999999</v>
      </c>
    </row>
    <row r="92" spans="1:14" x14ac:dyDescent="0.15">
      <c r="A92" s="17">
        <v>91</v>
      </c>
      <c r="B92" s="19" t="s">
        <v>575</v>
      </c>
      <c r="C92" s="22">
        <v>8.8800000000000008</v>
      </c>
      <c r="D92" s="22">
        <v>8.7799999999999994</v>
      </c>
      <c r="E92" s="20">
        <v>8.56</v>
      </c>
      <c r="F92" s="20">
        <v>9.0399999999999991</v>
      </c>
      <c r="G92" s="20">
        <v>7.96</v>
      </c>
      <c r="H92" s="20">
        <v>8.4</v>
      </c>
      <c r="I92" s="22">
        <f t="shared" si="6"/>
        <v>7.96</v>
      </c>
      <c r="J92" s="17">
        <f t="shared" si="7"/>
        <v>-0.8199999999999994</v>
      </c>
      <c r="L92" s="16"/>
      <c r="M92" s="22">
        <f t="shared" si="10"/>
        <v>8.4</v>
      </c>
      <c r="N92" s="22">
        <f t="shared" si="11"/>
        <v>0.44000000000000039</v>
      </c>
    </row>
    <row r="93" spans="1:14" x14ac:dyDescent="0.15">
      <c r="A93" s="17">
        <v>92</v>
      </c>
      <c r="B93" s="19" t="s">
        <v>576</v>
      </c>
      <c r="C93" s="22">
        <v>27.55</v>
      </c>
      <c r="D93" s="22">
        <v>25.37</v>
      </c>
      <c r="E93" s="20">
        <v>25.34</v>
      </c>
      <c r="F93" s="20">
        <v>27.05</v>
      </c>
      <c r="G93" s="20">
        <v>21.88</v>
      </c>
      <c r="H93" s="20">
        <v>25.29</v>
      </c>
      <c r="I93" s="22">
        <f t="shared" si="6"/>
        <v>21.88</v>
      </c>
      <c r="J93" s="17">
        <f t="shared" si="7"/>
        <v>-3.490000000000002</v>
      </c>
      <c r="L93" s="16"/>
      <c r="M93" s="22">
        <f t="shared" si="10"/>
        <v>25.29</v>
      </c>
      <c r="N93" s="22">
        <f t="shared" si="11"/>
        <v>3.41</v>
      </c>
    </row>
    <row r="94" spans="1:14" x14ac:dyDescent="0.15">
      <c r="A94" s="17">
        <v>93</v>
      </c>
      <c r="B94" s="19" t="s">
        <v>577</v>
      </c>
      <c r="C94" s="22">
        <v>17.87</v>
      </c>
      <c r="D94" s="22">
        <v>18.190000000000001</v>
      </c>
      <c r="E94" s="20">
        <v>16.25</v>
      </c>
      <c r="F94" s="20">
        <v>18.3</v>
      </c>
      <c r="G94" s="20">
        <v>15.16</v>
      </c>
      <c r="H94" s="20">
        <v>16.25</v>
      </c>
      <c r="I94" s="22">
        <f t="shared" si="6"/>
        <v>15.16</v>
      </c>
      <c r="J94" s="17">
        <f t="shared" si="7"/>
        <v>-3.0300000000000011</v>
      </c>
      <c r="L94" s="16"/>
      <c r="M94" s="22">
        <f t="shared" si="10"/>
        <v>16.25</v>
      </c>
      <c r="N94" s="22">
        <f t="shared" si="11"/>
        <v>1.0899999999999999</v>
      </c>
    </row>
    <row r="95" spans="1:14" x14ac:dyDescent="0.15">
      <c r="A95" s="17">
        <v>94</v>
      </c>
      <c r="B95" s="19" t="s">
        <v>578</v>
      </c>
      <c r="C95" s="22">
        <v>36.17</v>
      </c>
      <c r="D95" s="22">
        <v>35.64</v>
      </c>
      <c r="E95" s="20">
        <v>35.36</v>
      </c>
      <c r="F95" s="20">
        <v>36.68</v>
      </c>
      <c r="G95" s="20">
        <v>34.32</v>
      </c>
      <c r="H95" s="20">
        <v>35.53</v>
      </c>
      <c r="I95" s="22">
        <f t="shared" si="6"/>
        <v>34.32</v>
      </c>
      <c r="J95" s="17">
        <f t="shared" si="7"/>
        <v>-1.3200000000000003</v>
      </c>
      <c r="K95" s="16" t="s">
        <v>710</v>
      </c>
      <c r="L95" s="16"/>
      <c r="M95" s="22">
        <f t="shared" si="10"/>
        <v>35.36</v>
      </c>
      <c r="N95" s="22">
        <f t="shared" si="11"/>
        <v>1.0399999999999991</v>
      </c>
    </row>
    <row r="96" spans="1:14" x14ac:dyDescent="0.15">
      <c r="A96" s="17">
        <v>95</v>
      </c>
      <c r="B96" s="19" t="s">
        <v>579</v>
      </c>
      <c r="C96" s="22">
        <v>22.73</v>
      </c>
      <c r="D96" s="22">
        <v>21.63</v>
      </c>
      <c r="E96" s="20">
        <v>20.73</v>
      </c>
      <c r="G96" s="20">
        <v>17.5</v>
      </c>
      <c r="H96" s="20">
        <v>18.41</v>
      </c>
      <c r="I96" s="22">
        <f t="shared" si="6"/>
        <v>17.5</v>
      </c>
      <c r="J96" s="17">
        <f t="shared" si="7"/>
        <v>-4.129999999999999</v>
      </c>
      <c r="L96" s="16"/>
      <c r="M96" s="22">
        <f t="shared" si="10"/>
        <v>18.41</v>
      </c>
      <c r="N96" s="22">
        <f t="shared" si="11"/>
        <v>0.91000000000000014</v>
      </c>
    </row>
    <row r="97" spans="1:14" x14ac:dyDescent="0.15">
      <c r="A97" s="17">
        <v>96</v>
      </c>
      <c r="B97" s="19" t="s">
        <v>580</v>
      </c>
      <c r="C97" s="22">
        <v>20.56</v>
      </c>
      <c r="D97" s="21" t="s">
        <v>589</v>
      </c>
      <c r="E97" s="23" t="s">
        <v>585</v>
      </c>
      <c r="F97" s="20">
        <v>14.12</v>
      </c>
      <c r="G97" s="20">
        <v>11.98</v>
      </c>
      <c r="H97" s="23" t="s">
        <v>699</v>
      </c>
      <c r="I97" s="22">
        <f t="shared" si="6"/>
        <v>11.98</v>
      </c>
      <c r="J97" s="17">
        <f t="shared" si="7"/>
        <v>0</v>
      </c>
      <c r="L97" s="16"/>
      <c r="M97" s="22">
        <f t="shared" si="10"/>
        <v>14.12</v>
      </c>
      <c r="N97" s="22">
        <f t="shared" si="11"/>
        <v>2.1399999999999988</v>
      </c>
    </row>
    <row r="98" spans="1:14" x14ac:dyDescent="0.15">
      <c r="A98" s="17">
        <v>97</v>
      </c>
      <c r="B98" s="19" t="s">
        <v>581</v>
      </c>
      <c r="C98" s="22">
        <v>42</v>
      </c>
      <c r="D98" s="22">
        <v>38.89</v>
      </c>
      <c r="E98" s="20">
        <v>40.14</v>
      </c>
      <c r="F98" s="20">
        <v>44.94</v>
      </c>
      <c r="G98" s="20">
        <v>35.6</v>
      </c>
      <c r="H98" s="20">
        <v>40.369999999999997</v>
      </c>
      <c r="I98" s="22">
        <f>MIN(C98:H98)</f>
        <v>35.6</v>
      </c>
      <c r="J98" s="17">
        <f>IF(OR(D98="", D98="-"),, I98-D98)</f>
        <v>-3.2899999999999991</v>
      </c>
      <c r="K98" s="16" t="s">
        <v>707</v>
      </c>
      <c r="L98" s="16"/>
      <c r="M98" s="22">
        <f t="shared" si="10"/>
        <v>38.89</v>
      </c>
      <c r="N98" s="22">
        <f t="shared" si="11"/>
        <v>3.2899999999999991</v>
      </c>
    </row>
    <row r="99" spans="1:14" x14ac:dyDescent="0.15">
      <c r="A99" s="17">
        <v>98</v>
      </c>
      <c r="B99" s="19" t="s">
        <v>582</v>
      </c>
      <c r="C99" s="22">
        <v>35.74</v>
      </c>
      <c r="D99" s="22">
        <v>30.6</v>
      </c>
      <c r="F99" s="20">
        <v>32.57</v>
      </c>
      <c r="G99" s="20">
        <v>27.82</v>
      </c>
      <c r="H99" s="20">
        <v>51.08</v>
      </c>
      <c r="I99" s="22">
        <f>MIN(C99:H99)</f>
        <v>27.82</v>
      </c>
      <c r="J99" s="17">
        <f>IF(OR(D99="", D99="-"),, I99-D99)</f>
        <v>-2.7800000000000011</v>
      </c>
      <c r="L99" s="16"/>
      <c r="M99" s="22">
        <f t="shared" si="10"/>
        <v>30.6</v>
      </c>
      <c r="N99" s="22">
        <f t="shared" si="11"/>
        <v>2.7800000000000011</v>
      </c>
    </row>
    <row r="100" spans="1:14" x14ac:dyDescent="0.15">
      <c r="A100" s="17">
        <v>99</v>
      </c>
      <c r="B100" s="19" t="s">
        <v>583</v>
      </c>
      <c r="C100" s="22">
        <v>21.69</v>
      </c>
      <c r="G100" s="20">
        <v>16.89</v>
      </c>
      <c r="H100" s="20">
        <v>20.96</v>
      </c>
      <c r="I100" s="22">
        <f>MIN(C100:H100)</f>
        <v>16.89</v>
      </c>
      <c r="J100" s="17">
        <f>IF(OR(D100="", D100="-"),, I100-D100)</f>
        <v>0</v>
      </c>
      <c r="K100" s="16" t="s">
        <v>707</v>
      </c>
      <c r="L100" s="16"/>
      <c r="M100" s="22">
        <f t="shared" si="10"/>
        <v>20.96</v>
      </c>
      <c r="N100" s="22">
        <f t="shared" si="11"/>
        <v>4.07</v>
      </c>
    </row>
    <row r="101" spans="1:14" x14ac:dyDescent="0.15">
      <c r="A101" s="17">
        <v>100</v>
      </c>
      <c r="B101" s="19" t="s">
        <v>584</v>
      </c>
      <c r="C101" s="22">
        <v>24.64</v>
      </c>
      <c r="D101" s="22">
        <v>25.87</v>
      </c>
      <c r="E101" s="20">
        <v>25.21</v>
      </c>
      <c r="F101" s="20">
        <v>27.76</v>
      </c>
      <c r="G101" s="20">
        <v>20.81</v>
      </c>
      <c r="H101" s="20">
        <v>25.55</v>
      </c>
      <c r="I101" s="22">
        <f>MIN(C101:H101)</f>
        <v>20.81</v>
      </c>
      <c r="J101" s="17">
        <f>IF(OR(D101="", D101="-"),, I101-D101)</f>
        <v>-5.0600000000000023</v>
      </c>
      <c r="L101" s="16"/>
      <c r="M101" s="22">
        <f t="shared" si="10"/>
        <v>24.64</v>
      </c>
      <c r="N101" s="22">
        <f t="shared" si="11"/>
        <v>3.8300000000000018</v>
      </c>
    </row>
    <row r="102" spans="1:14" x14ac:dyDescent="0.15">
      <c r="A102" s="17">
        <v>101</v>
      </c>
      <c r="B102" s="19" t="s">
        <v>850</v>
      </c>
      <c r="C102" s="17"/>
      <c r="D102" s="17"/>
      <c r="E102" s="17"/>
      <c r="F102" s="17"/>
      <c r="G102" s="20">
        <v>10.28</v>
      </c>
      <c r="H102" s="17"/>
      <c r="J102" s="17">
        <f>SUM(J2:J101)</f>
        <v>-253.07000000000002</v>
      </c>
      <c r="L102" s="16"/>
    </row>
    <row r="103" spans="1:14" x14ac:dyDescent="0.15">
      <c r="A103" s="17">
        <v>102</v>
      </c>
      <c r="B103" s="19" t="s">
        <v>849</v>
      </c>
      <c r="G103" s="20">
        <v>26.77</v>
      </c>
    </row>
    <row r="104" spans="1:14" x14ac:dyDescent="0.15">
      <c r="A104" s="17">
        <v>103</v>
      </c>
      <c r="B104" s="19" t="s">
        <v>848</v>
      </c>
      <c r="G104" s="20">
        <v>10.52</v>
      </c>
    </row>
    <row r="105" spans="1:14" x14ac:dyDescent="0.15">
      <c r="A105" s="17">
        <v>104</v>
      </c>
      <c r="B105" s="19" t="s">
        <v>847</v>
      </c>
      <c r="G105" s="20">
        <v>51.18</v>
      </c>
      <c r="L105" s="16"/>
    </row>
    <row r="106" spans="1:14" x14ac:dyDescent="0.15">
      <c r="A106" s="17">
        <v>105</v>
      </c>
      <c r="B106" s="19" t="s">
        <v>846</v>
      </c>
      <c r="G106" s="20">
        <v>38.86</v>
      </c>
    </row>
    <row r="107" spans="1:14" x14ac:dyDescent="0.15">
      <c r="A107" s="17">
        <v>106</v>
      </c>
      <c r="B107" s="19" t="s">
        <v>845</v>
      </c>
      <c r="G107" s="20">
        <v>31.76</v>
      </c>
      <c r="L107" s="16"/>
    </row>
    <row r="108" spans="1:14" x14ac:dyDescent="0.15">
      <c r="A108" s="17">
        <v>107</v>
      </c>
      <c r="B108" s="19" t="s">
        <v>844</v>
      </c>
      <c r="G108" s="20">
        <v>4.43</v>
      </c>
    </row>
    <row r="109" spans="1:14" x14ac:dyDescent="0.15">
      <c r="A109" s="17">
        <v>108</v>
      </c>
      <c r="B109" s="19" t="s">
        <v>843</v>
      </c>
      <c r="G109" s="20">
        <v>20.65</v>
      </c>
    </row>
    <row r="110" spans="1:14" x14ac:dyDescent="0.15">
      <c r="A110" s="17">
        <v>109</v>
      </c>
      <c r="B110" s="19" t="s">
        <v>842</v>
      </c>
      <c r="G110" s="20">
        <v>37.32</v>
      </c>
    </row>
    <row r="111" spans="1:14" x14ac:dyDescent="0.15">
      <c r="A111" s="17">
        <v>110</v>
      </c>
      <c r="B111" s="19" t="s">
        <v>841</v>
      </c>
      <c r="G111" s="20">
        <v>59.76</v>
      </c>
    </row>
    <row r="112" spans="1:14" x14ac:dyDescent="0.15">
      <c r="A112" s="17">
        <v>111</v>
      </c>
      <c r="B112" s="19" t="s">
        <v>840</v>
      </c>
      <c r="G112" s="20">
        <v>47.85</v>
      </c>
    </row>
    <row r="113" spans="1:11" x14ac:dyDescent="0.15">
      <c r="A113" s="17">
        <v>112</v>
      </c>
      <c r="B113" s="19" t="s">
        <v>839</v>
      </c>
      <c r="G113" s="20">
        <v>19.5</v>
      </c>
      <c r="K113" s="16"/>
    </row>
    <row r="114" spans="1:11" x14ac:dyDescent="0.15">
      <c r="A114" s="17">
        <v>113</v>
      </c>
      <c r="B114" s="19" t="s">
        <v>838</v>
      </c>
      <c r="G114" s="20">
        <v>36.909999999999997</v>
      </c>
    </row>
    <row r="115" spans="1:11" x14ac:dyDescent="0.15">
      <c r="A115" s="17">
        <v>114</v>
      </c>
      <c r="B115" s="19" t="s">
        <v>837</v>
      </c>
      <c r="G115" s="20">
        <v>32.950000000000003</v>
      </c>
    </row>
    <row r="116" spans="1:11" x14ac:dyDescent="0.15">
      <c r="A116" s="17">
        <v>115</v>
      </c>
      <c r="B116" s="19" t="s">
        <v>836</v>
      </c>
      <c r="G116" s="20">
        <v>85.87</v>
      </c>
    </row>
    <row r="117" spans="1:11" x14ac:dyDescent="0.15">
      <c r="A117" s="17">
        <v>116</v>
      </c>
      <c r="B117" s="19" t="s">
        <v>835</v>
      </c>
      <c r="G117" s="20">
        <v>68.88</v>
      </c>
    </row>
    <row r="118" spans="1:11" x14ac:dyDescent="0.15">
      <c r="A118" s="17">
        <v>117</v>
      </c>
      <c r="B118" s="19" t="s">
        <v>834</v>
      </c>
      <c r="G118" s="20">
        <v>26.51</v>
      </c>
    </row>
    <row r="119" spans="1:11" x14ac:dyDescent="0.15">
      <c r="A119" s="17">
        <v>118</v>
      </c>
      <c r="B119" s="19" t="s">
        <v>833</v>
      </c>
      <c r="G119" s="20">
        <v>40.03</v>
      </c>
    </row>
    <row r="120" spans="1:11" x14ac:dyDescent="0.15">
      <c r="A120" s="17">
        <v>119</v>
      </c>
      <c r="B120" s="19" t="s">
        <v>832</v>
      </c>
      <c r="G120" s="20">
        <v>56.38</v>
      </c>
    </row>
    <row r="121" spans="1:11" x14ac:dyDescent="0.15">
      <c r="A121" s="17">
        <v>120</v>
      </c>
      <c r="B121" s="19" t="s">
        <v>831</v>
      </c>
      <c r="G121" s="20">
        <v>31.77</v>
      </c>
    </row>
  </sheetData>
  <autoFilter ref="A1:L102" xr:uid="{F3393272-2BE0-4E7B-8918-9C40EBE58DB6}">
    <sortState xmlns:xlrd2="http://schemas.microsoft.com/office/spreadsheetml/2017/richdata2" ref="A2:L102">
      <sortCondition ref="A1:A102"/>
    </sortState>
  </autoFilter>
  <phoneticPr fontId="8"/>
  <conditionalFormatting sqref="C2:H101">
    <cfRule type="cellIs" dxfId="0" priority="2" operator="equal">
      <formula>$I2</formula>
    </cfRule>
  </conditionalFormatting>
  <dataValidations count="1">
    <dataValidation imeMode="disabled" allowBlank="1" showInputMessage="1" showErrorMessage="1" sqref="C103:H1048576 C1:H101 G102" xr:uid="{D0D676F3-0909-45A9-9EDE-2B2042CC2089}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88519-14FA-4E5D-913C-E94B4D74B87C}">
  <dimension ref="A1:S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31" sqref="S31"/>
    </sheetView>
  </sheetViews>
  <sheetFormatPr defaultRowHeight="12" x14ac:dyDescent="0.15"/>
  <cols>
    <col min="1" max="1" width="6.7109375" style="14" bestFit="1" customWidth="1"/>
    <col min="2" max="2" width="18.7109375" style="15" bestFit="1" customWidth="1"/>
    <col min="3" max="3" width="16.85546875" style="15" bestFit="1" customWidth="1"/>
    <col min="4" max="4" width="16.140625" style="15" bestFit="1" customWidth="1"/>
    <col min="5" max="5" width="6.85546875" style="14" bestFit="1" customWidth="1"/>
    <col min="6" max="7" width="5.42578125" style="14" bestFit="1" customWidth="1"/>
    <col min="8" max="8" width="3.42578125" style="14" hidden="1" customWidth="1"/>
    <col min="9" max="12" width="3.5703125" style="14" hidden="1" customWidth="1"/>
    <col min="13" max="13" width="3.7109375" style="14" hidden="1" customWidth="1"/>
    <col min="14" max="15" width="3.5703125" style="14" hidden="1" customWidth="1"/>
    <col min="16" max="16" width="3.7109375" style="14" hidden="1" customWidth="1"/>
    <col min="17" max="18" width="6.140625" style="14" bestFit="1" customWidth="1"/>
    <col min="19" max="16384" width="9.140625" style="14"/>
  </cols>
  <sheetData>
    <row r="1" spans="1:18" x14ac:dyDescent="0.15">
      <c r="A1" s="14" t="s">
        <v>482</v>
      </c>
      <c r="B1" s="14" t="s">
        <v>481</v>
      </c>
      <c r="C1" s="14" t="s">
        <v>480</v>
      </c>
      <c r="D1" s="14" t="s">
        <v>479</v>
      </c>
      <c r="E1" s="14" t="s">
        <v>478</v>
      </c>
      <c r="F1" s="14" t="s">
        <v>477</v>
      </c>
      <c r="G1" s="14" t="s">
        <v>476</v>
      </c>
      <c r="H1" s="14" t="s">
        <v>475</v>
      </c>
      <c r="I1" s="14" t="s">
        <v>474</v>
      </c>
      <c r="J1" s="14" t="s">
        <v>473</v>
      </c>
      <c r="K1" s="14" t="s">
        <v>472</v>
      </c>
      <c r="L1" s="14" t="s">
        <v>471</v>
      </c>
      <c r="M1" s="14" t="s">
        <v>470</v>
      </c>
      <c r="N1" s="14" t="s">
        <v>469</v>
      </c>
      <c r="O1" s="14" t="s">
        <v>468</v>
      </c>
      <c r="P1" s="14" t="s">
        <v>467</v>
      </c>
      <c r="Q1" s="14" t="s">
        <v>466</v>
      </c>
      <c r="R1" s="14" t="s">
        <v>700</v>
      </c>
    </row>
    <row r="2" spans="1:18" x14ac:dyDescent="0.15">
      <c r="A2" s="14" t="s">
        <v>465</v>
      </c>
      <c r="B2" s="15" t="s">
        <v>360</v>
      </c>
      <c r="C2" s="15" t="s">
        <v>464</v>
      </c>
      <c r="D2" s="15" t="s">
        <v>225</v>
      </c>
      <c r="E2" s="14" t="s">
        <v>226</v>
      </c>
      <c r="F2" s="14" t="s">
        <v>224</v>
      </c>
      <c r="G2" s="14" t="s">
        <v>215</v>
      </c>
      <c r="H2" s="14" t="s">
        <v>215</v>
      </c>
      <c r="I2" s="14" t="s">
        <v>429</v>
      </c>
      <c r="J2" s="14" t="s">
        <v>429</v>
      </c>
      <c r="K2" s="14" t="s">
        <v>211</v>
      </c>
      <c r="L2" s="14" t="s">
        <v>211</v>
      </c>
      <c r="M2" s="14" t="s">
        <v>211</v>
      </c>
      <c r="N2" s="14" t="s">
        <v>211</v>
      </c>
      <c r="O2" s="14" t="s">
        <v>211</v>
      </c>
      <c r="P2" s="14" t="s">
        <v>211</v>
      </c>
      <c r="Q2" s="14" t="s">
        <v>463</v>
      </c>
      <c r="R2" s="14" t="s">
        <v>626</v>
      </c>
    </row>
    <row r="3" spans="1:18" x14ac:dyDescent="0.15">
      <c r="A3" s="14" t="s">
        <v>462</v>
      </c>
      <c r="B3" s="15" t="s">
        <v>461</v>
      </c>
      <c r="C3" s="15" t="s">
        <v>431</v>
      </c>
      <c r="D3" s="15" t="s">
        <v>225</v>
      </c>
      <c r="E3" s="14" t="s">
        <v>226</v>
      </c>
      <c r="F3" s="14" t="s">
        <v>267</v>
      </c>
      <c r="G3" s="14" t="s">
        <v>217</v>
      </c>
      <c r="H3" s="14" t="s">
        <v>215</v>
      </c>
      <c r="I3" s="14" t="s">
        <v>215</v>
      </c>
      <c r="J3" s="14" t="s">
        <v>429</v>
      </c>
      <c r="K3" s="14" t="s">
        <v>211</v>
      </c>
      <c r="L3" s="14" t="s">
        <v>211</v>
      </c>
      <c r="M3" s="14" t="s">
        <v>211</v>
      </c>
      <c r="N3" s="14" t="s">
        <v>211</v>
      </c>
      <c r="O3" s="14" t="s">
        <v>211</v>
      </c>
      <c r="P3" s="14" t="s">
        <v>211</v>
      </c>
      <c r="Q3" s="14" t="s">
        <v>460</v>
      </c>
      <c r="R3" s="14" t="s">
        <v>627</v>
      </c>
    </row>
    <row r="4" spans="1:18" x14ac:dyDescent="0.15">
      <c r="A4" s="14" t="s">
        <v>459</v>
      </c>
      <c r="B4" s="15" t="s">
        <v>365</v>
      </c>
      <c r="C4" s="15" t="s">
        <v>431</v>
      </c>
      <c r="D4" s="15" t="s">
        <v>225</v>
      </c>
      <c r="E4" s="14" t="s">
        <v>226</v>
      </c>
      <c r="F4" s="14" t="s">
        <v>267</v>
      </c>
      <c r="G4" s="14" t="s">
        <v>213</v>
      </c>
      <c r="H4" s="14" t="s">
        <v>215</v>
      </c>
      <c r="I4" s="14" t="s">
        <v>213</v>
      </c>
      <c r="J4" s="14" t="s">
        <v>429</v>
      </c>
      <c r="K4" s="14" t="s">
        <v>211</v>
      </c>
      <c r="L4" s="14" t="s">
        <v>211</v>
      </c>
      <c r="M4" s="14" t="s">
        <v>211</v>
      </c>
      <c r="N4" s="14" t="s">
        <v>211</v>
      </c>
      <c r="O4" s="14" t="s">
        <v>211</v>
      </c>
      <c r="P4" s="14" t="s">
        <v>211</v>
      </c>
      <c r="Q4" s="14" t="s">
        <v>458</v>
      </c>
      <c r="R4" s="14" t="s">
        <v>628</v>
      </c>
    </row>
    <row r="5" spans="1:18" x14ac:dyDescent="0.15">
      <c r="A5" s="14" t="s">
        <v>457</v>
      </c>
      <c r="B5" s="15" t="s">
        <v>369</v>
      </c>
      <c r="C5" s="15" t="s">
        <v>431</v>
      </c>
      <c r="D5" s="15" t="s">
        <v>225</v>
      </c>
      <c r="E5" s="14" t="s">
        <v>257</v>
      </c>
      <c r="F5" s="14" t="s">
        <v>267</v>
      </c>
      <c r="G5" s="14" t="s">
        <v>213</v>
      </c>
      <c r="H5" s="14" t="s">
        <v>215</v>
      </c>
      <c r="I5" s="14" t="s">
        <v>217</v>
      </c>
      <c r="J5" s="14" t="s">
        <v>429</v>
      </c>
      <c r="K5" s="14" t="s">
        <v>211</v>
      </c>
      <c r="L5" s="14" t="s">
        <v>211</v>
      </c>
      <c r="M5" s="14" t="s">
        <v>211</v>
      </c>
      <c r="N5" s="14" t="s">
        <v>211</v>
      </c>
      <c r="O5" s="14" t="s">
        <v>211</v>
      </c>
      <c r="P5" s="14" t="s">
        <v>211</v>
      </c>
      <c r="Q5" s="14" t="s">
        <v>456</v>
      </c>
      <c r="R5" s="14" t="s">
        <v>629</v>
      </c>
    </row>
    <row r="6" spans="1:18" x14ac:dyDescent="0.15">
      <c r="A6" s="14" t="s">
        <v>455</v>
      </c>
      <c r="B6" s="15" t="s">
        <v>454</v>
      </c>
      <c r="C6" s="15" t="s">
        <v>431</v>
      </c>
      <c r="D6" s="15" t="s">
        <v>225</v>
      </c>
      <c r="E6" s="14" t="s">
        <v>218</v>
      </c>
      <c r="F6" s="14" t="s">
        <v>224</v>
      </c>
      <c r="G6" s="14" t="s">
        <v>224</v>
      </c>
      <c r="H6" s="14" t="s">
        <v>215</v>
      </c>
      <c r="I6" s="14" t="s">
        <v>267</v>
      </c>
      <c r="J6" s="14" t="s">
        <v>429</v>
      </c>
      <c r="K6" s="14" t="s">
        <v>211</v>
      </c>
      <c r="L6" s="14" t="s">
        <v>211</v>
      </c>
      <c r="M6" s="14" t="s">
        <v>211</v>
      </c>
      <c r="N6" s="14" t="s">
        <v>211</v>
      </c>
      <c r="O6" s="14" t="s">
        <v>211</v>
      </c>
      <c r="P6" s="14" t="s">
        <v>211</v>
      </c>
      <c r="Q6" s="14" t="s">
        <v>453</v>
      </c>
      <c r="R6" s="14" t="s">
        <v>630</v>
      </c>
    </row>
    <row r="7" spans="1:18" x14ac:dyDescent="0.15">
      <c r="A7" s="14" t="s">
        <v>452</v>
      </c>
      <c r="B7" s="15" t="s">
        <v>451</v>
      </c>
      <c r="C7" s="15" t="s">
        <v>431</v>
      </c>
      <c r="D7" s="15" t="s">
        <v>225</v>
      </c>
      <c r="E7" s="14" t="s">
        <v>218</v>
      </c>
      <c r="F7" s="14" t="s">
        <v>224</v>
      </c>
      <c r="G7" s="14" t="s">
        <v>213</v>
      </c>
      <c r="H7" s="14" t="s">
        <v>215</v>
      </c>
      <c r="I7" s="14" t="s">
        <v>224</v>
      </c>
      <c r="J7" s="14" t="s">
        <v>429</v>
      </c>
      <c r="K7" s="14" t="s">
        <v>211</v>
      </c>
      <c r="L7" s="14" t="s">
        <v>211</v>
      </c>
      <c r="M7" s="14" t="s">
        <v>211</v>
      </c>
      <c r="N7" s="14" t="s">
        <v>211</v>
      </c>
      <c r="O7" s="14" t="s">
        <v>211</v>
      </c>
      <c r="P7" s="14" t="s">
        <v>211</v>
      </c>
      <c r="Q7" s="14" t="s">
        <v>450</v>
      </c>
      <c r="R7" s="14" t="s">
        <v>631</v>
      </c>
    </row>
    <row r="8" spans="1:18" x14ac:dyDescent="0.15">
      <c r="A8" s="14" t="s">
        <v>449</v>
      </c>
      <c r="B8" s="15" t="s">
        <v>372</v>
      </c>
      <c r="C8" s="15" t="s">
        <v>431</v>
      </c>
      <c r="D8" s="15" t="s">
        <v>225</v>
      </c>
      <c r="E8" s="14" t="s">
        <v>292</v>
      </c>
      <c r="F8" s="14" t="s">
        <v>224</v>
      </c>
      <c r="G8" s="14" t="s">
        <v>217</v>
      </c>
      <c r="H8" s="14" t="s">
        <v>215</v>
      </c>
      <c r="I8" s="14" t="s">
        <v>214</v>
      </c>
      <c r="J8" s="14" t="s">
        <v>429</v>
      </c>
      <c r="K8" s="14" t="s">
        <v>211</v>
      </c>
      <c r="L8" s="14" t="s">
        <v>211</v>
      </c>
      <c r="M8" s="14" t="s">
        <v>211</v>
      </c>
      <c r="N8" s="14" t="s">
        <v>211</v>
      </c>
      <c r="O8" s="14" t="s">
        <v>211</v>
      </c>
      <c r="P8" s="14" t="s">
        <v>211</v>
      </c>
      <c r="Q8" s="14" t="s">
        <v>448</v>
      </c>
      <c r="R8" s="14" t="s">
        <v>632</v>
      </c>
    </row>
    <row r="9" spans="1:18" x14ac:dyDescent="0.15">
      <c r="A9" s="14" t="s">
        <v>447</v>
      </c>
      <c r="B9" s="15" t="s">
        <v>363</v>
      </c>
      <c r="C9" s="15" t="s">
        <v>431</v>
      </c>
      <c r="D9" s="15" t="s">
        <v>225</v>
      </c>
      <c r="E9" s="14" t="s">
        <v>243</v>
      </c>
      <c r="F9" s="14" t="s">
        <v>224</v>
      </c>
      <c r="G9" s="14" t="s">
        <v>224</v>
      </c>
      <c r="H9" s="14" t="s">
        <v>430</v>
      </c>
      <c r="I9" s="14" t="s">
        <v>310</v>
      </c>
      <c r="J9" s="14" t="s">
        <v>429</v>
      </c>
      <c r="K9" s="14" t="s">
        <v>211</v>
      </c>
      <c r="L9" s="14" t="s">
        <v>211</v>
      </c>
      <c r="M9" s="14" t="s">
        <v>211</v>
      </c>
      <c r="N9" s="14" t="s">
        <v>211</v>
      </c>
      <c r="O9" s="14" t="s">
        <v>211</v>
      </c>
      <c r="P9" s="14" t="s">
        <v>211</v>
      </c>
      <c r="Q9" s="14" t="s">
        <v>446</v>
      </c>
      <c r="R9" s="14" t="s">
        <v>633</v>
      </c>
    </row>
    <row r="10" spans="1:18" x14ac:dyDescent="0.15">
      <c r="A10" s="14" t="s">
        <v>445</v>
      </c>
      <c r="B10" s="15" t="s">
        <v>441</v>
      </c>
      <c r="C10" s="15" t="s">
        <v>444</v>
      </c>
      <c r="D10" s="15" t="s">
        <v>225</v>
      </c>
      <c r="E10" s="14" t="s">
        <v>226</v>
      </c>
      <c r="F10" s="14" t="s">
        <v>224</v>
      </c>
      <c r="G10" s="14" t="s">
        <v>213</v>
      </c>
      <c r="H10" s="14" t="s">
        <v>430</v>
      </c>
      <c r="I10" s="14" t="s">
        <v>310</v>
      </c>
      <c r="J10" s="14" t="s">
        <v>429</v>
      </c>
      <c r="K10" s="14" t="s">
        <v>211</v>
      </c>
      <c r="L10" s="14" t="s">
        <v>215</v>
      </c>
      <c r="M10" s="14" t="s">
        <v>211</v>
      </c>
      <c r="N10" s="14" t="s">
        <v>211</v>
      </c>
      <c r="O10" s="14" t="s">
        <v>211</v>
      </c>
      <c r="P10" s="14" t="s">
        <v>211</v>
      </c>
      <c r="Q10" s="14" t="s">
        <v>443</v>
      </c>
      <c r="R10" s="14" t="s">
        <v>634</v>
      </c>
    </row>
    <row r="11" spans="1:18" x14ac:dyDescent="0.15">
      <c r="A11" s="14" t="s">
        <v>442</v>
      </c>
      <c r="B11" s="15" t="s">
        <v>441</v>
      </c>
      <c r="C11" s="15" t="s">
        <v>220</v>
      </c>
      <c r="D11" s="15" t="s">
        <v>225</v>
      </c>
      <c r="E11" s="14" t="s">
        <v>226</v>
      </c>
      <c r="F11" s="14" t="s">
        <v>217</v>
      </c>
      <c r="G11" s="14" t="s">
        <v>217</v>
      </c>
      <c r="H11" s="14" t="s">
        <v>430</v>
      </c>
      <c r="I11" s="14" t="s">
        <v>310</v>
      </c>
      <c r="J11" s="14" t="s">
        <v>429</v>
      </c>
      <c r="K11" s="14" t="s">
        <v>215</v>
      </c>
      <c r="L11" s="14" t="s">
        <v>211</v>
      </c>
      <c r="M11" s="14" t="s">
        <v>211</v>
      </c>
      <c r="N11" s="14" t="s">
        <v>211</v>
      </c>
      <c r="O11" s="14" t="s">
        <v>211</v>
      </c>
      <c r="P11" s="14" t="s">
        <v>211</v>
      </c>
      <c r="Q11" s="14" t="s">
        <v>440</v>
      </c>
      <c r="R11" s="14" t="s">
        <v>635</v>
      </c>
    </row>
    <row r="12" spans="1:18" x14ac:dyDescent="0.15">
      <c r="A12" s="14" t="s">
        <v>439</v>
      </c>
      <c r="B12" s="15" t="s">
        <v>438</v>
      </c>
      <c r="C12" s="15" t="s">
        <v>220</v>
      </c>
      <c r="D12" s="15" t="s">
        <v>225</v>
      </c>
      <c r="E12" s="14" t="s">
        <v>226</v>
      </c>
      <c r="F12" s="14" t="s">
        <v>217</v>
      </c>
      <c r="G12" s="14" t="s">
        <v>217</v>
      </c>
      <c r="H12" s="14" t="s">
        <v>430</v>
      </c>
      <c r="I12" s="14" t="s">
        <v>310</v>
      </c>
      <c r="J12" s="14" t="s">
        <v>429</v>
      </c>
      <c r="K12" s="14" t="s">
        <v>213</v>
      </c>
      <c r="L12" s="14" t="s">
        <v>211</v>
      </c>
      <c r="M12" s="14" t="s">
        <v>211</v>
      </c>
      <c r="N12" s="14" t="s">
        <v>211</v>
      </c>
      <c r="O12" s="14" t="s">
        <v>211</v>
      </c>
      <c r="P12" s="14" t="s">
        <v>211</v>
      </c>
      <c r="Q12" s="14" t="s">
        <v>437</v>
      </c>
      <c r="R12" s="14" t="s">
        <v>636</v>
      </c>
    </row>
    <row r="13" spans="1:18" x14ac:dyDescent="0.15">
      <c r="A13" s="14" t="s">
        <v>436</v>
      </c>
      <c r="B13" s="15" t="s">
        <v>435</v>
      </c>
      <c r="C13" s="15" t="s">
        <v>254</v>
      </c>
      <c r="D13" s="15" t="s">
        <v>225</v>
      </c>
      <c r="E13" s="14" t="s">
        <v>226</v>
      </c>
      <c r="F13" s="14" t="s">
        <v>216</v>
      </c>
      <c r="G13" s="14" t="s">
        <v>225</v>
      </c>
      <c r="H13" s="14" t="s">
        <v>430</v>
      </c>
      <c r="I13" s="14" t="s">
        <v>310</v>
      </c>
      <c r="J13" s="14" t="s">
        <v>429</v>
      </c>
      <c r="K13" s="14" t="s">
        <v>211</v>
      </c>
      <c r="L13" s="14" t="s">
        <v>211</v>
      </c>
      <c r="M13" s="14" t="s">
        <v>215</v>
      </c>
      <c r="N13" s="14" t="s">
        <v>211</v>
      </c>
      <c r="O13" s="14" t="s">
        <v>211</v>
      </c>
      <c r="P13" s="14" t="s">
        <v>211</v>
      </c>
      <c r="Q13" s="14" t="s">
        <v>434</v>
      </c>
      <c r="R13" s="14" t="s">
        <v>637</v>
      </c>
    </row>
    <row r="14" spans="1:18" x14ac:dyDescent="0.15">
      <c r="A14" s="14" t="s">
        <v>433</v>
      </c>
      <c r="B14" s="15" t="s">
        <v>432</v>
      </c>
      <c r="C14" s="15" t="s">
        <v>431</v>
      </c>
      <c r="D14" s="15" t="s">
        <v>225</v>
      </c>
      <c r="E14" s="14" t="s">
        <v>243</v>
      </c>
      <c r="F14" s="14" t="s">
        <v>224</v>
      </c>
      <c r="G14" s="14" t="s">
        <v>224</v>
      </c>
      <c r="H14" s="14" t="s">
        <v>430</v>
      </c>
      <c r="I14" s="14" t="s">
        <v>216</v>
      </c>
      <c r="J14" s="14" t="s">
        <v>429</v>
      </c>
      <c r="K14" s="14" t="s">
        <v>211</v>
      </c>
      <c r="L14" s="14" t="s">
        <v>211</v>
      </c>
      <c r="M14" s="14" t="s">
        <v>211</v>
      </c>
      <c r="N14" s="14" t="s">
        <v>211</v>
      </c>
      <c r="O14" s="14" t="s">
        <v>211</v>
      </c>
      <c r="P14" s="14" t="s">
        <v>211</v>
      </c>
      <c r="Q14" s="14" t="s">
        <v>428</v>
      </c>
      <c r="R14" s="14" t="s">
        <v>638</v>
      </c>
    </row>
    <row r="15" spans="1:18" x14ac:dyDescent="0.15">
      <c r="A15" s="14" t="s">
        <v>427</v>
      </c>
      <c r="B15" s="15" t="s">
        <v>426</v>
      </c>
      <c r="C15" s="15" t="s">
        <v>225</v>
      </c>
      <c r="D15" s="15" t="s">
        <v>225</v>
      </c>
      <c r="E15" s="14" t="s">
        <v>238</v>
      </c>
      <c r="F15" s="14" t="s">
        <v>225</v>
      </c>
      <c r="G15" s="14" t="s">
        <v>225</v>
      </c>
      <c r="H15" s="14" t="s">
        <v>213</v>
      </c>
      <c r="I15" s="14" t="s">
        <v>216</v>
      </c>
      <c r="J15" s="14" t="s">
        <v>215</v>
      </c>
      <c r="K15" s="14" t="s">
        <v>217</v>
      </c>
      <c r="L15" s="14" t="s">
        <v>213</v>
      </c>
      <c r="M15" s="14" t="s">
        <v>213</v>
      </c>
      <c r="N15" s="14" t="s">
        <v>211</v>
      </c>
      <c r="O15" s="14" t="s">
        <v>211</v>
      </c>
      <c r="P15" s="14" t="s">
        <v>211</v>
      </c>
      <c r="Q15" s="14" t="s">
        <v>425</v>
      </c>
      <c r="R15" s="14" t="s">
        <v>639</v>
      </c>
    </row>
    <row r="16" spans="1:18" x14ac:dyDescent="0.15">
      <c r="A16" s="14" t="s">
        <v>424</v>
      </c>
      <c r="B16" s="15" t="s">
        <v>387</v>
      </c>
      <c r="C16" s="15" t="s">
        <v>220</v>
      </c>
      <c r="D16" s="15" t="s">
        <v>225</v>
      </c>
      <c r="E16" s="14" t="s">
        <v>226</v>
      </c>
      <c r="F16" s="14" t="s">
        <v>217</v>
      </c>
      <c r="G16" s="14" t="s">
        <v>217</v>
      </c>
      <c r="H16" s="14" t="s">
        <v>213</v>
      </c>
      <c r="I16" s="14" t="s">
        <v>216</v>
      </c>
      <c r="J16" s="14" t="s">
        <v>215</v>
      </c>
      <c r="K16" s="14" t="s">
        <v>267</v>
      </c>
      <c r="L16" s="14" t="s">
        <v>213</v>
      </c>
      <c r="M16" s="14" t="s">
        <v>213</v>
      </c>
      <c r="N16" s="14" t="s">
        <v>211</v>
      </c>
      <c r="O16" s="14" t="s">
        <v>211</v>
      </c>
      <c r="P16" s="14" t="s">
        <v>211</v>
      </c>
      <c r="Q16" s="14" t="s">
        <v>423</v>
      </c>
      <c r="R16" s="14" t="s">
        <v>640</v>
      </c>
    </row>
    <row r="17" spans="1:19" x14ac:dyDescent="0.15">
      <c r="A17" s="14" t="s">
        <v>422</v>
      </c>
      <c r="B17" s="15" t="s">
        <v>421</v>
      </c>
      <c r="C17" s="15" t="s">
        <v>220</v>
      </c>
      <c r="D17" s="15" t="s">
        <v>225</v>
      </c>
      <c r="E17" s="14" t="s">
        <v>257</v>
      </c>
      <c r="F17" s="14" t="s">
        <v>217</v>
      </c>
      <c r="G17" s="14" t="s">
        <v>217</v>
      </c>
      <c r="H17" s="14" t="s">
        <v>213</v>
      </c>
      <c r="I17" s="14" t="s">
        <v>216</v>
      </c>
      <c r="J17" s="14" t="s">
        <v>215</v>
      </c>
      <c r="K17" s="14" t="s">
        <v>224</v>
      </c>
      <c r="L17" s="14" t="s">
        <v>213</v>
      </c>
      <c r="M17" s="14" t="s">
        <v>213</v>
      </c>
      <c r="N17" s="14" t="s">
        <v>211</v>
      </c>
      <c r="O17" s="14" t="s">
        <v>211</v>
      </c>
      <c r="P17" s="14" t="s">
        <v>211</v>
      </c>
      <c r="Q17" s="14" t="s">
        <v>420</v>
      </c>
      <c r="R17" s="14" t="s">
        <v>641</v>
      </c>
    </row>
    <row r="18" spans="1:19" x14ac:dyDescent="0.15">
      <c r="A18" s="14" t="s">
        <v>419</v>
      </c>
      <c r="B18" s="15" t="s">
        <v>395</v>
      </c>
      <c r="C18" s="15" t="s">
        <v>254</v>
      </c>
      <c r="D18" s="15" t="s">
        <v>225</v>
      </c>
      <c r="E18" s="14" t="s">
        <v>226</v>
      </c>
      <c r="F18" s="14" t="s">
        <v>216</v>
      </c>
      <c r="G18" s="14" t="s">
        <v>217</v>
      </c>
      <c r="H18" s="14" t="s">
        <v>213</v>
      </c>
      <c r="I18" s="14" t="s">
        <v>216</v>
      </c>
      <c r="J18" s="14" t="s">
        <v>215</v>
      </c>
      <c r="K18" s="14" t="s">
        <v>224</v>
      </c>
      <c r="L18" s="14" t="s">
        <v>213</v>
      </c>
      <c r="M18" s="14" t="s">
        <v>217</v>
      </c>
      <c r="N18" s="14" t="s">
        <v>211</v>
      </c>
      <c r="O18" s="14" t="s">
        <v>211</v>
      </c>
      <c r="P18" s="14" t="s">
        <v>211</v>
      </c>
      <c r="Q18" s="14" t="s">
        <v>418</v>
      </c>
      <c r="R18" s="14" t="s">
        <v>642</v>
      </c>
    </row>
    <row r="19" spans="1:19" x14ac:dyDescent="0.15">
      <c r="A19" s="14" t="s">
        <v>417</v>
      </c>
      <c r="B19" s="15" t="s">
        <v>416</v>
      </c>
      <c r="C19" s="15" t="s">
        <v>250</v>
      </c>
      <c r="D19" s="15" t="s">
        <v>225</v>
      </c>
      <c r="E19" s="14" t="s">
        <v>226</v>
      </c>
      <c r="F19" s="14" t="s">
        <v>217</v>
      </c>
      <c r="G19" s="14" t="s">
        <v>217</v>
      </c>
      <c r="H19" s="14" t="s">
        <v>213</v>
      </c>
      <c r="I19" s="14" t="s">
        <v>216</v>
      </c>
      <c r="J19" s="14" t="s">
        <v>215</v>
      </c>
      <c r="K19" s="14" t="s">
        <v>224</v>
      </c>
      <c r="L19" s="14" t="s">
        <v>213</v>
      </c>
      <c r="M19" s="14" t="s">
        <v>217</v>
      </c>
      <c r="N19" s="14" t="s">
        <v>211</v>
      </c>
      <c r="O19" s="14" t="s">
        <v>211</v>
      </c>
      <c r="P19" s="14" t="s">
        <v>215</v>
      </c>
      <c r="Q19" s="14" t="s">
        <v>415</v>
      </c>
      <c r="R19" s="14" t="s">
        <v>643</v>
      </c>
    </row>
    <row r="20" spans="1:19" x14ac:dyDescent="0.15">
      <c r="A20" s="14" t="s">
        <v>414</v>
      </c>
      <c r="B20" s="15" t="s">
        <v>398</v>
      </c>
      <c r="C20" s="15" t="s">
        <v>250</v>
      </c>
      <c r="D20" s="15" t="s">
        <v>225</v>
      </c>
      <c r="E20" s="14" t="s">
        <v>226</v>
      </c>
      <c r="F20" s="14" t="s">
        <v>217</v>
      </c>
      <c r="G20" s="14" t="s">
        <v>217</v>
      </c>
      <c r="H20" s="14" t="s">
        <v>213</v>
      </c>
      <c r="I20" s="14" t="s">
        <v>216</v>
      </c>
      <c r="J20" s="14" t="s">
        <v>215</v>
      </c>
      <c r="K20" s="14" t="s">
        <v>224</v>
      </c>
      <c r="L20" s="14" t="s">
        <v>213</v>
      </c>
      <c r="M20" s="14" t="s">
        <v>217</v>
      </c>
      <c r="N20" s="14" t="s">
        <v>211</v>
      </c>
      <c r="O20" s="14" t="s">
        <v>211</v>
      </c>
      <c r="P20" s="14" t="s">
        <v>213</v>
      </c>
      <c r="Q20" s="14" t="s">
        <v>412</v>
      </c>
      <c r="R20" s="14" t="s">
        <v>644</v>
      </c>
    </row>
    <row r="21" spans="1:19" x14ac:dyDescent="0.15">
      <c r="A21" s="14" t="s">
        <v>413</v>
      </c>
      <c r="B21" s="15" t="s">
        <v>395</v>
      </c>
      <c r="C21" s="15" t="s">
        <v>250</v>
      </c>
      <c r="D21" s="15" t="s">
        <v>225</v>
      </c>
      <c r="E21" s="14" t="s">
        <v>226</v>
      </c>
      <c r="F21" s="14" t="s">
        <v>217</v>
      </c>
      <c r="G21" s="14" t="s">
        <v>217</v>
      </c>
      <c r="H21" s="14" t="s">
        <v>213</v>
      </c>
      <c r="I21" s="14" t="s">
        <v>216</v>
      </c>
      <c r="J21" s="14" t="s">
        <v>215</v>
      </c>
      <c r="K21" s="14" t="s">
        <v>224</v>
      </c>
      <c r="L21" s="14" t="s">
        <v>213</v>
      </c>
      <c r="M21" s="14" t="s">
        <v>217</v>
      </c>
      <c r="N21" s="14" t="s">
        <v>211</v>
      </c>
      <c r="O21" s="14" t="s">
        <v>211</v>
      </c>
      <c r="P21" s="14" t="s">
        <v>217</v>
      </c>
      <c r="Q21" s="14" t="s">
        <v>412</v>
      </c>
      <c r="R21" s="14" t="s">
        <v>645</v>
      </c>
    </row>
    <row r="22" spans="1:19" x14ac:dyDescent="0.15">
      <c r="A22" s="14" t="s">
        <v>411</v>
      </c>
      <c r="B22" s="15" t="s">
        <v>410</v>
      </c>
      <c r="C22" s="15" t="s">
        <v>250</v>
      </c>
      <c r="D22" s="15" t="s">
        <v>249</v>
      </c>
      <c r="E22" s="14" t="s">
        <v>226</v>
      </c>
      <c r="F22" s="14" t="s">
        <v>217</v>
      </c>
      <c r="G22" s="14" t="s">
        <v>217</v>
      </c>
      <c r="H22" s="14" t="s">
        <v>213</v>
      </c>
      <c r="I22" s="14" t="s">
        <v>216</v>
      </c>
      <c r="J22" s="14" t="s">
        <v>215</v>
      </c>
      <c r="K22" s="14" t="s">
        <v>224</v>
      </c>
      <c r="L22" s="14" t="s">
        <v>213</v>
      </c>
      <c r="M22" s="14" t="s">
        <v>217</v>
      </c>
      <c r="N22" s="14" t="s">
        <v>211</v>
      </c>
      <c r="O22" s="14" t="s">
        <v>211</v>
      </c>
      <c r="P22" s="14" t="s">
        <v>267</v>
      </c>
      <c r="Q22" s="14" t="s">
        <v>409</v>
      </c>
      <c r="R22" s="14" t="s">
        <v>646</v>
      </c>
    </row>
    <row r="23" spans="1:19" x14ac:dyDescent="0.15">
      <c r="A23" s="14" t="s">
        <v>408</v>
      </c>
      <c r="B23" s="15" t="s">
        <v>407</v>
      </c>
      <c r="C23" s="15" t="s">
        <v>250</v>
      </c>
      <c r="D23" s="15" t="s">
        <v>249</v>
      </c>
      <c r="E23" s="14" t="s">
        <v>226</v>
      </c>
      <c r="F23" s="14" t="s">
        <v>217</v>
      </c>
      <c r="G23" s="14" t="s">
        <v>213</v>
      </c>
      <c r="H23" s="14" t="s">
        <v>213</v>
      </c>
      <c r="I23" s="14" t="s">
        <v>216</v>
      </c>
      <c r="J23" s="14" t="s">
        <v>215</v>
      </c>
      <c r="K23" s="14" t="s">
        <v>224</v>
      </c>
      <c r="L23" s="14" t="s">
        <v>213</v>
      </c>
      <c r="M23" s="14" t="s">
        <v>217</v>
      </c>
      <c r="N23" s="14" t="s">
        <v>211</v>
      </c>
      <c r="O23" s="14" t="s">
        <v>211</v>
      </c>
      <c r="P23" s="14" t="s">
        <v>224</v>
      </c>
      <c r="Q23" s="14" t="s">
        <v>406</v>
      </c>
      <c r="R23" s="14" t="s">
        <v>647</v>
      </c>
    </row>
    <row r="24" spans="1:19" x14ac:dyDescent="0.15">
      <c r="A24" s="14" t="s">
        <v>405</v>
      </c>
      <c r="B24" s="15" t="s">
        <v>404</v>
      </c>
      <c r="C24" s="15" t="s">
        <v>250</v>
      </c>
      <c r="D24" s="15" t="s">
        <v>249</v>
      </c>
      <c r="E24" s="14" t="s">
        <v>226</v>
      </c>
      <c r="F24" s="14" t="s">
        <v>217</v>
      </c>
      <c r="G24" s="14" t="s">
        <v>213</v>
      </c>
      <c r="H24" s="14" t="s">
        <v>213</v>
      </c>
      <c r="I24" s="14" t="s">
        <v>216</v>
      </c>
      <c r="J24" s="14" t="s">
        <v>215</v>
      </c>
      <c r="K24" s="14" t="s">
        <v>224</v>
      </c>
      <c r="L24" s="14" t="s">
        <v>213</v>
      </c>
      <c r="M24" s="14" t="s">
        <v>217</v>
      </c>
      <c r="N24" s="14" t="s">
        <v>211</v>
      </c>
      <c r="O24" s="14" t="s">
        <v>211</v>
      </c>
      <c r="P24" s="14" t="s">
        <v>214</v>
      </c>
      <c r="Q24" s="14" t="s">
        <v>403</v>
      </c>
      <c r="R24" s="14" t="s">
        <v>648</v>
      </c>
    </row>
    <row r="25" spans="1:19" x14ac:dyDescent="0.15">
      <c r="A25" s="14" t="s">
        <v>402</v>
      </c>
      <c r="B25" s="15" t="s">
        <v>401</v>
      </c>
      <c r="C25" s="15" t="s">
        <v>250</v>
      </c>
      <c r="D25" s="15" t="s">
        <v>249</v>
      </c>
      <c r="E25" s="14" t="s">
        <v>257</v>
      </c>
      <c r="F25" s="14" t="s">
        <v>217</v>
      </c>
      <c r="G25" s="14" t="s">
        <v>217</v>
      </c>
      <c r="H25" s="14" t="s">
        <v>213</v>
      </c>
      <c r="I25" s="14" t="s">
        <v>216</v>
      </c>
      <c r="J25" s="14" t="s">
        <v>215</v>
      </c>
      <c r="K25" s="14" t="s">
        <v>224</v>
      </c>
      <c r="L25" s="14" t="s">
        <v>213</v>
      </c>
      <c r="M25" s="14" t="s">
        <v>217</v>
      </c>
      <c r="N25" s="14" t="s">
        <v>211</v>
      </c>
      <c r="O25" s="14" t="s">
        <v>211</v>
      </c>
      <c r="P25" s="14" t="s">
        <v>310</v>
      </c>
      <c r="Q25" s="14" t="s">
        <v>400</v>
      </c>
      <c r="R25" s="14" t="s">
        <v>649</v>
      </c>
    </row>
    <row r="26" spans="1:19" x14ac:dyDescent="0.15">
      <c r="A26" s="14" t="s">
        <v>399</v>
      </c>
      <c r="B26" s="15" t="s">
        <v>398</v>
      </c>
      <c r="C26" s="15" t="s">
        <v>250</v>
      </c>
      <c r="D26" s="15" t="s">
        <v>249</v>
      </c>
      <c r="E26" s="14" t="s">
        <v>218</v>
      </c>
      <c r="F26" s="14" t="s">
        <v>267</v>
      </c>
      <c r="G26" s="14" t="s">
        <v>217</v>
      </c>
      <c r="H26" s="14" t="s">
        <v>213</v>
      </c>
      <c r="I26" s="14" t="s">
        <v>216</v>
      </c>
      <c r="J26" s="14" t="s">
        <v>215</v>
      </c>
      <c r="K26" s="14" t="s">
        <v>224</v>
      </c>
      <c r="L26" s="14" t="s">
        <v>213</v>
      </c>
      <c r="M26" s="14" t="s">
        <v>217</v>
      </c>
      <c r="N26" s="14" t="s">
        <v>211</v>
      </c>
      <c r="O26" s="14" t="s">
        <v>211</v>
      </c>
      <c r="P26" s="14" t="s">
        <v>216</v>
      </c>
      <c r="Q26" s="14" t="s">
        <v>397</v>
      </c>
      <c r="R26" s="14" t="s">
        <v>650</v>
      </c>
    </row>
    <row r="27" spans="1:19" x14ac:dyDescent="0.15">
      <c r="A27" s="14" t="s">
        <v>396</v>
      </c>
      <c r="B27" s="15" t="s">
        <v>395</v>
      </c>
      <c r="C27" s="15" t="s">
        <v>250</v>
      </c>
      <c r="D27" s="15" t="s">
        <v>249</v>
      </c>
      <c r="E27" s="14" t="s">
        <v>218</v>
      </c>
      <c r="F27" s="14" t="s">
        <v>267</v>
      </c>
      <c r="G27" s="14" t="s">
        <v>217</v>
      </c>
      <c r="H27" s="14" t="s">
        <v>213</v>
      </c>
      <c r="I27" s="14" t="s">
        <v>216</v>
      </c>
      <c r="J27" s="14" t="s">
        <v>215</v>
      </c>
      <c r="K27" s="14" t="s">
        <v>224</v>
      </c>
      <c r="L27" s="14" t="s">
        <v>213</v>
      </c>
      <c r="M27" s="14" t="s">
        <v>217</v>
      </c>
      <c r="N27" s="14" t="s">
        <v>211</v>
      </c>
      <c r="O27" s="14" t="s">
        <v>211</v>
      </c>
      <c r="P27" s="14" t="s">
        <v>291</v>
      </c>
      <c r="Q27" s="14" t="s">
        <v>394</v>
      </c>
      <c r="R27" s="14" t="s">
        <v>651</v>
      </c>
    </row>
    <row r="28" spans="1:19" x14ac:dyDescent="0.15">
      <c r="A28" s="14" t="s">
        <v>393</v>
      </c>
      <c r="B28" s="15" t="s">
        <v>392</v>
      </c>
      <c r="C28" s="15" t="s">
        <v>250</v>
      </c>
      <c r="D28" s="15" t="s">
        <v>249</v>
      </c>
      <c r="E28" s="14" t="s">
        <v>218</v>
      </c>
      <c r="F28" s="14" t="s">
        <v>267</v>
      </c>
      <c r="G28" s="14" t="s">
        <v>217</v>
      </c>
      <c r="H28" s="14" t="s">
        <v>213</v>
      </c>
      <c r="I28" s="14" t="s">
        <v>216</v>
      </c>
      <c r="J28" s="14" t="s">
        <v>215</v>
      </c>
      <c r="K28" s="14" t="s">
        <v>224</v>
      </c>
      <c r="L28" s="14" t="s">
        <v>213</v>
      </c>
      <c r="M28" s="14" t="s">
        <v>217</v>
      </c>
      <c r="N28" s="14" t="s">
        <v>211</v>
      </c>
      <c r="O28" s="14" t="s">
        <v>211</v>
      </c>
      <c r="P28" s="14" t="s">
        <v>237</v>
      </c>
      <c r="Q28" s="14" t="s">
        <v>391</v>
      </c>
      <c r="R28" s="14" t="s">
        <v>652</v>
      </c>
    </row>
    <row r="29" spans="1:19" x14ac:dyDescent="0.15">
      <c r="A29" s="14" t="s">
        <v>390</v>
      </c>
      <c r="B29" s="15" t="s">
        <v>384</v>
      </c>
      <c r="C29" s="15" t="s">
        <v>250</v>
      </c>
      <c r="D29" s="15" t="s">
        <v>249</v>
      </c>
      <c r="E29" s="14" t="s">
        <v>218</v>
      </c>
      <c r="F29" s="14" t="s">
        <v>267</v>
      </c>
      <c r="G29" s="14" t="s">
        <v>217</v>
      </c>
      <c r="H29" s="14" t="s">
        <v>213</v>
      </c>
      <c r="I29" s="14" t="s">
        <v>216</v>
      </c>
      <c r="J29" s="14" t="s">
        <v>215</v>
      </c>
      <c r="K29" s="14" t="s">
        <v>224</v>
      </c>
      <c r="L29" s="14" t="s">
        <v>213</v>
      </c>
      <c r="M29" s="14" t="s">
        <v>217</v>
      </c>
      <c r="N29" s="14" t="s">
        <v>211</v>
      </c>
      <c r="O29" s="14" t="s">
        <v>211</v>
      </c>
      <c r="P29" s="14" t="s">
        <v>226</v>
      </c>
      <c r="Q29" s="14" t="s">
        <v>389</v>
      </c>
      <c r="S29" s="14" t="s">
        <v>661</v>
      </c>
    </row>
    <row r="30" spans="1:19" x14ac:dyDescent="0.15">
      <c r="A30" s="14" t="s">
        <v>388</v>
      </c>
      <c r="B30" s="15" t="s">
        <v>387</v>
      </c>
      <c r="C30" s="15" t="s">
        <v>250</v>
      </c>
      <c r="D30" s="15" t="s">
        <v>249</v>
      </c>
      <c r="E30" s="14" t="s">
        <v>218</v>
      </c>
      <c r="F30" s="14" t="s">
        <v>267</v>
      </c>
      <c r="G30" s="14" t="s">
        <v>213</v>
      </c>
      <c r="H30" s="14" t="s">
        <v>213</v>
      </c>
      <c r="I30" s="14" t="s">
        <v>216</v>
      </c>
      <c r="J30" s="14" t="s">
        <v>215</v>
      </c>
      <c r="K30" s="14" t="s">
        <v>224</v>
      </c>
      <c r="L30" s="14" t="s">
        <v>213</v>
      </c>
      <c r="M30" s="14" t="s">
        <v>217</v>
      </c>
      <c r="N30" s="14" t="s">
        <v>211</v>
      </c>
      <c r="O30" s="14" t="s">
        <v>211</v>
      </c>
      <c r="P30" s="14" t="s">
        <v>257</v>
      </c>
      <c r="Q30" s="14" t="s">
        <v>386</v>
      </c>
      <c r="S30" s="14" t="s">
        <v>662</v>
      </c>
    </row>
    <row r="31" spans="1:19" x14ac:dyDescent="0.15">
      <c r="A31" s="14" t="s">
        <v>385</v>
      </c>
      <c r="B31" s="15" t="s">
        <v>384</v>
      </c>
      <c r="C31" s="15" t="s">
        <v>250</v>
      </c>
      <c r="D31" s="15" t="s">
        <v>249</v>
      </c>
      <c r="E31" s="14" t="s">
        <v>218</v>
      </c>
      <c r="F31" s="14" t="s">
        <v>267</v>
      </c>
      <c r="G31" s="14" t="s">
        <v>217</v>
      </c>
      <c r="H31" s="14" t="s">
        <v>213</v>
      </c>
      <c r="I31" s="14" t="s">
        <v>216</v>
      </c>
      <c r="J31" s="14" t="s">
        <v>215</v>
      </c>
      <c r="K31" s="14" t="s">
        <v>224</v>
      </c>
      <c r="L31" s="14" t="s">
        <v>213</v>
      </c>
      <c r="M31" s="14" t="s">
        <v>217</v>
      </c>
      <c r="N31" s="14" t="s">
        <v>211</v>
      </c>
      <c r="O31" s="14" t="s">
        <v>211</v>
      </c>
      <c r="P31" s="14" t="s">
        <v>247</v>
      </c>
      <c r="Q31" s="14" t="s">
        <v>383</v>
      </c>
      <c r="R31" s="14" t="s">
        <v>653</v>
      </c>
    </row>
    <row r="32" spans="1:19" x14ac:dyDescent="0.15">
      <c r="A32" s="14" t="s">
        <v>382</v>
      </c>
      <c r="B32" s="15" t="s">
        <v>381</v>
      </c>
      <c r="C32" s="15" t="s">
        <v>250</v>
      </c>
      <c r="D32" s="15" t="s">
        <v>249</v>
      </c>
      <c r="E32" s="14" t="s">
        <v>218</v>
      </c>
      <c r="F32" s="14" t="s">
        <v>267</v>
      </c>
      <c r="G32" s="14" t="s">
        <v>213</v>
      </c>
      <c r="H32" s="14" t="s">
        <v>213</v>
      </c>
      <c r="I32" s="14" t="s">
        <v>216</v>
      </c>
      <c r="J32" s="14" t="s">
        <v>215</v>
      </c>
      <c r="K32" s="14" t="s">
        <v>224</v>
      </c>
      <c r="L32" s="14" t="s">
        <v>213</v>
      </c>
      <c r="M32" s="14" t="s">
        <v>217</v>
      </c>
      <c r="N32" s="14" t="s">
        <v>211</v>
      </c>
      <c r="O32" s="14" t="s">
        <v>211</v>
      </c>
      <c r="P32" s="14" t="s">
        <v>242</v>
      </c>
      <c r="Q32" s="14" t="s">
        <v>344</v>
      </c>
      <c r="R32" s="14" t="s">
        <v>654</v>
      </c>
    </row>
    <row r="33" spans="1:19" x14ac:dyDescent="0.15">
      <c r="A33" s="14" t="s">
        <v>380</v>
      </c>
      <c r="B33" s="15" t="s">
        <v>379</v>
      </c>
      <c r="C33" s="15" t="s">
        <v>250</v>
      </c>
      <c r="D33" s="15" t="s">
        <v>249</v>
      </c>
      <c r="E33" s="14" t="s">
        <v>378</v>
      </c>
      <c r="F33" s="14" t="s">
        <v>267</v>
      </c>
      <c r="G33" s="14" t="s">
        <v>217</v>
      </c>
      <c r="H33" s="14" t="s">
        <v>213</v>
      </c>
      <c r="I33" s="14" t="s">
        <v>216</v>
      </c>
      <c r="J33" s="14" t="s">
        <v>215</v>
      </c>
      <c r="K33" s="14" t="s">
        <v>224</v>
      </c>
      <c r="L33" s="14" t="s">
        <v>213</v>
      </c>
      <c r="M33" s="14" t="s">
        <v>217</v>
      </c>
      <c r="N33" s="14" t="s">
        <v>211</v>
      </c>
      <c r="O33" s="14" t="s">
        <v>211</v>
      </c>
      <c r="P33" s="14" t="s">
        <v>236</v>
      </c>
      <c r="Q33" s="14" t="s">
        <v>377</v>
      </c>
      <c r="R33" s="14" t="s">
        <v>655</v>
      </c>
    </row>
    <row r="34" spans="1:19" x14ac:dyDescent="0.15">
      <c r="A34" s="14" t="s">
        <v>376</v>
      </c>
      <c r="B34" s="15" t="s">
        <v>375</v>
      </c>
      <c r="C34" s="15" t="s">
        <v>250</v>
      </c>
      <c r="D34" s="15" t="s">
        <v>249</v>
      </c>
      <c r="E34" s="14" t="s">
        <v>248</v>
      </c>
      <c r="F34" s="14" t="s">
        <v>224</v>
      </c>
      <c r="G34" s="14" t="s">
        <v>213</v>
      </c>
      <c r="H34" s="14" t="s">
        <v>213</v>
      </c>
      <c r="I34" s="14" t="s">
        <v>216</v>
      </c>
      <c r="J34" s="14" t="s">
        <v>215</v>
      </c>
      <c r="K34" s="14" t="s">
        <v>224</v>
      </c>
      <c r="L34" s="14" t="s">
        <v>213</v>
      </c>
      <c r="M34" s="14" t="s">
        <v>217</v>
      </c>
      <c r="N34" s="14" t="s">
        <v>211</v>
      </c>
      <c r="O34" s="14" t="s">
        <v>211</v>
      </c>
      <c r="P34" s="14" t="s">
        <v>232</v>
      </c>
      <c r="Q34" s="14" t="s">
        <v>374</v>
      </c>
      <c r="R34" s="14" t="s">
        <v>656</v>
      </c>
    </row>
    <row r="35" spans="1:19" x14ac:dyDescent="0.15">
      <c r="A35" s="14" t="s">
        <v>373</v>
      </c>
      <c r="B35" s="15" t="s">
        <v>372</v>
      </c>
      <c r="C35" s="15" t="s">
        <v>250</v>
      </c>
      <c r="D35" s="15" t="s">
        <v>249</v>
      </c>
      <c r="E35" s="14" t="s">
        <v>248</v>
      </c>
      <c r="F35" s="14" t="s">
        <v>224</v>
      </c>
      <c r="G35" s="14" t="s">
        <v>213</v>
      </c>
      <c r="H35" s="14" t="s">
        <v>213</v>
      </c>
      <c r="I35" s="14" t="s">
        <v>216</v>
      </c>
      <c r="J35" s="14" t="s">
        <v>215</v>
      </c>
      <c r="K35" s="14" t="s">
        <v>224</v>
      </c>
      <c r="L35" s="14" t="s">
        <v>213</v>
      </c>
      <c r="M35" s="14" t="s">
        <v>217</v>
      </c>
      <c r="N35" s="14" t="s">
        <v>211</v>
      </c>
      <c r="O35" s="14" t="s">
        <v>211</v>
      </c>
      <c r="P35" s="14" t="s">
        <v>212</v>
      </c>
      <c r="Q35" s="14" t="s">
        <v>371</v>
      </c>
      <c r="S35" s="14" t="s">
        <v>660</v>
      </c>
    </row>
    <row r="36" spans="1:19" x14ac:dyDescent="0.15">
      <c r="A36" s="14" t="s">
        <v>370</v>
      </c>
      <c r="B36" s="15" t="s">
        <v>369</v>
      </c>
      <c r="C36" s="15" t="s">
        <v>250</v>
      </c>
      <c r="D36" s="15" t="s">
        <v>249</v>
      </c>
      <c r="E36" s="14" t="s">
        <v>248</v>
      </c>
      <c r="F36" s="14" t="s">
        <v>224</v>
      </c>
      <c r="G36" s="14" t="s">
        <v>217</v>
      </c>
      <c r="H36" s="14" t="s">
        <v>213</v>
      </c>
      <c r="I36" s="14" t="s">
        <v>216</v>
      </c>
      <c r="J36" s="14" t="s">
        <v>215</v>
      </c>
      <c r="K36" s="14" t="s">
        <v>224</v>
      </c>
      <c r="L36" s="14" t="s">
        <v>213</v>
      </c>
      <c r="M36" s="14" t="s">
        <v>217</v>
      </c>
      <c r="N36" s="14" t="s">
        <v>211</v>
      </c>
      <c r="O36" s="14" t="s">
        <v>211</v>
      </c>
      <c r="P36" s="14" t="s">
        <v>368</v>
      </c>
      <c r="Q36" s="14" t="s">
        <v>367</v>
      </c>
      <c r="R36" s="14" t="s">
        <v>657</v>
      </c>
    </row>
    <row r="37" spans="1:19" x14ac:dyDescent="0.15">
      <c r="A37" s="14" t="s">
        <v>366</v>
      </c>
      <c r="B37" s="15" t="s">
        <v>365</v>
      </c>
      <c r="C37" s="15" t="s">
        <v>250</v>
      </c>
      <c r="D37" s="15" t="s">
        <v>249</v>
      </c>
      <c r="E37" s="14" t="s">
        <v>248</v>
      </c>
      <c r="F37" s="14" t="s">
        <v>224</v>
      </c>
      <c r="G37" s="14" t="s">
        <v>213</v>
      </c>
      <c r="H37" s="14" t="s">
        <v>213</v>
      </c>
      <c r="I37" s="14" t="s">
        <v>216</v>
      </c>
      <c r="J37" s="14" t="s">
        <v>215</v>
      </c>
      <c r="K37" s="14" t="s">
        <v>224</v>
      </c>
      <c r="L37" s="14" t="s">
        <v>213</v>
      </c>
      <c r="M37" s="14" t="s">
        <v>217</v>
      </c>
      <c r="N37" s="14" t="s">
        <v>211</v>
      </c>
      <c r="O37" s="14" t="s">
        <v>211</v>
      </c>
      <c r="P37" s="14" t="s">
        <v>353</v>
      </c>
      <c r="Q37" s="14" t="s">
        <v>315</v>
      </c>
      <c r="R37" s="14" t="s">
        <v>658</v>
      </c>
    </row>
    <row r="38" spans="1:19" x14ac:dyDescent="0.15">
      <c r="A38" s="14" t="s">
        <v>364</v>
      </c>
      <c r="B38" s="15" t="s">
        <v>363</v>
      </c>
      <c r="C38" s="15" t="s">
        <v>254</v>
      </c>
      <c r="D38" s="15" t="s">
        <v>219</v>
      </c>
      <c r="E38" s="14" t="s">
        <v>226</v>
      </c>
      <c r="F38" s="14" t="s">
        <v>216</v>
      </c>
      <c r="G38" s="14" t="s">
        <v>225</v>
      </c>
      <c r="H38" s="14" t="s">
        <v>213</v>
      </c>
      <c r="I38" s="14" t="s">
        <v>216</v>
      </c>
      <c r="J38" s="14" t="s">
        <v>215</v>
      </c>
      <c r="K38" s="14" t="s">
        <v>224</v>
      </c>
      <c r="L38" s="14" t="s">
        <v>213</v>
      </c>
      <c r="M38" s="14" t="s">
        <v>267</v>
      </c>
      <c r="N38" s="14" t="s">
        <v>211</v>
      </c>
      <c r="O38" s="14" t="s">
        <v>211</v>
      </c>
      <c r="P38" s="14" t="s">
        <v>353</v>
      </c>
      <c r="Q38" s="14" t="s">
        <v>362</v>
      </c>
      <c r="R38" s="14" t="s">
        <v>659</v>
      </c>
    </row>
    <row r="39" spans="1:19" x14ac:dyDescent="0.15">
      <c r="A39" s="14" t="s">
        <v>361</v>
      </c>
      <c r="B39" s="15" t="s">
        <v>360</v>
      </c>
      <c r="C39" s="15" t="s">
        <v>254</v>
      </c>
      <c r="D39" s="15" t="s">
        <v>219</v>
      </c>
      <c r="E39" s="14" t="s">
        <v>257</v>
      </c>
      <c r="F39" s="14" t="s">
        <v>216</v>
      </c>
      <c r="G39" s="14" t="s">
        <v>225</v>
      </c>
      <c r="H39" s="14" t="s">
        <v>213</v>
      </c>
      <c r="I39" s="14" t="s">
        <v>216</v>
      </c>
      <c r="J39" s="14" t="s">
        <v>215</v>
      </c>
      <c r="K39" s="14" t="s">
        <v>224</v>
      </c>
      <c r="L39" s="14" t="s">
        <v>213</v>
      </c>
      <c r="M39" s="14" t="s">
        <v>224</v>
      </c>
      <c r="N39" s="14" t="s">
        <v>211</v>
      </c>
      <c r="O39" s="14" t="s">
        <v>211</v>
      </c>
      <c r="P39" s="14" t="s">
        <v>353</v>
      </c>
      <c r="Q39" s="14" t="s">
        <v>359</v>
      </c>
      <c r="R39" s="14" t="s">
        <v>649</v>
      </c>
    </row>
    <row r="40" spans="1:19" x14ac:dyDescent="0.15">
      <c r="A40" s="14" t="s">
        <v>358</v>
      </c>
      <c r="B40" s="15" t="s">
        <v>357</v>
      </c>
      <c r="C40" s="15" t="s">
        <v>254</v>
      </c>
      <c r="D40" s="15" t="s">
        <v>219</v>
      </c>
      <c r="E40" s="14" t="s">
        <v>218</v>
      </c>
      <c r="F40" s="14" t="s">
        <v>291</v>
      </c>
      <c r="G40" s="14" t="s">
        <v>225</v>
      </c>
      <c r="H40" s="14" t="s">
        <v>213</v>
      </c>
      <c r="I40" s="14" t="s">
        <v>216</v>
      </c>
      <c r="J40" s="14" t="s">
        <v>215</v>
      </c>
      <c r="K40" s="14" t="s">
        <v>224</v>
      </c>
      <c r="L40" s="14" t="s">
        <v>213</v>
      </c>
      <c r="M40" s="14" t="s">
        <v>214</v>
      </c>
      <c r="N40" s="14" t="s">
        <v>211</v>
      </c>
      <c r="O40" s="14" t="s">
        <v>211</v>
      </c>
      <c r="P40" s="14" t="s">
        <v>353</v>
      </c>
      <c r="Q40" s="14" t="s">
        <v>356</v>
      </c>
      <c r="R40" s="14" t="s">
        <v>665</v>
      </c>
    </row>
    <row r="41" spans="1:19" x14ac:dyDescent="0.15">
      <c r="A41" s="14" t="s">
        <v>355</v>
      </c>
      <c r="B41" s="15" t="s">
        <v>354</v>
      </c>
      <c r="C41" s="15" t="s">
        <v>254</v>
      </c>
      <c r="D41" s="15" t="s">
        <v>219</v>
      </c>
      <c r="E41" s="14" t="s">
        <v>218</v>
      </c>
      <c r="F41" s="14" t="s">
        <v>291</v>
      </c>
      <c r="G41" s="14" t="s">
        <v>225</v>
      </c>
      <c r="H41" s="14" t="s">
        <v>213</v>
      </c>
      <c r="I41" s="14" t="s">
        <v>216</v>
      </c>
      <c r="J41" s="14" t="s">
        <v>215</v>
      </c>
      <c r="K41" s="14" t="s">
        <v>224</v>
      </c>
      <c r="L41" s="14" t="s">
        <v>213</v>
      </c>
      <c r="M41" s="14" t="s">
        <v>310</v>
      </c>
      <c r="N41" s="14" t="s">
        <v>211</v>
      </c>
      <c r="O41" s="14" t="s">
        <v>211</v>
      </c>
      <c r="P41" s="14" t="s">
        <v>353</v>
      </c>
      <c r="Q41" s="14" t="s">
        <v>352</v>
      </c>
      <c r="R41" s="14" t="s">
        <v>663</v>
      </c>
    </row>
    <row r="42" spans="1:19" x14ac:dyDescent="0.15">
      <c r="A42" s="14" t="s">
        <v>351</v>
      </c>
      <c r="B42" s="15" t="s">
        <v>350</v>
      </c>
      <c r="C42" s="15" t="s">
        <v>250</v>
      </c>
      <c r="D42" s="15" t="s">
        <v>249</v>
      </c>
      <c r="E42" s="14" t="s">
        <v>248</v>
      </c>
      <c r="F42" s="14" t="s">
        <v>224</v>
      </c>
      <c r="G42" s="14" t="s">
        <v>217</v>
      </c>
      <c r="H42" s="14" t="s">
        <v>213</v>
      </c>
      <c r="I42" s="14" t="s">
        <v>216</v>
      </c>
      <c r="J42" s="14" t="s">
        <v>215</v>
      </c>
      <c r="K42" s="14" t="s">
        <v>224</v>
      </c>
      <c r="L42" s="14" t="s">
        <v>213</v>
      </c>
      <c r="M42" s="14" t="s">
        <v>310</v>
      </c>
      <c r="N42" s="14" t="s">
        <v>211</v>
      </c>
      <c r="O42" s="14" t="s">
        <v>211</v>
      </c>
      <c r="P42" s="14" t="s">
        <v>349</v>
      </c>
      <c r="Q42" s="14" t="s">
        <v>348</v>
      </c>
      <c r="S42" s="14" t="s">
        <v>664</v>
      </c>
    </row>
    <row r="43" spans="1:19" x14ac:dyDescent="0.15">
      <c r="A43" s="14" t="s">
        <v>347</v>
      </c>
      <c r="B43" s="15" t="s">
        <v>346</v>
      </c>
      <c r="C43" s="15" t="s">
        <v>250</v>
      </c>
      <c r="D43" s="15" t="s">
        <v>249</v>
      </c>
      <c r="E43" s="14" t="s">
        <v>248</v>
      </c>
      <c r="F43" s="14" t="s">
        <v>224</v>
      </c>
      <c r="G43" s="14" t="s">
        <v>213</v>
      </c>
      <c r="H43" s="14" t="s">
        <v>213</v>
      </c>
      <c r="I43" s="14" t="s">
        <v>216</v>
      </c>
      <c r="J43" s="14" t="s">
        <v>215</v>
      </c>
      <c r="K43" s="14" t="s">
        <v>224</v>
      </c>
      <c r="L43" s="14" t="s">
        <v>213</v>
      </c>
      <c r="M43" s="14" t="s">
        <v>310</v>
      </c>
      <c r="N43" s="14" t="s">
        <v>211</v>
      </c>
      <c r="O43" s="14" t="s">
        <v>211</v>
      </c>
      <c r="P43" s="14" t="s">
        <v>345</v>
      </c>
      <c r="Q43" s="14" t="s">
        <v>344</v>
      </c>
      <c r="R43" s="14" t="s">
        <v>666</v>
      </c>
    </row>
    <row r="44" spans="1:19" x14ac:dyDescent="0.15">
      <c r="A44" s="14" t="s">
        <v>343</v>
      </c>
      <c r="B44" s="15" t="s">
        <v>331</v>
      </c>
      <c r="C44" s="15" t="s">
        <v>250</v>
      </c>
      <c r="D44" s="15" t="s">
        <v>249</v>
      </c>
      <c r="E44" s="14" t="s">
        <v>248</v>
      </c>
      <c r="F44" s="14" t="s">
        <v>224</v>
      </c>
      <c r="G44" s="14" t="s">
        <v>267</v>
      </c>
      <c r="H44" s="14" t="s">
        <v>213</v>
      </c>
      <c r="I44" s="14" t="s">
        <v>216</v>
      </c>
      <c r="J44" s="14" t="s">
        <v>215</v>
      </c>
      <c r="K44" s="14" t="s">
        <v>224</v>
      </c>
      <c r="L44" s="14" t="s">
        <v>213</v>
      </c>
      <c r="M44" s="14" t="s">
        <v>310</v>
      </c>
      <c r="N44" s="14" t="s">
        <v>211</v>
      </c>
      <c r="O44" s="14" t="s">
        <v>211</v>
      </c>
      <c r="P44" s="14" t="s">
        <v>218</v>
      </c>
      <c r="Q44" s="14" t="s">
        <v>342</v>
      </c>
      <c r="R44" s="14" t="s">
        <v>667</v>
      </c>
    </row>
    <row r="45" spans="1:19" x14ac:dyDescent="0.15">
      <c r="A45" s="14" t="s">
        <v>341</v>
      </c>
      <c r="B45" s="15" t="s">
        <v>340</v>
      </c>
      <c r="C45" s="15" t="s">
        <v>250</v>
      </c>
      <c r="D45" s="15" t="s">
        <v>249</v>
      </c>
      <c r="E45" s="14" t="s">
        <v>248</v>
      </c>
      <c r="F45" s="14" t="s">
        <v>224</v>
      </c>
      <c r="G45" s="14" t="s">
        <v>217</v>
      </c>
      <c r="H45" s="14" t="s">
        <v>213</v>
      </c>
      <c r="I45" s="14" t="s">
        <v>216</v>
      </c>
      <c r="J45" s="14" t="s">
        <v>215</v>
      </c>
      <c r="K45" s="14" t="s">
        <v>224</v>
      </c>
      <c r="L45" s="14" t="s">
        <v>213</v>
      </c>
      <c r="M45" s="14" t="s">
        <v>310</v>
      </c>
      <c r="N45" s="14" t="s">
        <v>211</v>
      </c>
      <c r="O45" s="14" t="s">
        <v>211</v>
      </c>
      <c r="P45" s="14" t="s">
        <v>292</v>
      </c>
      <c r="Q45" s="14" t="s">
        <v>339</v>
      </c>
      <c r="R45" s="14" t="s">
        <v>668</v>
      </c>
    </row>
    <row r="46" spans="1:19" x14ac:dyDescent="0.15">
      <c r="A46" s="14" t="s">
        <v>338</v>
      </c>
      <c r="B46" s="15" t="s">
        <v>324</v>
      </c>
      <c r="C46" s="15" t="s">
        <v>250</v>
      </c>
      <c r="D46" s="15" t="s">
        <v>249</v>
      </c>
      <c r="E46" s="14" t="s">
        <v>248</v>
      </c>
      <c r="F46" s="14" t="s">
        <v>224</v>
      </c>
      <c r="G46" s="14" t="s">
        <v>267</v>
      </c>
      <c r="H46" s="14" t="s">
        <v>213</v>
      </c>
      <c r="I46" s="14" t="s">
        <v>216</v>
      </c>
      <c r="J46" s="14" t="s">
        <v>215</v>
      </c>
      <c r="K46" s="14" t="s">
        <v>224</v>
      </c>
      <c r="L46" s="14" t="s">
        <v>213</v>
      </c>
      <c r="M46" s="14" t="s">
        <v>310</v>
      </c>
      <c r="N46" s="14" t="s">
        <v>211</v>
      </c>
      <c r="O46" s="14" t="s">
        <v>211</v>
      </c>
      <c r="P46" s="14" t="s">
        <v>337</v>
      </c>
      <c r="Q46" s="14" t="s">
        <v>336</v>
      </c>
      <c r="R46" s="14" t="s">
        <v>666</v>
      </c>
    </row>
    <row r="47" spans="1:19" x14ac:dyDescent="0.15">
      <c r="A47" s="14" t="s">
        <v>335</v>
      </c>
      <c r="B47" s="15" t="s">
        <v>320</v>
      </c>
      <c r="C47" s="15" t="s">
        <v>250</v>
      </c>
      <c r="D47" s="15" t="s">
        <v>249</v>
      </c>
      <c r="E47" s="14" t="s">
        <v>248</v>
      </c>
      <c r="F47" s="14" t="s">
        <v>224</v>
      </c>
      <c r="G47" s="14" t="s">
        <v>217</v>
      </c>
      <c r="H47" s="14" t="s">
        <v>213</v>
      </c>
      <c r="I47" s="14" t="s">
        <v>216</v>
      </c>
      <c r="J47" s="14" t="s">
        <v>215</v>
      </c>
      <c r="K47" s="14" t="s">
        <v>224</v>
      </c>
      <c r="L47" s="14" t="s">
        <v>213</v>
      </c>
      <c r="M47" s="14" t="s">
        <v>310</v>
      </c>
      <c r="N47" s="14" t="s">
        <v>211</v>
      </c>
      <c r="O47" s="14" t="s">
        <v>211</v>
      </c>
      <c r="P47" s="14" t="s">
        <v>334</v>
      </c>
      <c r="Q47" s="14" t="s">
        <v>333</v>
      </c>
      <c r="R47" s="14" t="s">
        <v>669</v>
      </c>
    </row>
    <row r="48" spans="1:19" x14ac:dyDescent="0.15">
      <c r="A48" s="14" t="s">
        <v>332</v>
      </c>
      <c r="B48" s="15" t="s">
        <v>331</v>
      </c>
      <c r="C48" s="15" t="s">
        <v>250</v>
      </c>
      <c r="D48" s="15" t="s">
        <v>249</v>
      </c>
      <c r="E48" s="14" t="s">
        <v>248</v>
      </c>
      <c r="F48" s="14" t="s">
        <v>224</v>
      </c>
      <c r="G48" s="14" t="s">
        <v>217</v>
      </c>
      <c r="H48" s="14" t="s">
        <v>213</v>
      </c>
      <c r="I48" s="14" t="s">
        <v>216</v>
      </c>
      <c r="J48" s="14" t="s">
        <v>215</v>
      </c>
      <c r="K48" s="14" t="s">
        <v>224</v>
      </c>
      <c r="L48" s="14" t="s">
        <v>213</v>
      </c>
      <c r="M48" s="14" t="s">
        <v>310</v>
      </c>
      <c r="N48" s="14" t="s">
        <v>211</v>
      </c>
      <c r="O48" s="14" t="s">
        <v>211</v>
      </c>
      <c r="P48" s="14" t="s">
        <v>330</v>
      </c>
      <c r="Q48" s="14" t="s">
        <v>290</v>
      </c>
      <c r="R48" s="14" t="s">
        <v>670</v>
      </c>
    </row>
    <row r="49" spans="1:19" x14ac:dyDescent="0.15">
      <c r="A49" s="14" t="s">
        <v>329</v>
      </c>
      <c r="B49" s="15" t="s">
        <v>328</v>
      </c>
      <c r="C49" s="15" t="s">
        <v>250</v>
      </c>
      <c r="D49" s="15" t="s">
        <v>249</v>
      </c>
      <c r="E49" s="14" t="s">
        <v>248</v>
      </c>
      <c r="F49" s="14" t="s">
        <v>224</v>
      </c>
      <c r="G49" s="14" t="s">
        <v>217</v>
      </c>
      <c r="H49" s="14" t="s">
        <v>213</v>
      </c>
      <c r="I49" s="14" t="s">
        <v>216</v>
      </c>
      <c r="J49" s="14" t="s">
        <v>215</v>
      </c>
      <c r="K49" s="14" t="s">
        <v>224</v>
      </c>
      <c r="L49" s="14" t="s">
        <v>213</v>
      </c>
      <c r="M49" s="14" t="s">
        <v>310</v>
      </c>
      <c r="N49" s="14" t="s">
        <v>211</v>
      </c>
      <c r="O49" s="14" t="s">
        <v>211</v>
      </c>
      <c r="P49" s="14" t="s">
        <v>327</v>
      </c>
      <c r="Q49" s="14" t="s">
        <v>326</v>
      </c>
      <c r="R49" s="14" t="s">
        <v>671</v>
      </c>
    </row>
    <row r="50" spans="1:19" x14ac:dyDescent="0.15">
      <c r="A50" s="14" t="s">
        <v>325</v>
      </c>
      <c r="B50" s="15" t="s">
        <v>324</v>
      </c>
      <c r="C50" s="15" t="s">
        <v>250</v>
      </c>
      <c r="D50" s="15" t="s">
        <v>249</v>
      </c>
      <c r="E50" s="14" t="s">
        <v>248</v>
      </c>
      <c r="F50" s="14" t="s">
        <v>224</v>
      </c>
      <c r="G50" s="14" t="s">
        <v>267</v>
      </c>
      <c r="H50" s="14" t="s">
        <v>213</v>
      </c>
      <c r="I50" s="14" t="s">
        <v>216</v>
      </c>
      <c r="J50" s="14" t="s">
        <v>215</v>
      </c>
      <c r="K50" s="14" t="s">
        <v>224</v>
      </c>
      <c r="L50" s="14" t="s">
        <v>213</v>
      </c>
      <c r="M50" s="14" t="s">
        <v>310</v>
      </c>
      <c r="N50" s="14" t="s">
        <v>211</v>
      </c>
      <c r="O50" s="14" t="s">
        <v>211</v>
      </c>
      <c r="P50" s="14" t="s">
        <v>323</v>
      </c>
      <c r="Q50" s="14" t="s">
        <v>322</v>
      </c>
      <c r="R50" s="14" t="s">
        <v>672</v>
      </c>
    </row>
    <row r="51" spans="1:19" x14ac:dyDescent="0.15">
      <c r="A51" s="14" t="s">
        <v>321</v>
      </c>
      <c r="B51" s="15" t="s">
        <v>320</v>
      </c>
      <c r="C51" s="15" t="s">
        <v>250</v>
      </c>
      <c r="D51" s="15" t="s">
        <v>249</v>
      </c>
      <c r="E51" s="14" t="s">
        <v>248</v>
      </c>
      <c r="F51" s="14" t="s">
        <v>224</v>
      </c>
      <c r="G51" s="14" t="s">
        <v>224</v>
      </c>
      <c r="H51" s="14" t="s">
        <v>213</v>
      </c>
      <c r="I51" s="14" t="s">
        <v>216</v>
      </c>
      <c r="J51" s="14" t="s">
        <v>215</v>
      </c>
      <c r="K51" s="14" t="s">
        <v>224</v>
      </c>
      <c r="L51" s="14" t="s">
        <v>213</v>
      </c>
      <c r="M51" s="14" t="s">
        <v>310</v>
      </c>
      <c r="N51" s="14" t="s">
        <v>211</v>
      </c>
      <c r="O51" s="14" t="s">
        <v>211</v>
      </c>
      <c r="P51" s="14" t="s">
        <v>319</v>
      </c>
      <c r="Q51" s="14" t="s">
        <v>318</v>
      </c>
      <c r="R51" s="14" t="s">
        <v>673</v>
      </c>
    </row>
    <row r="52" spans="1:19" x14ac:dyDescent="0.15">
      <c r="A52" s="14" t="s">
        <v>317</v>
      </c>
      <c r="B52" s="15" t="s">
        <v>296</v>
      </c>
      <c r="C52" s="15" t="s">
        <v>250</v>
      </c>
      <c r="D52" s="15" t="s">
        <v>249</v>
      </c>
      <c r="E52" s="14" t="s">
        <v>248</v>
      </c>
      <c r="F52" s="14" t="s">
        <v>224</v>
      </c>
      <c r="G52" s="14" t="s">
        <v>217</v>
      </c>
      <c r="H52" s="14" t="s">
        <v>213</v>
      </c>
      <c r="I52" s="14" t="s">
        <v>216</v>
      </c>
      <c r="J52" s="14" t="s">
        <v>215</v>
      </c>
      <c r="K52" s="14" t="s">
        <v>224</v>
      </c>
      <c r="L52" s="14" t="s">
        <v>213</v>
      </c>
      <c r="M52" s="14" t="s">
        <v>310</v>
      </c>
      <c r="N52" s="14" t="s">
        <v>211</v>
      </c>
      <c r="O52" s="14" t="s">
        <v>211</v>
      </c>
      <c r="P52" s="14" t="s">
        <v>316</v>
      </c>
      <c r="Q52" s="14" t="s">
        <v>315</v>
      </c>
      <c r="R52" s="14" t="s">
        <v>674</v>
      </c>
    </row>
    <row r="53" spans="1:19" x14ac:dyDescent="0.15">
      <c r="A53" s="14" t="s">
        <v>314</v>
      </c>
      <c r="B53" s="15" t="s">
        <v>303</v>
      </c>
      <c r="C53" s="15" t="s">
        <v>250</v>
      </c>
      <c r="D53" s="15" t="s">
        <v>299</v>
      </c>
      <c r="E53" s="14" t="s">
        <v>248</v>
      </c>
      <c r="F53" s="14" t="s">
        <v>224</v>
      </c>
      <c r="G53" s="14" t="s">
        <v>224</v>
      </c>
      <c r="H53" s="14" t="s">
        <v>213</v>
      </c>
      <c r="I53" s="14" t="s">
        <v>216</v>
      </c>
      <c r="J53" s="14" t="s">
        <v>215</v>
      </c>
      <c r="K53" s="14" t="s">
        <v>224</v>
      </c>
      <c r="L53" s="14" t="s">
        <v>213</v>
      </c>
      <c r="M53" s="14" t="s">
        <v>310</v>
      </c>
      <c r="N53" s="14" t="s">
        <v>211</v>
      </c>
      <c r="O53" s="14" t="s">
        <v>211</v>
      </c>
      <c r="P53" s="14" t="s">
        <v>313</v>
      </c>
      <c r="Q53" s="14" t="s">
        <v>312</v>
      </c>
      <c r="R53" s="14" t="s">
        <v>675</v>
      </c>
    </row>
    <row r="54" spans="1:19" x14ac:dyDescent="0.15">
      <c r="A54" s="14" t="s">
        <v>311</v>
      </c>
      <c r="B54" s="15" t="s">
        <v>300</v>
      </c>
      <c r="C54" s="15" t="s">
        <v>250</v>
      </c>
      <c r="D54" s="15" t="s">
        <v>299</v>
      </c>
      <c r="E54" s="14" t="s">
        <v>248</v>
      </c>
      <c r="F54" s="14" t="s">
        <v>224</v>
      </c>
      <c r="G54" s="14" t="s">
        <v>267</v>
      </c>
      <c r="H54" s="14" t="s">
        <v>213</v>
      </c>
      <c r="I54" s="14" t="s">
        <v>216</v>
      </c>
      <c r="J54" s="14" t="s">
        <v>215</v>
      </c>
      <c r="K54" s="14" t="s">
        <v>224</v>
      </c>
      <c r="L54" s="14" t="s">
        <v>213</v>
      </c>
      <c r="M54" s="14" t="s">
        <v>310</v>
      </c>
      <c r="N54" s="14" t="s">
        <v>211</v>
      </c>
      <c r="O54" s="14" t="s">
        <v>211</v>
      </c>
      <c r="P54" s="14" t="s">
        <v>306</v>
      </c>
      <c r="Q54" s="14" t="s">
        <v>309</v>
      </c>
      <c r="R54" s="14" t="s">
        <v>676</v>
      </c>
    </row>
    <row r="55" spans="1:19" x14ac:dyDescent="0.15">
      <c r="A55" s="14" t="s">
        <v>308</v>
      </c>
      <c r="B55" s="15" t="s">
        <v>296</v>
      </c>
      <c r="C55" s="15" t="s">
        <v>307</v>
      </c>
      <c r="D55" s="15" t="s">
        <v>219</v>
      </c>
      <c r="E55" s="14" t="s">
        <v>218</v>
      </c>
      <c r="F55" s="14" t="s">
        <v>291</v>
      </c>
      <c r="G55" s="14" t="s">
        <v>225</v>
      </c>
      <c r="H55" s="14" t="s">
        <v>213</v>
      </c>
      <c r="I55" s="14" t="s">
        <v>216</v>
      </c>
      <c r="J55" s="14" t="s">
        <v>215</v>
      </c>
      <c r="K55" s="14" t="s">
        <v>224</v>
      </c>
      <c r="L55" s="14" t="s">
        <v>213</v>
      </c>
      <c r="M55" s="14" t="s">
        <v>216</v>
      </c>
      <c r="N55" s="14" t="s">
        <v>211</v>
      </c>
      <c r="O55" s="14" t="s">
        <v>211</v>
      </c>
      <c r="P55" s="14" t="s">
        <v>306</v>
      </c>
      <c r="Q55" s="14" t="s">
        <v>305</v>
      </c>
      <c r="R55" s="14" t="s">
        <v>677</v>
      </c>
    </row>
    <row r="56" spans="1:19" x14ac:dyDescent="0.15">
      <c r="A56" s="14" t="s">
        <v>304</v>
      </c>
      <c r="B56" s="15" t="s">
        <v>303</v>
      </c>
      <c r="C56" s="15" t="s">
        <v>250</v>
      </c>
      <c r="D56" s="15" t="s">
        <v>299</v>
      </c>
      <c r="E56" s="14" t="s">
        <v>248</v>
      </c>
      <c r="F56" s="14" t="s">
        <v>224</v>
      </c>
      <c r="G56" s="14" t="s">
        <v>267</v>
      </c>
      <c r="H56" s="14" t="s">
        <v>213</v>
      </c>
      <c r="I56" s="14" t="s">
        <v>216</v>
      </c>
      <c r="J56" s="14" t="s">
        <v>215</v>
      </c>
      <c r="K56" s="14" t="s">
        <v>224</v>
      </c>
      <c r="L56" s="14" t="s">
        <v>213</v>
      </c>
      <c r="M56" s="14" t="s">
        <v>216</v>
      </c>
      <c r="N56" s="14" t="s">
        <v>211</v>
      </c>
      <c r="O56" s="14" t="s">
        <v>211</v>
      </c>
      <c r="P56" s="14" t="s">
        <v>243</v>
      </c>
      <c r="Q56" s="14" t="s">
        <v>302</v>
      </c>
      <c r="S56" s="14" t="s">
        <v>678</v>
      </c>
    </row>
    <row r="57" spans="1:19" x14ac:dyDescent="0.15">
      <c r="A57" s="14" t="s">
        <v>301</v>
      </c>
      <c r="B57" s="15" t="s">
        <v>300</v>
      </c>
      <c r="C57" s="15" t="s">
        <v>250</v>
      </c>
      <c r="D57" s="15" t="s">
        <v>299</v>
      </c>
      <c r="E57" s="14" t="s">
        <v>248</v>
      </c>
      <c r="F57" s="14" t="s">
        <v>224</v>
      </c>
      <c r="G57" s="14" t="s">
        <v>224</v>
      </c>
      <c r="H57" s="14" t="s">
        <v>213</v>
      </c>
      <c r="I57" s="14" t="s">
        <v>216</v>
      </c>
      <c r="J57" s="14" t="s">
        <v>215</v>
      </c>
      <c r="K57" s="14" t="s">
        <v>224</v>
      </c>
      <c r="L57" s="14" t="s">
        <v>213</v>
      </c>
      <c r="M57" s="14" t="s">
        <v>216</v>
      </c>
      <c r="N57" s="14" t="s">
        <v>211</v>
      </c>
      <c r="O57" s="14" t="s">
        <v>211</v>
      </c>
      <c r="P57" s="14" t="s">
        <v>238</v>
      </c>
      <c r="Q57" s="14" t="s">
        <v>298</v>
      </c>
      <c r="S57" s="14" t="s">
        <v>679</v>
      </c>
    </row>
    <row r="58" spans="1:19" x14ac:dyDescent="0.15">
      <c r="A58" s="14" t="s">
        <v>297</v>
      </c>
      <c r="B58" s="15" t="s">
        <v>296</v>
      </c>
      <c r="C58" s="15" t="s">
        <v>254</v>
      </c>
      <c r="D58" s="15" t="s">
        <v>219</v>
      </c>
      <c r="E58" s="14" t="s">
        <v>218</v>
      </c>
      <c r="F58" s="14" t="s">
        <v>291</v>
      </c>
      <c r="G58" s="14" t="s">
        <v>225</v>
      </c>
      <c r="H58" s="14" t="s">
        <v>213</v>
      </c>
      <c r="I58" s="14" t="s">
        <v>216</v>
      </c>
      <c r="J58" s="14" t="s">
        <v>215</v>
      </c>
      <c r="K58" s="14" t="s">
        <v>224</v>
      </c>
      <c r="L58" s="14" t="s">
        <v>213</v>
      </c>
      <c r="M58" s="14" t="s">
        <v>291</v>
      </c>
      <c r="N58" s="14" t="s">
        <v>211</v>
      </c>
      <c r="O58" s="14" t="s">
        <v>211</v>
      </c>
      <c r="P58" s="14" t="s">
        <v>238</v>
      </c>
      <c r="Q58" s="14" t="s">
        <v>295</v>
      </c>
      <c r="R58" s="14" t="s">
        <v>680</v>
      </c>
    </row>
    <row r="59" spans="1:19" x14ac:dyDescent="0.15">
      <c r="A59" s="14" t="s">
        <v>294</v>
      </c>
      <c r="B59" s="15" t="s">
        <v>293</v>
      </c>
      <c r="C59" s="15" t="s">
        <v>254</v>
      </c>
      <c r="D59" s="15" t="s">
        <v>219</v>
      </c>
      <c r="E59" s="14" t="s">
        <v>292</v>
      </c>
      <c r="F59" s="14" t="s">
        <v>291</v>
      </c>
      <c r="G59" s="14" t="s">
        <v>225</v>
      </c>
      <c r="H59" s="14" t="s">
        <v>213</v>
      </c>
      <c r="I59" s="14" t="s">
        <v>216</v>
      </c>
      <c r="J59" s="14" t="s">
        <v>215</v>
      </c>
      <c r="K59" s="14" t="s">
        <v>224</v>
      </c>
      <c r="L59" s="14" t="s">
        <v>213</v>
      </c>
      <c r="M59" s="14" t="s">
        <v>237</v>
      </c>
      <c r="N59" s="14" t="s">
        <v>211</v>
      </c>
      <c r="O59" s="14" t="s">
        <v>211</v>
      </c>
      <c r="P59" s="14" t="s">
        <v>238</v>
      </c>
      <c r="Q59" s="14" t="s">
        <v>290</v>
      </c>
      <c r="R59" s="14" t="s">
        <v>684</v>
      </c>
    </row>
    <row r="60" spans="1:19" x14ac:dyDescent="0.15">
      <c r="A60" s="14" t="s">
        <v>289</v>
      </c>
      <c r="B60" s="15" t="s">
        <v>276</v>
      </c>
      <c r="C60" s="15" t="s">
        <v>254</v>
      </c>
      <c r="D60" s="15" t="s">
        <v>219</v>
      </c>
      <c r="E60" s="14" t="s">
        <v>243</v>
      </c>
      <c r="F60" s="14" t="s">
        <v>237</v>
      </c>
      <c r="G60" s="14" t="s">
        <v>225</v>
      </c>
      <c r="H60" s="14" t="s">
        <v>213</v>
      </c>
      <c r="I60" s="14" t="s">
        <v>216</v>
      </c>
      <c r="J60" s="14" t="s">
        <v>215</v>
      </c>
      <c r="K60" s="14" t="s">
        <v>224</v>
      </c>
      <c r="L60" s="14" t="s">
        <v>213</v>
      </c>
      <c r="M60" s="14" t="s">
        <v>226</v>
      </c>
      <c r="N60" s="14" t="s">
        <v>211</v>
      </c>
      <c r="O60" s="14" t="s">
        <v>211</v>
      </c>
      <c r="P60" s="14" t="s">
        <v>238</v>
      </c>
      <c r="Q60" s="14" t="s">
        <v>288</v>
      </c>
      <c r="R60" s="14" t="s">
        <v>685</v>
      </c>
    </row>
    <row r="61" spans="1:19" x14ac:dyDescent="0.15">
      <c r="A61" s="14" t="s">
        <v>287</v>
      </c>
      <c r="B61" s="15" t="s">
        <v>272</v>
      </c>
      <c r="C61" s="15" t="s">
        <v>250</v>
      </c>
      <c r="D61" s="15" t="s">
        <v>219</v>
      </c>
      <c r="E61" s="14" t="s">
        <v>248</v>
      </c>
      <c r="F61" s="14" t="s">
        <v>237</v>
      </c>
      <c r="G61" s="14" t="s">
        <v>225</v>
      </c>
      <c r="H61" s="14" t="s">
        <v>213</v>
      </c>
      <c r="I61" s="14" t="s">
        <v>216</v>
      </c>
      <c r="J61" s="14" t="s">
        <v>215</v>
      </c>
      <c r="K61" s="14" t="s">
        <v>224</v>
      </c>
      <c r="L61" s="14" t="s">
        <v>213</v>
      </c>
      <c r="M61" s="14" t="s">
        <v>226</v>
      </c>
      <c r="N61" s="14" t="s">
        <v>211</v>
      </c>
      <c r="O61" s="14" t="s">
        <v>211</v>
      </c>
      <c r="P61" s="14" t="s">
        <v>286</v>
      </c>
      <c r="Q61" s="14" t="s">
        <v>285</v>
      </c>
      <c r="R61" s="14" t="s">
        <v>686</v>
      </c>
    </row>
    <row r="62" spans="1:19" x14ac:dyDescent="0.15">
      <c r="A62" s="14" t="s">
        <v>284</v>
      </c>
      <c r="B62" s="15" t="s">
        <v>268</v>
      </c>
      <c r="C62" s="15" t="s">
        <v>250</v>
      </c>
      <c r="D62" s="15" t="s">
        <v>219</v>
      </c>
      <c r="E62" s="14" t="s">
        <v>248</v>
      </c>
      <c r="F62" s="14" t="s">
        <v>237</v>
      </c>
      <c r="G62" s="14" t="s">
        <v>225</v>
      </c>
      <c r="H62" s="14" t="s">
        <v>213</v>
      </c>
      <c r="I62" s="14" t="s">
        <v>216</v>
      </c>
      <c r="J62" s="14" t="s">
        <v>215</v>
      </c>
      <c r="K62" s="14" t="s">
        <v>224</v>
      </c>
      <c r="L62" s="14" t="s">
        <v>213</v>
      </c>
      <c r="M62" s="14" t="s">
        <v>226</v>
      </c>
      <c r="N62" s="14" t="s">
        <v>211</v>
      </c>
      <c r="O62" s="14" t="s">
        <v>211</v>
      </c>
      <c r="P62" s="14" t="s">
        <v>283</v>
      </c>
      <c r="Q62" s="14" t="s">
        <v>282</v>
      </c>
      <c r="R62" s="14" t="s">
        <v>687</v>
      </c>
    </row>
    <row r="63" spans="1:19" x14ac:dyDescent="0.15">
      <c r="A63" s="14" t="s">
        <v>281</v>
      </c>
      <c r="B63" s="15" t="s">
        <v>280</v>
      </c>
      <c r="C63" s="15" t="s">
        <v>250</v>
      </c>
      <c r="D63" s="15" t="s">
        <v>249</v>
      </c>
      <c r="E63" s="14" t="s">
        <v>248</v>
      </c>
      <c r="F63" s="14" t="s">
        <v>224</v>
      </c>
      <c r="G63" s="14" t="s">
        <v>217</v>
      </c>
      <c r="H63" s="14" t="s">
        <v>213</v>
      </c>
      <c r="I63" s="14" t="s">
        <v>216</v>
      </c>
      <c r="J63" s="14" t="s">
        <v>215</v>
      </c>
      <c r="K63" s="14" t="s">
        <v>224</v>
      </c>
      <c r="L63" s="14" t="s">
        <v>213</v>
      </c>
      <c r="M63" s="14" t="s">
        <v>226</v>
      </c>
      <c r="N63" s="14" t="s">
        <v>211</v>
      </c>
      <c r="O63" s="14" t="s">
        <v>211</v>
      </c>
      <c r="P63" s="14" t="s">
        <v>279</v>
      </c>
      <c r="Q63" s="14" t="s">
        <v>278</v>
      </c>
      <c r="R63" s="14" t="s">
        <v>681</v>
      </c>
    </row>
    <row r="64" spans="1:19" x14ac:dyDescent="0.15">
      <c r="A64" s="14" t="s">
        <v>277</v>
      </c>
      <c r="B64" s="15" t="s">
        <v>276</v>
      </c>
      <c r="C64" s="15" t="s">
        <v>250</v>
      </c>
      <c r="D64" s="15" t="s">
        <v>249</v>
      </c>
      <c r="E64" s="14" t="s">
        <v>248</v>
      </c>
      <c r="F64" s="14" t="s">
        <v>224</v>
      </c>
      <c r="G64" s="14" t="s">
        <v>267</v>
      </c>
      <c r="H64" s="14" t="s">
        <v>213</v>
      </c>
      <c r="I64" s="14" t="s">
        <v>216</v>
      </c>
      <c r="J64" s="14" t="s">
        <v>215</v>
      </c>
      <c r="K64" s="14" t="s">
        <v>224</v>
      </c>
      <c r="L64" s="14" t="s">
        <v>213</v>
      </c>
      <c r="M64" s="14" t="s">
        <v>226</v>
      </c>
      <c r="N64" s="14" t="s">
        <v>211</v>
      </c>
      <c r="O64" s="14" t="s">
        <v>211</v>
      </c>
      <c r="P64" s="14" t="s">
        <v>275</v>
      </c>
      <c r="Q64" s="14" t="s">
        <v>274</v>
      </c>
      <c r="S64" s="14" t="s">
        <v>680</v>
      </c>
    </row>
    <row r="65" spans="1:18" x14ac:dyDescent="0.15">
      <c r="A65" s="14" t="s">
        <v>273</v>
      </c>
      <c r="B65" s="15" t="s">
        <v>272</v>
      </c>
      <c r="C65" s="15" t="s">
        <v>250</v>
      </c>
      <c r="D65" s="15" t="s">
        <v>219</v>
      </c>
      <c r="E65" s="14" t="s">
        <v>248</v>
      </c>
      <c r="F65" s="14" t="s">
        <v>224</v>
      </c>
      <c r="G65" s="14" t="s">
        <v>217</v>
      </c>
      <c r="H65" s="14" t="s">
        <v>213</v>
      </c>
      <c r="I65" s="14" t="s">
        <v>216</v>
      </c>
      <c r="J65" s="14" t="s">
        <v>215</v>
      </c>
      <c r="K65" s="14" t="s">
        <v>224</v>
      </c>
      <c r="L65" s="14" t="s">
        <v>213</v>
      </c>
      <c r="M65" s="14" t="s">
        <v>226</v>
      </c>
      <c r="N65" s="14" t="s">
        <v>211</v>
      </c>
      <c r="O65" s="14" t="s">
        <v>211</v>
      </c>
      <c r="P65" s="14" t="s">
        <v>271</v>
      </c>
      <c r="Q65" s="14" t="s">
        <v>270</v>
      </c>
      <c r="R65" s="14" t="s">
        <v>682</v>
      </c>
    </row>
    <row r="66" spans="1:18" x14ac:dyDescent="0.15">
      <c r="A66" s="14" t="s">
        <v>269</v>
      </c>
      <c r="B66" s="15" t="s">
        <v>268</v>
      </c>
      <c r="C66" s="15" t="s">
        <v>250</v>
      </c>
      <c r="D66" s="15" t="s">
        <v>219</v>
      </c>
      <c r="E66" s="14" t="s">
        <v>248</v>
      </c>
      <c r="F66" s="14" t="s">
        <v>224</v>
      </c>
      <c r="G66" s="14" t="s">
        <v>267</v>
      </c>
      <c r="H66" s="14" t="s">
        <v>213</v>
      </c>
      <c r="I66" s="14" t="s">
        <v>216</v>
      </c>
      <c r="J66" s="14" t="s">
        <v>215</v>
      </c>
      <c r="K66" s="14" t="s">
        <v>224</v>
      </c>
      <c r="L66" s="14" t="s">
        <v>213</v>
      </c>
      <c r="M66" s="14" t="s">
        <v>226</v>
      </c>
      <c r="N66" s="14" t="s">
        <v>211</v>
      </c>
      <c r="O66" s="14" t="s">
        <v>211</v>
      </c>
      <c r="P66" s="14" t="s">
        <v>266</v>
      </c>
      <c r="Q66" s="14" t="s">
        <v>265</v>
      </c>
      <c r="R66" s="14" t="s">
        <v>683</v>
      </c>
    </row>
    <row r="67" spans="1:18" x14ac:dyDescent="0.15">
      <c r="A67" s="14" t="s">
        <v>264</v>
      </c>
      <c r="B67" s="15" t="s">
        <v>244</v>
      </c>
      <c r="C67" s="15" t="s">
        <v>250</v>
      </c>
      <c r="D67" s="15" t="s">
        <v>219</v>
      </c>
      <c r="E67" s="14" t="s">
        <v>248</v>
      </c>
      <c r="F67" s="14" t="s">
        <v>224</v>
      </c>
      <c r="G67" s="14" t="s">
        <v>224</v>
      </c>
      <c r="H67" s="14" t="s">
        <v>213</v>
      </c>
      <c r="I67" s="14" t="s">
        <v>216</v>
      </c>
      <c r="J67" s="14" t="s">
        <v>215</v>
      </c>
      <c r="K67" s="14" t="s">
        <v>224</v>
      </c>
      <c r="L67" s="14" t="s">
        <v>213</v>
      </c>
      <c r="M67" s="14" t="s">
        <v>226</v>
      </c>
      <c r="N67" s="14" t="s">
        <v>211</v>
      </c>
      <c r="O67" s="14" t="s">
        <v>211</v>
      </c>
      <c r="P67" s="14" t="s">
        <v>263</v>
      </c>
      <c r="Q67" s="14" t="s">
        <v>262</v>
      </c>
      <c r="R67" s="14" t="s">
        <v>688</v>
      </c>
    </row>
    <row r="68" spans="1:18" x14ac:dyDescent="0.15">
      <c r="A68" s="14" t="s">
        <v>261</v>
      </c>
      <c r="B68" s="15" t="s">
        <v>239</v>
      </c>
      <c r="C68" s="15" t="s">
        <v>250</v>
      </c>
      <c r="D68" s="15" t="s">
        <v>219</v>
      </c>
      <c r="E68" s="14" t="s">
        <v>248</v>
      </c>
      <c r="F68" s="14" t="s">
        <v>224</v>
      </c>
      <c r="G68" s="14" t="s">
        <v>217</v>
      </c>
      <c r="H68" s="14" t="s">
        <v>213</v>
      </c>
      <c r="I68" s="14" t="s">
        <v>216</v>
      </c>
      <c r="J68" s="14" t="s">
        <v>215</v>
      </c>
      <c r="K68" s="14" t="s">
        <v>224</v>
      </c>
      <c r="L68" s="14" t="s">
        <v>213</v>
      </c>
      <c r="M68" s="14" t="s">
        <v>226</v>
      </c>
      <c r="N68" s="14" t="s">
        <v>211</v>
      </c>
      <c r="O68" s="14" t="s">
        <v>211</v>
      </c>
      <c r="P68" s="14" t="s">
        <v>253</v>
      </c>
      <c r="Q68" s="14" t="s">
        <v>260</v>
      </c>
      <c r="R68" s="14" t="s">
        <v>689</v>
      </c>
    </row>
    <row r="69" spans="1:18" x14ac:dyDescent="0.15">
      <c r="A69" s="14" t="s">
        <v>259</v>
      </c>
      <c r="B69" s="15" t="s">
        <v>258</v>
      </c>
      <c r="C69" s="15" t="s">
        <v>254</v>
      </c>
      <c r="D69" s="15" t="s">
        <v>219</v>
      </c>
      <c r="E69" s="14" t="s">
        <v>243</v>
      </c>
      <c r="F69" s="14" t="s">
        <v>237</v>
      </c>
      <c r="G69" s="14" t="s">
        <v>225</v>
      </c>
      <c r="H69" s="14" t="s">
        <v>213</v>
      </c>
      <c r="I69" s="14" t="s">
        <v>216</v>
      </c>
      <c r="J69" s="14" t="s">
        <v>215</v>
      </c>
      <c r="K69" s="14" t="s">
        <v>224</v>
      </c>
      <c r="L69" s="14" t="s">
        <v>213</v>
      </c>
      <c r="M69" s="14" t="s">
        <v>257</v>
      </c>
      <c r="N69" s="14" t="s">
        <v>211</v>
      </c>
      <c r="O69" s="14" t="s">
        <v>211</v>
      </c>
      <c r="P69" s="14" t="s">
        <v>253</v>
      </c>
      <c r="Q69" s="14" t="s">
        <v>256</v>
      </c>
      <c r="R69" s="14" t="s">
        <v>690</v>
      </c>
    </row>
    <row r="70" spans="1:18" x14ac:dyDescent="0.15">
      <c r="A70" s="14" t="s">
        <v>255</v>
      </c>
      <c r="B70" s="15" t="s">
        <v>229</v>
      </c>
      <c r="C70" s="15" t="s">
        <v>254</v>
      </c>
      <c r="D70" s="15" t="s">
        <v>219</v>
      </c>
      <c r="E70" s="14" t="s">
        <v>243</v>
      </c>
      <c r="F70" s="14" t="s">
        <v>237</v>
      </c>
      <c r="G70" s="14" t="s">
        <v>225</v>
      </c>
      <c r="H70" s="14" t="s">
        <v>213</v>
      </c>
      <c r="I70" s="14" t="s">
        <v>216</v>
      </c>
      <c r="J70" s="14" t="s">
        <v>215</v>
      </c>
      <c r="K70" s="14" t="s">
        <v>224</v>
      </c>
      <c r="L70" s="14" t="s">
        <v>213</v>
      </c>
      <c r="M70" s="14" t="s">
        <v>247</v>
      </c>
      <c r="N70" s="14" t="s">
        <v>211</v>
      </c>
      <c r="O70" s="14" t="s">
        <v>211</v>
      </c>
      <c r="P70" s="14" t="s">
        <v>253</v>
      </c>
      <c r="Q70" s="14" t="s">
        <v>252</v>
      </c>
      <c r="R70" s="14" t="s">
        <v>691</v>
      </c>
    </row>
    <row r="71" spans="1:18" x14ac:dyDescent="0.15">
      <c r="A71" s="14" t="s">
        <v>251</v>
      </c>
      <c r="B71" s="15" t="s">
        <v>221</v>
      </c>
      <c r="C71" s="15" t="s">
        <v>250</v>
      </c>
      <c r="D71" s="15" t="s">
        <v>249</v>
      </c>
      <c r="E71" s="14" t="s">
        <v>248</v>
      </c>
      <c r="F71" s="14" t="s">
        <v>224</v>
      </c>
      <c r="G71" s="14" t="s">
        <v>224</v>
      </c>
      <c r="H71" s="14" t="s">
        <v>213</v>
      </c>
      <c r="I71" s="14" t="s">
        <v>216</v>
      </c>
      <c r="J71" s="14" t="s">
        <v>215</v>
      </c>
      <c r="K71" s="14" t="s">
        <v>224</v>
      </c>
      <c r="L71" s="14" t="s">
        <v>213</v>
      </c>
      <c r="M71" s="14" t="s">
        <v>247</v>
      </c>
      <c r="N71" s="14" t="s">
        <v>211</v>
      </c>
      <c r="O71" s="14" t="s">
        <v>211</v>
      </c>
      <c r="P71" s="14" t="s">
        <v>210</v>
      </c>
      <c r="Q71" s="14" t="s">
        <v>246</v>
      </c>
      <c r="R71" s="14" t="s">
        <v>692</v>
      </c>
    </row>
    <row r="72" spans="1:18" x14ac:dyDescent="0.15">
      <c r="A72" s="14" t="s">
        <v>245</v>
      </c>
      <c r="B72" s="15" t="s">
        <v>244</v>
      </c>
      <c r="C72" s="15" t="s">
        <v>228</v>
      </c>
      <c r="D72" s="15" t="s">
        <v>219</v>
      </c>
      <c r="E72" s="14" t="s">
        <v>243</v>
      </c>
      <c r="F72" s="14" t="s">
        <v>237</v>
      </c>
      <c r="G72" s="14" t="s">
        <v>225</v>
      </c>
      <c r="H72" s="14" t="s">
        <v>213</v>
      </c>
      <c r="I72" s="14" t="s">
        <v>216</v>
      </c>
      <c r="J72" s="14" t="s">
        <v>215</v>
      </c>
      <c r="K72" s="14" t="s">
        <v>224</v>
      </c>
      <c r="L72" s="14" t="s">
        <v>213</v>
      </c>
      <c r="M72" s="14" t="s">
        <v>242</v>
      </c>
      <c r="N72" s="14" t="s">
        <v>211</v>
      </c>
      <c r="O72" s="14" t="s">
        <v>211</v>
      </c>
      <c r="P72" s="14" t="s">
        <v>210</v>
      </c>
      <c r="Q72" s="14" t="s">
        <v>241</v>
      </c>
      <c r="R72" s="14" t="s">
        <v>693</v>
      </c>
    </row>
    <row r="73" spans="1:18" x14ac:dyDescent="0.15">
      <c r="A73" s="14" t="s">
        <v>240</v>
      </c>
      <c r="B73" s="15" t="s">
        <v>239</v>
      </c>
      <c r="C73" s="15" t="s">
        <v>228</v>
      </c>
      <c r="D73" s="15" t="s">
        <v>219</v>
      </c>
      <c r="E73" s="14" t="s">
        <v>238</v>
      </c>
      <c r="F73" s="14" t="s">
        <v>237</v>
      </c>
      <c r="G73" s="14" t="s">
        <v>225</v>
      </c>
      <c r="H73" s="14" t="s">
        <v>213</v>
      </c>
      <c r="I73" s="14" t="s">
        <v>216</v>
      </c>
      <c r="J73" s="14" t="s">
        <v>215</v>
      </c>
      <c r="K73" s="14" t="s">
        <v>224</v>
      </c>
      <c r="L73" s="14" t="s">
        <v>213</v>
      </c>
      <c r="M73" s="14" t="s">
        <v>236</v>
      </c>
      <c r="N73" s="14" t="s">
        <v>211</v>
      </c>
      <c r="O73" s="14" t="s">
        <v>211</v>
      </c>
      <c r="P73" s="14" t="s">
        <v>210</v>
      </c>
      <c r="Q73" s="14" t="s">
        <v>235</v>
      </c>
      <c r="R73" s="14" t="s">
        <v>694</v>
      </c>
    </row>
    <row r="74" spans="1:18" x14ac:dyDescent="0.15">
      <c r="A74" s="14" t="s">
        <v>234</v>
      </c>
      <c r="B74" s="15" t="s">
        <v>233</v>
      </c>
      <c r="C74" s="15" t="s">
        <v>228</v>
      </c>
      <c r="D74" s="15" t="s">
        <v>219</v>
      </c>
      <c r="E74" s="14" t="s">
        <v>227</v>
      </c>
      <c r="F74" s="14" t="s">
        <v>226</v>
      </c>
      <c r="G74" s="14" t="s">
        <v>225</v>
      </c>
      <c r="H74" s="14" t="s">
        <v>213</v>
      </c>
      <c r="I74" s="14" t="s">
        <v>216</v>
      </c>
      <c r="J74" s="14" t="s">
        <v>215</v>
      </c>
      <c r="K74" s="14" t="s">
        <v>224</v>
      </c>
      <c r="L74" s="14" t="s">
        <v>213</v>
      </c>
      <c r="M74" s="14" t="s">
        <v>232</v>
      </c>
      <c r="N74" s="14" t="s">
        <v>211</v>
      </c>
      <c r="O74" s="14" t="s">
        <v>211</v>
      </c>
      <c r="P74" s="14" t="s">
        <v>210</v>
      </c>
      <c r="Q74" s="14" t="s">
        <v>231</v>
      </c>
      <c r="R74" s="14" t="s">
        <v>695</v>
      </c>
    </row>
    <row r="75" spans="1:18" x14ac:dyDescent="0.15">
      <c r="A75" s="14" t="s">
        <v>230</v>
      </c>
      <c r="B75" s="15" t="s">
        <v>229</v>
      </c>
      <c r="C75" s="15" t="s">
        <v>228</v>
      </c>
      <c r="D75" s="15" t="s">
        <v>219</v>
      </c>
      <c r="E75" s="14" t="s">
        <v>227</v>
      </c>
      <c r="F75" s="14" t="s">
        <v>226</v>
      </c>
      <c r="G75" s="14" t="s">
        <v>225</v>
      </c>
      <c r="H75" s="14" t="s">
        <v>213</v>
      </c>
      <c r="I75" s="14" t="s">
        <v>216</v>
      </c>
      <c r="J75" s="14" t="s">
        <v>215</v>
      </c>
      <c r="K75" s="14" t="s">
        <v>224</v>
      </c>
      <c r="L75" s="14" t="s">
        <v>213</v>
      </c>
      <c r="M75" s="14" t="s">
        <v>212</v>
      </c>
      <c r="N75" s="14" t="s">
        <v>211</v>
      </c>
      <c r="O75" s="14" t="s">
        <v>211</v>
      </c>
      <c r="P75" s="14" t="s">
        <v>210</v>
      </c>
      <c r="Q75" s="14" t="s">
        <v>223</v>
      </c>
      <c r="R75" s="14" t="s">
        <v>696</v>
      </c>
    </row>
    <row r="76" spans="1:18" x14ac:dyDescent="0.15">
      <c r="A76" s="14" t="s">
        <v>222</v>
      </c>
      <c r="B76" s="15" t="s">
        <v>221</v>
      </c>
      <c r="C76" s="15" t="s">
        <v>220</v>
      </c>
      <c r="D76" s="15" t="s">
        <v>219</v>
      </c>
      <c r="E76" s="14" t="s">
        <v>218</v>
      </c>
      <c r="F76" s="14" t="s">
        <v>217</v>
      </c>
      <c r="G76" s="14" t="s">
        <v>217</v>
      </c>
      <c r="H76" s="14" t="s">
        <v>213</v>
      </c>
      <c r="I76" s="14" t="s">
        <v>216</v>
      </c>
      <c r="J76" s="14" t="s">
        <v>215</v>
      </c>
      <c r="K76" s="14" t="s">
        <v>214</v>
      </c>
      <c r="L76" s="14" t="s">
        <v>213</v>
      </c>
      <c r="M76" s="14" t="s">
        <v>212</v>
      </c>
      <c r="N76" s="14" t="s">
        <v>211</v>
      </c>
      <c r="O76" s="14" t="s">
        <v>211</v>
      </c>
      <c r="P76" s="14" t="s">
        <v>210</v>
      </c>
      <c r="Q76" s="14" t="s">
        <v>209</v>
      </c>
      <c r="R76" s="14" t="s">
        <v>697</v>
      </c>
    </row>
  </sheetData>
  <phoneticPr fontId="2"/>
  <dataValidations count="1">
    <dataValidation imeMode="disabled" allowBlank="1" showInputMessage="1" showErrorMessage="1" sqref="A1:A1048576" xr:uid="{FCAC30D1-7538-4C21-83FC-A57F32B216B5}"/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5"/>
  <sheetViews>
    <sheetView workbookViewId="0">
      <selection activeCell="B48" sqref="B48"/>
    </sheetView>
  </sheetViews>
  <sheetFormatPr defaultColWidth="13.7109375" defaultRowHeight="12" x14ac:dyDescent="0.15"/>
  <cols>
    <col min="1" max="1" width="18.42578125" bestFit="1" customWidth="1"/>
    <col min="2" max="2" width="6.7109375" bestFit="1" customWidth="1"/>
    <col min="3" max="3" width="7.42578125" bestFit="1" customWidth="1"/>
    <col min="4" max="4" width="7.28515625" customWidth="1"/>
    <col min="5" max="5" width="6.42578125" bestFit="1" customWidth="1"/>
    <col min="6" max="6" width="7.42578125" bestFit="1" customWidth="1"/>
    <col min="7" max="7" width="8.85546875" customWidth="1"/>
    <col min="8" max="8" width="8.42578125" customWidth="1"/>
    <col min="10" max="10" width="7.42578125" customWidth="1"/>
  </cols>
  <sheetData>
    <row r="1" spans="1:6" s="1" customFormat="1" x14ac:dyDescent="0.15">
      <c r="B1" s="1" t="s">
        <v>2</v>
      </c>
      <c r="C1" s="1" t="s">
        <v>6</v>
      </c>
      <c r="D1" s="1" t="s">
        <v>5</v>
      </c>
      <c r="E1" s="1" t="s">
        <v>6</v>
      </c>
      <c r="F1" s="1" t="s">
        <v>7</v>
      </c>
    </row>
    <row r="2" spans="1:6" x14ac:dyDescent="0.15">
      <c r="A2" s="1" t="s">
        <v>14</v>
      </c>
      <c r="B2">
        <v>2039</v>
      </c>
      <c r="C2">
        <f>B2</f>
        <v>2039</v>
      </c>
      <c r="D2">
        <v>2039</v>
      </c>
      <c r="E2">
        <f>D2</f>
        <v>2039</v>
      </c>
      <c r="F2">
        <f t="shared" ref="F2:F32" si="0">C2-E2</f>
        <v>0</v>
      </c>
    </row>
    <row r="3" spans="1:6" x14ac:dyDescent="0.15">
      <c r="A3" s="5" t="s">
        <v>186</v>
      </c>
      <c r="B3">
        <v>3484</v>
      </c>
      <c r="C3">
        <f t="shared" ref="C3:C32" si="1">B3-B2</f>
        <v>1445</v>
      </c>
      <c r="D3">
        <v>3484</v>
      </c>
      <c r="E3">
        <f t="shared" ref="E3:E32" si="2">D3-D2</f>
        <v>1445</v>
      </c>
      <c r="F3">
        <f t="shared" si="0"/>
        <v>0</v>
      </c>
    </row>
    <row r="4" spans="1:6" x14ac:dyDescent="0.15">
      <c r="A4" s="5" t="s">
        <v>187</v>
      </c>
      <c r="B4">
        <v>6545</v>
      </c>
      <c r="C4">
        <f t="shared" si="1"/>
        <v>3061</v>
      </c>
      <c r="D4">
        <v>6545</v>
      </c>
      <c r="E4">
        <f t="shared" si="2"/>
        <v>3061</v>
      </c>
      <c r="F4">
        <f t="shared" si="0"/>
        <v>0</v>
      </c>
    </row>
    <row r="5" spans="1:6" x14ac:dyDescent="0.15">
      <c r="A5" s="1" t="s">
        <v>15</v>
      </c>
      <c r="B5">
        <v>10232</v>
      </c>
      <c r="C5">
        <f t="shared" si="1"/>
        <v>3687</v>
      </c>
      <c r="D5">
        <v>10344</v>
      </c>
      <c r="E5">
        <f t="shared" si="2"/>
        <v>3799</v>
      </c>
      <c r="F5">
        <f t="shared" si="0"/>
        <v>-112</v>
      </c>
    </row>
    <row r="6" spans="1:6" x14ac:dyDescent="0.15">
      <c r="A6" s="5" t="s">
        <v>188</v>
      </c>
      <c r="B6">
        <v>13023</v>
      </c>
      <c r="C6">
        <f t="shared" si="1"/>
        <v>2791</v>
      </c>
      <c r="D6">
        <v>13134</v>
      </c>
      <c r="E6">
        <f t="shared" si="2"/>
        <v>2790</v>
      </c>
      <c r="F6">
        <f t="shared" si="0"/>
        <v>1</v>
      </c>
    </row>
    <row r="7" spans="1:6" x14ac:dyDescent="0.15">
      <c r="A7" s="5" t="s">
        <v>192</v>
      </c>
      <c r="B7">
        <v>14854</v>
      </c>
      <c r="C7">
        <f t="shared" si="1"/>
        <v>1831</v>
      </c>
      <c r="D7">
        <v>14978</v>
      </c>
      <c r="E7">
        <f t="shared" si="2"/>
        <v>1844</v>
      </c>
      <c r="F7">
        <f t="shared" si="0"/>
        <v>-13</v>
      </c>
    </row>
    <row r="8" spans="1:6" x14ac:dyDescent="0.15">
      <c r="A8" s="5" t="s">
        <v>193</v>
      </c>
      <c r="B8">
        <v>15698</v>
      </c>
      <c r="C8">
        <f t="shared" si="1"/>
        <v>844</v>
      </c>
      <c r="D8">
        <v>15822</v>
      </c>
      <c r="E8">
        <f t="shared" si="2"/>
        <v>844</v>
      </c>
      <c r="F8">
        <f t="shared" si="0"/>
        <v>0</v>
      </c>
    </row>
    <row r="9" spans="1:6" x14ac:dyDescent="0.15">
      <c r="A9" s="5" t="s">
        <v>194</v>
      </c>
      <c r="B9">
        <v>16482</v>
      </c>
      <c r="C9">
        <f t="shared" si="1"/>
        <v>784</v>
      </c>
      <c r="D9">
        <v>16606</v>
      </c>
      <c r="E9">
        <f t="shared" si="2"/>
        <v>784</v>
      </c>
      <c r="F9">
        <f t="shared" si="0"/>
        <v>0</v>
      </c>
    </row>
    <row r="10" spans="1:6" x14ac:dyDescent="0.15">
      <c r="A10" s="5" t="s">
        <v>195</v>
      </c>
      <c r="B10">
        <v>17088</v>
      </c>
      <c r="C10">
        <f t="shared" si="1"/>
        <v>606</v>
      </c>
      <c r="D10">
        <v>17212</v>
      </c>
      <c r="E10">
        <f t="shared" si="2"/>
        <v>606</v>
      </c>
      <c r="F10">
        <f t="shared" si="0"/>
        <v>0</v>
      </c>
    </row>
    <row r="11" spans="1:6" x14ac:dyDescent="0.15">
      <c r="A11" s="5" t="s">
        <v>189</v>
      </c>
      <c r="B11">
        <v>17291</v>
      </c>
      <c r="C11">
        <f t="shared" si="1"/>
        <v>203</v>
      </c>
      <c r="D11">
        <v>17415</v>
      </c>
      <c r="E11">
        <f t="shared" ref="E11:E17" si="3">D11-D10</f>
        <v>203</v>
      </c>
      <c r="F11">
        <f t="shared" ref="F11:F17" si="4">C11-E11</f>
        <v>0</v>
      </c>
    </row>
    <row r="12" spans="1:6" x14ac:dyDescent="0.15">
      <c r="A12" s="1" t="s">
        <v>16</v>
      </c>
      <c r="B12">
        <v>17537</v>
      </c>
      <c r="C12">
        <f t="shared" si="1"/>
        <v>246</v>
      </c>
      <c r="D12">
        <v>17660</v>
      </c>
      <c r="E12">
        <f t="shared" si="3"/>
        <v>245</v>
      </c>
      <c r="F12">
        <f t="shared" si="4"/>
        <v>1</v>
      </c>
    </row>
    <row r="13" spans="1:6" x14ac:dyDescent="0.15">
      <c r="A13" s="1" t="s">
        <v>17</v>
      </c>
      <c r="B13">
        <v>20958</v>
      </c>
      <c r="C13">
        <f t="shared" si="1"/>
        <v>3421</v>
      </c>
      <c r="D13">
        <v>21137</v>
      </c>
      <c r="E13">
        <f t="shared" si="3"/>
        <v>3477</v>
      </c>
      <c r="F13">
        <f t="shared" si="4"/>
        <v>-56</v>
      </c>
    </row>
    <row r="14" spans="1:6" x14ac:dyDescent="0.15">
      <c r="A14" s="5" t="s">
        <v>206</v>
      </c>
      <c r="B14">
        <v>25973</v>
      </c>
      <c r="C14">
        <f t="shared" si="1"/>
        <v>5015</v>
      </c>
      <c r="D14">
        <v>26154</v>
      </c>
      <c r="E14">
        <f t="shared" si="3"/>
        <v>5017</v>
      </c>
      <c r="F14">
        <f t="shared" si="4"/>
        <v>-2</v>
      </c>
    </row>
    <row r="15" spans="1:6" x14ac:dyDescent="0.15">
      <c r="A15" s="1" t="s">
        <v>18</v>
      </c>
      <c r="B15">
        <v>26642</v>
      </c>
      <c r="C15">
        <f t="shared" si="1"/>
        <v>669</v>
      </c>
      <c r="D15">
        <v>26822</v>
      </c>
      <c r="E15">
        <f t="shared" si="3"/>
        <v>668</v>
      </c>
      <c r="F15">
        <f t="shared" si="4"/>
        <v>1</v>
      </c>
    </row>
    <row r="16" spans="1:6" x14ac:dyDescent="0.15">
      <c r="A16" s="1" t="s">
        <v>19</v>
      </c>
      <c r="B16">
        <v>29617</v>
      </c>
      <c r="C16">
        <f t="shared" si="1"/>
        <v>2975</v>
      </c>
      <c r="D16">
        <v>29797</v>
      </c>
      <c r="E16">
        <f t="shared" si="3"/>
        <v>2975</v>
      </c>
      <c r="F16">
        <f t="shared" si="4"/>
        <v>0</v>
      </c>
    </row>
    <row r="17" spans="1:6" x14ac:dyDescent="0.15">
      <c r="A17" s="5" t="s">
        <v>190</v>
      </c>
      <c r="B17">
        <v>30227</v>
      </c>
      <c r="C17">
        <f t="shared" si="1"/>
        <v>610</v>
      </c>
      <c r="D17">
        <v>30415</v>
      </c>
      <c r="E17">
        <f t="shared" si="3"/>
        <v>618</v>
      </c>
      <c r="F17">
        <f t="shared" si="4"/>
        <v>-8</v>
      </c>
    </row>
    <row r="18" spans="1:6" x14ac:dyDescent="0.15">
      <c r="A18" s="1" t="s">
        <v>20</v>
      </c>
      <c r="B18">
        <v>33843</v>
      </c>
      <c r="C18">
        <f t="shared" si="1"/>
        <v>3616</v>
      </c>
      <c r="D18">
        <v>34031</v>
      </c>
      <c r="E18">
        <f t="shared" si="2"/>
        <v>3616</v>
      </c>
      <c r="F18">
        <f t="shared" si="0"/>
        <v>0</v>
      </c>
    </row>
    <row r="19" spans="1:6" x14ac:dyDescent="0.15">
      <c r="A19" s="5" t="s">
        <v>191</v>
      </c>
      <c r="B19">
        <v>36574</v>
      </c>
      <c r="C19">
        <f t="shared" si="1"/>
        <v>2731</v>
      </c>
      <c r="D19">
        <v>36762</v>
      </c>
      <c r="E19">
        <f t="shared" si="2"/>
        <v>2731</v>
      </c>
      <c r="F19">
        <f t="shared" si="0"/>
        <v>0</v>
      </c>
    </row>
    <row r="20" spans="1:6" x14ac:dyDescent="0.15">
      <c r="A20" s="1" t="s">
        <v>21</v>
      </c>
      <c r="B20">
        <v>39745</v>
      </c>
      <c r="C20">
        <f t="shared" si="1"/>
        <v>3171</v>
      </c>
      <c r="D20">
        <v>39930</v>
      </c>
      <c r="E20">
        <f t="shared" si="2"/>
        <v>3168</v>
      </c>
      <c r="F20">
        <f t="shared" si="0"/>
        <v>3</v>
      </c>
    </row>
    <row r="21" spans="1:6" x14ac:dyDescent="0.15">
      <c r="A21" s="1" t="s">
        <v>23</v>
      </c>
      <c r="B21">
        <v>43460</v>
      </c>
      <c r="C21">
        <f t="shared" si="1"/>
        <v>3715</v>
      </c>
      <c r="D21">
        <v>43591</v>
      </c>
      <c r="E21">
        <f t="shared" si="2"/>
        <v>3661</v>
      </c>
      <c r="F21">
        <f t="shared" si="0"/>
        <v>54</v>
      </c>
    </row>
    <row r="22" spans="1:6" x14ac:dyDescent="0.15">
      <c r="A22" s="5" t="s">
        <v>196</v>
      </c>
      <c r="B22">
        <v>45046</v>
      </c>
      <c r="C22">
        <f t="shared" si="1"/>
        <v>1586</v>
      </c>
      <c r="D22">
        <v>45177</v>
      </c>
      <c r="E22">
        <f t="shared" si="2"/>
        <v>1586</v>
      </c>
      <c r="F22">
        <f t="shared" si="0"/>
        <v>0</v>
      </c>
    </row>
    <row r="23" spans="1:6" x14ac:dyDescent="0.15">
      <c r="A23" s="5" t="s">
        <v>197</v>
      </c>
      <c r="B23">
        <v>46532</v>
      </c>
      <c r="C23">
        <f t="shared" si="1"/>
        <v>1486</v>
      </c>
      <c r="D23">
        <v>46666</v>
      </c>
      <c r="E23">
        <f t="shared" si="2"/>
        <v>1489</v>
      </c>
      <c r="F23">
        <f t="shared" si="0"/>
        <v>-3</v>
      </c>
    </row>
    <row r="24" spans="1:6" x14ac:dyDescent="0.15">
      <c r="A24" s="5" t="s">
        <v>198</v>
      </c>
      <c r="B24">
        <v>48336</v>
      </c>
      <c r="C24">
        <f t="shared" si="1"/>
        <v>1804</v>
      </c>
      <c r="D24">
        <v>48470</v>
      </c>
      <c r="E24">
        <f t="shared" si="2"/>
        <v>1804</v>
      </c>
      <c r="F24">
        <f t="shared" si="0"/>
        <v>0</v>
      </c>
    </row>
    <row r="25" spans="1:6" x14ac:dyDescent="0.15">
      <c r="A25" s="5" t="s">
        <v>199</v>
      </c>
      <c r="B25">
        <v>49205</v>
      </c>
      <c r="C25">
        <f t="shared" si="1"/>
        <v>869</v>
      </c>
      <c r="D25">
        <v>49339</v>
      </c>
      <c r="E25">
        <f t="shared" si="2"/>
        <v>869</v>
      </c>
      <c r="F25">
        <f t="shared" si="0"/>
        <v>0</v>
      </c>
    </row>
    <row r="26" spans="1:6" x14ac:dyDescent="0.15">
      <c r="A26" s="5" t="s">
        <v>200</v>
      </c>
      <c r="B26">
        <v>50366</v>
      </c>
      <c r="C26">
        <f t="shared" si="1"/>
        <v>1161</v>
      </c>
      <c r="D26">
        <v>50500</v>
      </c>
      <c r="E26">
        <f t="shared" si="2"/>
        <v>1161</v>
      </c>
      <c r="F26">
        <f t="shared" si="0"/>
        <v>0</v>
      </c>
    </row>
    <row r="27" spans="1:6" x14ac:dyDescent="0.15">
      <c r="A27" s="5" t="s">
        <v>202</v>
      </c>
      <c r="B27">
        <v>51225</v>
      </c>
      <c r="C27">
        <f t="shared" si="1"/>
        <v>859</v>
      </c>
      <c r="D27">
        <v>51359</v>
      </c>
      <c r="E27">
        <f t="shared" si="2"/>
        <v>859</v>
      </c>
      <c r="F27">
        <f t="shared" si="0"/>
        <v>0</v>
      </c>
    </row>
    <row r="28" spans="1:6" x14ac:dyDescent="0.15">
      <c r="A28" s="5" t="s">
        <v>203</v>
      </c>
      <c r="B28">
        <v>51674</v>
      </c>
      <c r="C28">
        <f t="shared" si="1"/>
        <v>449</v>
      </c>
      <c r="D28">
        <v>51808</v>
      </c>
      <c r="E28">
        <f t="shared" si="2"/>
        <v>449</v>
      </c>
      <c r="F28">
        <f t="shared" si="0"/>
        <v>0</v>
      </c>
    </row>
    <row r="29" spans="1:6" x14ac:dyDescent="0.15">
      <c r="A29" s="5" t="s">
        <v>201</v>
      </c>
      <c r="B29">
        <v>54937</v>
      </c>
      <c r="C29">
        <f t="shared" si="1"/>
        <v>3263</v>
      </c>
      <c r="D29">
        <v>55071</v>
      </c>
      <c r="E29">
        <f t="shared" si="2"/>
        <v>3263</v>
      </c>
      <c r="F29">
        <f t="shared" si="0"/>
        <v>0</v>
      </c>
    </row>
    <row r="30" spans="1:6" x14ac:dyDescent="0.15">
      <c r="A30" s="5" t="s">
        <v>204</v>
      </c>
      <c r="B30">
        <v>57950</v>
      </c>
      <c r="C30">
        <f t="shared" si="1"/>
        <v>3013</v>
      </c>
      <c r="D30">
        <v>58095</v>
      </c>
      <c r="E30">
        <f t="shared" si="2"/>
        <v>3024</v>
      </c>
      <c r="F30">
        <f t="shared" si="0"/>
        <v>-11</v>
      </c>
    </row>
    <row r="31" spans="1:6" x14ac:dyDescent="0.15">
      <c r="A31" s="5" t="s">
        <v>205</v>
      </c>
      <c r="B31">
        <v>58593</v>
      </c>
      <c r="C31">
        <f t="shared" si="1"/>
        <v>643</v>
      </c>
      <c r="D31">
        <v>58738</v>
      </c>
      <c r="E31">
        <f t="shared" si="2"/>
        <v>643</v>
      </c>
      <c r="F31">
        <f t="shared" si="0"/>
        <v>0</v>
      </c>
    </row>
    <row r="32" spans="1:6" x14ac:dyDescent="0.15">
      <c r="A32" s="1" t="s">
        <v>22</v>
      </c>
      <c r="B32">
        <v>59842</v>
      </c>
      <c r="C32">
        <f t="shared" si="1"/>
        <v>1249</v>
      </c>
      <c r="D32">
        <v>59996</v>
      </c>
      <c r="E32">
        <f t="shared" si="2"/>
        <v>1258</v>
      </c>
      <c r="F32">
        <f t="shared" si="0"/>
        <v>-9</v>
      </c>
    </row>
    <row r="33" spans="1:6" x14ac:dyDescent="0.15">
      <c r="F33">
        <f>SUM(F2:F32)</f>
        <v>-154</v>
      </c>
    </row>
    <row r="34" spans="1:6" x14ac:dyDescent="0.15">
      <c r="A34" s="1" t="s">
        <v>24</v>
      </c>
      <c r="B34">
        <v>59.727500599999999</v>
      </c>
    </row>
    <row r="35" spans="1:6" x14ac:dyDescent="0.15">
      <c r="B35">
        <f>B32/B34</f>
        <v>1001.9170298246165</v>
      </c>
      <c r="D35">
        <f>D32/B34</f>
        <v>1004.495406593324</v>
      </c>
      <c r="F35" s="2">
        <f>F33/B34</f>
        <v>-2.5783767687074453</v>
      </c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A01AC-49A2-4BE9-9D4D-772AC82B246A}">
  <dimension ref="A1:I14"/>
  <sheetViews>
    <sheetView workbookViewId="0">
      <selection activeCell="D14" sqref="D14"/>
    </sheetView>
  </sheetViews>
  <sheetFormatPr defaultColWidth="13.7109375" defaultRowHeight="12" x14ac:dyDescent="0.15"/>
  <cols>
    <col min="1" max="1" width="3.42578125" customWidth="1"/>
    <col min="2" max="3" width="6.7109375" bestFit="1" customWidth="1"/>
    <col min="4" max="4" width="6.7109375" customWidth="1"/>
    <col min="5" max="6" width="6.7109375" bestFit="1" customWidth="1"/>
    <col min="7" max="7" width="6.7109375" customWidth="1"/>
    <col min="8" max="8" width="7.7109375" bestFit="1" customWidth="1"/>
    <col min="9" max="9" width="6.7109375" customWidth="1"/>
    <col min="10" max="10" width="8.85546875" customWidth="1"/>
    <col min="11" max="11" width="9.42578125" customWidth="1"/>
    <col min="12" max="12" width="8.42578125" customWidth="1"/>
    <col min="14" max="14" width="7.42578125" customWidth="1"/>
  </cols>
  <sheetData>
    <row r="1" spans="1:9" s="1" customFormat="1" x14ac:dyDescent="0.15">
      <c r="A1" s="5" t="s">
        <v>51</v>
      </c>
      <c r="B1" s="5" t="s">
        <v>52</v>
      </c>
      <c r="C1" s="5" t="s">
        <v>6</v>
      </c>
      <c r="D1" s="5" t="s">
        <v>77</v>
      </c>
      <c r="E1" s="1" t="s">
        <v>5</v>
      </c>
      <c r="F1" s="1" t="s">
        <v>6</v>
      </c>
      <c r="G1" s="5" t="s">
        <v>80</v>
      </c>
      <c r="H1" s="5" t="s">
        <v>78</v>
      </c>
      <c r="I1" s="5" t="s">
        <v>79</v>
      </c>
    </row>
    <row r="2" spans="1:9" x14ac:dyDescent="0.15">
      <c r="A2" s="1">
        <v>1</v>
      </c>
      <c r="B2">
        <v>1168</v>
      </c>
      <c r="C2">
        <f>B2</f>
        <v>1168</v>
      </c>
      <c r="D2">
        <v>268</v>
      </c>
      <c r="E2">
        <v>1050</v>
      </c>
      <c r="F2">
        <f>E2</f>
        <v>1050</v>
      </c>
      <c r="G2">
        <v>240</v>
      </c>
      <c r="H2">
        <f>C2-F2</f>
        <v>118</v>
      </c>
      <c r="I2">
        <f>D2-G2</f>
        <v>28</v>
      </c>
    </row>
    <row r="3" spans="1:9" x14ac:dyDescent="0.15">
      <c r="A3" s="1">
        <v>2</v>
      </c>
      <c r="B3">
        <v>2194</v>
      </c>
      <c r="C3">
        <f t="shared" ref="C3:C10" si="0">B3-B2</f>
        <v>1026</v>
      </c>
      <c r="D3">
        <v>216</v>
      </c>
      <c r="E3">
        <v>1970</v>
      </c>
      <c r="F3">
        <f>E3-E2</f>
        <v>920</v>
      </c>
      <c r="G3">
        <v>200</v>
      </c>
      <c r="H3">
        <f>C3-F3</f>
        <v>106</v>
      </c>
      <c r="I3">
        <f t="shared" ref="I3:I11" si="1">D3-G3</f>
        <v>16</v>
      </c>
    </row>
    <row r="4" spans="1:9" x14ac:dyDescent="0.15">
      <c r="A4" s="1">
        <v>3</v>
      </c>
      <c r="B4">
        <v>3255</v>
      </c>
      <c r="C4">
        <f t="shared" si="0"/>
        <v>1061</v>
      </c>
      <c r="D4">
        <v>251</v>
      </c>
      <c r="E4">
        <v>2920</v>
      </c>
      <c r="F4">
        <f t="shared" ref="F4:F10" si="2">E4-E3</f>
        <v>950</v>
      </c>
      <c r="G4">
        <v>230</v>
      </c>
      <c r="H4">
        <f>C4-F4</f>
        <v>111</v>
      </c>
      <c r="I4">
        <f t="shared" si="1"/>
        <v>21</v>
      </c>
    </row>
    <row r="5" spans="1:9" x14ac:dyDescent="0.15">
      <c r="A5" s="1">
        <v>4</v>
      </c>
      <c r="B5">
        <v>4452</v>
      </c>
      <c r="C5">
        <f t="shared" si="0"/>
        <v>1197</v>
      </c>
      <c r="D5">
        <v>297</v>
      </c>
      <c r="E5">
        <v>4098</v>
      </c>
      <c r="F5">
        <f t="shared" si="2"/>
        <v>1178</v>
      </c>
      <c r="G5">
        <v>278</v>
      </c>
      <c r="H5">
        <f t="shared" ref="H5:H10" si="3">C5-F5</f>
        <v>19</v>
      </c>
      <c r="I5">
        <f t="shared" si="1"/>
        <v>19</v>
      </c>
    </row>
    <row r="6" spans="1:9" x14ac:dyDescent="0.15">
      <c r="A6" s="1">
        <v>5</v>
      </c>
      <c r="B6">
        <v>5670</v>
      </c>
      <c r="C6">
        <f t="shared" si="0"/>
        <v>1218</v>
      </c>
      <c r="D6">
        <v>318</v>
      </c>
      <c r="E6">
        <v>5208</v>
      </c>
      <c r="F6">
        <f t="shared" si="2"/>
        <v>1110</v>
      </c>
      <c r="G6">
        <v>300</v>
      </c>
      <c r="H6">
        <f t="shared" si="3"/>
        <v>108</v>
      </c>
      <c r="I6">
        <f t="shared" si="1"/>
        <v>18</v>
      </c>
    </row>
    <row r="7" spans="1:9" x14ac:dyDescent="0.15">
      <c r="A7" s="1">
        <v>6</v>
      </c>
      <c r="B7">
        <v>6954</v>
      </c>
      <c r="C7">
        <f t="shared" si="0"/>
        <v>1284</v>
      </c>
      <c r="D7">
        <v>294</v>
      </c>
      <c r="E7">
        <v>6286</v>
      </c>
      <c r="F7">
        <f t="shared" si="2"/>
        <v>1078</v>
      </c>
      <c r="G7">
        <v>268</v>
      </c>
      <c r="H7">
        <f t="shared" si="3"/>
        <v>206</v>
      </c>
      <c r="I7">
        <f t="shared" si="1"/>
        <v>26</v>
      </c>
    </row>
    <row r="8" spans="1:9" x14ac:dyDescent="0.15">
      <c r="A8" s="1">
        <v>7</v>
      </c>
      <c r="B8">
        <v>8262</v>
      </c>
      <c r="C8">
        <f t="shared" si="0"/>
        <v>1308</v>
      </c>
      <c r="D8">
        <v>318</v>
      </c>
      <c r="E8">
        <v>7554</v>
      </c>
      <c r="F8">
        <f t="shared" si="2"/>
        <v>1268</v>
      </c>
      <c r="G8">
        <v>278</v>
      </c>
      <c r="H8">
        <f t="shared" si="3"/>
        <v>40</v>
      </c>
      <c r="I8">
        <f t="shared" si="1"/>
        <v>40</v>
      </c>
    </row>
    <row r="9" spans="1:9" x14ac:dyDescent="0.15">
      <c r="A9" s="1">
        <v>8</v>
      </c>
      <c r="B9">
        <v>9576</v>
      </c>
      <c r="C9">
        <f t="shared" si="0"/>
        <v>1314</v>
      </c>
      <c r="D9">
        <v>324</v>
      </c>
      <c r="E9">
        <v>8754</v>
      </c>
      <c r="F9">
        <f t="shared" si="2"/>
        <v>1200</v>
      </c>
      <c r="G9">
        <v>300</v>
      </c>
      <c r="H9">
        <f>C9-F9</f>
        <v>114</v>
      </c>
      <c r="I9">
        <f t="shared" si="1"/>
        <v>24</v>
      </c>
    </row>
    <row r="10" spans="1:9" x14ac:dyDescent="0.15">
      <c r="A10" s="1">
        <v>9</v>
      </c>
      <c r="B10">
        <v>11306</v>
      </c>
      <c r="C10">
        <f t="shared" si="0"/>
        <v>1730</v>
      </c>
      <c r="D10">
        <v>380</v>
      </c>
      <c r="E10">
        <v>10358</v>
      </c>
      <c r="F10">
        <f t="shared" si="2"/>
        <v>1604</v>
      </c>
      <c r="G10">
        <v>344</v>
      </c>
      <c r="H10">
        <f t="shared" si="3"/>
        <v>126</v>
      </c>
      <c r="I10">
        <f t="shared" si="1"/>
        <v>36</v>
      </c>
    </row>
    <row r="11" spans="1:9" x14ac:dyDescent="0.15">
      <c r="C11">
        <f>SUM(C2:C10)</f>
        <v>11306</v>
      </c>
      <c r="D11">
        <f>SUM(D2:D10)</f>
        <v>2666</v>
      </c>
      <c r="F11">
        <f>SUM(F2:F10)</f>
        <v>10358</v>
      </c>
      <c r="G11">
        <f>SUM(G2:G10)</f>
        <v>2438</v>
      </c>
      <c r="H11">
        <f>SUM(H2:H10)</f>
        <v>948</v>
      </c>
      <c r="I11">
        <f t="shared" si="1"/>
        <v>228</v>
      </c>
    </row>
    <row r="14" spans="1:9" x14ac:dyDescent="0.15">
      <c r="H14" s="2"/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7EB8E-C7CC-4AE7-ABE1-911F87F97A87}">
  <dimension ref="A1:F14"/>
  <sheetViews>
    <sheetView workbookViewId="0">
      <selection activeCell="F15" sqref="F15"/>
    </sheetView>
  </sheetViews>
  <sheetFormatPr defaultRowHeight="12" x14ac:dyDescent="0.15"/>
  <cols>
    <col min="1" max="1" width="4.7109375" style="10" bestFit="1" customWidth="1"/>
    <col min="4" max="4" width="6.7109375" bestFit="1" customWidth="1"/>
  </cols>
  <sheetData>
    <row r="1" spans="1:6" s="1" customFormat="1" x14ac:dyDescent="0.15">
      <c r="A1" s="10"/>
      <c r="B1" s="5" t="s">
        <v>75</v>
      </c>
      <c r="C1" s="5"/>
      <c r="D1" s="5" t="s">
        <v>76</v>
      </c>
      <c r="E1" s="5"/>
    </row>
    <row r="2" spans="1:6" x14ac:dyDescent="0.15">
      <c r="A2" s="9" t="s">
        <v>63</v>
      </c>
      <c r="B2">
        <v>3071</v>
      </c>
      <c r="C2">
        <f>B2</f>
        <v>3071</v>
      </c>
      <c r="D2">
        <v>3071</v>
      </c>
      <c r="E2">
        <f>D2</f>
        <v>3071</v>
      </c>
      <c r="F2">
        <f>C2-E2</f>
        <v>0</v>
      </c>
    </row>
    <row r="3" spans="1:6" x14ac:dyDescent="0.15">
      <c r="A3" s="9" t="s">
        <v>64</v>
      </c>
      <c r="B3">
        <v>6047</v>
      </c>
      <c r="C3">
        <f>B3-B2</f>
        <v>2976</v>
      </c>
      <c r="D3">
        <v>6060</v>
      </c>
      <c r="E3">
        <f>D3-D2</f>
        <v>2989</v>
      </c>
      <c r="F3">
        <f t="shared" ref="F3:F13" si="0">C3-E3</f>
        <v>-13</v>
      </c>
    </row>
    <row r="4" spans="1:6" x14ac:dyDescent="0.15">
      <c r="A4" s="9" t="s">
        <v>65</v>
      </c>
      <c r="B4">
        <v>10617</v>
      </c>
      <c r="C4">
        <f t="shared" ref="C4:E13" si="1">B4-B3</f>
        <v>4570</v>
      </c>
      <c r="D4">
        <v>10633</v>
      </c>
      <c r="E4">
        <f t="shared" si="1"/>
        <v>4573</v>
      </c>
      <c r="F4">
        <f t="shared" si="0"/>
        <v>-3</v>
      </c>
    </row>
    <row r="5" spans="1:6" x14ac:dyDescent="0.15">
      <c r="A5" s="9" t="s">
        <v>66</v>
      </c>
      <c r="B5">
        <v>13859</v>
      </c>
      <c r="C5">
        <f t="shared" si="1"/>
        <v>3242</v>
      </c>
      <c r="D5">
        <v>13874</v>
      </c>
      <c r="E5">
        <f t="shared" si="1"/>
        <v>3241</v>
      </c>
      <c r="F5">
        <f t="shared" si="0"/>
        <v>1</v>
      </c>
    </row>
    <row r="6" spans="1:6" x14ac:dyDescent="0.15">
      <c r="A6" s="9" t="s">
        <v>67</v>
      </c>
      <c r="B6">
        <v>16805</v>
      </c>
      <c r="C6">
        <f t="shared" si="1"/>
        <v>2946</v>
      </c>
      <c r="D6">
        <v>16819</v>
      </c>
      <c r="E6">
        <f t="shared" si="1"/>
        <v>2945</v>
      </c>
      <c r="F6">
        <f t="shared" si="0"/>
        <v>1</v>
      </c>
    </row>
    <row r="7" spans="1:6" x14ac:dyDescent="0.15">
      <c r="A7" s="9" t="s">
        <v>68</v>
      </c>
      <c r="B7">
        <v>24186</v>
      </c>
      <c r="C7">
        <f t="shared" si="1"/>
        <v>7381</v>
      </c>
      <c r="D7">
        <v>24370</v>
      </c>
      <c r="E7">
        <f t="shared" si="1"/>
        <v>7551</v>
      </c>
      <c r="F7">
        <f t="shared" si="0"/>
        <v>-170</v>
      </c>
    </row>
    <row r="8" spans="1:6" x14ac:dyDescent="0.15">
      <c r="A8" s="9" t="s">
        <v>69</v>
      </c>
      <c r="B8">
        <v>29019</v>
      </c>
      <c r="C8">
        <f t="shared" si="1"/>
        <v>4833</v>
      </c>
      <c r="D8">
        <v>29412</v>
      </c>
      <c r="E8">
        <f t="shared" si="1"/>
        <v>5042</v>
      </c>
      <c r="F8">
        <f t="shared" si="0"/>
        <v>-209</v>
      </c>
    </row>
    <row r="9" spans="1:6" x14ac:dyDescent="0.15">
      <c r="A9" s="9" t="s">
        <v>70</v>
      </c>
      <c r="B9">
        <v>32452</v>
      </c>
      <c r="C9">
        <f t="shared" si="1"/>
        <v>3433</v>
      </c>
      <c r="D9">
        <v>33009</v>
      </c>
      <c r="E9">
        <f t="shared" si="1"/>
        <v>3597</v>
      </c>
      <c r="F9">
        <f t="shared" si="0"/>
        <v>-164</v>
      </c>
    </row>
    <row r="10" spans="1:6" x14ac:dyDescent="0.15">
      <c r="A10" s="9" t="s">
        <v>71</v>
      </c>
      <c r="B10">
        <v>37363</v>
      </c>
      <c r="C10">
        <f t="shared" si="1"/>
        <v>4911</v>
      </c>
      <c r="D10">
        <v>37867</v>
      </c>
      <c r="E10">
        <f t="shared" si="1"/>
        <v>4858</v>
      </c>
      <c r="F10">
        <f t="shared" si="0"/>
        <v>53</v>
      </c>
    </row>
    <row r="11" spans="1:6" x14ac:dyDescent="0.15">
      <c r="A11" s="9" t="s">
        <v>72</v>
      </c>
      <c r="B11">
        <v>41837</v>
      </c>
      <c r="C11">
        <f t="shared" si="1"/>
        <v>4474</v>
      </c>
      <c r="D11">
        <v>42412</v>
      </c>
      <c r="E11">
        <f t="shared" si="1"/>
        <v>4545</v>
      </c>
      <c r="F11">
        <f t="shared" si="0"/>
        <v>-71</v>
      </c>
    </row>
    <row r="12" spans="1:6" x14ac:dyDescent="0.15">
      <c r="A12" s="9" t="s">
        <v>73</v>
      </c>
      <c r="B12">
        <v>45966</v>
      </c>
      <c r="C12">
        <f t="shared" si="1"/>
        <v>4129</v>
      </c>
      <c r="D12">
        <v>46567</v>
      </c>
      <c r="E12">
        <f t="shared" si="1"/>
        <v>4155</v>
      </c>
      <c r="F12">
        <f t="shared" si="0"/>
        <v>-26</v>
      </c>
    </row>
    <row r="13" spans="1:6" x14ac:dyDescent="0.15">
      <c r="A13" s="9" t="s">
        <v>74</v>
      </c>
      <c r="B13">
        <v>53739</v>
      </c>
      <c r="C13">
        <f t="shared" si="1"/>
        <v>7773</v>
      </c>
      <c r="D13">
        <v>54291</v>
      </c>
      <c r="E13">
        <f t="shared" si="1"/>
        <v>7724</v>
      </c>
      <c r="F13">
        <f t="shared" si="0"/>
        <v>49</v>
      </c>
    </row>
    <row r="14" spans="1:6" x14ac:dyDescent="0.15">
      <c r="F14">
        <f>SUM(F2:F13)</f>
        <v>-552</v>
      </c>
    </row>
  </sheetData>
  <phoneticPr fontId="4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E3A4-6E76-475D-89EB-127CC869B51B}">
  <dimension ref="A1:J40"/>
  <sheetViews>
    <sheetView workbookViewId="0">
      <selection sqref="A1:B9"/>
    </sheetView>
  </sheetViews>
  <sheetFormatPr defaultRowHeight="12" x14ac:dyDescent="0.15"/>
  <cols>
    <col min="1" max="1" width="12.28515625" bestFit="1" customWidth="1"/>
    <col min="2" max="2" width="6.7109375" bestFit="1" customWidth="1"/>
    <col min="3" max="4" width="5.7109375" customWidth="1"/>
    <col min="6" max="7" width="5.7109375" bestFit="1" customWidth="1"/>
    <col min="8" max="8" width="3.85546875" customWidth="1"/>
    <col min="10" max="10" width="5.7109375" bestFit="1" customWidth="1"/>
  </cols>
  <sheetData>
    <row r="1" spans="1:9" x14ac:dyDescent="0.15">
      <c r="A1" s="8" t="s">
        <v>54</v>
      </c>
      <c r="B1">
        <v>2828</v>
      </c>
      <c r="C1">
        <f>B1</f>
        <v>2828</v>
      </c>
      <c r="F1">
        <v>6401</v>
      </c>
      <c r="I1">
        <f>F1-4</f>
        <v>6397</v>
      </c>
    </row>
    <row r="2" spans="1:9" x14ac:dyDescent="0.15">
      <c r="A2" s="8" t="s">
        <v>55</v>
      </c>
      <c r="B2">
        <v>3866</v>
      </c>
      <c r="C2">
        <f>B2-B1</f>
        <v>1038</v>
      </c>
      <c r="F2">
        <v>6407</v>
      </c>
      <c r="I2">
        <f t="shared" ref="I2:I40" si="0">F2-4</f>
        <v>6403</v>
      </c>
    </row>
    <row r="3" spans="1:9" x14ac:dyDescent="0.15">
      <c r="A3" s="8" t="s">
        <v>56</v>
      </c>
      <c r="B3">
        <v>5317</v>
      </c>
      <c r="C3">
        <f t="shared" ref="C3:C9" si="1">B3-B2</f>
        <v>1451</v>
      </c>
      <c r="F3">
        <v>6413</v>
      </c>
      <c r="I3">
        <f t="shared" si="0"/>
        <v>6409</v>
      </c>
    </row>
    <row r="4" spans="1:9" x14ac:dyDescent="0.15">
      <c r="A4" s="8" t="s">
        <v>57</v>
      </c>
      <c r="B4">
        <v>7675</v>
      </c>
      <c r="C4">
        <f t="shared" si="1"/>
        <v>2358</v>
      </c>
      <c r="F4">
        <v>6420</v>
      </c>
      <c r="I4">
        <f t="shared" si="0"/>
        <v>6416</v>
      </c>
    </row>
    <row r="5" spans="1:9" x14ac:dyDescent="0.15">
      <c r="A5" s="8" t="s">
        <v>60</v>
      </c>
      <c r="B5">
        <v>10546</v>
      </c>
      <c r="C5">
        <f t="shared" si="1"/>
        <v>2871</v>
      </c>
      <c r="F5">
        <v>6440</v>
      </c>
      <c r="I5">
        <f t="shared" si="0"/>
        <v>6436</v>
      </c>
    </row>
    <row r="6" spans="1:9" x14ac:dyDescent="0.15">
      <c r="A6" s="8" t="s">
        <v>61</v>
      </c>
      <c r="B6">
        <v>13765</v>
      </c>
      <c r="C6">
        <f t="shared" si="1"/>
        <v>3219</v>
      </c>
      <c r="F6">
        <v>6453</v>
      </c>
      <c r="I6">
        <f t="shared" si="0"/>
        <v>6449</v>
      </c>
    </row>
    <row r="7" spans="1:9" x14ac:dyDescent="0.15">
      <c r="A7" s="8" t="s">
        <v>58</v>
      </c>
      <c r="B7">
        <v>16709</v>
      </c>
      <c r="C7">
        <f t="shared" si="1"/>
        <v>2944</v>
      </c>
      <c r="F7">
        <v>6459</v>
      </c>
      <c r="I7">
        <f t="shared" si="0"/>
        <v>6455</v>
      </c>
    </row>
    <row r="8" spans="1:9" x14ac:dyDescent="0.15">
      <c r="A8" s="8" t="s">
        <v>59</v>
      </c>
      <c r="B8">
        <v>20087</v>
      </c>
      <c r="C8">
        <f t="shared" si="1"/>
        <v>3378</v>
      </c>
      <c r="F8">
        <v>6473</v>
      </c>
      <c r="I8">
        <f t="shared" si="0"/>
        <v>6469</v>
      </c>
    </row>
    <row r="9" spans="1:9" x14ac:dyDescent="0.15">
      <c r="A9" s="8" t="s">
        <v>62</v>
      </c>
      <c r="B9">
        <v>21204</v>
      </c>
      <c r="C9">
        <f t="shared" si="1"/>
        <v>1117</v>
      </c>
      <c r="F9">
        <v>6492</v>
      </c>
      <c r="I9">
        <f t="shared" si="0"/>
        <v>6488</v>
      </c>
    </row>
    <row r="10" spans="1:9" x14ac:dyDescent="0.15">
      <c r="F10">
        <v>6505</v>
      </c>
      <c r="I10">
        <f t="shared" si="0"/>
        <v>6501</v>
      </c>
    </row>
    <row r="11" spans="1:9" x14ac:dyDescent="0.15">
      <c r="F11">
        <v>6524</v>
      </c>
      <c r="I11">
        <f t="shared" si="0"/>
        <v>6520</v>
      </c>
    </row>
    <row r="12" spans="1:9" x14ac:dyDescent="0.15">
      <c r="F12">
        <v>6543</v>
      </c>
      <c r="I12">
        <f t="shared" si="0"/>
        <v>6539</v>
      </c>
    </row>
    <row r="13" spans="1:9" x14ac:dyDescent="0.15">
      <c r="F13">
        <v>6556</v>
      </c>
      <c r="I13">
        <f t="shared" si="0"/>
        <v>6552</v>
      </c>
    </row>
    <row r="14" spans="1:9" x14ac:dyDescent="0.15">
      <c r="F14">
        <v>6575</v>
      </c>
      <c r="I14">
        <f t="shared" si="0"/>
        <v>6571</v>
      </c>
    </row>
    <row r="15" spans="1:9" x14ac:dyDescent="0.15">
      <c r="F15">
        <v>6595</v>
      </c>
      <c r="I15">
        <f t="shared" si="0"/>
        <v>6591</v>
      </c>
    </row>
    <row r="16" spans="1:9" x14ac:dyDescent="0.15">
      <c r="F16">
        <v>6601</v>
      </c>
      <c r="I16">
        <f t="shared" si="0"/>
        <v>6597</v>
      </c>
    </row>
    <row r="17" spans="6:10" x14ac:dyDescent="0.15">
      <c r="F17">
        <v>6607</v>
      </c>
      <c r="I17">
        <f t="shared" si="0"/>
        <v>6603</v>
      </c>
    </row>
    <row r="18" spans="6:10" x14ac:dyDescent="0.15">
      <c r="F18">
        <v>6613</v>
      </c>
      <c r="I18">
        <f t="shared" si="0"/>
        <v>6609</v>
      </c>
    </row>
    <row r="19" spans="6:10" x14ac:dyDescent="0.15">
      <c r="F19">
        <v>6619</v>
      </c>
      <c r="I19">
        <f t="shared" si="0"/>
        <v>6615</v>
      </c>
    </row>
    <row r="20" spans="6:10" x14ac:dyDescent="0.15">
      <c r="G20">
        <v>6607</v>
      </c>
      <c r="J20">
        <f>G20-13</f>
        <v>6594</v>
      </c>
    </row>
    <row r="21" spans="6:10" x14ac:dyDescent="0.15">
      <c r="F21">
        <v>6627</v>
      </c>
      <c r="I21">
        <f t="shared" si="0"/>
        <v>6623</v>
      </c>
    </row>
    <row r="22" spans="6:10" x14ac:dyDescent="0.15">
      <c r="G22">
        <v>6633</v>
      </c>
      <c r="J22">
        <f>G22-13</f>
        <v>6620</v>
      </c>
    </row>
    <row r="23" spans="6:10" x14ac:dyDescent="0.15">
      <c r="F23">
        <v>6648</v>
      </c>
      <c r="I23">
        <f t="shared" si="0"/>
        <v>6644</v>
      </c>
    </row>
    <row r="24" spans="6:10" x14ac:dyDescent="0.15">
      <c r="G24">
        <v>6659</v>
      </c>
      <c r="J24">
        <f>G24-13</f>
        <v>6646</v>
      </c>
    </row>
    <row r="25" spans="6:10" x14ac:dyDescent="0.15">
      <c r="F25">
        <v>6660</v>
      </c>
      <c r="I25">
        <f t="shared" si="0"/>
        <v>6656</v>
      </c>
    </row>
    <row r="26" spans="6:10" x14ac:dyDescent="0.15">
      <c r="F26">
        <v>6666</v>
      </c>
      <c r="I26">
        <f t="shared" si="0"/>
        <v>6662</v>
      </c>
    </row>
    <row r="27" spans="6:10" x14ac:dyDescent="0.15">
      <c r="F27">
        <v>6679</v>
      </c>
      <c r="I27">
        <f t="shared" si="0"/>
        <v>6675</v>
      </c>
    </row>
    <row r="28" spans="6:10" x14ac:dyDescent="0.15">
      <c r="G28">
        <v>6684</v>
      </c>
      <c r="J28">
        <f>G28-13</f>
        <v>6671</v>
      </c>
    </row>
    <row r="29" spans="6:10" x14ac:dyDescent="0.15">
      <c r="F29">
        <v>6697</v>
      </c>
      <c r="I29">
        <f t="shared" si="0"/>
        <v>6693</v>
      </c>
    </row>
    <row r="30" spans="6:10" x14ac:dyDescent="0.15">
      <c r="F30">
        <v>6710</v>
      </c>
      <c r="I30">
        <f t="shared" si="0"/>
        <v>6706</v>
      </c>
    </row>
    <row r="31" spans="6:10" x14ac:dyDescent="0.15">
      <c r="G31">
        <v>6710</v>
      </c>
      <c r="J31">
        <f>G31-13</f>
        <v>6697</v>
      </c>
    </row>
    <row r="32" spans="6:10" x14ac:dyDescent="0.15">
      <c r="F32">
        <v>6730</v>
      </c>
      <c r="I32">
        <f t="shared" si="0"/>
        <v>6726</v>
      </c>
    </row>
    <row r="33" spans="6:10" x14ac:dyDescent="0.15">
      <c r="G33">
        <v>6736</v>
      </c>
      <c r="J33">
        <f>G33-13</f>
        <v>6723</v>
      </c>
    </row>
    <row r="34" spans="6:10" x14ac:dyDescent="0.15">
      <c r="F34">
        <v>6749</v>
      </c>
      <c r="I34">
        <f t="shared" si="0"/>
        <v>6745</v>
      </c>
    </row>
    <row r="35" spans="6:10" x14ac:dyDescent="0.15">
      <c r="F35">
        <v>6762</v>
      </c>
      <c r="I35">
        <f t="shared" si="0"/>
        <v>6758</v>
      </c>
    </row>
    <row r="36" spans="6:10" x14ac:dyDescent="0.15">
      <c r="G36">
        <v>6762</v>
      </c>
      <c r="J36">
        <f>G36-13</f>
        <v>6749</v>
      </c>
    </row>
    <row r="37" spans="6:10" x14ac:dyDescent="0.15">
      <c r="F37">
        <v>6782</v>
      </c>
      <c r="I37">
        <f t="shared" si="0"/>
        <v>6778</v>
      </c>
    </row>
    <row r="38" spans="6:10" x14ac:dyDescent="0.15">
      <c r="G38">
        <v>6787</v>
      </c>
      <c r="J38">
        <f>G38-13</f>
        <v>6774</v>
      </c>
    </row>
    <row r="39" spans="6:10" x14ac:dyDescent="0.15">
      <c r="G39">
        <v>6800</v>
      </c>
      <c r="J39">
        <f>G39-13</f>
        <v>6787</v>
      </c>
    </row>
    <row r="40" spans="6:10" x14ac:dyDescent="0.15">
      <c r="F40">
        <v>6801</v>
      </c>
      <c r="I40">
        <f t="shared" si="0"/>
        <v>6797</v>
      </c>
    </row>
  </sheetData>
  <phoneticPr fontId="4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9BA3-1247-42B1-9E45-3B169C54D9C8}">
  <dimension ref="A1:I23"/>
  <sheetViews>
    <sheetView workbookViewId="0">
      <selection activeCell="I4" sqref="I4"/>
    </sheetView>
  </sheetViews>
  <sheetFormatPr defaultColWidth="13.7109375" defaultRowHeight="12" x14ac:dyDescent="0.15"/>
  <cols>
    <col min="1" max="1" width="3.42578125" customWidth="1"/>
    <col min="2" max="2" width="6.7109375" bestFit="1" customWidth="1"/>
    <col min="3" max="3" width="7.7109375" bestFit="1" customWidth="1"/>
    <col min="4" max="4" width="9.42578125" customWidth="1"/>
    <col min="5" max="7" width="4.7109375" bestFit="1" customWidth="1"/>
    <col min="8" max="8" width="3.7109375" customWidth="1"/>
  </cols>
  <sheetData>
    <row r="1" spans="1:9" s="1" customFormat="1" x14ac:dyDescent="0.15">
      <c r="A1" s="5" t="s">
        <v>51</v>
      </c>
      <c r="B1" s="5" t="s">
        <v>52</v>
      </c>
      <c r="C1" s="1" t="s">
        <v>6</v>
      </c>
      <c r="I1" s="5" t="s">
        <v>53</v>
      </c>
    </row>
    <row r="2" spans="1:9" x14ac:dyDescent="0.15">
      <c r="A2" s="1">
        <v>1</v>
      </c>
      <c r="B2">
        <v>3025</v>
      </c>
      <c r="C2">
        <f>B2</f>
        <v>3025</v>
      </c>
      <c r="D2" s="6">
        <f t="shared" ref="D2:D21" si="0">C2/$B$23</f>
        <v>50.416666666666664</v>
      </c>
      <c r="E2">
        <v>362</v>
      </c>
      <c r="G2">
        <f>E2-F2</f>
        <v>362</v>
      </c>
      <c r="I2">
        <v>3037</v>
      </c>
    </row>
    <row r="3" spans="1:9" x14ac:dyDescent="0.15">
      <c r="A3" s="1">
        <v>2</v>
      </c>
      <c r="B3">
        <v>6010</v>
      </c>
      <c r="C3">
        <f>B3-B2</f>
        <v>2985</v>
      </c>
      <c r="D3" s="6">
        <f t="shared" si="0"/>
        <v>49.75</v>
      </c>
      <c r="E3">
        <v>362</v>
      </c>
      <c r="G3">
        <f t="shared" ref="G3:G21" si="1">E3-F3</f>
        <v>362</v>
      </c>
      <c r="I3">
        <v>6047</v>
      </c>
    </row>
    <row r="4" spans="1:9" x14ac:dyDescent="0.15">
      <c r="A4" s="1">
        <v>3</v>
      </c>
      <c r="B4">
        <v>9089</v>
      </c>
      <c r="C4">
        <f>B4-B3</f>
        <v>3079</v>
      </c>
      <c r="D4" s="6">
        <f t="shared" si="0"/>
        <v>51.31666666666667</v>
      </c>
      <c r="E4">
        <v>361</v>
      </c>
      <c r="G4">
        <f t="shared" si="1"/>
        <v>361</v>
      </c>
    </row>
    <row r="5" spans="1:9" x14ac:dyDescent="0.15">
      <c r="A5" s="1">
        <v>4</v>
      </c>
      <c r="B5">
        <v>12133</v>
      </c>
      <c r="C5">
        <f t="shared" ref="C5:C21" si="2">B5-B4</f>
        <v>3044</v>
      </c>
      <c r="D5" s="6">
        <f t="shared" si="0"/>
        <v>50.733333333333334</v>
      </c>
      <c r="E5">
        <v>362</v>
      </c>
      <c r="G5">
        <f t="shared" si="1"/>
        <v>362</v>
      </c>
    </row>
    <row r="6" spans="1:9" x14ac:dyDescent="0.15">
      <c r="A6" s="1">
        <v>5</v>
      </c>
      <c r="B6">
        <v>15117</v>
      </c>
      <c r="C6">
        <f t="shared" si="2"/>
        <v>2984</v>
      </c>
      <c r="D6" s="6">
        <f t="shared" si="0"/>
        <v>49.733333333333334</v>
      </c>
      <c r="E6">
        <v>363</v>
      </c>
      <c r="G6">
        <f t="shared" si="1"/>
        <v>363</v>
      </c>
    </row>
    <row r="7" spans="1:9" x14ac:dyDescent="0.15">
      <c r="A7" s="1">
        <v>6</v>
      </c>
      <c r="B7">
        <v>18256</v>
      </c>
      <c r="C7">
        <f t="shared" si="2"/>
        <v>3139</v>
      </c>
      <c r="D7" s="6">
        <f t="shared" si="0"/>
        <v>52.31666666666667</v>
      </c>
      <c r="E7">
        <v>360</v>
      </c>
      <c r="F7">
        <v>360</v>
      </c>
      <c r="G7">
        <f t="shared" si="1"/>
        <v>0</v>
      </c>
    </row>
    <row r="8" spans="1:9" x14ac:dyDescent="0.15">
      <c r="A8" s="1">
        <v>7</v>
      </c>
      <c r="B8">
        <v>21333</v>
      </c>
      <c r="C8">
        <f t="shared" si="2"/>
        <v>3077</v>
      </c>
      <c r="D8" s="6">
        <f t="shared" si="0"/>
        <v>51.283333333333331</v>
      </c>
      <c r="E8">
        <v>361</v>
      </c>
      <c r="F8">
        <v>361</v>
      </c>
      <c r="G8">
        <f t="shared" si="1"/>
        <v>0</v>
      </c>
    </row>
    <row r="9" spans="1:9" x14ac:dyDescent="0.15">
      <c r="A9" s="1">
        <v>8</v>
      </c>
      <c r="B9">
        <v>24355</v>
      </c>
      <c r="C9">
        <f t="shared" si="2"/>
        <v>3022</v>
      </c>
      <c r="D9" s="6">
        <f t="shared" si="0"/>
        <v>50.366666666666667</v>
      </c>
      <c r="E9">
        <v>362</v>
      </c>
      <c r="F9">
        <v>361</v>
      </c>
      <c r="G9">
        <f t="shared" si="1"/>
        <v>1</v>
      </c>
    </row>
    <row r="10" spans="1:9" x14ac:dyDescent="0.15">
      <c r="A10" s="1">
        <v>9</v>
      </c>
      <c r="B10">
        <v>25844</v>
      </c>
      <c r="C10">
        <f t="shared" si="2"/>
        <v>1489</v>
      </c>
      <c r="D10" s="6">
        <f t="shared" si="0"/>
        <v>24.816666666666666</v>
      </c>
      <c r="E10">
        <v>389</v>
      </c>
      <c r="F10">
        <v>385</v>
      </c>
      <c r="G10">
        <f t="shared" si="1"/>
        <v>4</v>
      </c>
    </row>
    <row r="11" spans="1:9" x14ac:dyDescent="0.15">
      <c r="A11" s="1">
        <v>10</v>
      </c>
      <c r="B11">
        <v>28988</v>
      </c>
      <c r="C11">
        <f t="shared" si="2"/>
        <v>3144</v>
      </c>
      <c r="D11" s="6">
        <f t="shared" si="0"/>
        <v>52.4</v>
      </c>
      <c r="E11">
        <v>160</v>
      </c>
      <c r="F11">
        <v>160</v>
      </c>
      <c r="G11">
        <f t="shared" si="1"/>
        <v>0</v>
      </c>
    </row>
    <row r="12" spans="1:9" x14ac:dyDescent="0.15">
      <c r="A12" s="1">
        <v>11</v>
      </c>
      <c r="B12">
        <v>32151</v>
      </c>
      <c r="C12">
        <f t="shared" si="2"/>
        <v>3163</v>
      </c>
      <c r="D12" s="6">
        <f t="shared" si="0"/>
        <v>52.716666666666669</v>
      </c>
      <c r="E12">
        <v>360</v>
      </c>
      <c r="F12">
        <v>360</v>
      </c>
      <c r="G12">
        <f t="shared" si="1"/>
        <v>0</v>
      </c>
    </row>
    <row r="13" spans="1:9" x14ac:dyDescent="0.15">
      <c r="A13" s="1">
        <v>12</v>
      </c>
      <c r="B13">
        <v>35146</v>
      </c>
      <c r="C13">
        <f t="shared" si="2"/>
        <v>2995</v>
      </c>
      <c r="D13" s="6">
        <f t="shared" si="0"/>
        <v>49.916666666666664</v>
      </c>
      <c r="E13">
        <v>362</v>
      </c>
      <c r="F13">
        <v>362</v>
      </c>
      <c r="G13">
        <f t="shared" si="1"/>
        <v>0</v>
      </c>
    </row>
    <row r="14" spans="1:9" x14ac:dyDescent="0.15">
      <c r="A14" s="1">
        <v>13</v>
      </c>
      <c r="B14">
        <v>38335</v>
      </c>
      <c r="C14">
        <f t="shared" si="2"/>
        <v>3189</v>
      </c>
      <c r="D14" s="6">
        <f t="shared" si="0"/>
        <v>53.15</v>
      </c>
      <c r="E14">
        <v>359</v>
      </c>
      <c r="F14">
        <v>359</v>
      </c>
      <c r="G14">
        <f t="shared" si="1"/>
        <v>0</v>
      </c>
    </row>
    <row r="15" spans="1:9" x14ac:dyDescent="0.15">
      <c r="A15" s="1">
        <v>14</v>
      </c>
      <c r="B15">
        <v>41376</v>
      </c>
      <c r="C15">
        <f t="shared" si="2"/>
        <v>3041</v>
      </c>
      <c r="D15" s="6">
        <f t="shared" si="0"/>
        <v>50.68333333333333</v>
      </c>
      <c r="E15">
        <v>362</v>
      </c>
      <c r="F15">
        <v>359</v>
      </c>
      <c r="G15">
        <f t="shared" si="1"/>
        <v>3</v>
      </c>
    </row>
    <row r="16" spans="1:9" x14ac:dyDescent="0.15">
      <c r="A16" s="1">
        <v>15</v>
      </c>
      <c r="B16">
        <v>44925</v>
      </c>
      <c r="C16">
        <f t="shared" si="2"/>
        <v>3549</v>
      </c>
      <c r="D16" s="6">
        <f t="shared" si="0"/>
        <v>59.15</v>
      </c>
      <c r="E16">
        <v>353</v>
      </c>
      <c r="F16">
        <v>314</v>
      </c>
      <c r="G16">
        <f t="shared" si="1"/>
        <v>39</v>
      </c>
    </row>
    <row r="17" spans="1:7" x14ac:dyDescent="0.15">
      <c r="A17" s="1">
        <v>16</v>
      </c>
      <c r="B17">
        <v>47826</v>
      </c>
      <c r="C17">
        <f t="shared" si="2"/>
        <v>2901</v>
      </c>
      <c r="D17" s="6">
        <f t="shared" si="0"/>
        <v>48.35</v>
      </c>
      <c r="E17">
        <v>364</v>
      </c>
      <c r="F17">
        <v>363</v>
      </c>
      <c r="G17">
        <f t="shared" si="1"/>
        <v>1</v>
      </c>
    </row>
    <row r="18" spans="1:7" x14ac:dyDescent="0.15">
      <c r="A18" s="1">
        <v>17</v>
      </c>
      <c r="B18">
        <v>50874</v>
      </c>
      <c r="C18">
        <f t="shared" si="2"/>
        <v>3048</v>
      </c>
      <c r="D18" s="6">
        <f t="shared" si="0"/>
        <v>50.8</v>
      </c>
      <c r="E18">
        <v>362</v>
      </c>
      <c r="F18">
        <v>361</v>
      </c>
      <c r="G18">
        <f t="shared" si="1"/>
        <v>1</v>
      </c>
    </row>
    <row r="19" spans="1:7" x14ac:dyDescent="0.15">
      <c r="A19" s="1">
        <v>18</v>
      </c>
      <c r="B19">
        <v>54063</v>
      </c>
      <c r="C19">
        <f t="shared" si="2"/>
        <v>3189</v>
      </c>
      <c r="D19" s="6">
        <f t="shared" si="0"/>
        <v>53.15</v>
      </c>
      <c r="E19">
        <v>359</v>
      </c>
      <c r="F19">
        <v>357</v>
      </c>
      <c r="G19">
        <f t="shared" si="1"/>
        <v>2</v>
      </c>
    </row>
    <row r="20" spans="1:7" x14ac:dyDescent="0.15">
      <c r="A20" s="1">
        <v>19</v>
      </c>
      <c r="B20">
        <v>57117</v>
      </c>
      <c r="C20">
        <f t="shared" si="2"/>
        <v>3054</v>
      </c>
      <c r="D20" s="6">
        <f t="shared" si="0"/>
        <v>50.9</v>
      </c>
      <c r="E20">
        <v>362</v>
      </c>
      <c r="F20">
        <v>362</v>
      </c>
      <c r="G20">
        <f t="shared" si="1"/>
        <v>0</v>
      </c>
    </row>
    <row r="21" spans="1:7" x14ac:dyDescent="0.15">
      <c r="A21" s="1">
        <v>20</v>
      </c>
      <c r="B21">
        <v>60871</v>
      </c>
      <c r="C21">
        <f t="shared" si="2"/>
        <v>3754</v>
      </c>
      <c r="D21" s="6">
        <f t="shared" si="0"/>
        <v>62.56666666666667</v>
      </c>
      <c r="E21">
        <v>339</v>
      </c>
      <c r="F21">
        <v>337</v>
      </c>
      <c r="G21">
        <f t="shared" si="1"/>
        <v>2</v>
      </c>
    </row>
    <row r="23" spans="1:7" x14ac:dyDescent="0.15">
      <c r="B23">
        <v>60</v>
      </c>
      <c r="D23" s="6">
        <f>B21/B23</f>
        <v>1014.5166666666667</v>
      </c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4"/>
  <sheetViews>
    <sheetView workbookViewId="0">
      <selection activeCell="L10" sqref="L10"/>
    </sheetView>
  </sheetViews>
  <sheetFormatPr defaultColWidth="13.7109375" defaultRowHeight="12" x14ac:dyDescent="0.15"/>
  <cols>
    <col min="1" max="1" width="4.85546875" customWidth="1"/>
    <col min="2" max="3" width="9.42578125" customWidth="1"/>
    <col min="4" max="4" width="7.42578125" customWidth="1"/>
    <col min="5" max="5" width="4.85546875" customWidth="1"/>
    <col min="6" max="7" width="9.42578125" customWidth="1"/>
    <col min="8" max="8" width="8.42578125" customWidth="1"/>
    <col min="9" max="9" width="7.42578125" customWidth="1"/>
    <col min="10" max="10" width="8.42578125" customWidth="1"/>
    <col min="11" max="11" width="4.85546875" customWidth="1"/>
    <col min="12" max="18" width="3.42578125" customWidth="1"/>
    <col min="20" max="20" width="8.42578125" customWidth="1"/>
    <col min="21" max="21" width="6.42578125" customWidth="1"/>
    <col min="22" max="22" width="5.42578125" customWidth="1"/>
    <col min="23" max="23" width="6.42578125" customWidth="1"/>
    <col min="24" max="24" width="5.42578125" customWidth="1"/>
    <col min="25" max="25" width="6.42578125" customWidth="1"/>
  </cols>
  <sheetData>
    <row r="1" spans="1:25" x14ac:dyDescent="0.15">
      <c r="B1" s="1" t="s">
        <v>11</v>
      </c>
      <c r="F1" s="1" t="s">
        <v>10</v>
      </c>
      <c r="K1" t="s">
        <v>12</v>
      </c>
    </row>
    <row r="2" spans="1:25" s="1" customFormat="1" x14ac:dyDescent="0.15">
      <c r="A2" s="1" t="s">
        <v>0</v>
      </c>
      <c r="B2" s="1" t="s">
        <v>3</v>
      </c>
      <c r="C2" s="1" t="s">
        <v>1</v>
      </c>
      <c r="E2" s="1" t="s">
        <v>0</v>
      </c>
      <c r="F2" s="1" t="s">
        <v>3</v>
      </c>
      <c r="G2" s="1" t="s">
        <v>1</v>
      </c>
      <c r="K2" s="1" t="s">
        <v>9</v>
      </c>
      <c r="T2" s="1" t="s">
        <v>0</v>
      </c>
      <c r="U2" s="1" t="s">
        <v>10</v>
      </c>
      <c r="W2" s="1" t="s">
        <v>13</v>
      </c>
    </row>
    <row r="3" spans="1:25" x14ac:dyDescent="0.15">
      <c r="A3">
        <v>0</v>
      </c>
      <c r="B3">
        <v>4500</v>
      </c>
      <c r="C3">
        <f>B3</f>
        <v>4500</v>
      </c>
      <c r="E3">
        <v>0</v>
      </c>
      <c r="F3">
        <v>4500</v>
      </c>
      <c r="G3">
        <f>F3</f>
        <v>4500</v>
      </c>
      <c r="H3">
        <f>G3-C3</f>
        <v>0</v>
      </c>
      <c r="J3">
        <f>SUM(K3:Q3)</f>
        <v>4</v>
      </c>
      <c r="K3">
        <v>4</v>
      </c>
      <c r="T3">
        <v>0</v>
      </c>
      <c r="U3">
        <v>907</v>
      </c>
      <c r="V3">
        <f>U3</f>
        <v>907</v>
      </c>
      <c r="W3">
        <v>907</v>
      </c>
      <c r="X3">
        <f>W3</f>
        <v>907</v>
      </c>
      <c r="Y3">
        <f>X3-V3</f>
        <v>0</v>
      </c>
    </row>
    <row r="4" spans="1:25" x14ac:dyDescent="0.15">
      <c r="A4">
        <v>1</v>
      </c>
      <c r="B4">
        <v>42600</v>
      </c>
      <c r="C4">
        <f>B4-B3</f>
        <v>38100</v>
      </c>
      <c r="E4">
        <v>1</v>
      </c>
      <c r="F4">
        <v>42600</v>
      </c>
      <c r="G4">
        <f>F4-F3</f>
        <v>38100</v>
      </c>
      <c r="H4">
        <f t="shared" ref="H4:H23" si="0">G4-C4</f>
        <v>0</v>
      </c>
      <c r="J4">
        <f t="shared" ref="J4:J24" si="1">SUM(K4:Q4)</f>
        <v>8</v>
      </c>
      <c r="K4">
        <v>8</v>
      </c>
      <c r="T4">
        <v>1</v>
      </c>
      <c r="U4">
        <v>2275</v>
      </c>
      <c r="V4">
        <f>U4-U3</f>
        <v>1368</v>
      </c>
      <c r="W4">
        <v>2155</v>
      </c>
      <c r="X4">
        <f>W4-W3</f>
        <v>1248</v>
      </c>
      <c r="Y4">
        <f t="shared" ref="Y4:Y23" si="2">X4-V4</f>
        <v>-120</v>
      </c>
    </row>
    <row r="5" spans="1:25" x14ac:dyDescent="0.15">
      <c r="A5">
        <v>2</v>
      </c>
      <c r="B5">
        <v>112500</v>
      </c>
      <c r="C5">
        <f t="shared" ref="C5:C23" si="3">B5-B4</f>
        <v>69900</v>
      </c>
      <c r="E5">
        <v>2</v>
      </c>
      <c r="F5">
        <v>112500</v>
      </c>
      <c r="G5">
        <f t="shared" ref="G5:G23" si="4">F5-F4</f>
        <v>69900</v>
      </c>
      <c r="H5">
        <f t="shared" si="0"/>
        <v>0</v>
      </c>
      <c r="J5">
        <f t="shared" si="1"/>
        <v>12</v>
      </c>
      <c r="K5">
        <v>12</v>
      </c>
      <c r="T5">
        <v>2</v>
      </c>
      <c r="U5">
        <v>4260</v>
      </c>
      <c r="V5">
        <f t="shared" ref="V5:X23" si="5">U5-U4</f>
        <v>1985</v>
      </c>
      <c r="W5">
        <v>4140</v>
      </c>
      <c r="X5">
        <f t="shared" si="5"/>
        <v>1985</v>
      </c>
      <c r="Y5">
        <f t="shared" si="2"/>
        <v>0</v>
      </c>
    </row>
    <row r="6" spans="1:25" x14ac:dyDescent="0.15">
      <c r="A6">
        <v>3</v>
      </c>
      <c r="B6">
        <v>261000</v>
      </c>
      <c r="C6">
        <f t="shared" si="3"/>
        <v>148500</v>
      </c>
      <c r="E6">
        <v>3</v>
      </c>
      <c r="F6">
        <v>261000</v>
      </c>
      <c r="G6">
        <f t="shared" si="4"/>
        <v>148500</v>
      </c>
      <c r="H6">
        <f t="shared" si="0"/>
        <v>0</v>
      </c>
      <c r="J6">
        <f t="shared" si="1"/>
        <v>16</v>
      </c>
      <c r="K6">
        <v>16</v>
      </c>
      <c r="T6">
        <v>3</v>
      </c>
      <c r="U6">
        <v>5965</v>
      </c>
      <c r="V6">
        <f t="shared" si="5"/>
        <v>1705</v>
      </c>
      <c r="W6">
        <v>5845</v>
      </c>
      <c r="X6">
        <f t="shared" si="5"/>
        <v>1705</v>
      </c>
      <c r="Y6">
        <f t="shared" si="2"/>
        <v>0</v>
      </c>
    </row>
    <row r="7" spans="1:25" x14ac:dyDescent="0.15">
      <c r="A7">
        <v>4</v>
      </c>
      <c r="B7">
        <v>637500</v>
      </c>
      <c r="C7">
        <f t="shared" si="3"/>
        <v>376500</v>
      </c>
      <c r="E7">
        <v>4</v>
      </c>
      <c r="F7">
        <v>637500</v>
      </c>
      <c r="G7">
        <f t="shared" si="4"/>
        <v>376500</v>
      </c>
      <c r="H7">
        <f t="shared" si="0"/>
        <v>0</v>
      </c>
      <c r="J7">
        <f t="shared" si="1"/>
        <v>20</v>
      </c>
      <c r="K7">
        <v>20</v>
      </c>
      <c r="T7">
        <v>4</v>
      </c>
      <c r="U7">
        <v>7929</v>
      </c>
      <c r="V7">
        <f t="shared" si="5"/>
        <v>1964</v>
      </c>
      <c r="W7">
        <v>7809</v>
      </c>
      <c r="X7">
        <f t="shared" si="5"/>
        <v>1964</v>
      </c>
      <c r="Y7">
        <f t="shared" si="2"/>
        <v>0</v>
      </c>
    </row>
    <row r="8" spans="1:25" x14ac:dyDescent="0.15">
      <c r="A8">
        <v>5</v>
      </c>
      <c r="B8">
        <v>1304100</v>
      </c>
      <c r="C8">
        <f t="shared" si="3"/>
        <v>666600</v>
      </c>
      <c r="E8">
        <v>5</v>
      </c>
      <c r="F8">
        <v>1304100</v>
      </c>
      <c r="G8">
        <f t="shared" si="4"/>
        <v>666600</v>
      </c>
      <c r="H8">
        <f t="shared" si="0"/>
        <v>0</v>
      </c>
      <c r="J8">
        <f t="shared" si="1"/>
        <v>24</v>
      </c>
      <c r="K8">
        <v>24</v>
      </c>
      <c r="T8">
        <v>5</v>
      </c>
      <c r="U8">
        <v>9675</v>
      </c>
      <c r="V8">
        <f t="shared" si="5"/>
        <v>1746</v>
      </c>
      <c r="W8">
        <v>9555</v>
      </c>
      <c r="X8">
        <f t="shared" si="5"/>
        <v>1746</v>
      </c>
      <c r="Y8">
        <f t="shared" si="2"/>
        <v>0</v>
      </c>
    </row>
    <row r="9" spans="1:25" x14ac:dyDescent="0.15">
      <c r="A9">
        <v>6</v>
      </c>
      <c r="B9">
        <v>2263200</v>
      </c>
      <c r="C9">
        <f t="shared" si="3"/>
        <v>959100</v>
      </c>
      <c r="E9">
        <v>6</v>
      </c>
      <c r="F9">
        <v>2263200</v>
      </c>
      <c r="G9">
        <f t="shared" si="4"/>
        <v>959100</v>
      </c>
      <c r="H9">
        <f t="shared" si="0"/>
        <v>0</v>
      </c>
      <c r="J9">
        <f t="shared" si="1"/>
        <v>28</v>
      </c>
      <c r="K9">
        <v>28</v>
      </c>
      <c r="T9">
        <v>6</v>
      </c>
      <c r="U9">
        <v>11137</v>
      </c>
      <c r="V9">
        <f t="shared" si="5"/>
        <v>1462</v>
      </c>
      <c r="W9">
        <v>11017</v>
      </c>
      <c r="X9">
        <f t="shared" si="5"/>
        <v>1462</v>
      </c>
      <c r="Y9">
        <f t="shared" si="2"/>
        <v>0</v>
      </c>
    </row>
    <row r="10" spans="1:25" x14ac:dyDescent="0.15">
      <c r="A10">
        <v>7</v>
      </c>
      <c r="B10">
        <v>3375600</v>
      </c>
      <c r="C10">
        <f t="shared" si="3"/>
        <v>1112400</v>
      </c>
      <c r="E10">
        <v>7</v>
      </c>
      <c r="F10">
        <v>3375600</v>
      </c>
      <c r="G10">
        <f t="shared" si="4"/>
        <v>1112400</v>
      </c>
      <c r="H10">
        <f t="shared" si="0"/>
        <v>0</v>
      </c>
      <c r="J10">
        <f t="shared" si="1"/>
        <v>32</v>
      </c>
      <c r="K10">
        <v>32</v>
      </c>
      <c r="T10">
        <v>7</v>
      </c>
      <c r="U10">
        <v>12788</v>
      </c>
      <c r="V10">
        <f t="shared" si="5"/>
        <v>1651</v>
      </c>
      <c r="W10">
        <v>12788</v>
      </c>
      <c r="X10">
        <f t="shared" si="5"/>
        <v>1771</v>
      </c>
      <c r="Y10">
        <f t="shared" si="2"/>
        <v>120</v>
      </c>
    </row>
    <row r="11" spans="1:25" x14ac:dyDescent="0.15">
      <c r="A11">
        <v>8</v>
      </c>
      <c r="B11">
        <v>4503000</v>
      </c>
      <c r="C11">
        <f t="shared" si="3"/>
        <v>1127400</v>
      </c>
      <c r="E11">
        <v>8</v>
      </c>
      <c r="F11">
        <v>4503000</v>
      </c>
      <c r="G11">
        <f t="shared" si="4"/>
        <v>1127400</v>
      </c>
      <c r="H11">
        <f t="shared" si="0"/>
        <v>0</v>
      </c>
      <c r="J11">
        <f t="shared" si="1"/>
        <v>36</v>
      </c>
      <c r="K11">
        <v>3</v>
      </c>
      <c r="L11">
        <v>1</v>
      </c>
      <c r="M11">
        <v>32</v>
      </c>
      <c r="T11">
        <v>8</v>
      </c>
      <c r="U11">
        <v>14428</v>
      </c>
      <c r="V11">
        <f t="shared" si="5"/>
        <v>1640</v>
      </c>
      <c r="W11">
        <v>14428</v>
      </c>
      <c r="X11">
        <f t="shared" si="5"/>
        <v>1640</v>
      </c>
      <c r="Y11">
        <f t="shared" si="2"/>
        <v>0</v>
      </c>
    </row>
    <row r="12" spans="1:25" x14ac:dyDescent="0.15">
      <c r="A12">
        <v>9</v>
      </c>
      <c r="B12">
        <v>5887200</v>
      </c>
      <c r="C12">
        <f t="shared" si="3"/>
        <v>1384200</v>
      </c>
      <c r="E12">
        <v>9</v>
      </c>
      <c r="F12">
        <v>5887200</v>
      </c>
      <c r="G12">
        <f t="shared" si="4"/>
        <v>1384200</v>
      </c>
      <c r="H12">
        <f t="shared" si="0"/>
        <v>0</v>
      </c>
      <c r="J12">
        <f t="shared" si="1"/>
        <v>40</v>
      </c>
      <c r="K12">
        <v>40</v>
      </c>
      <c r="T12">
        <v>9</v>
      </c>
      <c r="U12">
        <v>15843</v>
      </c>
      <c r="V12">
        <f t="shared" si="5"/>
        <v>1415</v>
      </c>
      <c r="W12">
        <v>15843</v>
      </c>
      <c r="X12">
        <f t="shared" si="5"/>
        <v>1415</v>
      </c>
      <c r="Y12">
        <f t="shared" si="2"/>
        <v>0</v>
      </c>
    </row>
    <row r="13" spans="1:25" x14ac:dyDescent="0.15">
      <c r="A13">
        <v>10</v>
      </c>
      <c r="B13">
        <v>7360200</v>
      </c>
      <c r="C13">
        <f t="shared" si="3"/>
        <v>1473000</v>
      </c>
      <c r="E13">
        <v>10</v>
      </c>
      <c r="F13">
        <v>7360200</v>
      </c>
      <c r="G13">
        <f t="shared" si="4"/>
        <v>1473000</v>
      </c>
      <c r="H13">
        <f t="shared" si="0"/>
        <v>0</v>
      </c>
      <c r="J13">
        <f t="shared" si="1"/>
        <v>44</v>
      </c>
      <c r="K13">
        <v>1</v>
      </c>
      <c r="L13">
        <v>43</v>
      </c>
      <c r="T13">
        <v>10</v>
      </c>
      <c r="U13">
        <v>17566</v>
      </c>
      <c r="V13">
        <f t="shared" si="5"/>
        <v>1723</v>
      </c>
      <c r="W13">
        <v>17566</v>
      </c>
      <c r="X13">
        <f t="shared" si="5"/>
        <v>1723</v>
      </c>
      <c r="Y13">
        <f t="shared" si="2"/>
        <v>0</v>
      </c>
    </row>
    <row r="14" spans="1:25" x14ac:dyDescent="0.15">
      <c r="A14">
        <v>11</v>
      </c>
      <c r="B14">
        <v>8835900</v>
      </c>
      <c r="C14">
        <f t="shared" si="3"/>
        <v>1475700</v>
      </c>
      <c r="E14">
        <v>11</v>
      </c>
      <c r="F14">
        <v>8835900</v>
      </c>
      <c r="G14">
        <f t="shared" si="4"/>
        <v>1475700</v>
      </c>
      <c r="H14">
        <f t="shared" si="0"/>
        <v>0</v>
      </c>
      <c r="J14">
        <f t="shared" si="1"/>
        <v>48</v>
      </c>
      <c r="K14">
        <v>2</v>
      </c>
      <c r="L14">
        <v>3</v>
      </c>
      <c r="M14">
        <v>43</v>
      </c>
      <c r="T14">
        <v>11</v>
      </c>
      <c r="U14">
        <v>20096</v>
      </c>
      <c r="V14">
        <f t="shared" si="5"/>
        <v>2530</v>
      </c>
      <c r="W14">
        <v>20096</v>
      </c>
      <c r="X14">
        <f t="shared" si="5"/>
        <v>2530</v>
      </c>
      <c r="Y14">
        <f t="shared" si="2"/>
        <v>0</v>
      </c>
    </row>
    <row r="15" spans="1:25" x14ac:dyDescent="0.15">
      <c r="A15">
        <v>12</v>
      </c>
      <c r="B15">
        <v>10575300</v>
      </c>
      <c r="C15">
        <f t="shared" si="3"/>
        <v>1739400</v>
      </c>
      <c r="E15">
        <v>12</v>
      </c>
      <c r="F15">
        <v>10575300</v>
      </c>
      <c r="G15">
        <f t="shared" si="4"/>
        <v>1739400</v>
      </c>
      <c r="H15">
        <f t="shared" si="0"/>
        <v>0</v>
      </c>
      <c r="J15">
        <f t="shared" si="1"/>
        <v>52</v>
      </c>
      <c r="K15">
        <v>52</v>
      </c>
      <c r="T15">
        <v>12</v>
      </c>
      <c r="U15">
        <v>21464</v>
      </c>
      <c r="V15">
        <f t="shared" si="5"/>
        <v>1368</v>
      </c>
      <c r="W15">
        <v>21464</v>
      </c>
      <c r="X15">
        <f t="shared" si="5"/>
        <v>1368</v>
      </c>
      <c r="Y15">
        <f t="shared" si="2"/>
        <v>0</v>
      </c>
    </row>
    <row r="16" spans="1:25" x14ac:dyDescent="0.15">
      <c r="A16">
        <v>13</v>
      </c>
      <c r="B16">
        <v>12418200</v>
      </c>
      <c r="C16">
        <f t="shared" si="3"/>
        <v>1842900</v>
      </c>
      <c r="E16">
        <v>13</v>
      </c>
      <c r="F16">
        <v>12418200</v>
      </c>
      <c r="G16">
        <f t="shared" si="4"/>
        <v>1842900</v>
      </c>
      <c r="H16">
        <f t="shared" si="0"/>
        <v>0</v>
      </c>
      <c r="J16">
        <f t="shared" si="1"/>
        <v>56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50</v>
      </c>
      <c r="T16">
        <v>13</v>
      </c>
      <c r="U16">
        <v>22905</v>
      </c>
      <c r="V16">
        <f t="shared" si="5"/>
        <v>1441</v>
      </c>
      <c r="W16">
        <v>22905</v>
      </c>
      <c r="X16">
        <f t="shared" si="5"/>
        <v>1441</v>
      </c>
      <c r="Y16">
        <f t="shared" si="2"/>
        <v>0</v>
      </c>
    </row>
    <row r="17" spans="1:25" x14ac:dyDescent="0.15">
      <c r="A17">
        <v>14</v>
      </c>
      <c r="B17">
        <v>14283300</v>
      </c>
      <c r="C17">
        <f t="shared" si="3"/>
        <v>1865100</v>
      </c>
      <c r="E17">
        <v>14</v>
      </c>
      <c r="F17">
        <v>14283300</v>
      </c>
      <c r="G17">
        <f t="shared" si="4"/>
        <v>1865100</v>
      </c>
      <c r="H17">
        <f t="shared" si="0"/>
        <v>0</v>
      </c>
      <c r="J17">
        <f t="shared" si="1"/>
        <v>60</v>
      </c>
      <c r="K17">
        <v>2</v>
      </c>
      <c r="L17">
        <v>2</v>
      </c>
      <c r="M17">
        <v>2</v>
      </c>
      <c r="N17">
        <v>1</v>
      </c>
      <c r="O17">
        <v>53</v>
      </c>
      <c r="T17">
        <v>14</v>
      </c>
      <c r="U17">
        <v>24348</v>
      </c>
      <c r="V17">
        <f t="shared" si="5"/>
        <v>1443</v>
      </c>
      <c r="W17">
        <v>24348</v>
      </c>
      <c r="X17">
        <f t="shared" si="5"/>
        <v>1443</v>
      </c>
      <c r="Y17">
        <f t="shared" si="2"/>
        <v>0</v>
      </c>
    </row>
    <row r="18" spans="1:25" x14ac:dyDescent="0.15">
      <c r="A18">
        <v>15</v>
      </c>
      <c r="B18">
        <v>16219200</v>
      </c>
      <c r="C18">
        <f t="shared" si="3"/>
        <v>1935900</v>
      </c>
      <c r="E18">
        <v>15</v>
      </c>
      <c r="F18">
        <v>16219200</v>
      </c>
      <c r="G18">
        <f t="shared" si="4"/>
        <v>1935900</v>
      </c>
      <c r="H18">
        <f t="shared" si="0"/>
        <v>0</v>
      </c>
      <c r="J18">
        <f t="shared" si="1"/>
        <v>64</v>
      </c>
      <c r="K18">
        <v>64</v>
      </c>
      <c r="T18">
        <v>15</v>
      </c>
      <c r="U18">
        <v>26000</v>
      </c>
      <c r="V18">
        <f t="shared" si="5"/>
        <v>1652</v>
      </c>
      <c r="W18">
        <v>26000</v>
      </c>
      <c r="X18">
        <f t="shared" si="5"/>
        <v>1652</v>
      </c>
      <c r="Y18">
        <f t="shared" si="2"/>
        <v>0</v>
      </c>
    </row>
    <row r="19" spans="1:25" x14ac:dyDescent="0.15">
      <c r="A19">
        <v>16</v>
      </c>
      <c r="B19">
        <v>18186000</v>
      </c>
      <c r="C19">
        <f t="shared" si="3"/>
        <v>1966800</v>
      </c>
      <c r="E19">
        <v>16</v>
      </c>
      <c r="F19">
        <v>18186000</v>
      </c>
      <c r="G19">
        <f t="shared" si="4"/>
        <v>1966800</v>
      </c>
      <c r="H19">
        <f t="shared" si="0"/>
        <v>0</v>
      </c>
      <c r="J19">
        <f t="shared" si="1"/>
        <v>68</v>
      </c>
      <c r="K19">
        <v>68</v>
      </c>
      <c r="T19">
        <v>16</v>
      </c>
      <c r="U19">
        <v>27224</v>
      </c>
      <c r="V19">
        <f t="shared" si="5"/>
        <v>1224</v>
      </c>
      <c r="W19">
        <v>27224</v>
      </c>
      <c r="X19">
        <f t="shared" si="5"/>
        <v>1224</v>
      </c>
      <c r="Y19">
        <f t="shared" si="2"/>
        <v>0</v>
      </c>
    </row>
    <row r="20" spans="1:25" x14ac:dyDescent="0.15">
      <c r="A20">
        <v>17</v>
      </c>
      <c r="B20">
        <v>20156700</v>
      </c>
      <c r="C20">
        <f t="shared" si="3"/>
        <v>1970700</v>
      </c>
      <c r="E20">
        <v>17</v>
      </c>
      <c r="F20">
        <v>20156700</v>
      </c>
      <c r="G20">
        <f t="shared" si="4"/>
        <v>1970700</v>
      </c>
      <c r="H20">
        <f t="shared" si="0"/>
        <v>0</v>
      </c>
      <c r="J20">
        <f t="shared" si="1"/>
        <v>72</v>
      </c>
      <c r="K20">
        <v>1</v>
      </c>
      <c r="L20">
        <v>1</v>
      </c>
      <c r="M20">
        <v>3</v>
      </c>
      <c r="N20">
        <v>2</v>
      </c>
      <c r="O20">
        <v>2</v>
      </c>
      <c r="P20">
        <v>63</v>
      </c>
      <c r="T20">
        <v>17</v>
      </c>
      <c r="U20">
        <v>28666</v>
      </c>
      <c r="V20">
        <f t="shared" si="5"/>
        <v>1442</v>
      </c>
      <c r="W20">
        <v>28666</v>
      </c>
      <c r="X20">
        <f t="shared" si="5"/>
        <v>1442</v>
      </c>
      <c r="Y20">
        <f t="shared" si="2"/>
        <v>0</v>
      </c>
    </row>
    <row r="21" spans="1:25" x14ac:dyDescent="0.15">
      <c r="A21">
        <v>18</v>
      </c>
      <c r="B21">
        <v>22134900</v>
      </c>
      <c r="C21">
        <f t="shared" si="3"/>
        <v>1978200</v>
      </c>
      <c r="E21">
        <v>18</v>
      </c>
      <c r="F21">
        <v>22134900</v>
      </c>
      <c r="G21">
        <f t="shared" si="4"/>
        <v>1978200</v>
      </c>
      <c r="H21">
        <f t="shared" si="0"/>
        <v>0</v>
      </c>
      <c r="J21">
        <f t="shared" si="1"/>
        <v>76</v>
      </c>
      <c r="K21">
        <v>7</v>
      </c>
      <c r="L21">
        <v>1</v>
      </c>
      <c r="M21">
        <v>2</v>
      </c>
      <c r="N21">
        <v>1</v>
      </c>
      <c r="O21">
        <v>65</v>
      </c>
      <c r="T21">
        <v>18</v>
      </c>
      <c r="U21">
        <v>34248</v>
      </c>
      <c r="V21">
        <f t="shared" si="5"/>
        <v>5582</v>
      </c>
      <c r="W21">
        <v>34248</v>
      </c>
      <c r="X21">
        <f t="shared" si="5"/>
        <v>5582</v>
      </c>
      <c r="Y21">
        <f t="shared" si="2"/>
        <v>0</v>
      </c>
    </row>
    <row r="22" spans="1:25" x14ac:dyDescent="0.15">
      <c r="A22">
        <v>19</v>
      </c>
      <c r="B22">
        <v>24113100</v>
      </c>
      <c r="C22">
        <f t="shared" si="3"/>
        <v>1978200</v>
      </c>
      <c r="E22">
        <v>19</v>
      </c>
      <c r="F22">
        <v>24113100</v>
      </c>
      <c r="G22">
        <f t="shared" si="4"/>
        <v>1978200</v>
      </c>
      <c r="H22">
        <f t="shared" si="0"/>
        <v>0</v>
      </c>
      <c r="J22">
        <f t="shared" si="1"/>
        <v>80</v>
      </c>
      <c r="K22">
        <v>2</v>
      </c>
      <c r="L22">
        <v>3</v>
      </c>
      <c r="M22">
        <v>3</v>
      </c>
      <c r="N22">
        <v>5</v>
      </c>
      <c r="O22">
        <v>67</v>
      </c>
      <c r="T22">
        <v>19</v>
      </c>
      <c r="U22">
        <v>36980</v>
      </c>
      <c r="V22">
        <f t="shared" si="5"/>
        <v>2732</v>
      </c>
      <c r="W22">
        <v>36980</v>
      </c>
      <c r="X22">
        <f t="shared" si="5"/>
        <v>2732</v>
      </c>
      <c r="Y22">
        <f t="shared" si="2"/>
        <v>0</v>
      </c>
    </row>
    <row r="23" spans="1:25" x14ac:dyDescent="0.15">
      <c r="A23">
        <v>20</v>
      </c>
      <c r="B23">
        <v>26397000</v>
      </c>
      <c r="C23">
        <f t="shared" si="3"/>
        <v>2283900</v>
      </c>
      <c r="E23">
        <v>20</v>
      </c>
      <c r="F23">
        <v>26397000</v>
      </c>
      <c r="G23">
        <f t="shared" si="4"/>
        <v>2283900</v>
      </c>
      <c r="H23">
        <f t="shared" si="0"/>
        <v>0</v>
      </c>
      <c r="J23">
        <f>SUM(K23:R23)</f>
        <v>84</v>
      </c>
      <c r="K23">
        <v>2</v>
      </c>
      <c r="L23">
        <v>10</v>
      </c>
      <c r="M23">
        <v>2</v>
      </c>
      <c r="N23">
        <v>2</v>
      </c>
      <c r="O23">
        <v>1</v>
      </c>
      <c r="P23">
        <v>1</v>
      </c>
      <c r="Q23">
        <v>66</v>
      </c>
      <c r="T23">
        <v>20</v>
      </c>
      <c r="U23">
        <v>38271</v>
      </c>
      <c r="V23">
        <f t="shared" si="5"/>
        <v>1291</v>
      </c>
      <c r="W23">
        <v>38271</v>
      </c>
      <c r="X23">
        <f t="shared" si="5"/>
        <v>1291</v>
      </c>
      <c r="Y23">
        <f t="shared" si="2"/>
        <v>0</v>
      </c>
    </row>
    <row r="24" spans="1:25" x14ac:dyDescent="0.15">
      <c r="J24">
        <f t="shared" si="1"/>
        <v>0</v>
      </c>
      <c r="Y24">
        <f>SUM(Y3:Y23)</f>
        <v>0</v>
      </c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/>
  </sheetViews>
  <sheetFormatPr defaultColWidth="13.7109375" defaultRowHeight="12" x14ac:dyDescent="0.15"/>
  <cols>
    <col min="1" max="1" width="3.42578125" customWidth="1"/>
    <col min="2" max="2" width="7.42578125" customWidth="1"/>
    <col min="3" max="3" width="6.42578125" bestFit="1" customWidth="1"/>
    <col min="4" max="4" width="7.42578125" customWidth="1"/>
    <col min="5" max="5" width="6.42578125" bestFit="1" customWidth="1"/>
    <col min="6" max="6" width="6.140625" bestFit="1" customWidth="1"/>
    <col min="7" max="7" width="8.85546875" customWidth="1"/>
    <col min="8" max="8" width="9.42578125" customWidth="1"/>
    <col min="9" max="9" width="8.42578125" customWidth="1"/>
    <col min="11" max="11" width="7.42578125" customWidth="1"/>
  </cols>
  <sheetData>
    <row r="1" spans="1:6" s="1" customFormat="1" x14ac:dyDescent="0.15">
      <c r="A1" s="1" t="s">
        <v>4</v>
      </c>
      <c r="B1" s="1" t="s">
        <v>2</v>
      </c>
      <c r="C1" s="1" t="s">
        <v>6</v>
      </c>
      <c r="D1" s="1" t="s">
        <v>5</v>
      </c>
      <c r="E1" s="1" t="s">
        <v>6</v>
      </c>
      <c r="F1" s="1" t="s">
        <v>7</v>
      </c>
    </row>
    <row r="2" spans="1:6" x14ac:dyDescent="0.15">
      <c r="A2" s="1">
        <v>0</v>
      </c>
      <c r="B2">
        <v>677</v>
      </c>
      <c r="C2">
        <f>B2</f>
        <v>677</v>
      </c>
      <c r="D2">
        <v>677</v>
      </c>
      <c r="E2">
        <f>D2</f>
        <v>677</v>
      </c>
      <c r="F2">
        <f>C2-E2</f>
        <v>0</v>
      </c>
    </row>
    <row r="3" spans="1:6" x14ac:dyDescent="0.15">
      <c r="A3" s="1">
        <v>1</v>
      </c>
      <c r="B3">
        <v>1619</v>
      </c>
      <c r="C3">
        <f>B3-B2</f>
        <v>942</v>
      </c>
      <c r="D3">
        <v>1619</v>
      </c>
      <c r="E3">
        <f>D3-D2</f>
        <v>942</v>
      </c>
      <c r="F3">
        <f>C3-E3</f>
        <v>0</v>
      </c>
    </row>
    <row r="4" spans="1:6" x14ac:dyDescent="0.15">
      <c r="A4" s="1">
        <v>2</v>
      </c>
      <c r="B4">
        <v>2914</v>
      </c>
      <c r="C4">
        <f>B4-B3</f>
        <v>1295</v>
      </c>
      <c r="D4">
        <v>2918</v>
      </c>
      <c r="E4">
        <f>D4-D3</f>
        <v>1299</v>
      </c>
      <c r="F4">
        <f>C4-E4</f>
        <v>-4</v>
      </c>
    </row>
    <row r="5" spans="1:6" x14ac:dyDescent="0.15">
      <c r="A5" s="1">
        <v>3</v>
      </c>
      <c r="B5">
        <v>4072</v>
      </c>
      <c r="C5">
        <f t="shared" ref="C5:E22" si="0">B5-B4</f>
        <v>1158</v>
      </c>
      <c r="D5">
        <v>4076</v>
      </c>
      <c r="E5">
        <f t="shared" si="0"/>
        <v>1158</v>
      </c>
      <c r="F5">
        <f t="shared" ref="F5:F22" si="1">C5-E5</f>
        <v>0</v>
      </c>
    </row>
    <row r="6" spans="1:6" x14ac:dyDescent="0.15">
      <c r="A6" s="1">
        <v>4</v>
      </c>
      <c r="B6">
        <v>5143</v>
      </c>
      <c r="C6">
        <f t="shared" si="0"/>
        <v>1071</v>
      </c>
      <c r="D6">
        <v>5165</v>
      </c>
      <c r="E6">
        <f t="shared" si="0"/>
        <v>1089</v>
      </c>
      <c r="F6">
        <f t="shared" si="1"/>
        <v>-18</v>
      </c>
    </row>
    <row r="7" spans="1:6" x14ac:dyDescent="0.15">
      <c r="A7" s="1">
        <v>5</v>
      </c>
      <c r="B7">
        <v>6309</v>
      </c>
      <c r="C7">
        <f t="shared" si="0"/>
        <v>1166</v>
      </c>
      <c r="D7">
        <v>6331</v>
      </c>
      <c r="E7">
        <f t="shared" si="0"/>
        <v>1166</v>
      </c>
      <c r="F7">
        <f t="shared" si="1"/>
        <v>0</v>
      </c>
    </row>
    <row r="8" spans="1:6" x14ac:dyDescent="0.15">
      <c r="A8" s="1">
        <v>6</v>
      </c>
      <c r="B8">
        <v>7272</v>
      </c>
      <c r="C8">
        <f t="shared" si="0"/>
        <v>963</v>
      </c>
      <c r="D8">
        <v>7294</v>
      </c>
      <c r="E8">
        <f t="shared" si="0"/>
        <v>963</v>
      </c>
      <c r="F8">
        <f t="shared" si="1"/>
        <v>0</v>
      </c>
    </row>
    <row r="9" spans="1:6" x14ac:dyDescent="0.15">
      <c r="A9" s="1">
        <v>7</v>
      </c>
      <c r="B9">
        <v>8242</v>
      </c>
      <c r="C9">
        <f t="shared" si="0"/>
        <v>970</v>
      </c>
      <c r="D9">
        <v>8264</v>
      </c>
      <c r="E9">
        <f t="shared" si="0"/>
        <v>970</v>
      </c>
      <c r="F9">
        <f t="shared" si="1"/>
        <v>0</v>
      </c>
    </row>
    <row r="10" spans="1:6" x14ac:dyDescent="0.15">
      <c r="A10" s="1">
        <v>8</v>
      </c>
      <c r="B10">
        <v>9115</v>
      </c>
      <c r="C10">
        <f t="shared" si="0"/>
        <v>873</v>
      </c>
      <c r="D10">
        <v>9137</v>
      </c>
      <c r="E10">
        <f t="shared" si="0"/>
        <v>873</v>
      </c>
      <c r="F10">
        <f t="shared" si="1"/>
        <v>0</v>
      </c>
    </row>
    <row r="11" spans="1:6" x14ac:dyDescent="0.15">
      <c r="A11" s="1">
        <v>9</v>
      </c>
      <c r="B11">
        <v>9994</v>
      </c>
      <c r="C11">
        <f t="shared" si="0"/>
        <v>879</v>
      </c>
      <c r="D11">
        <v>10016</v>
      </c>
      <c r="E11">
        <f t="shared" si="0"/>
        <v>879</v>
      </c>
      <c r="F11">
        <f t="shared" si="1"/>
        <v>0</v>
      </c>
    </row>
    <row r="12" spans="1:6" x14ac:dyDescent="0.15">
      <c r="A12" s="1">
        <v>10</v>
      </c>
      <c r="B12">
        <v>10833</v>
      </c>
      <c r="C12">
        <f t="shared" si="0"/>
        <v>839</v>
      </c>
      <c r="D12">
        <v>10855</v>
      </c>
      <c r="E12">
        <f t="shared" si="0"/>
        <v>839</v>
      </c>
      <c r="F12">
        <f t="shared" si="1"/>
        <v>0</v>
      </c>
    </row>
    <row r="13" spans="1:6" x14ac:dyDescent="0.15">
      <c r="A13" s="1">
        <v>11</v>
      </c>
      <c r="B13">
        <v>11679</v>
      </c>
      <c r="C13">
        <f t="shared" si="0"/>
        <v>846</v>
      </c>
      <c r="D13">
        <v>11701</v>
      </c>
      <c r="E13">
        <f t="shared" si="0"/>
        <v>846</v>
      </c>
      <c r="F13">
        <f t="shared" si="1"/>
        <v>0</v>
      </c>
    </row>
    <row r="14" spans="1:6" x14ac:dyDescent="0.15">
      <c r="A14" s="1">
        <v>12</v>
      </c>
      <c r="B14">
        <v>12533</v>
      </c>
      <c r="C14">
        <f t="shared" si="0"/>
        <v>854</v>
      </c>
      <c r="D14">
        <v>12555</v>
      </c>
      <c r="E14">
        <f t="shared" si="0"/>
        <v>854</v>
      </c>
      <c r="F14">
        <f t="shared" si="1"/>
        <v>0</v>
      </c>
    </row>
    <row r="15" spans="1:6" x14ac:dyDescent="0.15">
      <c r="A15" s="1">
        <v>13</v>
      </c>
      <c r="B15">
        <v>13392</v>
      </c>
      <c r="C15">
        <f t="shared" si="0"/>
        <v>859</v>
      </c>
      <c r="D15">
        <v>13414</v>
      </c>
      <c r="E15">
        <f t="shared" si="0"/>
        <v>859</v>
      </c>
      <c r="F15">
        <f t="shared" si="1"/>
        <v>0</v>
      </c>
    </row>
    <row r="16" spans="1:6" x14ac:dyDescent="0.15">
      <c r="A16" s="1">
        <v>14</v>
      </c>
      <c r="B16">
        <v>14256</v>
      </c>
      <c r="C16">
        <f t="shared" si="0"/>
        <v>864</v>
      </c>
      <c r="D16">
        <v>14278</v>
      </c>
      <c r="E16">
        <f t="shared" si="0"/>
        <v>864</v>
      </c>
      <c r="F16">
        <f t="shared" si="1"/>
        <v>0</v>
      </c>
    </row>
    <row r="17" spans="1:6" x14ac:dyDescent="0.15">
      <c r="A17" s="1">
        <v>15</v>
      </c>
      <c r="B17">
        <v>15181</v>
      </c>
      <c r="C17">
        <f t="shared" si="0"/>
        <v>925</v>
      </c>
      <c r="D17">
        <v>15203</v>
      </c>
      <c r="E17">
        <f t="shared" si="0"/>
        <v>925</v>
      </c>
      <c r="F17">
        <f t="shared" si="1"/>
        <v>0</v>
      </c>
    </row>
    <row r="18" spans="1:6" x14ac:dyDescent="0.15">
      <c r="A18" s="1">
        <v>16</v>
      </c>
      <c r="B18">
        <v>16146</v>
      </c>
      <c r="C18">
        <f t="shared" si="0"/>
        <v>965</v>
      </c>
      <c r="D18">
        <v>16168</v>
      </c>
      <c r="E18">
        <f t="shared" si="0"/>
        <v>965</v>
      </c>
      <c r="F18">
        <f t="shared" si="1"/>
        <v>0</v>
      </c>
    </row>
    <row r="19" spans="1:6" x14ac:dyDescent="0.15">
      <c r="A19" s="1">
        <v>17</v>
      </c>
      <c r="B19">
        <v>17328</v>
      </c>
      <c r="C19">
        <f t="shared" si="0"/>
        <v>1182</v>
      </c>
      <c r="D19">
        <v>17350</v>
      </c>
      <c r="E19">
        <f t="shared" si="0"/>
        <v>1182</v>
      </c>
      <c r="F19">
        <f t="shared" si="1"/>
        <v>0</v>
      </c>
    </row>
    <row r="20" spans="1:6" x14ac:dyDescent="0.15">
      <c r="A20" s="1">
        <v>18</v>
      </c>
      <c r="B20">
        <v>18532</v>
      </c>
      <c r="C20">
        <f t="shared" si="0"/>
        <v>1204</v>
      </c>
      <c r="D20">
        <v>18554</v>
      </c>
      <c r="E20">
        <f t="shared" si="0"/>
        <v>1204</v>
      </c>
      <c r="F20">
        <f t="shared" si="1"/>
        <v>0</v>
      </c>
    </row>
    <row r="21" spans="1:6" x14ac:dyDescent="0.15">
      <c r="A21" s="1">
        <v>19</v>
      </c>
      <c r="B21">
        <v>19592</v>
      </c>
      <c r="C21">
        <f t="shared" si="0"/>
        <v>1060</v>
      </c>
      <c r="D21">
        <v>19614</v>
      </c>
      <c r="E21">
        <f t="shared" si="0"/>
        <v>1060</v>
      </c>
      <c r="F21">
        <f t="shared" si="1"/>
        <v>0</v>
      </c>
    </row>
    <row r="22" spans="1:6" x14ac:dyDescent="0.15">
      <c r="A22" s="1">
        <v>20</v>
      </c>
      <c r="B22">
        <v>20592</v>
      </c>
      <c r="C22">
        <f t="shared" si="0"/>
        <v>1000</v>
      </c>
      <c r="D22">
        <v>20614</v>
      </c>
      <c r="E22">
        <f t="shared" si="0"/>
        <v>1000</v>
      </c>
      <c r="F22">
        <f t="shared" si="1"/>
        <v>0</v>
      </c>
    </row>
    <row r="23" spans="1:6" x14ac:dyDescent="0.15">
      <c r="C23">
        <f>SUM(C2:C22)</f>
        <v>20592</v>
      </c>
      <c r="E23">
        <f>SUM(E2:E22)</f>
        <v>20614</v>
      </c>
      <c r="F23">
        <f>SUM(F2:F22)</f>
        <v>-22</v>
      </c>
    </row>
    <row r="25" spans="1:6" x14ac:dyDescent="0.15">
      <c r="A25" t="s">
        <v>25</v>
      </c>
      <c r="B25">
        <v>60.098813900000003</v>
      </c>
    </row>
    <row r="26" spans="1:6" x14ac:dyDescent="0.15">
      <c r="B26">
        <f>B22/B25</f>
        <v>342.63571381397924</v>
      </c>
      <c r="D26">
        <f>D22/B25</f>
        <v>343.00177761078908</v>
      </c>
      <c r="F26" s="2">
        <f>F23/B25</f>
        <v>-0.36606379680980689</v>
      </c>
    </row>
  </sheetData>
  <phoneticPr fontId="2"/>
  <pageMargins left="0.78700000000000003" right="0.78700000000000003" top="0.98399999999999999" bottom="0.98399999999999999" header="0.51200000000000001" footer="0.512000000000000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8A164-057F-462B-92E9-460E5DF5A8A0}">
  <dimension ref="A1:F8"/>
  <sheetViews>
    <sheetView workbookViewId="0">
      <selection activeCell="F2" sqref="F2"/>
    </sheetView>
  </sheetViews>
  <sheetFormatPr defaultRowHeight="12" x14ac:dyDescent="0.15"/>
  <cols>
    <col min="1" max="1" width="4.7109375" style="32" bestFit="1" customWidth="1"/>
    <col min="2" max="2" width="6.7109375" bestFit="1" customWidth="1"/>
    <col min="3" max="3" width="5.7109375" customWidth="1"/>
    <col min="4" max="4" width="3.5703125" customWidth="1"/>
    <col min="5" max="5" width="7.140625" bestFit="1" customWidth="1"/>
    <col min="6" max="6" width="7.140625" customWidth="1"/>
  </cols>
  <sheetData>
    <row r="1" spans="1:6" x14ac:dyDescent="0.15">
      <c r="A1" s="31" t="s">
        <v>876</v>
      </c>
      <c r="B1">
        <v>2667</v>
      </c>
      <c r="C1">
        <f>B1</f>
        <v>2667</v>
      </c>
      <c r="E1" t="str">
        <f>DEC2HEX(B1*8 + HEX2DEC(400) -8)</f>
        <v>5750</v>
      </c>
      <c r="F1">
        <f>B1/60</f>
        <v>44.45</v>
      </c>
    </row>
    <row r="2" spans="1:6" x14ac:dyDescent="0.15">
      <c r="A2" s="31" t="s">
        <v>63</v>
      </c>
      <c r="B2">
        <v>4422</v>
      </c>
      <c r="C2">
        <f>B2-B1</f>
        <v>1755</v>
      </c>
      <c r="E2" t="str">
        <f t="shared" ref="E2:E8" si="0">DEC2HEX(B2*8 + HEX2DEC(400) -8)</f>
        <v>8E28</v>
      </c>
      <c r="F2">
        <f t="shared" ref="F2:F7" si="1">(B2-$B$1)/60</f>
        <v>29.25</v>
      </c>
    </row>
    <row r="3" spans="1:6" x14ac:dyDescent="0.15">
      <c r="A3" s="31" t="s">
        <v>877</v>
      </c>
      <c r="B3">
        <v>5728</v>
      </c>
      <c r="C3">
        <f t="shared" ref="C3:C7" si="2">B3-B2</f>
        <v>1306</v>
      </c>
      <c r="E3" t="str">
        <f t="shared" si="0"/>
        <v>B6F8</v>
      </c>
      <c r="F3">
        <f t="shared" si="1"/>
        <v>51.016666666666666</v>
      </c>
    </row>
    <row r="4" spans="1:6" x14ac:dyDescent="0.15">
      <c r="A4" s="31" t="s">
        <v>854</v>
      </c>
      <c r="B4">
        <v>7612</v>
      </c>
      <c r="C4">
        <f t="shared" si="2"/>
        <v>1884</v>
      </c>
      <c r="E4" t="str">
        <f t="shared" si="0"/>
        <v>F1D8</v>
      </c>
      <c r="F4">
        <f t="shared" si="1"/>
        <v>82.416666666666671</v>
      </c>
    </row>
    <row r="5" spans="1:6" x14ac:dyDescent="0.15">
      <c r="A5" s="31" t="s">
        <v>878</v>
      </c>
      <c r="B5">
        <v>9215</v>
      </c>
      <c r="C5">
        <f t="shared" si="2"/>
        <v>1603</v>
      </c>
      <c r="E5" t="str">
        <f t="shared" si="0"/>
        <v>123F0</v>
      </c>
      <c r="F5">
        <f t="shared" si="1"/>
        <v>109.13333333333334</v>
      </c>
    </row>
    <row r="6" spans="1:6" x14ac:dyDescent="0.15">
      <c r="A6" s="31" t="s">
        <v>69</v>
      </c>
      <c r="B6">
        <v>10896</v>
      </c>
      <c r="C6">
        <f t="shared" si="2"/>
        <v>1681</v>
      </c>
      <c r="E6" t="str">
        <f t="shared" si="0"/>
        <v>15878</v>
      </c>
      <c r="F6">
        <f t="shared" si="1"/>
        <v>137.15</v>
      </c>
    </row>
    <row r="7" spans="1:6" x14ac:dyDescent="0.15">
      <c r="A7" s="31" t="s">
        <v>859</v>
      </c>
      <c r="B7">
        <v>12306</v>
      </c>
      <c r="C7">
        <f t="shared" si="2"/>
        <v>1410</v>
      </c>
      <c r="E7" t="str">
        <f t="shared" si="0"/>
        <v>18488</v>
      </c>
      <c r="F7">
        <f t="shared" si="1"/>
        <v>160.65</v>
      </c>
    </row>
    <row r="8" spans="1:6" x14ac:dyDescent="0.15">
      <c r="E8" t="str">
        <f t="shared" si="0"/>
        <v>3F8</v>
      </c>
    </row>
  </sheetData>
  <phoneticPr fontId="1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D228-B7E5-4EF9-932C-FB5BA0789711}">
  <dimension ref="A1:F28"/>
  <sheetViews>
    <sheetView workbookViewId="0">
      <selection activeCell="B29" sqref="B29"/>
    </sheetView>
  </sheetViews>
  <sheetFormatPr defaultRowHeight="12" x14ac:dyDescent="0.15"/>
  <cols>
    <col min="1" max="1" width="4.7109375" style="32" bestFit="1" customWidth="1"/>
    <col min="2" max="2" width="6.7109375" bestFit="1" customWidth="1"/>
    <col min="3" max="3" width="5.7109375" customWidth="1"/>
    <col min="4" max="4" width="3.5703125" customWidth="1"/>
    <col min="5" max="5" width="7.140625" bestFit="1" customWidth="1"/>
  </cols>
  <sheetData>
    <row r="1" spans="1:6" x14ac:dyDescent="0.15">
      <c r="A1" s="31" t="s">
        <v>851</v>
      </c>
      <c r="B1">
        <v>1878</v>
      </c>
      <c r="C1">
        <f>B1</f>
        <v>1878</v>
      </c>
      <c r="E1" t="str">
        <f>DEC2HEX(B1*8 + HEX2DEC(400) -8)</f>
        <v>3EA8</v>
      </c>
      <c r="F1">
        <v>1897</v>
      </c>
    </row>
    <row r="2" spans="1:6" x14ac:dyDescent="0.15">
      <c r="A2" s="31" t="s">
        <v>64</v>
      </c>
      <c r="B2">
        <v>4228</v>
      </c>
      <c r="C2">
        <f>B2-B1</f>
        <v>2350</v>
      </c>
      <c r="E2" t="str">
        <f t="shared" ref="E2:E24" si="0">DEC2HEX(B2*8 + HEX2DEC(400) -8)</f>
        <v>8818</v>
      </c>
      <c r="F2">
        <v>4252</v>
      </c>
    </row>
    <row r="3" spans="1:6" x14ac:dyDescent="0.15">
      <c r="A3" s="31" t="s">
        <v>852</v>
      </c>
      <c r="B3">
        <v>6695</v>
      </c>
      <c r="C3">
        <f t="shared" ref="C3:C23" si="1">B3-B2</f>
        <v>2467</v>
      </c>
      <c r="E3" t="str">
        <f t="shared" si="0"/>
        <v>D530</v>
      </c>
      <c r="F3">
        <v>6719</v>
      </c>
    </row>
    <row r="4" spans="1:6" x14ac:dyDescent="0.15">
      <c r="A4" s="31" t="s">
        <v>853</v>
      </c>
      <c r="B4">
        <v>7871</v>
      </c>
      <c r="C4">
        <f t="shared" si="1"/>
        <v>1176</v>
      </c>
      <c r="E4" t="str">
        <f t="shared" si="0"/>
        <v>F9F0</v>
      </c>
      <c r="F4">
        <v>7897</v>
      </c>
    </row>
    <row r="5" spans="1:6" x14ac:dyDescent="0.15">
      <c r="A5" s="31" t="s">
        <v>854</v>
      </c>
      <c r="B5">
        <v>10817</v>
      </c>
      <c r="C5">
        <f t="shared" si="1"/>
        <v>2946</v>
      </c>
      <c r="E5" t="str">
        <f t="shared" si="0"/>
        <v>15600</v>
      </c>
      <c r="F5">
        <v>10847</v>
      </c>
    </row>
    <row r="6" spans="1:6" x14ac:dyDescent="0.15">
      <c r="A6" s="31" t="s">
        <v>68</v>
      </c>
      <c r="B6">
        <v>12963</v>
      </c>
      <c r="C6">
        <f t="shared" si="1"/>
        <v>2146</v>
      </c>
      <c r="E6" t="str">
        <f t="shared" si="0"/>
        <v>19910</v>
      </c>
      <c r="F6">
        <v>12980</v>
      </c>
    </row>
    <row r="7" spans="1:6" x14ac:dyDescent="0.15">
      <c r="A7" s="31" t="s">
        <v>855</v>
      </c>
      <c r="B7">
        <v>15767</v>
      </c>
      <c r="C7">
        <f t="shared" si="1"/>
        <v>2804</v>
      </c>
      <c r="E7" t="str">
        <f t="shared" si="0"/>
        <v>1F0B0</v>
      </c>
      <c r="F7">
        <v>15786</v>
      </c>
    </row>
    <row r="8" spans="1:6" x14ac:dyDescent="0.15">
      <c r="A8" s="31" t="s">
        <v>856</v>
      </c>
      <c r="B8">
        <v>23201</v>
      </c>
      <c r="C8">
        <f t="shared" si="1"/>
        <v>7434</v>
      </c>
      <c r="E8" t="str">
        <f t="shared" si="0"/>
        <v>2D900</v>
      </c>
      <c r="F8">
        <v>23219</v>
      </c>
    </row>
    <row r="9" spans="1:6" x14ac:dyDescent="0.15">
      <c r="A9" s="31" t="s">
        <v>858</v>
      </c>
      <c r="B9">
        <v>24819</v>
      </c>
      <c r="C9">
        <f t="shared" si="1"/>
        <v>1618</v>
      </c>
      <c r="E9" t="str">
        <f t="shared" si="0"/>
        <v>30B90</v>
      </c>
      <c r="F9">
        <v>24849</v>
      </c>
    </row>
    <row r="10" spans="1:6" x14ac:dyDescent="0.15">
      <c r="A10" s="31" t="s">
        <v>857</v>
      </c>
      <c r="B10">
        <v>27973</v>
      </c>
      <c r="C10">
        <f t="shared" si="1"/>
        <v>3154</v>
      </c>
      <c r="E10" t="str">
        <f t="shared" si="0"/>
        <v>36E20</v>
      </c>
      <c r="F10">
        <v>27990</v>
      </c>
    </row>
    <row r="11" spans="1:6" x14ac:dyDescent="0.15">
      <c r="A11" s="31" t="s">
        <v>859</v>
      </c>
      <c r="B11">
        <v>32040</v>
      </c>
      <c r="C11">
        <f t="shared" si="1"/>
        <v>4067</v>
      </c>
      <c r="D11" s="8"/>
      <c r="E11" t="str">
        <f t="shared" si="0"/>
        <v>3ED38</v>
      </c>
      <c r="F11">
        <v>32058</v>
      </c>
    </row>
    <row r="12" spans="1:6" x14ac:dyDescent="0.15">
      <c r="A12" s="31" t="s">
        <v>860</v>
      </c>
      <c r="B12">
        <v>35043</v>
      </c>
      <c r="C12">
        <f t="shared" si="1"/>
        <v>3003</v>
      </c>
      <c r="D12" s="8"/>
      <c r="E12" t="str">
        <f t="shared" si="0"/>
        <v>44B10</v>
      </c>
      <c r="F12">
        <v>35063</v>
      </c>
    </row>
    <row r="13" spans="1:6" x14ac:dyDescent="0.15">
      <c r="A13" s="31" t="s">
        <v>861</v>
      </c>
      <c r="B13">
        <v>36805</v>
      </c>
      <c r="C13">
        <f t="shared" si="1"/>
        <v>1762</v>
      </c>
      <c r="E13" t="str">
        <f t="shared" si="0"/>
        <v>48220</v>
      </c>
      <c r="F13">
        <v>36823</v>
      </c>
    </row>
    <row r="14" spans="1:6" x14ac:dyDescent="0.15">
      <c r="A14" s="31" t="s">
        <v>862</v>
      </c>
      <c r="B14">
        <v>38535</v>
      </c>
      <c r="C14">
        <f t="shared" si="1"/>
        <v>1730</v>
      </c>
      <c r="E14" t="str">
        <f t="shared" si="0"/>
        <v>4B830</v>
      </c>
      <c r="F14">
        <v>38564</v>
      </c>
    </row>
    <row r="15" spans="1:6" x14ac:dyDescent="0.15">
      <c r="A15" s="31" t="s">
        <v>863</v>
      </c>
      <c r="B15">
        <v>42528</v>
      </c>
      <c r="C15">
        <f t="shared" si="1"/>
        <v>3993</v>
      </c>
      <c r="E15" t="str">
        <f t="shared" si="0"/>
        <v>534F8</v>
      </c>
      <c r="F15">
        <v>42545</v>
      </c>
    </row>
    <row r="16" spans="1:6" x14ac:dyDescent="0.15">
      <c r="A16" s="31" t="s">
        <v>864</v>
      </c>
      <c r="B16">
        <v>46222</v>
      </c>
      <c r="C16">
        <f t="shared" si="1"/>
        <v>3694</v>
      </c>
      <c r="E16" t="str">
        <f t="shared" si="0"/>
        <v>5A868</v>
      </c>
      <c r="F16">
        <v>46239</v>
      </c>
    </row>
    <row r="17" spans="1:6" x14ac:dyDescent="0.15">
      <c r="A17" s="31" t="s">
        <v>865</v>
      </c>
      <c r="B17">
        <v>48843</v>
      </c>
      <c r="C17">
        <f t="shared" si="1"/>
        <v>2621</v>
      </c>
      <c r="E17" t="str">
        <f t="shared" si="0"/>
        <v>5FA50</v>
      </c>
      <c r="F17">
        <v>48869</v>
      </c>
    </row>
    <row r="18" spans="1:6" x14ac:dyDescent="0.15">
      <c r="A18" s="31" t="s">
        <v>866</v>
      </c>
      <c r="B18">
        <v>50639</v>
      </c>
      <c r="C18">
        <f t="shared" si="1"/>
        <v>1796</v>
      </c>
      <c r="E18" t="str">
        <f t="shared" si="0"/>
        <v>63270</v>
      </c>
      <c r="F18">
        <v>50672</v>
      </c>
    </row>
    <row r="19" spans="1:6" x14ac:dyDescent="0.15">
      <c r="A19" s="31" t="s">
        <v>867</v>
      </c>
      <c r="B19">
        <v>54369</v>
      </c>
      <c r="C19">
        <f t="shared" si="1"/>
        <v>3730</v>
      </c>
      <c r="E19" t="str">
        <f t="shared" si="0"/>
        <v>6A700</v>
      </c>
      <c r="F19">
        <v>54390</v>
      </c>
    </row>
    <row r="20" spans="1:6" x14ac:dyDescent="0.15">
      <c r="A20" s="31" t="s">
        <v>868</v>
      </c>
      <c r="B20">
        <v>59481</v>
      </c>
      <c r="C20">
        <f t="shared" si="1"/>
        <v>5112</v>
      </c>
      <c r="E20" t="str">
        <f t="shared" si="0"/>
        <v>746C0</v>
      </c>
      <c r="F20">
        <v>59498</v>
      </c>
    </row>
    <row r="21" spans="1:6" x14ac:dyDescent="0.15">
      <c r="A21" s="31" t="s">
        <v>871</v>
      </c>
      <c r="B21">
        <v>63982</v>
      </c>
      <c r="C21">
        <f t="shared" si="1"/>
        <v>4501</v>
      </c>
      <c r="E21" t="str">
        <f t="shared" si="0"/>
        <v>7D368</v>
      </c>
      <c r="F21">
        <v>63999</v>
      </c>
    </row>
    <row r="22" spans="1:6" x14ac:dyDescent="0.15">
      <c r="A22" s="31" t="s">
        <v>869</v>
      </c>
      <c r="B22">
        <v>65620</v>
      </c>
      <c r="C22">
        <f t="shared" si="1"/>
        <v>1638</v>
      </c>
      <c r="E22" t="str">
        <f>DEC2HEX(B22*8 + HEX2DEC(400) -8)</f>
        <v>80698</v>
      </c>
      <c r="F22">
        <v>65648</v>
      </c>
    </row>
    <row r="23" spans="1:6" x14ac:dyDescent="0.15">
      <c r="A23" s="31" t="s">
        <v>870</v>
      </c>
      <c r="B23">
        <v>72489</v>
      </c>
      <c r="C23">
        <f t="shared" si="1"/>
        <v>6869</v>
      </c>
      <c r="E23" t="str">
        <f t="shared" si="0"/>
        <v>8DD40</v>
      </c>
      <c r="F23">
        <v>72512</v>
      </c>
    </row>
    <row r="24" spans="1:6" x14ac:dyDescent="0.15">
      <c r="A24" s="31" t="s">
        <v>872</v>
      </c>
      <c r="B24">
        <v>77804</v>
      </c>
      <c r="C24">
        <f t="shared" ref="C24:C27" si="2">B24-B23</f>
        <v>5315</v>
      </c>
      <c r="E24" t="str">
        <f t="shared" si="0"/>
        <v>98358</v>
      </c>
      <c r="F24">
        <v>77821</v>
      </c>
    </row>
    <row r="25" spans="1:6" x14ac:dyDescent="0.15">
      <c r="A25" s="31" t="s">
        <v>873</v>
      </c>
      <c r="B25">
        <v>82252</v>
      </c>
      <c r="C25">
        <f t="shared" si="2"/>
        <v>4448</v>
      </c>
      <c r="E25" t="str">
        <f t="shared" ref="E25:E28" si="3">DEC2HEX(B25*8 + HEX2DEC(400) -8)</f>
        <v>A0E58</v>
      </c>
      <c r="F25">
        <v>82269</v>
      </c>
    </row>
    <row r="26" spans="1:6" x14ac:dyDescent="0.15">
      <c r="A26" s="31" t="s">
        <v>874</v>
      </c>
      <c r="B26">
        <v>88727</v>
      </c>
      <c r="C26">
        <f t="shared" si="2"/>
        <v>6475</v>
      </c>
      <c r="E26" t="str">
        <f t="shared" si="3"/>
        <v>AD8B0</v>
      </c>
      <c r="F26">
        <v>88753</v>
      </c>
    </row>
    <row r="27" spans="1:6" x14ac:dyDescent="0.15">
      <c r="A27" s="31" t="s">
        <v>875</v>
      </c>
      <c r="B27">
        <v>96375</v>
      </c>
      <c r="C27">
        <f t="shared" si="2"/>
        <v>7648</v>
      </c>
      <c r="E27" t="str">
        <f t="shared" si="3"/>
        <v>BC7B0</v>
      </c>
    </row>
    <row r="28" spans="1:6" x14ac:dyDescent="0.15">
      <c r="B28">
        <v>98221</v>
      </c>
      <c r="E28" t="str">
        <f t="shared" si="3"/>
        <v>C0160</v>
      </c>
    </row>
  </sheetData>
  <phoneticPr fontId="1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A6D16-C735-4CF9-856F-589177CB5749}">
  <dimension ref="A1:K60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2" x14ac:dyDescent="0.15"/>
  <cols>
    <col min="1" max="1" width="23.140625" style="29" bestFit="1" customWidth="1"/>
    <col min="2" max="2" width="6.7109375" style="28" bestFit="1" customWidth="1"/>
    <col min="3" max="3" width="5.7109375" style="28" bestFit="1" customWidth="1"/>
    <col min="4" max="5" width="6.7109375" style="28" bestFit="1" customWidth="1"/>
    <col min="6" max="6" width="5.7109375" style="28" bestFit="1" customWidth="1"/>
    <col min="7" max="7" width="6.7109375" style="28" bestFit="1" customWidth="1"/>
    <col min="8" max="8" width="5.7109375" style="28" customWidth="1"/>
    <col min="9" max="9" width="7.28515625" style="28" bestFit="1" customWidth="1"/>
    <col min="10" max="10" width="6.7109375" style="27" bestFit="1" customWidth="1"/>
    <col min="11" max="11" width="5.7109375" style="27" bestFit="1" customWidth="1"/>
    <col min="12" max="16384" width="9.140625" style="27"/>
  </cols>
  <sheetData>
    <row r="1" spans="1:9" s="26" customFormat="1" x14ac:dyDescent="0.15">
      <c r="A1" s="30"/>
      <c r="B1" s="26" t="s">
        <v>769</v>
      </c>
      <c r="C1" s="26" t="s">
        <v>774</v>
      </c>
      <c r="D1" s="26" t="s">
        <v>770</v>
      </c>
      <c r="E1" s="26" t="s">
        <v>771</v>
      </c>
      <c r="F1" s="26" t="s">
        <v>774</v>
      </c>
      <c r="G1" s="26" t="s">
        <v>770</v>
      </c>
      <c r="H1" s="26" t="s">
        <v>772</v>
      </c>
      <c r="I1" s="26" t="s">
        <v>773</v>
      </c>
    </row>
    <row r="2" spans="1:9" s="26" customFormat="1" x14ac:dyDescent="0.15">
      <c r="A2" s="29" t="s">
        <v>775</v>
      </c>
      <c r="B2" s="28">
        <v>93</v>
      </c>
      <c r="C2" s="28">
        <f>B2</f>
        <v>93</v>
      </c>
      <c r="D2" s="28" t="str">
        <f>DEC2HEX(B2*8 + HEX2DEC(400) -8)</f>
        <v>6E0</v>
      </c>
      <c r="E2" s="28">
        <v>93</v>
      </c>
      <c r="F2" s="28">
        <v>93</v>
      </c>
      <c r="G2" s="28" t="str">
        <f>DEC2HEX(E2*8 + HEX2DEC(400) -8)</f>
        <v>6E0</v>
      </c>
      <c r="H2" s="28">
        <f>E2-B2</f>
        <v>0</v>
      </c>
      <c r="I2" s="28">
        <f>F2-C2</f>
        <v>0</v>
      </c>
    </row>
    <row r="3" spans="1:9" x14ac:dyDescent="0.15">
      <c r="A3" s="29" t="s">
        <v>778</v>
      </c>
      <c r="B3" s="28">
        <v>2111</v>
      </c>
      <c r="C3" s="28">
        <f>B3-B2</f>
        <v>2018</v>
      </c>
      <c r="D3" s="28" t="str">
        <f t="shared" ref="D3:D47" si="0">DEC2HEX(B3*8 + HEX2DEC(400) -8)</f>
        <v>45F0</v>
      </c>
      <c r="E3" s="28">
        <v>2134</v>
      </c>
      <c r="F3" s="28">
        <f t="shared" ref="F3:F47" si="1">E3-E2</f>
        <v>2041</v>
      </c>
      <c r="G3" s="28" t="str">
        <f t="shared" ref="G3:G47" si="2">DEC2HEX(E3*8 + HEX2DEC(400) -8)</f>
        <v>46A8</v>
      </c>
      <c r="H3" s="28">
        <f>E3-B3</f>
        <v>23</v>
      </c>
      <c r="I3" s="28">
        <f>F3-C3</f>
        <v>23</v>
      </c>
    </row>
    <row r="4" spans="1:9" x14ac:dyDescent="0.15">
      <c r="A4" s="29" t="s">
        <v>779</v>
      </c>
      <c r="B4" s="28">
        <v>2871</v>
      </c>
      <c r="C4" s="28">
        <f t="shared" ref="C4:C47" si="3">B4-B3</f>
        <v>760</v>
      </c>
      <c r="D4" s="28" t="str">
        <f t="shared" si="0"/>
        <v>5DB0</v>
      </c>
      <c r="E4" s="28">
        <v>2894</v>
      </c>
      <c r="F4" s="28">
        <f t="shared" si="1"/>
        <v>760</v>
      </c>
      <c r="G4" s="28" t="str">
        <f t="shared" si="2"/>
        <v>5E68</v>
      </c>
      <c r="H4" s="28">
        <f t="shared" ref="H4:H47" si="4">E4-B4</f>
        <v>23</v>
      </c>
      <c r="I4" s="28">
        <f t="shared" ref="I4:I47" si="5">F4-C4</f>
        <v>0</v>
      </c>
    </row>
    <row r="5" spans="1:9" x14ac:dyDescent="0.15">
      <c r="A5" s="29" t="s">
        <v>811</v>
      </c>
      <c r="B5" s="28">
        <v>3461</v>
      </c>
      <c r="C5" s="28">
        <f t="shared" si="3"/>
        <v>590</v>
      </c>
      <c r="D5" s="28" t="str">
        <f t="shared" si="0"/>
        <v>7020</v>
      </c>
      <c r="E5" s="28">
        <v>3485</v>
      </c>
      <c r="F5" s="28">
        <f t="shared" si="1"/>
        <v>591</v>
      </c>
      <c r="G5" s="28" t="str">
        <f t="shared" si="2"/>
        <v>70E0</v>
      </c>
      <c r="H5" s="28">
        <f t="shared" si="4"/>
        <v>24</v>
      </c>
      <c r="I5" s="28">
        <f t="shared" si="5"/>
        <v>1</v>
      </c>
    </row>
    <row r="6" spans="1:9" x14ac:dyDescent="0.15">
      <c r="A6" s="29" t="s">
        <v>776</v>
      </c>
      <c r="B6" s="28">
        <v>8387</v>
      </c>
      <c r="C6" s="28">
        <f t="shared" si="3"/>
        <v>4926</v>
      </c>
      <c r="D6" s="28" t="str">
        <f t="shared" si="0"/>
        <v>10A10</v>
      </c>
      <c r="E6" s="28">
        <v>8503</v>
      </c>
      <c r="F6" s="28">
        <f t="shared" si="1"/>
        <v>5018</v>
      </c>
      <c r="G6" s="28" t="str">
        <f t="shared" si="2"/>
        <v>10DB0</v>
      </c>
      <c r="H6" s="28">
        <f t="shared" si="4"/>
        <v>116</v>
      </c>
      <c r="I6" s="28">
        <f t="shared" si="5"/>
        <v>92</v>
      </c>
    </row>
    <row r="7" spans="1:9" x14ac:dyDescent="0.15">
      <c r="A7" s="29" t="s">
        <v>777</v>
      </c>
      <c r="B7" s="28">
        <v>9606</v>
      </c>
      <c r="C7" s="28">
        <f t="shared" si="3"/>
        <v>1219</v>
      </c>
      <c r="D7" s="28" t="str">
        <f t="shared" si="0"/>
        <v>13028</v>
      </c>
      <c r="E7" s="28">
        <v>9722</v>
      </c>
      <c r="F7" s="28">
        <f t="shared" si="1"/>
        <v>1219</v>
      </c>
      <c r="G7" s="28" t="str">
        <f t="shared" si="2"/>
        <v>133C8</v>
      </c>
      <c r="H7" s="28">
        <f t="shared" si="4"/>
        <v>116</v>
      </c>
      <c r="I7" s="28">
        <f t="shared" si="5"/>
        <v>0</v>
      </c>
    </row>
    <row r="8" spans="1:9" x14ac:dyDescent="0.15">
      <c r="A8" s="29" t="s">
        <v>823</v>
      </c>
      <c r="B8" s="28">
        <v>10493</v>
      </c>
      <c r="C8" s="28">
        <f t="shared" si="3"/>
        <v>887</v>
      </c>
      <c r="D8" s="28" t="str">
        <f t="shared" si="0"/>
        <v>14BE0</v>
      </c>
      <c r="E8" s="28">
        <v>10609</v>
      </c>
      <c r="F8" s="28">
        <f t="shared" si="1"/>
        <v>887</v>
      </c>
      <c r="G8" s="28" t="str">
        <f t="shared" si="2"/>
        <v>14F80</v>
      </c>
      <c r="H8" s="28">
        <f t="shared" si="4"/>
        <v>116</v>
      </c>
      <c r="I8" s="28">
        <f t="shared" si="5"/>
        <v>0</v>
      </c>
    </row>
    <row r="9" spans="1:9" x14ac:dyDescent="0.15">
      <c r="A9" s="29" t="s">
        <v>812</v>
      </c>
      <c r="B9" s="28">
        <v>11085</v>
      </c>
      <c r="C9" s="28">
        <f t="shared" si="3"/>
        <v>592</v>
      </c>
      <c r="D9" s="28" t="str">
        <f t="shared" si="0"/>
        <v>15E60</v>
      </c>
      <c r="E9" s="28">
        <v>11201</v>
      </c>
      <c r="F9" s="28">
        <f t="shared" si="1"/>
        <v>592</v>
      </c>
      <c r="G9" s="28" t="str">
        <f t="shared" si="2"/>
        <v>16200</v>
      </c>
      <c r="H9" s="28">
        <f t="shared" si="4"/>
        <v>116</v>
      </c>
      <c r="I9" s="28">
        <f t="shared" si="5"/>
        <v>0</v>
      </c>
    </row>
    <row r="10" spans="1:9" x14ac:dyDescent="0.15">
      <c r="A10" s="29" t="s">
        <v>780</v>
      </c>
      <c r="B10" s="28">
        <v>15643</v>
      </c>
      <c r="C10" s="28">
        <f t="shared" si="3"/>
        <v>4558</v>
      </c>
      <c r="D10" s="28" t="str">
        <f t="shared" si="0"/>
        <v>1ECD0</v>
      </c>
      <c r="E10" s="28">
        <v>15854</v>
      </c>
      <c r="F10" s="28">
        <f t="shared" si="1"/>
        <v>4653</v>
      </c>
      <c r="G10" s="28" t="str">
        <f t="shared" si="2"/>
        <v>1F368</v>
      </c>
      <c r="H10" s="28">
        <f t="shared" si="4"/>
        <v>211</v>
      </c>
      <c r="I10" s="28">
        <f t="shared" si="5"/>
        <v>95</v>
      </c>
    </row>
    <row r="11" spans="1:9" x14ac:dyDescent="0.15">
      <c r="A11" s="29" t="s">
        <v>781</v>
      </c>
      <c r="B11" s="28">
        <v>16375</v>
      </c>
      <c r="C11" s="28">
        <f t="shared" si="3"/>
        <v>732</v>
      </c>
      <c r="D11" s="28" t="str">
        <f t="shared" si="0"/>
        <v>203B0</v>
      </c>
      <c r="E11" s="28">
        <v>16586</v>
      </c>
      <c r="F11" s="28">
        <f t="shared" si="1"/>
        <v>732</v>
      </c>
      <c r="G11" s="28" t="str">
        <f t="shared" si="2"/>
        <v>20A48</v>
      </c>
      <c r="H11" s="28">
        <f t="shared" si="4"/>
        <v>211</v>
      </c>
      <c r="I11" s="28">
        <f t="shared" si="5"/>
        <v>0</v>
      </c>
    </row>
    <row r="12" spans="1:9" x14ac:dyDescent="0.15">
      <c r="A12" s="29" t="s">
        <v>824</v>
      </c>
      <c r="B12" s="28">
        <v>17303</v>
      </c>
      <c r="C12" s="28">
        <f t="shared" si="3"/>
        <v>928</v>
      </c>
      <c r="D12" s="28" t="str">
        <f t="shared" si="0"/>
        <v>220B0</v>
      </c>
      <c r="E12" s="28">
        <v>17514</v>
      </c>
      <c r="F12" s="28">
        <f t="shared" si="1"/>
        <v>928</v>
      </c>
      <c r="G12" s="28" t="str">
        <f t="shared" si="2"/>
        <v>22748</v>
      </c>
      <c r="H12" s="28">
        <f t="shared" si="4"/>
        <v>211</v>
      </c>
      <c r="I12" s="28">
        <f t="shared" si="5"/>
        <v>0</v>
      </c>
    </row>
    <row r="13" spans="1:9" x14ac:dyDescent="0.15">
      <c r="A13" s="29" t="s">
        <v>813</v>
      </c>
      <c r="B13" s="28">
        <v>17894</v>
      </c>
      <c r="C13" s="28">
        <f t="shared" si="3"/>
        <v>591</v>
      </c>
      <c r="D13" s="28" t="str">
        <f t="shared" si="0"/>
        <v>23328</v>
      </c>
      <c r="E13" s="28">
        <v>18106</v>
      </c>
      <c r="F13" s="28">
        <f t="shared" si="1"/>
        <v>592</v>
      </c>
      <c r="G13" s="28" t="str">
        <f t="shared" si="2"/>
        <v>239C8</v>
      </c>
      <c r="H13" s="28">
        <f t="shared" si="4"/>
        <v>212</v>
      </c>
      <c r="I13" s="28">
        <f t="shared" si="5"/>
        <v>1</v>
      </c>
    </row>
    <row r="14" spans="1:9" x14ac:dyDescent="0.15">
      <c r="A14" s="29" t="s">
        <v>782</v>
      </c>
      <c r="B14" s="28">
        <v>23314</v>
      </c>
      <c r="C14" s="28">
        <f t="shared" si="3"/>
        <v>5420</v>
      </c>
      <c r="D14" s="28" t="str">
        <f t="shared" si="0"/>
        <v>2DC88</v>
      </c>
      <c r="E14" s="28">
        <v>23543</v>
      </c>
      <c r="F14" s="28">
        <f t="shared" si="1"/>
        <v>5437</v>
      </c>
      <c r="G14" s="28" t="str">
        <f t="shared" si="2"/>
        <v>2E3B0</v>
      </c>
      <c r="H14" s="28">
        <f t="shared" si="4"/>
        <v>229</v>
      </c>
      <c r="I14" s="28">
        <f t="shared" si="5"/>
        <v>17</v>
      </c>
    </row>
    <row r="15" spans="1:9" x14ac:dyDescent="0.15">
      <c r="A15" s="29" t="s">
        <v>783</v>
      </c>
      <c r="B15" s="28">
        <v>24172</v>
      </c>
      <c r="C15" s="28">
        <f t="shared" si="3"/>
        <v>858</v>
      </c>
      <c r="D15" s="28" t="str">
        <f t="shared" si="0"/>
        <v>2F758</v>
      </c>
      <c r="E15" s="28">
        <v>24401</v>
      </c>
      <c r="F15" s="28">
        <f t="shared" si="1"/>
        <v>858</v>
      </c>
      <c r="G15" s="28" t="str">
        <f t="shared" si="2"/>
        <v>2FE80</v>
      </c>
      <c r="H15" s="28">
        <f t="shared" si="4"/>
        <v>229</v>
      </c>
      <c r="I15" s="28">
        <f t="shared" si="5"/>
        <v>0</v>
      </c>
    </row>
    <row r="16" spans="1:9" x14ac:dyDescent="0.15">
      <c r="A16" s="29" t="s">
        <v>825</v>
      </c>
      <c r="B16" s="28">
        <v>25057</v>
      </c>
      <c r="C16" s="28">
        <f t="shared" si="3"/>
        <v>885</v>
      </c>
      <c r="D16" s="28" t="str">
        <f t="shared" si="0"/>
        <v>31300</v>
      </c>
      <c r="E16" s="28">
        <v>25286</v>
      </c>
      <c r="F16" s="28">
        <f t="shared" si="1"/>
        <v>885</v>
      </c>
      <c r="G16" s="28" t="str">
        <f t="shared" si="2"/>
        <v>31A28</v>
      </c>
      <c r="H16" s="28">
        <f t="shared" si="4"/>
        <v>229</v>
      </c>
      <c r="I16" s="28">
        <f t="shared" si="5"/>
        <v>0</v>
      </c>
    </row>
    <row r="17" spans="1:11" x14ac:dyDescent="0.15">
      <c r="A17" s="29" t="s">
        <v>814</v>
      </c>
      <c r="B17" s="28">
        <v>25648</v>
      </c>
      <c r="C17" s="28">
        <f t="shared" si="3"/>
        <v>591</v>
      </c>
      <c r="D17" s="28" t="str">
        <f t="shared" si="0"/>
        <v>32578</v>
      </c>
      <c r="E17" s="28">
        <v>25878</v>
      </c>
      <c r="F17" s="28">
        <f t="shared" si="1"/>
        <v>592</v>
      </c>
      <c r="G17" s="28" t="str">
        <f t="shared" si="2"/>
        <v>32CA8</v>
      </c>
      <c r="H17" s="28">
        <f t="shared" si="4"/>
        <v>230</v>
      </c>
      <c r="I17" s="28">
        <f t="shared" si="5"/>
        <v>1</v>
      </c>
    </row>
    <row r="18" spans="1:11" x14ac:dyDescent="0.15">
      <c r="A18" s="29" t="s">
        <v>784</v>
      </c>
      <c r="B18" s="28">
        <v>31097</v>
      </c>
      <c r="C18" s="28">
        <f t="shared" si="3"/>
        <v>5449</v>
      </c>
      <c r="D18" s="28" t="str">
        <f t="shared" si="0"/>
        <v>3CFC0</v>
      </c>
      <c r="E18" s="28">
        <v>31392</v>
      </c>
      <c r="F18" s="28">
        <f t="shared" si="1"/>
        <v>5514</v>
      </c>
      <c r="G18" s="28" t="str">
        <f t="shared" si="2"/>
        <v>3D8F8</v>
      </c>
      <c r="H18" s="28">
        <f t="shared" si="4"/>
        <v>295</v>
      </c>
      <c r="I18" s="28">
        <f t="shared" si="5"/>
        <v>65</v>
      </c>
      <c r="J18" s="28">
        <v>31111</v>
      </c>
      <c r="K18" s="27">
        <v>51</v>
      </c>
    </row>
    <row r="19" spans="1:11" x14ac:dyDescent="0.15">
      <c r="A19" s="29" t="s">
        <v>785</v>
      </c>
      <c r="B19" s="28">
        <v>31911</v>
      </c>
      <c r="C19" s="28">
        <f t="shared" si="3"/>
        <v>814</v>
      </c>
      <c r="D19" s="28" t="str">
        <f t="shared" si="0"/>
        <v>3E930</v>
      </c>
      <c r="E19" s="28">
        <v>32206</v>
      </c>
      <c r="F19" s="28">
        <f t="shared" si="1"/>
        <v>814</v>
      </c>
      <c r="G19" s="28" t="str">
        <f t="shared" si="2"/>
        <v>3F268</v>
      </c>
      <c r="H19" s="28">
        <f t="shared" si="4"/>
        <v>295</v>
      </c>
      <c r="I19" s="28">
        <f t="shared" si="5"/>
        <v>0</v>
      </c>
      <c r="J19" s="28">
        <v>31925</v>
      </c>
      <c r="K19" s="27">
        <v>0</v>
      </c>
    </row>
    <row r="20" spans="1:11" x14ac:dyDescent="0.15">
      <c r="A20" s="29" t="s">
        <v>826</v>
      </c>
      <c r="B20" s="28">
        <v>32952</v>
      </c>
      <c r="C20" s="28">
        <f t="shared" si="3"/>
        <v>1041</v>
      </c>
      <c r="D20" s="28" t="str">
        <f t="shared" si="0"/>
        <v>409B8</v>
      </c>
      <c r="E20" s="28">
        <v>33247</v>
      </c>
      <c r="F20" s="28">
        <f t="shared" si="1"/>
        <v>1041</v>
      </c>
      <c r="G20" s="28" t="str">
        <f t="shared" si="2"/>
        <v>412F0</v>
      </c>
      <c r="H20" s="28">
        <f t="shared" si="4"/>
        <v>295</v>
      </c>
      <c r="I20" s="28">
        <f t="shared" si="5"/>
        <v>0</v>
      </c>
      <c r="J20" s="28">
        <v>32966</v>
      </c>
      <c r="K20" s="27">
        <v>0</v>
      </c>
    </row>
    <row r="21" spans="1:11" x14ac:dyDescent="0.15">
      <c r="A21" s="29" t="s">
        <v>815</v>
      </c>
      <c r="B21" s="28">
        <v>33544</v>
      </c>
      <c r="C21" s="28">
        <f t="shared" si="3"/>
        <v>592</v>
      </c>
      <c r="D21" s="28" t="str">
        <f t="shared" si="0"/>
        <v>41C38</v>
      </c>
      <c r="E21" s="28">
        <v>33839</v>
      </c>
      <c r="F21" s="28">
        <f t="shared" si="1"/>
        <v>592</v>
      </c>
      <c r="G21" s="28" t="str">
        <f t="shared" si="2"/>
        <v>42570</v>
      </c>
      <c r="H21" s="28">
        <f t="shared" si="4"/>
        <v>295</v>
      </c>
      <c r="I21" s="28">
        <f t="shared" si="5"/>
        <v>0</v>
      </c>
      <c r="J21" s="28">
        <v>33558</v>
      </c>
      <c r="K21" s="27">
        <v>0</v>
      </c>
    </row>
    <row r="22" spans="1:11" x14ac:dyDescent="0.15">
      <c r="A22" s="29" t="s">
        <v>786</v>
      </c>
      <c r="B22" s="28">
        <v>37758</v>
      </c>
      <c r="C22" s="28">
        <f t="shared" si="3"/>
        <v>4214</v>
      </c>
      <c r="D22" s="28" t="str">
        <f t="shared" si="0"/>
        <v>49FE8</v>
      </c>
      <c r="E22" s="28">
        <v>38109</v>
      </c>
      <c r="F22" s="28">
        <f t="shared" si="1"/>
        <v>4270</v>
      </c>
      <c r="G22" s="28" t="str">
        <f t="shared" si="2"/>
        <v>4AAE0</v>
      </c>
      <c r="H22" s="28">
        <f t="shared" si="4"/>
        <v>351</v>
      </c>
      <c r="I22" s="28">
        <f t="shared" si="5"/>
        <v>56</v>
      </c>
      <c r="J22" s="28">
        <v>37788</v>
      </c>
      <c r="K22" s="27">
        <v>40</v>
      </c>
    </row>
    <row r="23" spans="1:11" x14ac:dyDescent="0.15">
      <c r="A23" s="29" t="s">
        <v>787</v>
      </c>
      <c r="B23" s="28">
        <v>38608</v>
      </c>
      <c r="C23" s="28">
        <f t="shared" si="3"/>
        <v>850</v>
      </c>
      <c r="D23" s="28" t="str">
        <f t="shared" si="0"/>
        <v>4BA78</v>
      </c>
      <c r="E23" s="28">
        <v>38959</v>
      </c>
      <c r="F23" s="28">
        <f t="shared" si="1"/>
        <v>850</v>
      </c>
      <c r="G23" s="28" t="str">
        <f t="shared" si="2"/>
        <v>4C570</v>
      </c>
      <c r="H23" s="28">
        <f t="shared" si="4"/>
        <v>351</v>
      </c>
      <c r="I23" s="28">
        <f t="shared" si="5"/>
        <v>0</v>
      </c>
      <c r="J23" s="28">
        <v>38638</v>
      </c>
      <c r="K23" s="27">
        <v>0</v>
      </c>
    </row>
    <row r="24" spans="1:11" x14ac:dyDescent="0.15">
      <c r="A24" s="29" t="s">
        <v>827</v>
      </c>
      <c r="B24" s="28">
        <v>39495</v>
      </c>
      <c r="C24" s="28">
        <f t="shared" si="3"/>
        <v>887</v>
      </c>
      <c r="D24" s="28" t="str">
        <f t="shared" si="0"/>
        <v>4D630</v>
      </c>
      <c r="E24" s="28">
        <v>39846</v>
      </c>
      <c r="F24" s="28">
        <f t="shared" si="1"/>
        <v>887</v>
      </c>
      <c r="G24" s="28" t="str">
        <f t="shared" si="2"/>
        <v>4E128</v>
      </c>
      <c r="H24" s="28">
        <f t="shared" si="4"/>
        <v>351</v>
      </c>
      <c r="I24" s="28">
        <f t="shared" si="5"/>
        <v>0</v>
      </c>
      <c r="J24" s="28">
        <v>39525</v>
      </c>
      <c r="K24" s="27">
        <v>0</v>
      </c>
    </row>
    <row r="25" spans="1:11" x14ac:dyDescent="0.15">
      <c r="A25" s="29" t="s">
        <v>816</v>
      </c>
      <c r="B25" s="28">
        <v>40087</v>
      </c>
      <c r="C25" s="28">
        <f t="shared" si="3"/>
        <v>592</v>
      </c>
      <c r="D25" s="28" t="str">
        <f t="shared" si="0"/>
        <v>4E8B0</v>
      </c>
      <c r="E25" s="28">
        <v>40438</v>
      </c>
      <c r="F25" s="28">
        <f t="shared" si="1"/>
        <v>592</v>
      </c>
      <c r="G25" s="28" t="str">
        <f t="shared" si="2"/>
        <v>4F3A8</v>
      </c>
      <c r="H25" s="28">
        <f t="shared" si="4"/>
        <v>351</v>
      </c>
      <c r="I25" s="28">
        <f t="shared" si="5"/>
        <v>0</v>
      </c>
      <c r="J25" s="28">
        <v>40117</v>
      </c>
      <c r="K25" s="27">
        <v>0</v>
      </c>
    </row>
    <row r="26" spans="1:11" x14ac:dyDescent="0.15">
      <c r="A26" s="29" t="s">
        <v>788</v>
      </c>
      <c r="B26" s="28">
        <v>44564</v>
      </c>
      <c r="C26" s="28">
        <f t="shared" si="3"/>
        <v>4477</v>
      </c>
      <c r="D26" s="28" t="str">
        <f t="shared" si="0"/>
        <v>57498</v>
      </c>
      <c r="E26" s="28">
        <v>44988</v>
      </c>
      <c r="F26" s="28">
        <f t="shared" si="1"/>
        <v>4550</v>
      </c>
      <c r="G26" s="28" t="str">
        <f t="shared" si="2"/>
        <v>581D8</v>
      </c>
      <c r="H26" s="28">
        <f t="shared" si="4"/>
        <v>424</v>
      </c>
      <c r="I26" s="28">
        <f t="shared" si="5"/>
        <v>73</v>
      </c>
      <c r="J26" s="28">
        <v>44595</v>
      </c>
      <c r="K26" s="27">
        <v>72</v>
      </c>
    </row>
    <row r="27" spans="1:11" x14ac:dyDescent="0.15">
      <c r="A27" s="29" t="s">
        <v>789</v>
      </c>
      <c r="B27" s="28">
        <v>45393</v>
      </c>
      <c r="C27" s="28">
        <f t="shared" si="3"/>
        <v>829</v>
      </c>
      <c r="D27" s="28" t="str">
        <f t="shared" si="0"/>
        <v>58E80</v>
      </c>
      <c r="E27" s="28">
        <v>45995</v>
      </c>
      <c r="F27" s="28">
        <f t="shared" si="1"/>
        <v>1007</v>
      </c>
      <c r="G27" s="28" t="str">
        <f t="shared" si="2"/>
        <v>5A150</v>
      </c>
      <c r="H27" s="28">
        <f t="shared" si="4"/>
        <v>602</v>
      </c>
      <c r="I27" s="28">
        <f t="shared" si="5"/>
        <v>178</v>
      </c>
      <c r="J27" s="28">
        <v>45425</v>
      </c>
      <c r="K27" s="27">
        <v>177</v>
      </c>
    </row>
    <row r="28" spans="1:11" x14ac:dyDescent="0.15">
      <c r="A28" s="29" t="s">
        <v>828</v>
      </c>
      <c r="B28" s="28">
        <v>46287</v>
      </c>
      <c r="C28" s="28">
        <f t="shared" si="3"/>
        <v>894</v>
      </c>
      <c r="D28" s="28" t="str">
        <f t="shared" si="0"/>
        <v>5AA70</v>
      </c>
      <c r="E28" s="28">
        <v>46889</v>
      </c>
      <c r="F28" s="28">
        <f t="shared" si="1"/>
        <v>894</v>
      </c>
      <c r="G28" s="28" t="str">
        <f t="shared" si="2"/>
        <v>5BD40</v>
      </c>
      <c r="H28" s="28">
        <f t="shared" si="4"/>
        <v>602</v>
      </c>
      <c r="I28" s="28">
        <f t="shared" si="5"/>
        <v>0</v>
      </c>
      <c r="J28" s="28">
        <v>46319</v>
      </c>
      <c r="K28" s="27">
        <v>0</v>
      </c>
    </row>
    <row r="29" spans="1:11" x14ac:dyDescent="0.15">
      <c r="A29" s="29" t="s">
        <v>817</v>
      </c>
      <c r="B29" s="28">
        <v>46879</v>
      </c>
      <c r="C29" s="28">
        <f t="shared" si="3"/>
        <v>592</v>
      </c>
      <c r="D29" s="28" t="str">
        <f t="shared" si="0"/>
        <v>5BCF0</v>
      </c>
      <c r="E29" s="28">
        <v>47481</v>
      </c>
      <c r="F29" s="28">
        <f t="shared" si="1"/>
        <v>592</v>
      </c>
      <c r="G29" s="28" t="str">
        <f t="shared" si="2"/>
        <v>5CFC0</v>
      </c>
      <c r="H29" s="28">
        <f t="shared" si="4"/>
        <v>602</v>
      </c>
      <c r="I29" s="28">
        <f t="shared" si="5"/>
        <v>0</v>
      </c>
      <c r="J29" s="28">
        <v>46911</v>
      </c>
      <c r="K29" s="27">
        <v>0</v>
      </c>
    </row>
    <row r="30" spans="1:11" x14ac:dyDescent="0.15">
      <c r="A30" s="29" t="s">
        <v>790</v>
      </c>
      <c r="B30" s="28">
        <v>51920</v>
      </c>
      <c r="C30" s="28">
        <f t="shared" si="3"/>
        <v>5041</v>
      </c>
      <c r="D30" s="28" t="str">
        <f t="shared" si="0"/>
        <v>65A78</v>
      </c>
      <c r="E30" s="28">
        <v>52778</v>
      </c>
      <c r="F30" s="28">
        <f t="shared" si="1"/>
        <v>5297</v>
      </c>
      <c r="G30" s="28" t="str">
        <f t="shared" si="2"/>
        <v>67548</v>
      </c>
      <c r="H30" s="28">
        <f t="shared" si="4"/>
        <v>858</v>
      </c>
      <c r="I30" s="28">
        <f t="shared" si="5"/>
        <v>256</v>
      </c>
      <c r="J30" s="28">
        <v>52107</v>
      </c>
      <c r="K30" s="27">
        <v>101</v>
      </c>
    </row>
    <row r="31" spans="1:11" x14ac:dyDescent="0.15">
      <c r="A31" s="29" t="s">
        <v>791</v>
      </c>
      <c r="B31" s="28">
        <v>52798</v>
      </c>
      <c r="C31" s="28">
        <f t="shared" si="3"/>
        <v>878</v>
      </c>
      <c r="D31" s="28" t="str">
        <f t="shared" si="0"/>
        <v>675E8</v>
      </c>
      <c r="E31" s="28">
        <v>53687</v>
      </c>
      <c r="F31" s="28">
        <f t="shared" si="1"/>
        <v>909</v>
      </c>
      <c r="G31" s="28" t="str">
        <f t="shared" si="2"/>
        <v>691B0</v>
      </c>
      <c r="H31" s="28">
        <f t="shared" si="4"/>
        <v>889</v>
      </c>
      <c r="I31" s="28">
        <f t="shared" si="5"/>
        <v>31</v>
      </c>
      <c r="J31" s="28">
        <v>52985</v>
      </c>
      <c r="K31" s="27">
        <v>31</v>
      </c>
    </row>
    <row r="32" spans="1:11" x14ac:dyDescent="0.15">
      <c r="A32" s="29" t="s">
        <v>829</v>
      </c>
      <c r="B32" s="28">
        <v>53707</v>
      </c>
      <c r="C32" s="28">
        <f t="shared" si="3"/>
        <v>909</v>
      </c>
      <c r="D32" s="28" t="str">
        <f t="shared" si="0"/>
        <v>69250</v>
      </c>
      <c r="E32" s="28">
        <v>54596</v>
      </c>
      <c r="F32" s="28">
        <f t="shared" si="1"/>
        <v>909</v>
      </c>
      <c r="G32" s="28" t="str">
        <f t="shared" si="2"/>
        <v>6AE18</v>
      </c>
      <c r="H32" s="28">
        <f t="shared" si="4"/>
        <v>889</v>
      </c>
      <c r="I32" s="28">
        <f t="shared" si="5"/>
        <v>0</v>
      </c>
      <c r="J32" s="28">
        <v>53894</v>
      </c>
      <c r="K32" s="27">
        <v>0</v>
      </c>
    </row>
    <row r="33" spans="1:11" x14ac:dyDescent="0.15">
      <c r="A33" s="29" t="s">
        <v>818</v>
      </c>
      <c r="B33" s="28">
        <v>54299</v>
      </c>
      <c r="C33" s="28">
        <f t="shared" si="3"/>
        <v>592</v>
      </c>
      <c r="D33" s="28" t="str">
        <f t="shared" si="0"/>
        <v>6A4D0</v>
      </c>
      <c r="E33" s="28">
        <v>55188</v>
      </c>
      <c r="F33" s="28">
        <f t="shared" si="1"/>
        <v>592</v>
      </c>
      <c r="G33" s="28" t="str">
        <f t="shared" si="2"/>
        <v>6C098</v>
      </c>
      <c r="H33" s="28">
        <f t="shared" si="4"/>
        <v>889</v>
      </c>
      <c r="I33" s="28">
        <f t="shared" si="5"/>
        <v>0</v>
      </c>
      <c r="J33" s="28">
        <v>54486</v>
      </c>
      <c r="K33" s="27">
        <v>0</v>
      </c>
    </row>
    <row r="34" spans="1:11" x14ac:dyDescent="0.15">
      <c r="A34" s="29" t="s">
        <v>792</v>
      </c>
      <c r="B34" s="28">
        <v>61193</v>
      </c>
      <c r="C34" s="28">
        <f t="shared" si="3"/>
        <v>6894</v>
      </c>
      <c r="D34" s="28" t="str">
        <f t="shared" si="0"/>
        <v>77C40</v>
      </c>
      <c r="E34" s="28">
        <v>62871</v>
      </c>
      <c r="F34" s="28">
        <f t="shared" si="1"/>
        <v>7683</v>
      </c>
      <c r="G34" s="28" t="str">
        <f t="shared" si="2"/>
        <v>7B0B0</v>
      </c>
      <c r="H34" s="28">
        <f t="shared" si="4"/>
        <v>1678</v>
      </c>
      <c r="I34" s="28">
        <f t="shared" si="5"/>
        <v>789</v>
      </c>
      <c r="J34" s="28">
        <v>61405</v>
      </c>
      <c r="K34" s="27">
        <v>764</v>
      </c>
    </row>
    <row r="35" spans="1:11" x14ac:dyDescent="0.15">
      <c r="A35" s="29" t="s">
        <v>793</v>
      </c>
      <c r="B35" s="28">
        <v>62087</v>
      </c>
      <c r="C35" s="28">
        <f t="shared" si="3"/>
        <v>894</v>
      </c>
      <c r="D35" s="28" t="str">
        <f t="shared" si="0"/>
        <v>79830</v>
      </c>
      <c r="E35" s="28">
        <v>63765</v>
      </c>
      <c r="F35" s="28">
        <f t="shared" si="1"/>
        <v>894</v>
      </c>
      <c r="G35" s="28" t="str">
        <f t="shared" si="2"/>
        <v>7CCA0</v>
      </c>
      <c r="H35" s="28">
        <f t="shared" si="4"/>
        <v>1678</v>
      </c>
      <c r="I35" s="28">
        <f t="shared" si="5"/>
        <v>0</v>
      </c>
      <c r="J35" s="28">
        <v>62299</v>
      </c>
      <c r="K35" s="27">
        <v>0</v>
      </c>
    </row>
    <row r="36" spans="1:11" x14ac:dyDescent="0.15">
      <c r="A36" s="29" t="s">
        <v>830</v>
      </c>
      <c r="B36" s="28">
        <v>62982</v>
      </c>
      <c r="C36" s="28">
        <f t="shared" si="3"/>
        <v>895</v>
      </c>
      <c r="D36" s="28" t="str">
        <f t="shared" si="0"/>
        <v>7B428</v>
      </c>
      <c r="E36" s="28">
        <v>64660</v>
      </c>
      <c r="F36" s="28">
        <f t="shared" si="1"/>
        <v>895</v>
      </c>
      <c r="G36" s="28" t="str">
        <f t="shared" si="2"/>
        <v>7E898</v>
      </c>
      <c r="H36" s="28">
        <f t="shared" si="4"/>
        <v>1678</v>
      </c>
      <c r="I36" s="28">
        <f t="shared" si="5"/>
        <v>0</v>
      </c>
      <c r="J36" s="28">
        <v>63194</v>
      </c>
      <c r="K36" s="27">
        <v>0</v>
      </c>
    </row>
    <row r="37" spans="1:11" x14ac:dyDescent="0.15">
      <c r="A37" s="29" t="s">
        <v>819</v>
      </c>
      <c r="B37" s="28">
        <v>64499</v>
      </c>
      <c r="C37" s="28">
        <f t="shared" si="3"/>
        <v>1517</v>
      </c>
      <c r="D37" s="28" t="str">
        <f t="shared" si="0"/>
        <v>7E390</v>
      </c>
      <c r="E37" s="28">
        <v>66152</v>
      </c>
      <c r="F37" s="28">
        <f t="shared" si="1"/>
        <v>1492</v>
      </c>
      <c r="G37" s="28" t="str">
        <f t="shared" si="2"/>
        <v>81738</v>
      </c>
      <c r="H37" s="28">
        <f t="shared" si="4"/>
        <v>1653</v>
      </c>
      <c r="I37" s="28">
        <f t="shared" si="5"/>
        <v>-25</v>
      </c>
      <c r="J37" s="28">
        <v>64711</v>
      </c>
      <c r="K37" s="27">
        <v>-25</v>
      </c>
    </row>
    <row r="38" spans="1:11" x14ac:dyDescent="0.15">
      <c r="A38" s="29" t="s">
        <v>794</v>
      </c>
      <c r="B38" s="28">
        <v>68628</v>
      </c>
      <c r="C38" s="28">
        <f t="shared" si="3"/>
        <v>4129</v>
      </c>
      <c r="D38" s="28" t="str">
        <f t="shared" si="0"/>
        <v>86498</v>
      </c>
      <c r="E38" s="28">
        <v>70523</v>
      </c>
      <c r="F38" s="28">
        <f t="shared" si="1"/>
        <v>4371</v>
      </c>
      <c r="G38" s="28" t="str">
        <f t="shared" si="2"/>
        <v>89FD0</v>
      </c>
      <c r="H38" s="28">
        <f t="shared" si="4"/>
        <v>1895</v>
      </c>
      <c r="I38" s="28">
        <f t="shared" si="5"/>
        <v>242</v>
      </c>
      <c r="J38" s="28">
        <v>68849</v>
      </c>
      <c r="K38" s="27">
        <v>233</v>
      </c>
    </row>
    <row r="39" spans="1:11" x14ac:dyDescent="0.15">
      <c r="A39" s="29" t="s">
        <v>795</v>
      </c>
      <c r="B39" s="28">
        <v>69445</v>
      </c>
      <c r="C39" s="28">
        <f t="shared" si="3"/>
        <v>817</v>
      </c>
      <c r="D39" s="28" t="str">
        <f t="shared" si="0"/>
        <v>87E20</v>
      </c>
      <c r="E39" s="28">
        <v>71235</v>
      </c>
      <c r="F39" s="28">
        <f t="shared" si="1"/>
        <v>712</v>
      </c>
      <c r="G39" s="28" t="str">
        <f t="shared" si="2"/>
        <v>8B610</v>
      </c>
      <c r="H39" s="28">
        <f t="shared" si="4"/>
        <v>1790</v>
      </c>
      <c r="I39" s="28">
        <f t="shared" si="5"/>
        <v>-105</v>
      </c>
      <c r="J39" s="28">
        <v>69666</v>
      </c>
      <c r="K39" s="27">
        <v>-105</v>
      </c>
    </row>
    <row r="40" spans="1:11" x14ac:dyDescent="0.15">
      <c r="A40" s="29" t="s">
        <v>820</v>
      </c>
      <c r="B40" s="28">
        <v>70196</v>
      </c>
      <c r="C40" s="28">
        <f t="shared" si="3"/>
        <v>751</v>
      </c>
      <c r="D40" s="28" t="str">
        <f t="shared" si="0"/>
        <v>89598</v>
      </c>
      <c r="E40" s="28">
        <v>71986</v>
      </c>
      <c r="F40" s="28">
        <f t="shared" si="1"/>
        <v>751</v>
      </c>
      <c r="G40" s="28" t="str">
        <f t="shared" si="2"/>
        <v>8CD88</v>
      </c>
      <c r="H40" s="28">
        <f t="shared" si="4"/>
        <v>1790</v>
      </c>
      <c r="I40" s="28">
        <f t="shared" si="5"/>
        <v>0</v>
      </c>
      <c r="J40" s="28">
        <v>70417</v>
      </c>
      <c r="K40" s="27">
        <v>0</v>
      </c>
    </row>
    <row r="41" spans="1:11" x14ac:dyDescent="0.15">
      <c r="A41" s="29" t="s">
        <v>796</v>
      </c>
      <c r="B41" s="28">
        <v>76280</v>
      </c>
      <c r="C41" s="28">
        <f t="shared" si="3"/>
        <v>6084</v>
      </c>
      <c r="D41" s="28" t="str">
        <f t="shared" si="0"/>
        <v>953B8</v>
      </c>
      <c r="E41" s="28">
        <v>78634</v>
      </c>
      <c r="F41" s="28">
        <f t="shared" si="1"/>
        <v>6648</v>
      </c>
      <c r="G41" s="28" t="str">
        <f t="shared" si="2"/>
        <v>99D48</v>
      </c>
      <c r="H41" s="28">
        <f t="shared" si="4"/>
        <v>2354</v>
      </c>
      <c r="I41" s="28">
        <f t="shared" si="5"/>
        <v>564</v>
      </c>
      <c r="J41" s="28">
        <v>76518</v>
      </c>
      <c r="K41" s="27">
        <v>547</v>
      </c>
    </row>
    <row r="42" spans="1:11" x14ac:dyDescent="0.15">
      <c r="A42" s="29" t="s">
        <v>797</v>
      </c>
      <c r="B42" s="28">
        <v>76946</v>
      </c>
      <c r="C42" s="28">
        <f t="shared" si="3"/>
        <v>666</v>
      </c>
      <c r="D42" s="28" t="str">
        <f t="shared" si="0"/>
        <v>96888</v>
      </c>
      <c r="E42" s="28">
        <v>79300</v>
      </c>
      <c r="F42" s="28">
        <f t="shared" si="1"/>
        <v>666</v>
      </c>
      <c r="G42" s="28" t="str">
        <f t="shared" si="2"/>
        <v>9B218</v>
      </c>
      <c r="H42" s="28">
        <f t="shared" si="4"/>
        <v>2354</v>
      </c>
      <c r="I42" s="28">
        <f t="shared" si="5"/>
        <v>0</v>
      </c>
      <c r="J42" s="28">
        <v>77184</v>
      </c>
      <c r="K42" s="27">
        <v>0</v>
      </c>
    </row>
    <row r="43" spans="1:11" x14ac:dyDescent="0.15">
      <c r="A43" s="29" t="s">
        <v>821</v>
      </c>
      <c r="B43" s="28">
        <v>77697</v>
      </c>
      <c r="C43" s="28">
        <f t="shared" si="3"/>
        <v>751</v>
      </c>
      <c r="D43" s="28" t="str">
        <f t="shared" si="0"/>
        <v>98000</v>
      </c>
      <c r="E43" s="28">
        <v>80051</v>
      </c>
      <c r="F43" s="28">
        <f t="shared" si="1"/>
        <v>751</v>
      </c>
      <c r="G43" s="28" t="str">
        <f t="shared" si="2"/>
        <v>9C990</v>
      </c>
      <c r="H43" s="28">
        <f t="shared" si="4"/>
        <v>2354</v>
      </c>
      <c r="I43" s="28">
        <f t="shared" si="5"/>
        <v>0</v>
      </c>
      <c r="J43" s="28">
        <v>77935</v>
      </c>
      <c r="K43" s="27">
        <v>0</v>
      </c>
    </row>
    <row r="44" spans="1:11" x14ac:dyDescent="0.15">
      <c r="A44" s="29" t="s">
        <v>798</v>
      </c>
      <c r="B44" s="28">
        <v>82056</v>
      </c>
      <c r="C44" s="28">
        <f t="shared" si="3"/>
        <v>4359</v>
      </c>
      <c r="D44" s="28" t="str">
        <f t="shared" si="0"/>
        <v>A0838</v>
      </c>
      <c r="E44" s="28">
        <v>84395</v>
      </c>
      <c r="F44" s="28">
        <f t="shared" si="1"/>
        <v>4344</v>
      </c>
      <c r="G44" s="28" t="str">
        <f t="shared" si="2"/>
        <v>A5150</v>
      </c>
      <c r="H44" s="28">
        <f t="shared" si="4"/>
        <v>2339</v>
      </c>
      <c r="I44" s="28">
        <f t="shared" si="5"/>
        <v>-15</v>
      </c>
      <c r="J44" s="28">
        <v>82293</v>
      </c>
      <c r="K44" s="27">
        <v>-14</v>
      </c>
    </row>
    <row r="45" spans="1:11" x14ac:dyDescent="0.15">
      <c r="A45" s="29" t="s">
        <v>799</v>
      </c>
      <c r="B45" s="28">
        <v>82693</v>
      </c>
      <c r="C45" s="28">
        <f t="shared" si="3"/>
        <v>637</v>
      </c>
      <c r="D45" s="28" t="str">
        <f t="shared" si="0"/>
        <v>A1C20</v>
      </c>
      <c r="E45" s="28">
        <v>85011</v>
      </c>
      <c r="F45" s="28">
        <f t="shared" si="1"/>
        <v>616</v>
      </c>
      <c r="G45" s="28" t="str">
        <f t="shared" si="2"/>
        <v>A6490</v>
      </c>
      <c r="H45" s="28">
        <f t="shared" si="4"/>
        <v>2318</v>
      </c>
      <c r="I45" s="28">
        <f t="shared" si="5"/>
        <v>-21</v>
      </c>
      <c r="J45" s="28">
        <v>82930</v>
      </c>
      <c r="K45" s="27">
        <v>-21</v>
      </c>
    </row>
    <row r="46" spans="1:11" x14ac:dyDescent="0.15">
      <c r="A46" s="29" t="s">
        <v>822</v>
      </c>
      <c r="B46" s="28">
        <v>83444</v>
      </c>
      <c r="C46" s="28">
        <f t="shared" si="3"/>
        <v>751</v>
      </c>
      <c r="D46" s="28" t="str">
        <f t="shared" si="0"/>
        <v>A3398</v>
      </c>
      <c r="E46" s="28">
        <v>85762</v>
      </c>
      <c r="F46" s="28">
        <f t="shared" si="1"/>
        <v>751</v>
      </c>
      <c r="G46" s="28" t="str">
        <f t="shared" si="2"/>
        <v>A7C08</v>
      </c>
      <c r="H46" s="28">
        <f t="shared" si="4"/>
        <v>2318</v>
      </c>
      <c r="I46" s="28">
        <f t="shared" si="5"/>
        <v>0</v>
      </c>
      <c r="J46" s="28">
        <v>83681</v>
      </c>
      <c r="K46" s="27">
        <v>0</v>
      </c>
    </row>
    <row r="47" spans="1:11" x14ac:dyDescent="0.15">
      <c r="A47" s="29" t="s">
        <v>800</v>
      </c>
      <c r="B47" s="28">
        <v>84025</v>
      </c>
      <c r="C47" s="28">
        <f t="shared" si="3"/>
        <v>581</v>
      </c>
      <c r="D47" s="28" t="str">
        <f t="shared" si="0"/>
        <v>A45C0</v>
      </c>
      <c r="E47" s="28">
        <v>86343</v>
      </c>
      <c r="F47" s="28">
        <f t="shared" si="1"/>
        <v>581</v>
      </c>
      <c r="G47" s="28" t="str">
        <f t="shared" si="2"/>
        <v>A8E30</v>
      </c>
      <c r="H47" s="28">
        <f t="shared" si="4"/>
        <v>2318</v>
      </c>
      <c r="I47" s="28">
        <f t="shared" si="5"/>
        <v>0</v>
      </c>
      <c r="J47" s="28">
        <v>84262</v>
      </c>
      <c r="K47" s="27">
        <v>0</v>
      </c>
    </row>
    <row r="48" spans="1:11" x14ac:dyDescent="0.15">
      <c r="A48" s="29" t="s">
        <v>801</v>
      </c>
      <c r="B48" s="28">
        <v>84630</v>
      </c>
      <c r="C48" s="28">
        <f>B48-B47</f>
        <v>605</v>
      </c>
      <c r="D48" s="28" t="str">
        <f t="shared" ref="D48:D60" si="6">DEC2HEX(B48*8 + HEX2DEC(400) -8)</f>
        <v>A58A8</v>
      </c>
      <c r="E48" s="28">
        <v>86948</v>
      </c>
      <c r="F48" s="28">
        <f t="shared" ref="F48:F57" si="7">E48-E47</f>
        <v>605</v>
      </c>
      <c r="G48" s="28" t="str">
        <f t="shared" ref="G48:G57" si="8">DEC2HEX(E48*8 + HEX2DEC(400) -8)</f>
        <v>AA118</v>
      </c>
      <c r="H48" s="28">
        <f t="shared" ref="H48:H57" si="9">E48-B48</f>
        <v>2318</v>
      </c>
      <c r="I48" s="28">
        <f t="shared" ref="I48:I57" si="10">F48-C48</f>
        <v>0</v>
      </c>
      <c r="J48" s="28">
        <v>84867</v>
      </c>
      <c r="K48" s="27">
        <v>0</v>
      </c>
    </row>
    <row r="49" spans="1:11" x14ac:dyDescent="0.15">
      <c r="A49" s="29" t="s">
        <v>802</v>
      </c>
      <c r="B49" s="28">
        <v>85196</v>
      </c>
      <c r="C49" s="28">
        <f>B49-B48</f>
        <v>566</v>
      </c>
      <c r="D49" s="28" t="str">
        <f t="shared" si="6"/>
        <v>A6A58</v>
      </c>
      <c r="E49" s="28">
        <v>87537</v>
      </c>
      <c r="F49" s="28">
        <f t="shared" si="7"/>
        <v>589</v>
      </c>
      <c r="G49" s="28" t="str">
        <f t="shared" si="8"/>
        <v>AB380</v>
      </c>
      <c r="H49" s="28">
        <f t="shared" si="9"/>
        <v>2341</v>
      </c>
      <c r="I49" s="28">
        <f t="shared" si="10"/>
        <v>23</v>
      </c>
      <c r="J49" s="28">
        <v>85433</v>
      </c>
      <c r="K49" s="27">
        <v>23</v>
      </c>
    </row>
    <row r="50" spans="1:11" x14ac:dyDescent="0.15">
      <c r="A50" s="29" t="s">
        <v>803</v>
      </c>
      <c r="B50" s="28">
        <v>85777</v>
      </c>
      <c r="C50" s="28">
        <f>B50-B49</f>
        <v>581</v>
      </c>
      <c r="D50" s="28" t="str">
        <f t="shared" si="6"/>
        <v>A7C80</v>
      </c>
      <c r="E50" s="28">
        <v>88137</v>
      </c>
      <c r="F50" s="28">
        <f t="shared" si="7"/>
        <v>600</v>
      </c>
      <c r="G50" s="28" t="str">
        <f t="shared" si="8"/>
        <v>AC640</v>
      </c>
      <c r="H50" s="28">
        <f t="shared" si="9"/>
        <v>2360</v>
      </c>
      <c r="I50" s="28">
        <f t="shared" si="10"/>
        <v>19</v>
      </c>
      <c r="J50" s="28">
        <v>86014</v>
      </c>
      <c r="K50" s="27">
        <v>19</v>
      </c>
    </row>
    <row r="51" spans="1:11" x14ac:dyDescent="0.15">
      <c r="A51" s="29" t="s">
        <v>804</v>
      </c>
      <c r="B51" s="28">
        <v>86297</v>
      </c>
      <c r="C51" s="28">
        <f>B51-B50</f>
        <v>520</v>
      </c>
      <c r="D51" s="28" t="str">
        <f t="shared" si="6"/>
        <v>A8CC0</v>
      </c>
      <c r="E51" s="28">
        <v>88784</v>
      </c>
      <c r="F51" s="28">
        <f t="shared" si="7"/>
        <v>647</v>
      </c>
      <c r="G51" s="28" t="str">
        <f t="shared" si="8"/>
        <v>ADA78</v>
      </c>
      <c r="H51" s="28">
        <f t="shared" si="9"/>
        <v>2487</v>
      </c>
      <c r="I51" s="28">
        <f t="shared" si="10"/>
        <v>127</v>
      </c>
      <c r="J51" s="28">
        <v>86534</v>
      </c>
      <c r="K51" s="27">
        <v>127</v>
      </c>
    </row>
    <row r="52" spans="1:11" x14ac:dyDescent="0.15">
      <c r="A52" s="29" t="s">
        <v>805</v>
      </c>
      <c r="B52" s="28">
        <v>86897</v>
      </c>
      <c r="C52" s="28">
        <f>B52-B51</f>
        <v>600</v>
      </c>
      <c r="D52" s="28" t="str">
        <f t="shared" si="6"/>
        <v>A9F80</v>
      </c>
      <c r="E52" s="28">
        <v>89384</v>
      </c>
      <c r="F52" s="28">
        <f t="shared" si="7"/>
        <v>600</v>
      </c>
      <c r="G52" s="28" t="str">
        <f t="shared" si="8"/>
        <v>AED38</v>
      </c>
      <c r="H52" s="28">
        <f t="shared" si="9"/>
        <v>2487</v>
      </c>
      <c r="I52" s="28">
        <f t="shared" si="10"/>
        <v>0</v>
      </c>
      <c r="J52" s="28">
        <v>87134</v>
      </c>
      <c r="K52" s="27">
        <v>0</v>
      </c>
    </row>
    <row r="53" spans="1:11" x14ac:dyDescent="0.15">
      <c r="A53" s="29" t="s">
        <v>806</v>
      </c>
      <c r="B53" s="28">
        <v>87382</v>
      </c>
      <c r="C53" s="28">
        <f t="shared" ref="C53:C60" si="11">B53-B52</f>
        <v>485</v>
      </c>
      <c r="D53" s="28" t="str">
        <f t="shared" si="6"/>
        <v>AAEA8</v>
      </c>
      <c r="E53" s="28">
        <v>89872</v>
      </c>
      <c r="F53" s="28">
        <f t="shared" si="7"/>
        <v>488</v>
      </c>
      <c r="G53" s="28" t="str">
        <f t="shared" si="8"/>
        <v>AFC78</v>
      </c>
      <c r="H53" s="28">
        <f t="shared" si="9"/>
        <v>2490</v>
      </c>
      <c r="I53" s="28">
        <f t="shared" si="10"/>
        <v>3</v>
      </c>
      <c r="J53" s="28">
        <v>87619</v>
      </c>
      <c r="K53" s="27">
        <v>3</v>
      </c>
    </row>
    <row r="54" spans="1:11" x14ac:dyDescent="0.15">
      <c r="A54" s="29" t="s">
        <v>807</v>
      </c>
      <c r="B54" s="28">
        <v>87956</v>
      </c>
      <c r="C54" s="28">
        <f t="shared" si="11"/>
        <v>574</v>
      </c>
      <c r="D54" s="28" t="str">
        <f t="shared" si="6"/>
        <v>AC098</v>
      </c>
      <c r="E54" s="28">
        <v>90449</v>
      </c>
      <c r="F54" s="28">
        <f t="shared" si="7"/>
        <v>577</v>
      </c>
      <c r="G54" s="28" t="str">
        <f t="shared" si="8"/>
        <v>B0E80</v>
      </c>
      <c r="H54" s="28">
        <f t="shared" si="9"/>
        <v>2493</v>
      </c>
      <c r="I54" s="28">
        <f t="shared" si="10"/>
        <v>3</v>
      </c>
      <c r="J54" s="28">
        <v>88193</v>
      </c>
      <c r="K54" s="27">
        <v>3</v>
      </c>
    </row>
    <row r="55" spans="1:11" x14ac:dyDescent="0.15">
      <c r="A55" s="29" t="s">
        <v>808</v>
      </c>
      <c r="B55" s="28">
        <v>88996</v>
      </c>
      <c r="C55" s="28">
        <f t="shared" si="11"/>
        <v>1040</v>
      </c>
      <c r="D55" s="28" t="str">
        <f t="shared" si="6"/>
        <v>AE118</v>
      </c>
      <c r="E55" s="28">
        <v>91497</v>
      </c>
      <c r="F55" s="28">
        <f t="shared" si="7"/>
        <v>1048</v>
      </c>
      <c r="G55" s="28" t="str">
        <f t="shared" si="8"/>
        <v>B2F40</v>
      </c>
      <c r="H55" s="28">
        <f t="shared" si="9"/>
        <v>2501</v>
      </c>
      <c r="I55" s="28">
        <f t="shared" si="10"/>
        <v>8</v>
      </c>
      <c r="J55" s="28">
        <v>89233</v>
      </c>
      <c r="K55" s="27">
        <v>8</v>
      </c>
    </row>
    <row r="56" spans="1:11" x14ac:dyDescent="0.15">
      <c r="A56" s="29" t="s">
        <v>809</v>
      </c>
      <c r="B56" s="28">
        <v>89732</v>
      </c>
      <c r="C56" s="28">
        <f t="shared" si="11"/>
        <v>736</v>
      </c>
      <c r="D56" s="28" t="str">
        <f t="shared" si="6"/>
        <v>AF818</v>
      </c>
      <c r="E56" s="28">
        <v>92290</v>
      </c>
      <c r="F56" s="28">
        <f t="shared" si="7"/>
        <v>793</v>
      </c>
      <c r="G56" s="28" t="str">
        <f t="shared" si="8"/>
        <v>B4808</v>
      </c>
      <c r="H56" s="28">
        <f t="shared" si="9"/>
        <v>2558</v>
      </c>
      <c r="I56" s="28">
        <f t="shared" si="10"/>
        <v>57</v>
      </c>
      <c r="J56" s="28">
        <v>89969</v>
      </c>
      <c r="K56" s="27">
        <v>57</v>
      </c>
    </row>
    <row r="57" spans="1:11" x14ac:dyDescent="0.15">
      <c r="A57" s="29" t="s">
        <v>810</v>
      </c>
      <c r="B57" s="28">
        <v>90778</v>
      </c>
      <c r="C57" s="28">
        <f t="shared" si="11"/>
        <v>1046</v>
      </c>
      <c r="D57" s="28" t="str">
        <f t="shared" si="6"/>
        <v>B18C8</v>
      </c>
      <c r="E57" s="28">
        <v>93456</v>
      </c>
      <c r="F57" s="28">
        <f t="shared" si="7"/>
        <v>1166</v>
      </c>
      <c r="G57" s="28" t="str">
        <f t="shared" si="8"/>
        <v>B6C78</v>
      </c>
      <c r="H57" s="28">
        <f t="shared" si="9"/>
        <v>2678</v>
      </c>
      <c r="I57" s="28">
        <f t="shared" si="10"/>
        <v>120</v>
      </c>
      <c r="J57" s="28">
        <v>91017</v>
      </c>
      <c r="K57" s="27">
        <v>118</v>
      </c>
    </row>
    <row r="58" spans="1:11" x14ac:dyDescent="0.15">
      <c r="B58" s="28">
        <v>90852</v>
      </c>
      <c r="C58" s="28">
        <f t="shared" si="11"/>
        <v>74</v>
      </c>
      <c r="D58" s="28" t="str">
        <f t="shared" si="6"/>
        <v>B1B18</v>
      </c>
      <c r="J58" s="28">
        <v>91089</v>
      </c>
    </row>
    <row r="59" spans="1:11" x14ac:dyDescent="0.15">
      <c r="B59" s="28">
        <v>91451</v>
      </c>
      <c r="C59" s="28">
        <f t="shared" si="11"/>
        <v>599</v>
      </c>
      <c r="D59" s="28" t="str">
        <f t="shared" si="6"/>
        <v>B2DD0</v>
      </c>
      <c r="J59" s="28">
        <v>91688</v>
      </c>
    </row>
    <row r="60" spans="1:11" x14ac:dyDescent="0.15">
      <c r="B60" s="28">
        <v>99059</v>
      </c>
      <c r="C60" s="28">
        <f t="shared" si="11"/>
        <v>7608</v>
      </c>
      <c r="D60" s="28" t="str">
        <f t="shared" si="6"/>
        <v>C1B90</v>
      </c>
      <c r="J60" s="28">
        <v>99296</v>
      </c>
      <c r="K60" s="27">
        <f>J60-J59</f>
        <v>7608</v>
      </c>
    </row>
  </sheetData>
  <phoneticPr fontId="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DC48-6D98-4F0B-899F-26F8BE479F8D}">
  <dimension ref="A1:G54"/>
  <sheetViews>
    <sheetView workbookViewId="0">
      <selection activeCell="F20" sqref="F20"/>
    </sheetView>
  </sheetViews>
  <sheetFormatPr defaultRowHeight="12" x14ac:dyDescent="0.15"/>
  <cols>
    <col min="1" max="1" width="6.7109375" style="25" bestFit="1" customWidth="1"/>
    <col min="2" max="2" width="9.140625" style="1"/>
    <col min="3" max="3" width="4.7109375" style="1" bestFit="1" customWidth="1"/>
  </cols>
  <sheetData>
    <row r="1" spans="1:7" x14ac:dyDescent="0.15">
      <c r="B1" s="5" t="s">
        <v>766</v>
      </c>
      <c r="C1" s="5" t="s">
        <v>767</v>
      </c>
      <c r="E1">
        <v>20</v>
      </c>
      <c r="F1">
        <v>19</v>
      </c>
      <c r="G1">
        <v>18</v>
      </c>
    </row>
    <row r="2" spans="1:7" x14ac:dyDescent="0.15">
      <c r="A2" s="24" t="s">
        <v>713</v>
      </c>
      <c r="B2" s="1">
        <v>42</v>
      </c>
      <c r="C2" s="1">
        <v>31</v>
      </c>
      <c r="E2">
        <v>42</v>
      </c>
      <c r="F2">
        <v>42</v>
      </c>
      <c r="G2">
        <v>31</v>
      </c>
    </row>
    <row r="3" spans="1:7" x14ac:dyDescent="0.15">
      <c r="A3" s="24" t="s">
        <v>714</v>
      </c>
      <c r="B3" s="1">
        <v>39</v>
      </c>
      <c r="E3">
        <v>39</v>
      </c>
      <c r="G3">
        <v>28</v>
      </c>
    </row>
    <row r="4" spans="1:7" x14ac:dyDescent="0.15">
      <c r="A4" s="24" t="s">
        <v>715</v>
      </c>
      <c r="B4" s="1">
        <v>18</v>
      </c>
      <c r="C4" s="1">
        <v>25</v>
      </c>
      <c r="E4">
        <v>25</v>
      </c>
      <c r="F4">
        <v>37</v>
      </c>
      <c r="G4">
        <v>30</v>
      </c>
    </row>
    <row r="5" spans="1:7" x14ac:dyDescent="0.15">
      <c r="A5" s="24" t="s">
        <v>716</v>
      </c>
      <c r="B5" s="1">
        <v>28</v>
      </c>
      <c r="C5" s="1">
        <v>35</v>
      </c>
      <c r="E5">
        <v>37</v>
      </c>
      <c r="F5">
        <v>28</v>
      </c>
      <c r="G5">
        <v>21</v>
      </c>
    </row>
    <row r="6" spans="1:7" x14ac:dyDescent="0.15">
      <c r="A6" s="24" t="s">
        <v>717</v>
      </c>
      <c r="B6" s="1">
        <v>30</v>
      </c>
      <c r="C6" s="1">
        <v>37</v>
      </c>
      <c r="E6">
        <v>14</v>
      </c>
      <c r="F6">
        <v>31</v>
      </c>
      <c r="G6">
        <v>38</v>
      </c>
    </row>
    <row r="7" spans="1:7" x14ac:dyDescent="0.15">
      <c r="A7" s="24" t="s">
        <v>718</v>
      </c>
      <c r="B7" s="1">
        <v>21</v>
      </c>
      <c r="C7" s="5" t="s">
        <v>768</v>
      </c>
      <c r="E7">
        <v>37</v>
      </c>
      <c r="F7">
        <v>39</v>
      </c>
      <c r="G7">
        <v>47</v>
      </c>
    </row>
    <row r="8" spans="1:7" x14ac:dyDescent="0.15">
      <c r="A8" s="24" t="s">
        <v>719</v>
      </c>
      <c r="B8" s="1">
        <v>42</v>
      </c>
      <c r="C8" s="5" t="s">
        <v>768</v>
      </c>
      <c r="E8">
        <v>27</v>
      </c>
      <c r="F8">
        <v>75</v>
      </c>
      <c r="G8">
        <v>56</v>
      </c>
    </row>
    <row r="9" spans="1:7" x14ac:dyDescent="0.15">
      <c r="A9" s="24" t="s">
        <v>720</v>
      </c>
      <c r="B9" s="1">
        <v>46</v>
      </c>
      <c r="C9" s="5" t="s">
        <v>768</v>
      </c>
      <c r="E9">
        <v>37</v>
      </c>
      <c r="F9">
        <v>43</v>
      </c>
      <c r="G9">
        <v>52</v>
      </c>
    </row>
    <row r="10" spans="1:7" x14ac:dyDescent="0.15">
      <c r="A10" s="24" t="s">
        <v>721</v>
      </c>
      <c r="B10" s="1">
        <v>38</v>
      </c>
      <c r="C10" s="5" t="s">
        <v>768</v>
      </c>
      <c r="E10">
        <v>16</v>
      </c>
      <c r="F10">
        <v>87</v>
      </c>
      <c r="G10">
        <v>30</v>
      </c>
    </row>
    <row r="11" spans="1:7" x14ac:dyDescent="0.15">
      <c r="A11" s="24" t="s">
        <v>722</v>
      </c>
      <c r="B11" s="1">
        <v>37</v>
      </c>
      <c r="C11" s="1">
        <v>39</v>
      </c>
      <c r="E11">
        <v>12</v>
      </c>
      <c r="F11">
        <v>42</v>
      </c>
      <c r="G11">
        <v>61</v>
      </c>
    </row>
    <row r="12" spans="1:7" x14ac:dyDescent="0.15">
      <c r="A12" s="24" t="s">
        <v>723</v>
      </c>
      <c r="B12" s="1">
        <v>28</v>
      </c>
      <c r="C12" s="1">
        <v>34</v>
      </c>
      <c r="E12">
        <v>26</v>
      </c>
      <c r="F12">
        <v>42</v>
      </c>
      <c r="G12">
        <f>SUM(G2:G11)</f>
        <v>394</v>
      </c>
    </row>
    <row r="13" spans="1:7" x14ac:dyDescent="0.15">
      <c r="A13" s="24" t="s">
        <v>724</v>
      </c>
      <c r="B13" s="1">
        <v>31</v>
      </c>
      <c r="C13" s="5" t="s">
        <v>768</v>
      </c>
      <c r="E13">
        <v>63</v>
      </c>
      <c r="F13">
        <f>SUM(F2:F12)</f>
        <v>466</v>
      </c>
    </row>
    <row r="14" spans="1:7" x14ac:dyDescent="0.15">
      <c r="A14" s="24" t="s">
        <v>725</v>
      </c>
      <c r="B14" s="1">
        <v>71</v>
      </c>
      <c r="C14" s="5" t="s">
        <v>768</v>
      </c>
      <c r="E14">
        <f>SUM(E2:E13)</f>
        <v>375</v>
      </c>
    </row>
    <row r="15" spans="1:7" x14ac:dyDescent="0.15">
      <c r="A15" s="24" t="s">
        <v>726</v>
      </c>
      <c r="B15" s="1">
        <v>35</v>
      </c>
      <c r="C15" s="5" t="s">
        <v>768</v>
      </c>
    </row>
    <row r="16" spans="1:7" x14ac:dyDescent="0.15">
      <c r="A16" s="24" t="s">
        <v>727</v>
      </c>
      <c r="B16" s="1">
        <v>39</v>
      </c>
      <c r="C16" s="5" t="s">
        <v>768</v>
      </c>
    </row>
    <row r="17" spans="1:6" x14ac:dyDescent="0.15">
      <c r="A17" s="24" t="s">
        <v>728</v>
      </c>
      <c r="B17" s="1">
        <v>37</v>
      </c>
      <c r="C17" s="1">
        <v>38</v>
      </c>
    </row>
    <row r="18" spans="1:6" x14ac:dyDescent="0.15">
      <c r="A18" s="24" t="s">
        <v>729</v>
      </c>
      <c r="B18" s="1">
        <v>14</v>
      </c>
      <c r="C18" s="1">
        <v>18</v>
      </c>
    </row>
    <row r="19" spans="1:6" x14ac:dyDescent="0.15">
      <c r="A19" s="24" t="s">
        <v>730</v>
      </c>
      <c r="B19" s="1">
        <v>37</v>
      </c>
      <c r="C19" s="5" t="s">
        <v>768</v>
      </c>
    </row>
    <row r="20" spans="1:6" x14ac:dyDescent="0.15">
      <c r="A20" s="24" t="s">
        <v>731</v>
      </c>
      <c r="B20" s="1">
        <v>65</v>
      </c>
      <c r="C20" s="5" t="s">
        <v>768</v>
      </c>
      <c r="F20" t="str">
        <f>DEC2HEX(31367*8)</f>
        <v>3D438</v>
      </c>
    </row>
    <row r="21" spans="1:6" x14ac:dyDescent="0.15">
      <c r="A21" s="24" t="s">
        <v>732</v>
      </c>
      <c r="B21" s="1">
        <v>50</v>
      </c>
      <c r="C21" s="5" t="s">
        <v>768</v>
      </c>
      <c r="F21" t="str">
        <f>DEC2HEX(2958)</f>
        <v>B8E</v>
      </c>
    </row>
    <row r="22" spans="1:6" x14ac:dyDescent="0.15">
      <c r="A22" s="24" t="s">
        <v>733</v>
      </c>
      <c r="B22" s="1">
        <v>27</v>
      </c>
      <c r="C22" s="5" t="s">
        <v>768</v>
      </c>
    </row>
    <row r="23" spans="1:6" x14ac:dyDescent="0.15">
      <c r="A23" s="24" t="s">
        <v>734</v>
      </c>
      <c r="B23" s="1">
        <v>47</v>
      </c>
      <c r="C23" s="1">
        <v>52</v>
      </c>
    </row>
    <row r="24" spans="1:6" x14ac:dyDescent="0.15">
      <c r="A24" s="24" t="s">
        <v>735</v>
      </c>
      <c r="B24" s="1">
        <v>56</v>
      </c>
      <c r="C24" s="5" t="s">
        <v>768</v>
      </c>
    </row>
    <row r="25" spans="1:6" x14ac:dyDescent="0.15">
      <c r="A25" s="24" t="s">
        <v>736</v>
      </c>
      <c r="B25" s="1">
        <v>46</v>
      </c>
      <c r="C25" s="1">
        <v>52</v>
      </c>
    </row>
    <row r="26" spans="1:6" x14ac:dyDescent="0.15">
      <c r="A26" s="24" t="s">
        <v>746</v>
      </c>
      <c r="B26" s="1">
        <v>49</v>
      </c>
      <c r="C26" s="5" t="s">
        <v>768</v>
      </c>
    </row>
    <row r="27" spans="1:6" x14ac:dyDescent="0.15">
      <c r="A27" s="24" t="s">
        <v>737</v>
      </c>
      <c r="B27" s="1">
        <v>108</v>
      </c>
      <c r="C27" s="5" t="s">
        <v>768</v>
      </c>
    </row>
    <row r="28" spans="1:6" x14ac:dyDescent="0.15">
      <c r="A28" s="24" t="s">
        <v>738</v>
      </c>
      <c r="B28" s="1">
        <v>52</v>
      </c>
      <c r="C28" s="5" t="s">
        <v>768</v>
      </c>
    </row>
    <row r="29" spans="1:6" x14ac:dyDescent="0.15">
      <c r="A29" s="24" t="s">
        <v>739</v>
      </c>
      <c r="B29" s="1">
        <v>30</v>
      </c>
      <c r="C29" s="5" t="s">
        <v>768</v>
      </c>
    </row>
    <row r="30" spans="1:6" x14ac:dyDescent="0.15">
      <c r="A30" s="24" t="s">
        <v>747</v>
      </c>
      <c r="B30" s="1">
        <v>61</v>
      </c>
      <c r="C30" s="5" t="s">
        <v>768</v>
      </c>
    </row>
    <row r="31" spans="1:6" x14ac:dyDescent="0.15">
      <c r="A31" s="24" t="s">
        <v>740</v>
      </c>
      <c r="B31" s="1">
        <v>75</v>
      </c>
      <c r="C31" s="1">
        <v>94</v>
      </c>
    </row>
    <row r="32" spans="1:6" x14ac:dyDescent="0.15">
      <c r="A32" s="24" t="s">
        <v>741</v>
      </c>
      <c r="B32" s="1">
        <v>43</v>
      </c>
      <c r="C32" s="5" t="s">
        <v>768</v>
      </c>
    </row>
    <row r="33" spans="1:3" x14ac:dyDescent="0.15">
      <c r="A33" s="24" t="s">
        <v>742</v>
      </c>
      <c r="B33" s="1">
        <v>87</v>
      </c>
      <c r="C33" s="1">
        <v>94</v>
      </c>
    </row>
    <row r="34" spans="1:3" x14ac:dyDescent="0.15">
      <c r="A34" s="24" t="s">
        <v>748</v>
      </c>
      <c r="B34" s="1">
        <v>42</v>
      </c>
      <c r="C34" s="5" t="s">
        <v>768</v>
      </c>
    </row>
    <row r="35" spans="1:3" x14ac:dyDescent="0.15">
      <c r="A35" s="24" t="s">
        <v>743</v>
      </c>
      <c r="B35" s="1">
        <v>71</v>
      </c>
      <c r="C35" s="5" t="s">
        <v>768</v>
      </c>
    </row>
    <row r="36" spans="1:3" x14ac:dyDescent="0.15">
      <c r="A36" s="24" t="s">
        <v>744</v>
      </c>
      <c r="B36" s="1">
        <v>38</v>
      </c>
      <c r="C36" s="5" t="s">
        <v>768</v>
      </c>
    </row>
    <row r="37" spans="1:3" x14ac:dyDescent="0.15">
      <c r="A37" s="24" t="s">
        <v>745</v>
      </c>
      <c r="B37" s="1">
        <v>78</v>
      </c>
      <c r="C37" s="5" t="s">
        <v>768</v>
      </c>
    </row>
    <row r="38" spans="1:3" x14ac:dyDescent="0.15">
      <c r="A38" s="24" t="s">
        <v>749</v>
      </c>
      <c r="B38" s="1">
        <v>42</v>
      </c>
      <c r="C38" s="5" t="s">
        <v>768</v>
      </c>
    </row>
    <row r="39" spans="1:3" x14ac:dyDescent="0.15">
      <c r="A39" s="24" t="s">
        <v>750</v>
      </c>
      <c r="B39" s="1">
        <v>37</v>
      </c>
      <c r="C39" s="1">
        <v>42</v>
      </c>
    </row>
    <row r="40" spans="1:3" x14ac:dyDescent="0.15">
      <c r="A40" s="24" t="s">
        <v>751</v>
      </c>
      <c r="B40" s="1">
        <v>16</v>
      </c>
      <c r="C40" s="5" t="s">
        <v>768</v>
      </c>
    </row>
    <row r="41" spans="1:3" x14ac:dyDescent="0.15">
      <c r="A41" s="24" t="s">
        <v>752</v>
      </c>
      <c r="B41" s="1">
        <v>12</v>
      </c>
      <c r="C41" s="1">
        <v>14</v>
      </c>
    </row>
    <row r="42" spans="1:3" x14ac:dyDescent="0.15">
      <c r="A42" s="24" t="s">
        <v>753</v>
      </c>
      <c r="B42" s="1">
        <v>26</v>
      </c>
      <c r="C42" s="5" t="s">
        <v>768</v>
      </c>
    </row>
    <row r="43" spans="1:3" x14ac:dyDescent="0.15">
      <c r="A43" s="24" t="s">
        <v>754</v>
      </c>
      <c r="B43" s="1">
        <v>87</v>
      </c>
      <c r="C43" s="5" t="s">
        <v>768</v>
      </c>
    </row>
    <row r="44" spans="1:3" x14ac:dyDescent="0.15">
      <c r="A44" s="24" t="s">
        <v>755</v>
      </c>
      <c r="B44" s="1">
        <v>40</v>
      </c>
      <c r="C44" s="5" t="s">
        <v>768</v>
      </c>
    </row>
    <row r="45" spans="1:3" x14ac:dyDescent="0.15">
      <c r="A45" s="24" t="s">
        <v>756</v>
      </c>
      <c r="B45" s="1">
        <v>68</v>
      </c>
      <c r="C45" s="5" t="s">
        <v>768</v>
      </c>
    </row>
    <row r="46" spans="1:3" x14ac:dyDescent="0.15">
      <c r="A46" s="24" t="s">
        <v>757</v>
      </c>
      <c r="B46" s="1">
        <v>63</v>
      </c>
      <c r="C46" s="5" t="s">
        <v>768</v>
      </c>
    </row>
    <row r="47" spans="1:3" x14ac:dyDescent="0.15">
      <c r="A47" s="24" t="s">
        <v>758</v>
      </c>
      <c r="B47" s="1">
        <v>28</v>
      </c>
      <c r="C47" s="1">
        <v>38</v>
      </c>
    </row>
    <row r="48" spans="1:3" x14ac:dyDescent="0.15">
      <c r="A48" s="24" t="s">
        <v>759</v>
      </c>
      <c r="B48" s="1">
        <v>46</v>
      </c>
      <c r="C48" s="5" t="s">
        <v>768</v>
      </c>
    </row>
    <row r="49" spans="1:3" x14ac:dyDescent="0.15">
      <c r="A49" s="24" t="s">
        <v>760</v>
      </c>
      <c r="B49" s="1">
        <v>71</v>
      </c>
      <c r="C49" s="1">
        <v>73</v>
      </c>
    </row>
    <row r="50" spans="1:3" x14ac:dyDescent="0.15">
      <c r="A50" s="24" t="s">
        <v>761</v>
      </c>
      <c r="B50" s="1">
        <v>46</v>
      </c>
      <c r="C50" s="5" t="s">
        <v>768</v>
      </c>
    </row>
    <row r="51" spans="1:3" x14ac:dyDescent="0.15">
      <c r="A51" s="24" t="s">
        <v>762</v>
      </c>
      <c r="B51" s="1">
        <v>40</v>
      </c>
      <c r="C51" s="5" t="s">
        <v>768</v>
      </c>
    </row>
    <row r="52" spans="1:3" x14ac:dyDescent="0.15">
      <c r="A52" s="24" t="s">
        <v>763</v>
      </c>
      <c r="B52" s="1">
        <v>6</v>
      </c>
      <c r="C52" s="1">
        <v>151</v>
      </c>
    </row>
    <row r="53" spans="1:3" x14ac:dyDescent="0.15">
      <c r="A53" s="24" t="s">
        <v>764</v>
      </c>
      <c r="B53" s="1">
        <v>122</v>
      </c>
      <c r="C53" s="5" t="s">
        <v>768</v>
      </c>
    </row>
    <row r="54" spans="1:3" x14ac:dyDescent="0.15">
      <c r="A54" s="24" t="s">
        <v>765</v>
      </c>
      <c r="B54" s="1">
        <v>74</v>
      </c>
      <c r="C54" s="5" t="s">
        <v>768</v>
      </c>
    </row>
  </sheetData>
  <phoneticPr fontId="9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DB3D6-9688-4BAC-B0DE-279CAE3E68F8}">
  <dimension ref="A1:I160"/>
  <sheetViews>
    <sheetView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C160" sqref="C160"/>
    </sheetView>
  </sheetViews>
  <sheetFormatPr defaultColWidth="13.7109375" defaultRowHeight="12" x14ac:dyDescent="0.15"/>
  <cols>
    <col min="1" max="1" width="22" style="3" bestFit="1" customWidth="1"/>
    <col min="2" max="4" width="7.7109375" bestFit="1" customWidth="1"/>
    <col min="5" max="5" width="7.7109375" customWidth="1"/>
    <col min="6" max="6" width="8.7109375" bestFit="1" customWidth="1"/>
    <col min="7" max="7" width="7.7109375" bestFit="1" customWidth="1"/>
    <col min="8" max="8" width="8.7109375" bestFit="1" customWidth="1"/>
    <col min="9" max="9" width="7.7109375" bestFit="1" customWidth="1"/>
  </cols>
  <sheetData>
    <row r="1" spans="1:9" s="1" customFormat="1" x14ac:dyDescent="0.15">
      <c r="A1" s="3"/>
      <c r="B1" s="1" t="s">
        <v>2</v>
      </c>
      <c r="C1" s="1" t="s">
        <v>6</v>
      </c>
      <c r="D1" s="1" t="s">
        <v>5</v>
      </c>
      <c r="E1" s="1" t="s">
        <v>6</v>
      </c>
      <c r="F1" s="1" t="s">
        <v>7</v>
      </c>
      <c r="I1" s="5" t="s">
        <v>89</v>
      </c>
    </row>
    <row r="2" spans="1:9" x14ac:dyDescent="0.15">
      <c r="A2" s="7" t="s">
        <v>110</v>
      </c>
      <c r="B2">
        <v>71</v>
      </c>
      <c r="C2">
        <f>B2</f>
        <v>71</v>
      </c>
      <c r="D2">
        <v>78</v>
      </c>
      <c r="E2">
        <f>D2</f>
        <v>78</v>
      </c>
      <c r="F2">
        <f t="shared" ref="F2:F27" si="0">C2-E2</f>
        <v>-7</v>
      </c>
      <c r="G2">
        <f>F2</f>
        <v>-7</v>
      </c>
      <c r="H2">
        <f t="shared" ref="H2:H27" si="1">B2-D2</f>
        <v>-7</v>
      </c>
    </row>
    <row r="3" spans="1:9" x14ac:dyDescent="0.15">
      <c r="A3" s="7" t="s">
        <v>111</v>
      </c>
      <c r="B3">
        <v>504</v>
      </c>
      <c r="C3">
        <f t="shared" ref="C3:C51" si="2">B3-B2</f>
        <v>433</v>
      </c>
      <c r="D3">
        <v>514</v>
      </c>
      <c r="E3">
        <f t="shared" ref="E3:E27" si="3">D3-D2</f>
        <v>436</v>
      </c>
      <c r="F3">
        <f t="shared" si="0"/>
        <v>-3</v>
      </c>
      <c r="G3">
        <f t="shared" ref="G3:G26" si="4">G2+F3</f>
        <v>-10</v>
      </c>
      <c r="H3">
        <f t="shared" si="1"/>
        <v>-10</v>
      </c>
    </row>
    <row r="4" spans="1:9" x14ac:dyDescent="0.15">
      <c r="A4" s="7" t="s">
        <v>112</v>
      </c>
      <c r="B4">
        <v>2905</v>
      </c>
      <c r="C4">
        <f t="shared" si="2"/>
        <v>2401</v>
      </c>
      <c r="D4">
        <v>2506</v>
      </c>
      <c r="E4">
        <f t="shared" si="3"/>
        <v>1992</v>
      </c>
      <c r="F4">
        <f t="shared" si="0"/>
        <v>409</v>
      </c>
      <c r="G4">
        <f t="shared" si="4"/>
        <v>399</v>
      </c>
      <c r="H4">
        <f t="shared" si="1"/>
        <v>399</v>
      </c>
    </row>
    <row r="5" spans="1:9" x14ac:dyDescent="0.15">
      <c r="A5" s="7" t="s">
        <v>113</v>
      </c>
      <c r="B5">
        <v>4781</v>
      </c>
      <c r="C5">
        <f t="shared" si="2"/>
        <v>1876</v>
      </c>
      <c r="D5">
        <v>4374</v>
      </c>
      <c r="E5">
        <f t="shared" si="3"/>
        <v>1868</v>
      </c>
      <c r="F5">
        <f t="shared" si="0"/>
        <v>8</v>
      </c>
      <c r="G5">
        <f t="shared" si="4"/>
        <v>407</v>
      </c>
      <c r="H5">
        <f t="shared" si="1"/>
        <v>407</v>
      </c>
    </row>
    <row r="6" spans="1:9" x14ac:dyDescent="0.15">
      <c r="A6" s="7" t="s">
        <v>120</v>
      </c>
      <c r="B6">
        <v>6043</v>
      </c>
      <c r="C6">
        <f t="shared" si="2"/>
        <v>1262</v>
      </c>
      <c r="D6">
        <v>6309</v>
      </c>
      <c r="E6">
        <f t="shared" si="3"/>
        <v>1935</v>
      </c>
      <c r="F6">
        <f t="shared" si="0"/>
        <v>-673</v>
      </c>
      <c r="G6">
        <f t="shared" si="4"/>
        <v>-266</v>
      </c>
      <c r="H6">
        <f t="shared" si="1"/>
        <v>-266</v>
      </c>
    </row>
    <row r="7" spans="1:9" x14ac:dyDescent="0.15">
      <c r="A7" s="7" t="s">
        <v>81</v>
      </c>
      <c r="B7">
        <v>6754</v>
      </c>
      <c r="C7">
        <f t="shared" si="2"/>
        <v>711</v>
      </c>
      <c r="D7">
        <v>7020</v>
      </c>
      <c r="E7">
        <f t="shared" si="3"/>
        <v>711</v>
      </c>
      <c r="F7">
        <f t="shared" si="0"/>
        <v>0</v>
      </c>
      <c r="G7">
        <f t="shared" si="4"/>
        <v>-266</v>
      </c>
      <c r="H7">
        <f t="shared" si="1"/>
        <v>-266</v>
      </c>
    </row>
    <row r="8" spans="1:9" x14ac:dyDescent="0.15">
      <c r="A8" s="7" t="s">
        <v>114</v>
      </c>
      <c r="B8">
        <v>7479</v>
      </c>
      <c r="C8">
        <f t="shared" si="2"/>
        <v>725</v>
      </c>
      <c r="D8">
        <v>7745</v>
      </c>
      <c r="E8">
        <f t="shared" si="3"/>
        <v>725</v>
      </c>
      <c r="F8">
        <f t="shared" si="0"/>
        <v>0</v>
      </c>
      <c r="G8">
        <f t="shared" si="4"/>
        <v>-266</v>
      </c>
      <c r="H8">
        <f t="shared" si="1"/>
        <v>-266</v>
      </c>
    </row>
    <row r="9" spans="1:9" x14ac:dyDescent="0.15">
      <c r="A9" s="7" t="s">
        <v>115</v>
      </c>
      <c r="B9">
        <v>11447</v>
      </c>
      <c r="C9">
        <f t="shared" si="2"/>
        <v>3968</v>
      </c>
      <c r="D9">
        <v>11713</v>
      </c>
      <c r="E9">
        <f t="shared" si="3"/>
        <v>3968</v>
      </c>
      <c r="F9">
        <f t="shared" si="0"/>
        <v>0</v>
      </c>
      <c r="G9">
        <f t="shared" si="4"/>
        <v>-266</v>
      </c>
      <c r="H9">
        <f t="shared" si="1"/>
        <v>-266</v>
      </c>
    </row>
    <row r="10" spans="1:9" x14ac:dyDescent="0.15">
      <c r="A10" s="7" t="s">
        <v>116</v>
      </c>
      <c r="B10">
        <v>11705</v>
      </c>
      <c r="C10">
        <f>B10-B9</f>
        <v>258</v>
      </c>
      <c r="D10">
        <v>11971</v>
      </c>
      <c r="E10">
        <f t="shared" si="3"/>
        <v>258</v>
      </c>
      <c r="F10">
        <f t="shared" si="0"/>
        <v>0</v>
      </c>
      <c r="G10">
        <f t="shared" si="4"/>
        <v>-266</v>
      </c>
      <c r="H10">
        <f t="shared" si="1"/>
        <v>-266</v>
      </c>
    </row>
    <row r="11" spans="1:9" x14ac:dyDescent="0.15">
      <c r="A11" s="7" t="s">
        <v>102</v>
      </c>
      <c r="B11">
        <v>14983</v>
      </c>
      <c r="C11">
        <f t="shared" si="2"/>
        <v>3278</v>
      </c>
      <c r="D11">
        <v>15249</v>
      </c>
      <c r="E11">
        <f t="shared" si="3"/>
        <v>3278</v>
      </c>
      <c r="F11">
        <f t="shared" si="0"/>
        <v>0</v>
      </c>
      <c r="G11">
        <f t="shared" si="4"/>
        <v>-266</v>
      </c>
      <c r="H11">
        <f t="shared" si="1"/>
        <v>-266</v>
      </c>
    </row>
    <row r="12" spans="1:9" x14ac:dyDescent="0.15">
      <c r="A12" s="7" t="s">
        <v>82</v>
      </c>
      <c r="B12">
        <v>16289</v>
      </c>
      <c r="C12">
        <f t="shared" si="2"/>
        <v>1306</v>
      </c>
      <c r="D12">
        <v>16559</v>
      </c>
      <c r="E12">
        <f t="shared" si="3"/>
        <v>1310</v>
      </c>
      <c r="F12">
        <f t="shared" si="0"/>
        <v>-4</v>
      </c>
      <c r="G12">
        <f t="shared" si="4"/>
        <v>-270</v>
      </c>
      <c r="H12">
        <f t="shared" si="1"/>
        <v>-270</v>
      </c>
    </row>
    <row r="13" spans="1:9" x14ac:dyDescent="0.15">
      <c r="A13" s="7" t="s">
        <v>117</v>
      </c>
      <c r="B13">
        <v>16758</v>
      </c>
      <c r="C13">
        <f t="shared" si="2"/>
        <v>469</v>
      </c>
      <c r="D13">
        <v>17033</v>
      </c>
      <c r="E13">
        <f t="shared" si="3"/>
        <v>474</v>
      </c>
      <c r="F13">
        <f t="shared" si="0"/>
        <v>-5</v>
      </c>
      <c r="G13">
        <f t="shared" si="4"/>
        <v>-275</v>
      </c>
      <c r="H13">
        <f t="shared" si="1"/>
        <v>-275</v>
      </c>
    </row>
    <row r="14" spans="1:9" x14ac:dyDescent="0.15">
      <c r="A14" s="7" t="s">
        <v>118</v>
      </c>
      <c r="B14">
        <v>17782</v>
      </c>
      <c r="C14">
        <f t="shared" si="2"/>
        <v>1024</v>
      </c>
      <c r="D14">
        <v>18058</v>
      </c>
      <c r="E14">
        <f t="shared" si="3"/>
        <v>1025</v>
      </c>
      <c r="F14">
        <f t="shared" si="0"/>
        <v>-1</v>
      </c>
      <c r="G14">
        <f t="shared" si="4"/>
        <v>-276</v>
      </c>
      <c r="H14">
        <f t="shared" si="1"/>
        <v>-276</v>
      </c>
    </row>
    <row r="15" spans="1:9" x14ac:dyDescent="0.15">
      <c r="A15" s="7" t="s">
        <v>119</v>
      </c>
      <c r="B15">
        <v>20206</v>
      </c>
      <c r="C15">
        <f t="shared" si="2"/>
        <v>2424</v>
      </c>
      <c r="D15">
        <v>20481</v>
      </c>
      <c r="E15">
        <f t="shared" si="3"/>
        <v>2423</v>
      </c>
      <c r="F15">
        <f t="shared" si="0"/>
        <v>1</v>
      </c>
      <c r="G15">
        <f t="shared" si="4"/>
        <v>-275</v>
      </c>
      <c r="H15">
        <f t="shared" si="1"/>
        <v>-275</v>
      </c>
    </row>
    <row r="16" spans="1:9" x14ac:dyDescent="0.15">
      <c r="A16" s="7" t="s">
        <v>104</v>
      </c>
      <c r="B16">
        <v>22499</v>
      </c>
      <c r="C16">
        <f t="shared" si="2"/>
        <v>2293</v>
      </c>
      <c r="D16">
        <v>22774</v>
      </c>
      <c r="E16">
        <f t="shared" si="3"/>
        <v>2293</v>
      </c>
      <c r="F16">
        <f t="shared" si="0"/>
        <v>0</v>
      </c>
      <c r="G16">
        <f t="shared" si="4"/>
        <v>-275</v>
      </c>
      <c r="H16">
        <f t="shared" si="1"/>
        <v>-275</v>
      </c>
    </row>
    <row r="17" spans="1:9" x14ac:dyDescent="0.15">
      <c r="A17" s="7" t="s">
        <v>83</v>
      </c>
      <c r="B17">
        <v>23904</v>
      </c>
      <c r="C17">
        <f t="shared" si="2"/>
        <v>1405</v>
      </c>
      <c r="D17">
        <v>24196</v>
      </c>
      <c r="E17">
        <f t="shared" si="3"/>
        <v>1422</v>
      </c>
      <c r="F17">
        <f t="shared" si="0"/>
        <v>-17</v>
      </c>
      <c r="G17">
        <f t="shared" si="4"/>
        <v>-292</v>
      </c>
      <c r="H17">
        <f t="shared" si="1"/>
        <v>-292</v>
      </c>
    </row>
    <row r="18" spans="1:9" x14ac:dyDescent="0.15">
      <c r="A18" s="7" t="s">
        <v>105</v>
      </c>
      <c r="B18">
        <v>24761</v>
      </c>
      <c r="C18">
        <f t="shared" si="2"/>
        <v>857</v>
      </c>
      <c r="D18">
        <v>25123</v>
      </c>
      <c r="E18">
        <f t="shared" si="3"/>
        <v>927</v>
      </c>
      <c r="F18">
        <f t="shared" si="0"/>
        <v>-70</v>
      </c>
      <c r="G18">
        <f t="shared" si="4"/>
        <v>-362</v>
      </c>
      <c r="H18">
        <f t="shared" si="1"/>
        <v>-362</v>
      </c>
    </row>
    <row r="19" spans="1:9" x14ac:dyDescent="0.15">
      <c r="A19" s="7" t="s">
        <v>106</v>
      </c>
      <c r="B19">
        <v>26507</v>
      </c>
      <c r="C19">
        <f t="shared" si="2"/>
        <v>1746</v>
      </c>
      <c r="D19">
        <v>26868</v>
      </c>
      <c r="E19">
        <f t="shared" si="3"/>
        <v>1745</v>
      </c>
      <c r="F19">
        <f t="shared" si="0"/>
        <v>1</v>
      </c>
      <c r="G19">
        <f t="shared" si="4"/>
        <v>-361</v>
      </c>
      <c r="H19">
        <f t="shared" si="1"/>
        <v>-361</v>
      </c>
    </row>
    <row r="20" spans="1:9" x14ac:dyDescent="0.15">
      <c r="A20" s="7" t="s">
        <v>103</v>
      </c>
      <c r="B20">
        <v>27164</v>
      </c>
      <c r="C20">
        <f t="shared" si="2"/>
        <v>657</v>
      </c>
      <c r="D20">
        <v>27524</v>
      </c>
      <c r="E20">
        <f t="shared" si="3"/>
        <v>656</v>
      </c>
      <c r="F20">
        <f t="shared" si="0"/>
        <v>1</v>
      </c>
      <c r="G20">
        <f t="shared" si="4"/>
        <v>-360</v>
      </c>
      <c r="H20">
        <f t="shared" si="1"/>
        <v>-360</v>
      </c>
    </row>
    <row r="21" spans="1:9" x14ac:dyDescent="0.15">
      <c r="A21" s="7" t="s">
        <v>120</v>
      </c>
      <c r="B21">
        <v>28090</v>
      </c>
      <c r="C21">
        <f t="shared" si="2"/>
        <v>926</v>
      </c>
      <c r="D21">
        <v>28450</v>
      </c>
      <c r="E21">
        <f t="shared" si="3"/>
        <v>926</v>
      </c>
      <c r="F21">
        <f t="shared" si="0"/>
        <v>0</v>
      </c>
      <c r="G21">
        <f t="shared" si="4"/>
        <v>-360</v>
      </c>
      <c r="H21">
        <f t="shared" si="1"/>
        <v>-360</v>
      </c>
    </row>
    <row r="22" spans="1:9" x14ac:dyDescent="0.15">
      <c r="A22" s="7" t="s">
        <v>107</v>
      </c>
      <c r="B22">
        <v>28231</v>
      </c>
      <c r="C22">
        <f t="shared" si="2"/>
        <v>141</v>
      </c>
      <c r="D22">
        <v>28591</v>
      </c>
      <c r="E22">
        <f t="shared" si="3"/>
        <v>141</v>
      </c>
      <c r="F22">
        <f t="shared" si="0"/>
        <v>0</v>
      </c>
      <c r="G22">
        <f t="shared" si="4"/>
        <v>-360</v>
      </c>
      <c r="H22">
        <f t="shared" si="1"/>
        <v>-360</v>
      </c>
    </row>
    <row r="23" spans="1:9" x14ac:dyDescent="0.15">
      <c r="A23" s="7" t="s">
        <v>108</v>
      </c>
      <c r="B23">
        <v>29062</v>
      </c>
      <c r="C23">
        <f t="shared" si="2"/>
        <v>831</v>
      </c>
      <c r="D23">
        <v>29406</v>
      </c>
      <c r="E23">
        <f t="shared" si="3"/>
        <v>815</v>
      </c>
      <c r="F23">
        <f t="shared" si="0"/>
        <v>16</v>
      </c>
      <c r="G23">
        <f t="shared" si="4"/>
        <v>-344</v>
      </c>
      <c r="H23">
        <f t="shared" si="1"/>
        <v>-344</v>
      </c>
    </row>
    <row r="24" spans="1:9" x14ac:dyDescent="0.15">
      <c r="A24" s="7" t="s">
        <v>121</v>
      </c>
      <c r="B24">
        <v>30145</v>
      </c>
      <c r="C24">
        <f t="shared" si="2"/>
        <v>1083</v>
      </c>
      <c r="D24">
        <v>30505</v>
      </c>
      <c r="E24">
        <f t="shared" si="3"/>
        <v>1099</v>
      </c>
      <c r="F24">
        <f t="shared" si="0"/>
        <v>-16</v>
      </c>
      <c r="G24">
        <f t="shared" si="4"/>
        <v>-360</v>
      </c>
      <c r="H24">
        <f t="shared" si="1"/>
        <v>-360</v>
      </c>
    </row>
    <row r="25" spans="1:9" x14ac:dyDescent="0.15">
      <c r="A25" s="7" t="s">
        <v>109</v>
      </c>
      <c r="B25">
        <v>32038</v>
      </c>
      <c r="C25">
        <f t="shared" si="2"/>
        <v>1893</v>
      </c>
      <c r="D25">
        <v>32427</v>
      </c>
      <c r="E25">
        <f t="shared" si="3"/>
        <v>1922</v>
      </c>
      <c r="F25">
        <f t="shared" si="0"/>
        <v>-29</v>
      </c>
      <c r="G25">
        <f t="shared" si="4"/>
        <v>-389</v>
      </c>
      <c r="H25">
        <f t="shared" si="1"/>
        <v>-389</v>
      </c>
    </row>
    <row r="26" spans="1:9" x14ac:dyDescent="0.15">
      <c r="A26" s="11" t="s">
        <v>122</v>
      </c>
      <c r="B26" s="12">
        <v>32951</v>
      </c>
      <c r="C26" s="12">
        <f t="shared" si="2"/>
        <v>913</v>
      </c>
      <c r="D26" s="12">
        <v>33340</v>
      </c>
      <c r="E26" s="12">
        <f t="shared" si="3"/>
        <v>913</v>
      </c>
      <c r="F26" s="12">
        <f t="shared" si="0"/>
        <v>0</v>
      </c>
      <c r="G26" s="12">
        <f t="shared" si="4"/>
        <v>-389</v>
      </c>
      <c r="H26" s="12">
        <f t="shared" si="1"/>
        <v>-389</v>
      </c>
      <c r="I26" s="12">
        <v>44440</v>
      </c>
    </row>
    <row r="27" spans="1:9" x14ac:dyDescent="0.15">
      <c r="A27" s="7" t="s">
        <v>164</v>
      </c>
      <c r="B27">
        <v>33385</v>
      </c>
      <c r="C27">
        <f t="shared" si="2"/>
        <v>434</v>
      </c>
      <c r="D27">
        <v>33772</v>
      </c>
      <c r="E27">
        <f t="shared" si="3"/>
        <v>432</v>
      </c>
      <c r="F27">
        <f t="shared" si="0"/>
        <v>2</v>
      </c>
      <c r="G27">
        <f>F27</f>
        <v>2</v>
      </c>
      <c r="H27">
        <f t="shared" si="1"/>
        <v>-387</v>
      </c>
    </row>
    <row r="28" spans="1:9" x14ac:dyDescent="0.15">
      <c r="A28" s="7" t="s">
        <v>165</v>
      </c>
      <c r="B28">
        <v>37073</v>
      </c>
      <c r="C28">
        <f t="shared" si="2"/>
        <v>3688</v>
      </c>
      <c r="D28">
        <v>37461</v>
      </c>
      <c r="E28">
        <f t="shared" ref="E28:E49" si="5">D28-D27</f>
        <v>3689</v>
      </c>
      <c r="F28">
        <f t="shared" ref="F28:F49" si="6">C28-E28</f>
        <v>-1</v>
      </c>
      <c r="G28">
        <f t="shared" ref="G28:G49" si="7">G27+F28</f>
        <v>1</v>
      </c>
      <c r="H28">
        <f t="shared" ref="H28:H49" si="8">B28-D28</f>
        <v>-388</v>
      </c>
    </row>
    <row r="29" spans="1:9" x14ac:dyDescent="0.15">
      <c r="A29" s="7" t="s">
        <v>166</v>
      </c>
      <c r="B29">
        <v>38063</v>
      </c>
      <c r="C29">
        <f t="shared" si="2"/>
        <v>990</v>
      </c>
      <c r="D29">
        <v>38451</v>
      </c>
      <c r="E29">
        <f t="shared" si="5"/>
        <v>990</v>
      </c>
      <c r="F29">
        <f t="shared" si="6"/>
        <v>0</v>
      </c>
      <c r="G29">
        <f t="shared" si="7"/>
        <v>1</v>
      </c>
      <c r="H29">
        <f t="shared" si="8"/>
        <v>-388</v>
      </c>
    </row>
    <row r="30" spans="1:9" x14ac:dyDescent="0.15">
      <c r="A30" s="7" t="s">
        <v>167</v>
      </c>
      <c r="B30">
        <v>41734</v>
      </c>
      <c r="C30">
        <f t="shared" si="2"/>
        <v>3671</v>
      </c>
      <c r="D30">
        <v>42122</v>
      </c>
      <c r="E30">
        <f t="shared" si="5"/>
        <v>3671</v>
      </c>
      <c r="F30">
        <f t="shared" si="6"/>
        <v>0</v>
      </c>
      <c r="G30">
        <f t="shared" si="7"/>
        <v>1</v>
      </c>
      <c r="H30">
        <f t="shared" si="8"/>
        <v>-388</v>
      </c>
    </row>
    <row r="31" spans="1:9" x14ac:dyDescent="0.15">
      <c r="A31" s="7" t="s">
        <v>168</v>
      </c>
      <c r="B31">
        <v>43378</v>
      </c>
      <c r="C31">
        <f t="shared" si="2"/>
        <v>1644</v>
      </c>
      <c r="D31">
        <v>43776</v>
      </c>
      <c r="E31">
        <f t="shared" si="5"/>
        <v>1654</v>
      </c>
      <c r="F31">
        <f t="shared" si="6"/>
        <v>-10</v>
      </c>
      <c r="G31">
        <f t="shared" si="7"/>
        <v>-9</v>
      </c>
      <c r="H31">
        <f t="shared" si="8"/>
        <v>-398</v>
      </c>
    </row>
    <row r="32" spans="1:9" x14ac:dyDescent="0.15">
      <c r="A32" s="7" t="s">
        <v>169</v>
      </c>
      <c r="B32">
        <v>44018</v>
      </c>
      <c r="C32">
        <f t="shared" si="2"/>
        <v>640</v>
      </c>
      <c r="D32">
        <v>44411</v>
      </c>
      <c r="E32">
        <f t="shared" si="5"/>
        <v>635</v>
      </c>
      <c r="F32">
        <f t="shared" si="6"/>
        <v>5</v>
      </c>
      <c r="G32">
        <f t="shared" si="7"/>
        <v>-4</v>
      </c>
      <c r="H32">
        <f t="shared" si="8"/>
        <v>-393</v>
      </c>
    </row>
    <row r="33" spans="1:8" x14ac:dyDescent="0.15">
      <c r="A33" s="7" t="s">
        <v>170</v>
      </c>
      <c r="B33">
        <v>44319</v>
      </c>
      <c r="C33">
        <f t="shared" si="2"/>
        <v>301</v>
      </c>
      <c r="D33">
        <v>44697</v>
      </c>
      <c r="E33">
        <f t="shared" si="5"/>
        <v>286</v>
      </c>
      <c r="F33">
        <f t="shared" si="6"/>
        <v>15</v>
      </c>
      <c r="G33">
        <f t="shared" si="7"/>
        <v>11</v>
      </c>
      <c r="H33">
        <f t="shared" si="8"/>
        <v>-378</v>
      </c>
    </row>
    <row r="34" spans="1:8" x14ac:dyDescent="0.15">
      <c r="A34" s="7" t="s">
        <v>171</v>
      </c>
      <c r="B34">
        <v>44571</v>
      </c>
      <c r="C34">
        <f t="shared" si="2"/>
        <v>252</v>
      </c>
      <c r="D34">
        <v>44964</v>
      </c>
      <c r="E34">
        <f t="shared" si="5"/>
        <v>267</v>
      </c>
      <c r="F34">
        <f t="shared" si="6"/>
        <v>-15</v>
      </c>
      <c r="G34">
        <f t="shared" si="7"/>
        <v>-4</v>
      </c>
      <c r="H34">
        <f t="shared" si="8"/>
        <v>-393</v>
      </c>
    </row>
    <row r="35" spans="1:8" x14ac:dyDescent="0.15">
      <c r="A35" s="7" t="s">
        <v>172</v>
      </c>
      <c r="B35">
        <v>45754</v>
      </c>
      <c r="C35">
        <f t="shared" si="2"/>
        <v>1183</v>
      </c>
      <c r="D35">
        <v>47736</v>
      </c>
      <c r="E35">
        <f t="shared" si="5"/>
        <v>2772</v>
      </c>
      <c r="F35">
        <f t="shared" si="6"/>
        <v>-1589</v>
      </c>
      <c r="G35">
        <f t="shared" si="7"/>
        <v>-1593</v>
      </c>
      <c r="H35">
        <f t="shared" si="8"/>
        <v>-1982</v>
      </c>
    </row>
    <row r="36" spans="1:8" x14ac:dyDescent="0.15">
      <c r="A36" s="7" t="s">
        <v>173</v>
      </c>
      <c r="B36">
        <v>47752</v>
      </c>
      <c r="C36">
        <f t="shared" si="2"/>
        <v>1998</v>
      </c>
      <c r="D36">
        <v>49843</v>
      </c>
      <c r="E36">
        <f t="shared" si="5"/>
        <v>2107</v>
      </c>
      <c r="F36">
        <f t="shared" si="6"/>
        <v>-109</v>
      </c>
      <c r="G36">
        <f t="shared" si="7"/>
        <v>-1702</v>
      </c>
      <c r="H36">
        <f t="shared" si="8"/>
        <v>-2091</v>
      </c>
    </row>
    <row r="37" spans="1:8" x14ac:dyDescent="0.15">
      <c r="A37" s="7" t="s">
        <v>174</v>
      </c>
      <c r="B37">
        <v>51042</v>
      </c>
      <c r="C37">
        <f t="shared" si="2"/>
        <v>3290</v>
      </c>
      <c r="D37">
        <v>53133</v>
      </c>
      <c r="E37">
        <f t="shared" si="5"/>
        <v>3290</v>
      </c>
      <c r="F37">
        <f t="shared" si="6"/>
        <v>0</v>
      </c>
      <c r="G37">
        <f t="shared" si="7"/>
        <v>-1702</v>
      </c>
      <c r="H37">
        <f t="shared" si="8"/>
        <v>-2091</v>
      </c>
    </row>
    <row r="38" spans="1:8" x14ac:dyDescent="0.15">
      <c r="A38" s="7" t="s">
        <v>82</v>
      </c>
      <c r="B38">
        <v>51670</v>
      </c>
      <c r="C38">
        <f t="shared" si="2"/>
        <v>628</v>
      </c>
      <c r="D38">
        <v>53774</v>
      </c>
      <c r="E38">
        <f t="shared" si="5"/>
        <v>641</v>
      </c>
      <c r="F38">
        <f t="shared" si="6"/>
        <v>-13</v>
      </c>
      <c r="G38">
        <f t="shared" si="7"/>
        <v>-1715</v>
      </c>
      <c r="H38">
        <f t="shared" si="8"/>
        <v>-2104</v>
      </c>
    </row>
    <row r="39" spans="1:8" x14ac:dyDescent="0.15">
      <c r="A39" s="7" t="s">
        <v>175</v>
      </c>
      <c r="B39">
        <v>52005</v>
      </c>
      <c r="C39">
        <f t="shared" si="2"/>
        <v>335</v>
      </c>
      <c r="D39">
        <v>54108</v>
      </c>
      <c r="E39">
        <f t="shared" si="5"/>
        <v>334</v>
      </c>
      <c r="F39">
        <f t="shared" si="6"/>
        <v>1</v>
      </c>
      <c r="G39">
        <f t="shared" si="7"/>
        <v>-1714</v>
      </c>
      <c r="H39">
        <f t="shared" si="8"/>
        <v>-2103</v>
      </c>
    </row>
    <row r="40" spans="1:8" x14ac:dyDescent="0.15">
      <c r="A40" s="7" t="s">
        <v>176</v>
      </c>
      <c r="B40">
        <v>55120</v>
      </c>
      <c r="C40">
        <f t="shared" si="2"/>
        <v>3115</v>
      </c>
      <c r="D40">
        <v>56048</v>
      </c>
      <c r="E40">
        <f t="shared" si="5"/>
        <v>1940</v>
      </c>
      <c r="F40">
        <f t="shared" si="6"/>
        <v>1175</v>
      </c>
      <c r="G40">
        <f t="shared" si="7"/>
        <v>-539</v>
      </c>
      <c r="H40">
        <f t="shared" si="8"/>
        <v>-928</v>
      </c>
    </row>
    <row r="41" spans="1:8" x14ac:dyDescent="0.15">
      <c r="A41" s="7" t="s">
        <v>177</v>
      </c>
      <c r="B41">
        <v>57813</v>
      </c>
      <c r="C41">
        <f t="shared" si="2"/>
        <v>2693</v>
      </c>
      <c r="D41">
        <v>58740</v>
      </c>
      <c r="E41">
        <f t="shared" si="5"/>
        <v>2692</v>
      </c>
      <c r="F41">
        <f t="shared" si="6"/>
        <v>1</v>
      </c>
      <c r="G41">
        <f t="shared" si="7"/>
        <v>-538</v>
      </c>
      <c r="H41">
        <f t="shared" si="8"/>
        <v>-927</v>
      </c>
    </row>
    <row r="42" spans="1:8" x14ac:dyDescent="0.15">
      <c r="A42" s="7" t="s">
        <v>180</v>
      </c>
      <c r="B42">
        <v>58485</v>
      </c>
      <c r="C42">
        <f t="shared" si="2"/>
        <v>672</v>
      </c>
      <c r="D42">
        <v>59412</v>
      </c>
      <c r="E42">
        <f t="shared" si="5"/>
        <v>672</v>
      </c>
      <c r="F42">
        <f t="shared" si="6"/>
        <v>0</v>
      </c>
      <c r="G42">
        <f t="shared" si="7"/>
        <v>-538</v>
      </c>
      <c r="H42">
        <f t="shared" si="8"/>
        <v>-927</v>
      </c>
    </row>
    <row r="43" spans="1:8" x14ac:dyDescent="0.15">
      <c r="A43" s="7" t="s">
        <v>178</v>
      </c>
      <c r="B43">
        <v>62892</v>
      </c>
      <c r="C43">
        <f t="shared" si="2"/>
        <v>4407</v>
      </c>
      <c r="D43">
        <v>63819</v>
      </c>
      <c r="E43">
        <f t="shared" si="5"/>
        <v>4407</v>
      </c>
      <c r="F43">
        <f t="shared" si="6"/>
        <v>0</v>
      </c>
      <c r="G43">
        <f t="shared" si="7"/>
        <v>-538</v>
      </c>
      <c r="H43">
        <f t="shared" si="8"/>
        <v>-927</v>
      </c>
    </row>
    <row r="44" spans="1:8" x14ac:dyDescent="0.15">
      <c r="A44" s="7" t="s">
        <v>179</v>
      </c>
      <c r="B44">
        <v>63171</v>
      </c>
      <c r="C44">
        <f t="shared" si="2"/>
        <v>279</v>
      </c>
      <c r="D44">
        <v>64098</v>
      </c>
      <c r="E44">
        <f t="shared" si="5"/>
        <v>279</v>
      </c>
      <c r="F44">
        <f t="shared" si="6"/>
        <v>0</v>
      </c>
      <c r="G44">
        <f t="shared" si="7"/>
        <v>-538</v>
      </c>
      <c r="H44">
        <f t="shared" si="8"/>
        <v>-927</v>
      </c>
    </row>
    <row r="45" spans="1:8" x14ac:dyDescent="0.15">
      <c r="A45" s="7" t="s">
        <v>181</v>
      </c>
      <c r="B45">
        <v>65258</v>
      </c>
      <c r="C45">
        <f t="shared" si="2"/>
        <v>2087</v>
      </c>
      <c r="D45">
        <v>66188</v>
      </c>
      <c r="E45">
        <f t="shared" si="5"/>
        <v>2090</v>
      </c>
      <c r="F45">
        <f t="shared" si="6"/>
        <v>-3</v>
      </c>
      <c r="G45">
        <f t="shared" si="7"/>
        <v>-541</v>
      </c>
      <c r="H45">
        <f t="shared" si="8"/>
        <v>-930</v>
      </c>
    </row>
    <row r="46" spans="1:8" x14ac:dyDescent="0.15">
      <c r="A46" s="7" t="s">
        <v>182</v>
      </c>
      <c r="B46">
        <v>66773</v>
      </c>
      <c r="C46">
        <f t="shared" si="2"/>
        <v>1515</v>
      </c>
      <c r="D46">
        <v>67703</v>
      </c>
      <c r="E46">
        <f t="shared" si="5"/>
        <v>1515</v>
      </c>
      <c r="F46">
        <f t="shared" si="6"/>
        <v>0</v>
      </c>
      <c r="G46">
        <f t="shared" si="7"/>
        <v>-541</v>
      </c>
      <c r="H46">
        <f t="shared" si="8"/>
        <v>-930</v>
      </c>
    </row>
    <row r="47" spans="1:8" x14ac:dyDescent="0.15">
      <c r="A47" s="7" t="s">
        <v>183</v>
      </c>
      <c r="B47">
        <v>68662</v>
      </c>
      <c r="C47">
        <f t="shared" si="2"/>
        <v>1889</v>
      </c>
      <c r="D47">
        <v>69638</v>
      </c>
      <c r="E47">
        <f t="shared" si="5"/>
        <v>1935</v>
      </c>
      <c r="F47">
        <f t="shared" si="6"/>
        <v>-46</v>
      </c>
      <c r="G47">
        <f t="shared" si="7"/>
        <v>-587</v>
      </c>
      <c r="H47">
        <f t="shared" si="8"/>
        <v>-976</v>
      </c>
    </row>
    <row r="48" spans="1:8" x14ac:dyDescent="0.15">
      <c r="A48" s="7" t="s">
        <v>184</v>
      </c>
      <c r="B48">
        <v>71922</v>
      </c>
      <c r="C48">
        <f t="shared" si="2"/>
        <v>3260</v>
      </c>
      <c r="D48">
        <v>73490</v>
      </c>
      <c r="E48">
        <f t="shared" si="5"/>
        <v>3852</v>
      </c>
      <c r="F48">
        <f t="shared" si="6"/>
        <v>-592</v>
      </c>
      <c r="G48">
        <f t="shared" si="7"/>
        <v>-1179</v>
      </c>
      <c r="H48">
        <f t="shared" si="8"/>
        <v>-1568</v>
      </c>
    </row>
    <row r="49" spans="1:9" x14ac:dyDescent="0.15">
      <c r="A49" s="7" t="s">
        <v>84</v>
      </c>
      <c r="B49">
        <v>72892</v>
      </c>
      <c r="C49">
        <f t="shared" si="2"/>
        <v>970</v>
      </c>
      <c r="D49">
        <v>74609</v>
      </c>
      <c r="E49">
        <f t="shared" si="5"/>
        <v>1119</v>
      </c>
      <c r="F49">
        <f t="shared" si="6"/>
        <v>-149</v>
      </c>
      <c r="G49">
        <f t="shared" si="7"/>
        <v>-1328</v>
      </c>
      <c r="H49">
        <f t="shared" si="8"/>
        <v>-1717</v>
      </c>
    </row>
    <row r="50" spans="1:9" x14ac:dyDescent="0.15">
      <c r="A50" s="7" t="s">
        <v>85</v>
      </c>
      <c r="B50">
        <v>74159</v>
      </c>
      <c r="C50">
        <f t="shared" si="2"/>
        <v>1267</v>
      </c>
      <c r="D50">
        <v>75879</v>
      </c>
      <c r="E50">
        <f t="shared" ref="E50:E55" si="9">D50-D49</f>
        <v>1270</v>
      </c>
      <c r="F50">
        <f t="shared" ref="F50:F82" si="10">C50-E50</f>
        <v>-3</v>
      </c>
      <c r="G50">
        <f t="shared" ref="G50:G55" si="11">G49+F50</f>
        <v>-1331</v>
      </c>
      <c r="H50">
        <f t="shared" ref="H50:H82" si="12">B50-D50</f>
        <v>-1720</v>
      </c>
    </row>
    <row r="51" spans="1:9" x14ac:dyDescent="0.15">
      <c r="A51" s="7" t="s">
        <v>86</v>
      </c>
      <c r="B51">
        <v>75442</v>
      </c>
      <c r="C51">
        <f t="shared" si="2"/>
        <v>1283</v>
      </c>
      <c r="D51">
        <v>77203</v>
      </c>
      <c r="E51">
        <f t="shared" si="9"/>
        <v>1324</v>
      </c>
      <c r="F51">
        <f t="shared" si="10"/>
        <v>-41</v>
      </c>
      <c r="G51">
        <f t="shared" si="11"/>
        <v>-1372</v>
      </c>
      <c r="H51">
        <f t="shared" si="12"/>
        <v>-1761</v>
      </c>
    </row>
    <row r="52" spans="1:9" x14ac:dyDescent="0.15">
      <c r="A52" s="7" t="s">
        <v>87</v>
      </c>
      <c r="B52">
        <v>76719</v>
      </c>
      <c r="C52">
        <f t="shared" ref="C52:C152" si="13">B52-B51</f>
        <v>1277</v>
      </c>
      <c r="D52">
        <v>78482</v>
      </c>
      <c r="E52">
        <f t="shared" si="9"/>
        <v>1279</v>
      </c>
      <c r="F52">
        <f t="shared" si="10"/>
        <v>-2</v>
      </c>
      <c r="G52">
        <f t="shared" si="11"/>
        <v>-1374</v>
      </c>
      <c r="H52">
        <f t="shared" si="12"/>
        <v>-1763</v>
      </c>
    </row>
    <row r="53" spans="1:9" x14ac:dyDescent="0.15">
      <c r="A53" s="7" t="s">
        <v>88</v>
      </c>
      <c r="B53">
        <v>77970</v>
      </c>
      <c r="C53">
        <f t="shared" si="13"/>
        <v>1251</v>
      </c>
      <c r="D53">
        <v>79730</v>
      </c>
      <c r="E53">
        <f t="shared" si="9"/>
        <v>1248</v>
      </c>
      <c r="F53">
        <f t="shared" si="10"/>
        <v>3</v>
      </c>
      <c r="G53">
        <f t="shared" si="11"/>
        <v>-1371</v>
      </c>
      <c r="H53">
        <f t="shared" si="12"/>
        <v>-1760</v>
      </c>
    </row>
    <row r="54" spans="1:9" x14ac:dyDescent="0.15">
      <c r="A54" s="7" t="s">
        <v>185</v>
      </c>
      <c r="B54">
        <v>78871</v>
      </c>
      <c r="C54">
        <f t="shared" si="13"/>
        <v>901</v>
      </c>
      <c r="D54">
        <v>80634</v>
      </c>
      <c r="E54">
        <f t="shared" si="9"/>
        <v>904</v>
      </c>
      <c r="F54">
        <f t="shared" si="10"/>
        <v>-3</v>
      </c>
      <c r="G54">
        <f t="shared" si="11"/>
        <v>-1374</v>
      </c>
      <c r="H54">
        <f t="shared" si="12"/>
        <v>-1763</v>
      </c>
    </row>
    <row r="55" spans="1:9" x14ac:dyDescent="0.15">
      <c r="A55" s="7" t="s">
        <v>139</v>
      </c>
      <c r="B55">
        <v>80293</v>
      </c>
      <c r="C55">
        <f t="shared" si="13"/>
        <v>1422</v>
      </c>
      <c r="D55">
        <v>82056</v>
      </c>
      <c r="E55">
        <f t="shared" si="9"/>
        <v>1422</v>
      </c>
      <c r="F55">
        <f t="shared" si="10"/>
        <v>0</v>
      </c>
      <c r="G55">
        <f t="shared" si="11"/>
        <v>-1374</v>
      </c>
      <c r="H55">
        <f t="shared" si="12"/>
        <v>-1763</v>
      </c>
    </row>
    <row r="56" spans="1:9" x14ac:dyDescent="0.15">
      <c r="A56" s="11" t="s">
        <v>150</v>
      </c>
      <c r="B56" s="12">
        <v>82146</v>
      </c>
      <c r="C56" s="12">
        <f t="shared" si="13"/>
        <v>1853</v>
      </c>
      <c r="D56" s="12">
        <v>83795</v>
      </c>
      <c r="E56" s="12">
        <f t="shared" ref="E56:E89" si="14">D56-D55</f>
        <v>1739</v>
      </c>
      <c r="F56" s="12">
        <f t="shared" si="10"/>
        <v>114</v>
      </c>
      <c r="G56" s="12">
        <f t="shared" ref="G56:G89" si="15">G55+F56</f>
        <v>-1260</v>
      </c>
      <c r="H56" s="12">
        <f t="shared" si="12"/>
        <v>-1649</v>
      </c>
      <c r="I56" s="12">
        <v>167686</v>
      </c>
    </row>
    <row r="57" spans="1:9" x14ac:dyDescent="0.15">
      <c r="A57" s="7" t="s">
        <v>125</v>
      </c>
      <c r="B57">
        <v>83938</v>
      </c>
      <c r="C57">
        <f t="shared" si="13"/>
        <v>1792</v>
      </c>
      <c r="D57">
        <v>85734</v>
      </c>
      <c r="E57">
        <f t="shared" si="14"/>
        <v>1939</v>
      </c>
      <c r="F57">
        <f t="shared" si="10"/>
        <v>-147</v>
      </c>
      <c r="G57">
        <f>F57</f>
        <v>-147</v>
      </c>
      <c r="H57">
        <f t="shared" si="12"/>
        <v>-1796</v>
      </c>
    </row>
    <row r="58" spans="1:9" x14ac:dyDescent="0.15">
      <c r="A58" s="7" t="s">
        <v>90</v>
      </c>
      <c r="B58">
        <v>87676</v>
      </c>
      <c r="C58">
        <f t="shared" si="13"/>
        <v>3738</v>
      </c>
      <c r="D58">
        <v>89642</v>
      </c>
      <c r="E58">
        <f t="shared" si="14"/>
        <v>3908</v>
      </c>
      <c r="F58">
        <f t="shared" si="10"/>
        <v>-170</v>
      </c>
      <c r="G58">
        <f t="shared" si="15"/>
        <v>-317</v>
      </c>
      <c r="H58">
        <f t="shared" si="12"/>
        <v>-1966</v>
      </c>
    </row>
    <row r="59" spans="1:9" x14ac:dyDescent="0.15">
      <c r="A59" s="7" t="s">
        <v>96</v>
      </c>
      <c r="B59">
        <v>89229</v>
      </c>
      <c r="C59">
        <f t="shared" si="13"/>
        <v>1553</v>
      </c>
      <c r="D59">
        <v>91195</v>
      </c>
      <c r="E59">
        <f t="shared" si="14"/>
        <v>1553</v>
      </c>
      <c r="F59">
        <f t="shared" si="10"/>
        <v>0</v>
      </c>
      <c r="G59">
        <f t="shared" si="15"/>
        <v>-317</v>
      </c>
      <c r="H59">
        <f t="shared" si="12"/>
        <v>-1966</v>
      </c>
    </row>
    <row r="60" spans="1:9" x14ac:dyDescent="0.15">
      <c r="A60" s="7" t="s">
        <v>91</v>
      </c>
      <c r="B60">
        <v>90536</v>
      </c>
      <c r="C60">
        <f t="shared" si="13"/>
        <v>1307</v>
      </c>
      <c r="D60">
        <v>92501</v>
      </c>
      <c r="E60">
        <f t="shared" si="14"/>
        <v>1306</v>
      </c>
      <c r="F60">
        <f t="shared" si="10"/>
        <v>1</v>
      </c>
      <c r="G60">
        <f t="shared" si="15"/>
        <v>-316</v>
      </c>
      <c r="H60">
        <f t="shared" si="12"/>
        <v>-1965</v>
      </c>
    </row>
    <row r="61" spans="1:9" x14ac:dyDescent="0.15">
      <c r="A61" s="7" t="s">
        <v>97</v>
      </c>
      <c r="B61">
        <v>93513</v>
      </c>
      <c r="C61">
        <f t="shared" si="13"/>
        <v>2977</v>
      </c>
      <c r="D61">
        <v>95748</v>
      </c>
      <c r="E61">
        <f t="shared" si="14"/>
        <v>3247</v>
      </c>
      <c r="F61">
        <f t="shared" si="10"/>
        <v>-270</v>
      </c>
      <c r="G61">
        <f t="shared" si="15"/>
        <v>-586</v>
      </c>
      <c r="H61">
        <f t="shared" si="12"/>
        <v>-2235</v>
      </c>
    </row>
    <row r="62" spans="1:9" x14ac:dyDescent="0.15">
      <c r="A62" s="7" t="s">
        <v>92</v>
      </c>
      <c r="B62">
        <v>96543</v>
      </c>
      <c r="C62">
        <f t="shared" si="13"/>
        <v>3030</v>
      </c>
      <c r="D62">
        <v>98780</v>
      </c>
      <c r="E62">
        <f t="shared" si="14"/>
        <v>3032</v>
      </c>
      <c r="F62">
        <f t="shared" si="10"/>
        <v>-2</v>
      </c>
      <c r="G62">
        <f t="shared" si="15"/>
        <v>-588</v>
      </c>
      <c r="H62">
        <f t="shared" si="12"/>
        <v>-2237</v>
      </c>
    </row>
    <row r="63" spans="1:9" x14ac:dyDescent="0.15">
      <c r="A63" s="7" t="s">
        <v>98</v>
      </c>
      <c r="B63">
        <v>97676</v>
      </c>
      <c r="C63">
        <f t="shared" si="13"/>
        <v>1133</v>
      </c>
      <c r="D63">
        <v>99913</v>
      </c>
      <c r="E63">
        <f t="shared" si="14"/>
        <v>1133</v>
      </c>
      <c r="F63">
        <f t="shared" si="10"/>
        <v>0</v>
      </c>
      <c r="G63">
        <f t="shared" si="15"/>
        <v>-588</v>
      </c>
      <c r="H63">
        <f t="shared" si="12"/>
        <v>-2237</v>
      </c>
    </row>
    <row r="64" spans="1:9" x14ac:dyDescent="0.15">
      <c r="A64" s="7" t="s">
        <v>93</v>
      </c>
      <c r="B64">
        <v>98521</v>
      </c>
      <c r="C64">
        <f t="shared" si="13"/>
        <v>845</v>
      </c>
      <c r="D64">
        <v>100758</v>
      </c>
      <c r="E64">
        <f t="shared" si="14"/>
        <v>845</v>
      </c>
      <c r="F64">
        <f t="shared" si="10"/>
        <v>0</v>
      </c>
      <c r="G64">
        <f t="shared" si="15"/>
        <v>-588</v>
      </c>
      <c r="H64">
        <f t="shared" si="12"/>
        <v>-2237</v>
      </c>
    </row>
    <row r="65" spans="1:8" x14ac:dyDescent="0.15">
      <c r="A65" s="7" t="s">
        <v>94</v>
      </c>
      <c r="B65">
        <v>100810</v>
      </c>
      <c r="C65">
        <f t="shared" si="13"/>
        <v>2289</v>
      </c>
      <c r="D65">
        <v>103046</v>
      </c>
      <c r="E65">
        <f t="shared" si="14"/>
        <v>2288</v>
      </c>
      <c r="F65">
        <f t="shared" si="10"/>
        <v>1</v>
      </c>
      <c r="G65">
        <f t="shared" si="15"/>
        <v>-587</v>
      </c>
      <c r="H65">
        <f t="shared" si="12"/>
        <v>-2236</v>
      </c>
    </row>
    <row r="66" spans="1:8" x14ac:dyDescent="0.15">
      <c r="A66" s="7" t="s">
        <v>95</v>
      </c>
      <c r="B66">
        <v>101934</v>
      </c>
      <c r="C66">
        <f t="shared" si="13"/>
        <v>1124</v>
      </c>
      <c r="D66">
        <v>104170</v>
      </c>
      <c r="E66">
        <f t="shared" si="14"/>
        <v>1124</v>
      </c>
      <c r="F66">
        <f t="shared" si="10"/>
        <v>0</v>
      </c>
      <c r="G66">
        <f t="shared" si="15"/>
        <v>-587</v>
      </c>
      <c r="H66">
        <f t="shared" si="12"/>
        <v>-2236</v>
      </c>
    </row>
    <row r="67" spans="1:8" x14ac:dyDescent="0.15">
      <c r="A67" s="7" t="s">
        <v>100</v>
      </c>
      <c r="B67">
        <v>102940</v>
      </c>
      <c r="C67">
        <f t="shared" si="13"/>
        <v>1006</v>
      </c>
      <c r="D67">
        <v>105176</v>
      </c>
      <c r="E67">
        <f t="shared" si="14"/>
        <v>1006</v>
      </c>
      <c r="F67">
        <f t="shared" si="10"/>
        <v>0</v>
      </c>
      <c r="G67">
        <f t="shared" si="15"/>
        <v>-587</v>
      </c>
      <c r="H67">
        <f t="shared" si="12"/>
        <v>-2236</v>
      </c>
    </row>
    <row r="68" spans="1:8" x14ac:dyDescent="0.15">
      <c r="A68" s="7" t="s">
        <v>101</v>
      </c>
      <c r="B68">
        <v>108670</v>
      </c>
      <c r="C68">
        <f t="shared" si="13"/>
        <v>5730</v>
      </c>
      <c r="D68">
        <v>110771</v>
      </c>
      <c r="E68">
        <f t="shared" si="14"/>
        <v>5595</v>
      </c>
      <c r="F68">
        <f t="shared" si="10"/>
        <v>135</v>
      </c>
      <c r="G68">
        <f t="shared" si="15"/>
        <v>-452</v>
      </c>
      <c r="H68">
        <f t="shared" si="12"/>
        <v>-2101</v>
      </c>
    </row>
    <row r="69" spans="1:8" x14ac:dyDescent="0.15">
      <c r="A69" s="7" t="s">
        <v>99</v>
      </c>
      <c r="B69">
        <v>110766</v>
      </c>
      <c r="C69">
        <f t="shared" si="13"/>
        <v>2096</v>
      </c>
      <c r="D69">
        <v>113289</v>
      </c>
      <c r="E69">
        <f t="shared" si="14"/>
        <v>2518</v>
      </c>
      <c r="F69">
        <f t="shared" si="10"/>
        <v>-422</v>
      </c>
      <c r="G69">
        <f t="shared" si="15"/>
        <v>-874</v>
      </c>
      <c r="H69">
        <f t="shared" si="12"/>
        <v>-2523</v>
      </c>
    </row>
    <row r="70" spans="1:8" x14ac:dyDescent="0.15">
      <c r="A70" s="7" t="s">
        <v>130</v>
      </c>
      <c r="B70">
        <v>111475</v>
      </c>
      <c r="C70">
        <f t="shared" si="13"/>
        <v>709</v>
      </c>
      <c r="D70">
        <v>113998</v>
      </c>
      <c r="E70">
        <f t="shared" si="14"/>
        <v>709</v>
      </c>
      <c r="F70">
        <f t="shared" si="10"/>
        <v>0</v>
      </c>
      <c r="G70">
        <f t="shared" si="15"/>
        <v>-874</v>
      </c>
      <c r="H70">
        <f t="shared" si="12"/>
        <v>-2523</v>
      </c>
    </row>
    <row r="71" spans="1:8" x14ac:dyDescent="0.15">
      <c r="A71" s="7" t="s">
        <v>101</v>
      </c>
      <c r="B71">
        <v>112102</v>
      </c>
      <c r="C71">
        <f t="shared" si="13"/>
        <v>627</v>
      </c>
      <c r="D71">
        <v>114626</v>
      </c>
      <c r="E71">
        <f t="shared" si="14"/>
        <v>628</v>
      </c>
      <c r="F71">
        <f t="shared" si="10"/>
        <v>-1</v>
      </c>
      <c r="G71">
        <f t="shared" si="15"/>
        <v>-875</v>
      </c>
      <c r="H71">
        <f t="shared" si="12"/>
        <v>-2524</v>
      </c>
    </row>
    <row r="72" spans="1:8" x14ac:dyDescent="0.15">
      <c r="A72" s="7" t="s">
        <v>123</v>
      </c>
      <c r="B72">
        <v>112677</v>
      </c>
      <c r="C72">
        <f t="shared" si="13"/>
        <v>575</v>
      </c>
      <c r="D72">
        <v>115206</v>
      </c>
      <c r="E72">
        <f t="shared" si="14"/>
        <v>580</v>
      </c>
      <c r="F72">
        <f t="shared" si="10"/>
        <v>-5</v>
      </c>
      <c r="G72">
        <f t="shared" si="15"/>
        <v>-880</v>
      </c>
      <c r="H72">
        <f t="shared" si="12"/>
        <v>-2529</v>
      </c>
    </row>
    <row r="73" spans="1:8" x14ac:dyDescent="0.15">
      <c r="A73" s="7" t="s">
        <v>124</v>
      </c>
      <c r="B73">
        <v>113302</v>
      </c>
      <c r="C73">
        <f t="shared" si="13"/>
        <v>625</v>
      </c>
      <c r="D73">
        <v>115850</v>
      </c>
      <c r="E73">
        <f t="shared" si="14"/>
        <v>644</v>
      </c>
      <c r="F73">
        <f t="shared" si="10"/>
        <v>-19</v>
      </c>
      <c r="G73">
        <f t="shared" si="15"/>
        <v>-899</v>
      </c>
      <c r="H73">
        <f t="shared" si="12"/>
        <v>-2548</v>
      </c>
    </row>
    <row r="74" spans="1:8" x14ac:dyDescent="0.15">
      <c r="A74" s="7" t="s">
        <v>125</v>
      </c>
      <c r="B74">
        <v>113616</v>
      </c>
      <c r="C74">
        <f t="shared" si="13"/>
        <v>314</v>
      </c>
      <c r="D74">
        <v>116164</v>
      </c>
      <c r="E74">
        <f t="shared" si="14"/>
        <v>314</v>
      </c>
      <c r="F74">
        <f t="shared" si="10"/>
        <v>0</v>
      </c>
      <c r="G74">
        <f t="shared" si="15"/>
        <v>-899</v>
      </c>
      <c r="H74">
        <f t="shared" si="12"/>
        <v>-2548</v>
      </c>
    </row>
    <row r="75" spans="1:8" x14ac:dyDescent="0.15">
      <c r="A75" s="7" t="s">
        <v>94</v>
      </c>
      <c r="B75">
        <v>114735</v>
      </c>
      <c r="C75">
        <f t="shared" si="13"/>
        <v>1119</v>
      </c>
      <c r="D75">
        <v>117950</v>
      </c>
      <c r="E75">
        <f t="shared" si="14"/>
        <v>1786</v>
      </c>
      <c r="F75">
        <f t="shared" si="10"/>
        <v>-667</v>
      </c>
      <c r="G75">
        <f t="shared" si="15"/>
        <v>-1566</v>
      </c>
      <c r="H75">
        <f t="shared" si="12"/>
        <v>-3215</v>
      </c>
    </row>
    <row r="76" spans="1:8" x14ac:dyDescent="0.15">
      <c r="A76" s="7" t="s">
        <v>126</v>
      </c>
      <c r="B76">
        <v>115421</v>
      </c>
      <c r="C76">
        <f t="shared" si="13"/>
        <v>686</v>
      </c>
      <c r="D76">
        <v>118637</v>
      </c>
      <c r="E76">
        <f t="shared" si="14"/>
        <v>687</v>
      </c>
      <c r="F76">
        <f t="shared" si="10"/>
        <v>-1</v>
      </c>
      <c r="G76">
        <f t="shared" si="15"/>
        <v>-1567</v>
      </c>
      <c r="H76">
        <f t="shared" si="12"/>
        <v>-3216</v>
      </c>
    </row>
    <row r="77" spans="1:8" x14ac:dyDescent="0.15">
      <c r="A77" s="7" t="s">
        <v>128</v>
      </c>
      <c r="B77">
        <v>115646</v>
      </c>
      <c r="C77">
        <f t="shared" si="13"/>
        <v>225</v>
      </c>
      <c r="D77">
        <v>118848</v>
      </c>
      <c r="E77">
        <f t="shared" si="14"/>
        <v>211</v>
      </c>
      <c r="F77">
        <f t="shared" si="10"/>
        <v>14</v>
      </c>
      <c r="G77">
        <f t="shared" si="15"/>
        <v>-1553</v>
      </c>
      <c r="H77">
        <f t="shared" si="12"/>
        <v>-3202</v>
      </c>
    </row>
    <row r="78" spans="1:8" x14ac:dyDescent="0.15">
      <c r="A78" s="7" t="s">
        <v>129</v>
      </c>
      <c r="B78">
        <v>115865</v>
      </c>
      <c r="C78">
        <f t="shared" si="13"/>
        <v>219</v>
      </c>
      <c r="D78">
        <v>119060</v>
      </c>
      <c r="E78">
        <f t="shared" si="14"/>
        <v>212</v>
      </c>
      <c r="F78">
        <f t="shared" si="10"/>
        <v>7</v>
      </c>
      <c r="G78">
        <f t="shared" si="15"/>
        <v>-1546</v>
      </c>
      <c r="H78">
        <f t="shared" si="12"/>
        <v>-3195</v>
      </c>
    </row>
    <row r="79" spans="1:8" x14ac:dyDescent="0.15">
      <c r="A79" s="7" t="s">
        <v>127</v>
      </c>
      <c r="B79">
        <v>116242</v>
      </c>
      <c r="C79">
        <f t="shared" si="13"/>
        <v>377</v>
      </c>
      <c r="D79">
        <v>119437</v>
      </c>
      <c r="E79">
        <f t="shared" si="14"/>
        <v>377</v>
      </c>
      <c r="F79">
        <f t="shared" si="10"/>
        <v>0</v>
      </c>
      <c r="G79">
        <f t="shared" si="15"/>
        <v>-1546</v>
      </c>
      <c r="H79">
        <f t="shared" si="12"/>
        <v>-3195</v>
      </c>
    </row>
    <row r="80" spans="1:8" x14ac:dyDescent="0.15">
      <c r="A80" s="7" t="s">
        <v>131</v>
      </c>
      <c r="B80">
        <v>117147</v>
      </c>
      <c r="C80">
        <f t="shared" si="13"/>
        <v>905</v>
      </c>
      <c r="D80">
        <v>120342</v>
      </c>
      <c r="E80">
        <f t="shared" si="14"/>
        <v>905</v>
      </c>
      <c r="F80">
        <f t="shared" si="10"/>
        <v>0</v>
      </c>
      <c r="G80">
        <f t="shared" si="15"/>
        <v>-1546</v>
      </c>
      <c r="H80">
        <f t="shared" si="12"/>
        <v>-3195</v>
      </c>
    </row>
    <row r="81" spans="1:8" x14ac:dyDescent="0.15">
      <c r="A81" s="7" t="s">
        <v>132</v>
      </c>
      <c r="B81">
        <v>117980</v>
      </c>
      <c r="C81">
        <f t="shared" si="13"/>
        <v>833</v>
      </c>
      <c r="D81">
        <v>121175</v>
      </c>
      <c r="E81">
        <f t="shared" si="14"/>
        <v>833</v>
      </c>
      <c r="F81">
        <f t="shared" si="10"/>
        <v>0</v>
      </c>
      <c r="G81">
        <f t="shared" si="15"/>
        <v>-1546</v>
      </c>
      <c r="H81">
        <f t="shared" si="12"/>
        <v>-3195</v>
      </c>
    </row>
    <row r="82" spans="1:8" x14ac:dyDescent="0.15">
      <c r="A82" s="7" t="s">
        <v>133</v>
      </c>
      <c r="B82">
        <v>119815</v>
      </c>
      <c r="C82">
        <f t="shared" si="13"/>
        <v>1835</v>
      </c>
      <c r="D82">
        <v>123011</v>
      </c>
      <c r="E82">
        <f t="shared" si="14"/>
        <v>1836</v>
      </c>
      <c r="F82">
        <f t="shared" si="10"/>
        <v>-1</v>
      </c>
      <c r="G82">
        <f t="shared" si="15"/>
        <v>-1547</v>
      </c>
      <c r="H82">
        <f t="shared" si="12"/>
        <v>-3196</v>
      </c>
    </row>
    <row r="83" spans="1:8" x14ac:dyDescent="0.15">
      <c r="A83" s="7" t="s">
        <v>138</v>
      </c>
      <c r="B83">
        <v>121027</v>
      </c>
      <c r="C83">
        <f t="shared" si="13"/>
        <v>1212</v>
      </c>
      <c r="D83">
        <v>123587</v>
      </c>
      <c r="E83">
        <f t="shared" si="14"/>
        <v>576</v>
      </c>
      <c r="F83">
        <f t="shared" ref="F83:F89" si="16">C83-E83</f>
        <v>636</v>
      </c>
      <c r="G83">
        <f t="shared" si="15"/>
        <v>-911</v>
      </c>
      <c r="H83">
        <f t="shared" ref="H83:H89" si="17">B83-D83</f>
        <v>-2560</v>
      </c>
    </row>
    <row r="84" spans="1:8" x14ac:dyDescent="0.15">
      <c r="A84" s="7" t="s">
        <v>134</v>
      </c>
      <c r="B84">
        <v>121692</v>
      </c>
      <c r="C84">
        <f t="shared" si="13"/>
        <v>665</v>
      </c>
      <c r="D84">
        <v>124282</v>
      </c>
      <c r="E84">
        <f t="shared" si="14"/>
        <v>695</v>
      </c>
      <c r="F84">
        <f>C84-E84</f>
        <v>-30</v>
      </c>
      <c r="G84">
        <f t="shared" si="15"/>
        <v>-941</v>
      </c>
      <c r="H84">
        <f>B84-D84</f>
        <v>-2590</v>
      </c>
    </row>
    <row r="85" spans="1:8" x14ac:dyDescent="0.15">
      <c r="A85" s="7" t="s">
        <v>135</v>
      </c>
      <c r="B85">
        <v>122354</v>
      </c>
      <c r="C85">
        <f t="shared" si="13"/>
        <v>662</v>
      </c>
      <c r="D85">
        <v>124972</v>
      </c>
      <c r="E85">
        <f t="shared" si="14"/>
        <v>690</v>
      </c>
      <c r="F85">
        <f t="shared" si="16"/>
        <v>-28</v>
      </c>
      <c r="G85">
        <f t="shared" si="15"/>
        <v>-969</v>
      </c>
      <c r="H85">
        <f t="shared" si="17"/>
        <v>-2618</v>
      </c>
    </row>
    <row r="86" spans="1:8" x14ac:dyDescent="0.15">
      <c r="A86" s="7" t="s">
        <v>136</v>
      </c>
      <c r="B86">
        <v>123014</v>
      </c>
      <c r="C86">
        <f t="shared" si="13"/>
        <v>660</v>
      </c>
      <c r="D86">
        <v>125666</v>
      </c>
      <c r="E86">
        <f t="shared" si="14"/>
        <v>694</v>
      </c>
      <c r="F86">
        <f>C86-E86</f>
        <v>-34</v>
      </c>
      <c r="G86">
        <f t="shared" si="15"/>
        <v>-1003</v>
      </c>
      <c r="H86">
        <f>B86-D86</f>
        <v>-2652</v>
      </c>
    </row>
    <row r="87" spans="1:8" x14ac:dyDescent="0.15">
      <c r="A87" s="7" t="s">
        <v>137</v>
      </c>
      <c r="B87">
        <v>123681</v>
      </c>
      <c r="C87">
        <f t="shared" si="13"/>
        <v>667</v>
      </c>
      <c r="D87">
        <v>126343</v>
      </c>
      <c r="E87">
        <f t="shared" si="14"/>
        <v>677</v>
      </c>
      <c r="F87">
        <f t="shared" si="16"/>
        <v>-10</v>
      </c>
      <c r="G87">
        <f t="shared" si="15"/>
        <v>-1013</v>
      </c>
      <c r="H87">
        <f t="shared" si="17"/>
        <v>-2662</v>
      </c>
    </row>
    <row r="88" spans="1:8" x14ac:dyDescent="0.15">
      <c r="A88" s="7" t="s">
        <v>207</v>
      </c>
      <c r="B88">
        <v>125167</v>
      </c>
      <c r="C88">
        <f t="shared" si="13"/>
        <v>1486</v>
      </c>
      <c r="D88">
        <v>127829</v>
      </c>
      <c r="E88">
        <f t="shared" si="14"/>
        <v>1486</v>
      </c>
      <c r="F88">
        <f>C88-E88</f>
        <v>0</v>
      </c>
      <c r="G88">
        <f t="shared" si="15"/>
        <v>-1013</v>
      </c>
      <c r="H88">
        <f>B88-D88</f>
        <v>-2662</v>
      </c>
    </row>
    <row r="89" spans="1:8" x14ac:dyDescent="0.15">
      <c r="A89" s="7" t="s">
        <v>143</v>
      </c>
      <c r="B89">
        <v>127749</v>
      </c>
      <c r="C89">
        <f t="shared" si="13"/>
        <v>2582</v>
      </c>
      <c r="D89">
        <v>130411</v>
      </c>
      <c r="E89">
        <f t="shared" si="14"/>
        <v>2582</v>
      </c>
      <c r="F89">
        <f t="shared" si="16"/>
        <v>0</v>
      </c>
      <c r="G89">
        <f t="shared" si="15"/>
        <v>-1013</v>
      </c>
      <c r="H89">
        <f t="shared" si="17"/>
        <v>-2662</v>
      </c>
    </row>
    <row r="90" spans="1:8" x14ac:dyDescent="0.15">
      <c r="A90" s="7" t="s">
        <v>139</v>
      </c>
      <c r="B90">
        <v>128188</v>
      </c>
      <c r="C90">
        <f t="shared" si="13"/>
        <v>439</v>
      </c>
      <c r="D90">
        <v>130850</v>
      </c>
      <c r="E90">
        <f>D90-D89</f>
        <v>439</v>
      </c>
      <c r="F90">
        <f>C90-E90</f>
        <v>0</v>
      </c>
      <c r="G90">
        <f>G89+F90</f>
        <v>-1013</v>
      </c>
      <c r="H90">
        <f>B90-D90</f>
        <v>-2662</v>
      </c>
    </row>
    <row r="91" spans="1:8" x14ac:dyDescent="0.15">
      <c r="A91" s="7" t="s">
        <v>144</v>
      </c>
      <c r="B91">
        <v>131181</v>
      </c>
      <c r="C91">
        <f t="shared" si="13"/>
        <v>2993</v>
      </c>
      <c r="D91">
        <v>133965</v>
      </c>
      <c r="E91">
        <f>D91-D90</f>
        <v>3115</v>
      </c>
      <c r="F91">
        <f>C91-E91</f>
        <v>-122</v>
      </c>
      <c r="G91">
        <f>G90+F91</f>
        <v>-1135</v>
      </c>
      <c r="H91">
        <f>B91-D91</f>
        <v>-2784</v>
      </c>
    </row>
    <row r="92" spans="1:8" x14ac:dyDescent="0.15">
      <c r="A92" s="7" t="s">
        <v>140</v>
      </c>
      <c r="B92">
        <v>131837</v>
      </c>
      <c r="C92">
        <f t="shared" si="13"/>
        <v>656</v>
      </c>
      <c r="D92">
        <v>134643</v>
      </c>
      <c r="E92">
        <f>D92-D91</f>
        <v>678</v>
      </c>
      <c r="F92">
        <f>C92-E92</f>
        <v>-22</v>
      </c>
      <c r="G92">
        <f>G91+F92</f>
        <v>-1157</v>
      </c>
      <c r="H92">
        <f>B92-D92</f>
        <v>-2806</v>
      </c>
    </row>
    <row r="93" spans="1:8" x14ac:dyDescent="0.15">
      <c r="A93" s="7" t="s">
        <v>141</v>
      </c>
      <c r="B93">
        <v>132491</v>
      </c>
      <c r="C93">
        <f t="shared" si="13"/>
        <v>654</v>
      </c>
      <c r="D93">
        <v>135328</v>
      </c>
      <c r="E93">
        <f>D93-D92</f>
        <v>685</v>
      </c>
      <c r="F93">
        <f>C93-E93</f>
        <v>-31</v>
      </c>
      <c r="G93">
        <f>G92+F93</f>
        <v>-1188</v>
      </c>
      <c r="H93">
        <f>B93-D93</f>
        <v>-2837</v>
      </c>
    </row>
    <row r="94" spans="1:8" x14ac:dyDescent="0.15">
      <c r="A94" s="7" t="s">
        <v>142</v>
      </c>
      <c r="B94">
        <v>133151</v>
      </c>
      <c r="C94">
        <f t="shared" si="13"/>
        <v>660</v>
      </c>
      <c r="D94">
        <v>135999</v>
      </c>
      <c r="E94">
        <f>D94-D93</f>
        <v>671</v>
      </c>
      <c r="F94">
        <f>C94-E94</f>
        <v>-11</v>
      </c>
      <c r="G94">
        <f>G93+F94</f>
        <v>-1199</v>
      </c>
      <c r="H94">
        <f>B94-D94</f>
        <v>-2848</v>
      </c>
    </row>
    <row r="95" spans="1:8" x14ac:dyDescent="0.15">
      <c r="A95" s="7" t="s">
        <v>145</v>
      </c>
      <c r="B95">
        <v>134527</v>
      </c>
      <c r="C95">
        <f t="shared" si="13"/>
        <v>1376</v>
      </c>
      <c r="D95">
        <v>137378</v>
      </c>
      <c r="E95">
        <f t="shared" ref="E95:E105" si="18">D95-D94</f>
        <v>1379</v>
      </c>
      <c r="F95">
        <f t="shared" ref="F95:F105" si="19">C95-E95</f>
        <v>-3</v>
      </c>
      <c r="G95">
        <f t="shared" ref="G95:G105" si="20">G94+F95</f>
        <v>-1202</v>
      </c>
      <c r="H95">
        <f t="shared" ref="H95:H105" si="21">B95-D95</f>
        <v>-2851</v>
      </c>
    </row>
    <row r="96" spans="1:8" x14ac:dyDescent="0.15">
      <c r="A96" s="7" t="s">
        <v>146</v>
      </c>
      <c r="B96">
        <v>135071</v>
      </c>
      <c r="C96">
        <f t="shared" si="13"/>
        <v>544</v>
      </c>
      <c r="D96">
        <v>137924</v>
      </c>
      <c r="E96">
        <f t="shared" si="18"/>
        <v>546</v>
      </c>
      <c r="F96">
        <f t="shared" si="19"/>
        <v>-2</v>
      </c>
      <c r="G96">
        <f t="shared" si="20"/>
        <v>-1204</v>
      </c>
      <c r="H96">
        <f t="shared" si="21"/>
        <v>-2853</v>
      </c>
    </row>
    <row r="97" spans="1:9" x14ac:dyDescent="0.15">
      <c r="A97" s="7" t="s">
        <v>208</v>
      </c>
      <c r="B97">
        <v>136169</v>
      </c>
      <c r="C97">
        <f t="shared" si="13"/>
        <v>1098</v>
      </c>
      <c r="D97">
        <v>139023</v>
      </c>
      <c r="E97">
        <f t="shared" si="18"/>
        <v>1099</v>
      </c>
      <c r="F97">
        <f t="shared" si="19"/>
        <v>-1</v>
      </c>
      <c r="G97">
        <f t="shared" si="20"/>
        <v>-1205</v>
      </c>
      <c r="H97">
        <f t="shared" si="21"/>
        <v>-2854</v>
      </c>
    </row>
    <row r="98" spans="1:9" x14ac:dyDescent="0.15">
      <c r="A98" s="7" t="s">
        <v>149</v>
      </c>
      <c r="B98">
        <v>137506</v>
      </c>
      <c r="C98">
        <f t="shared" si="13"/>
        <v>1337</v>
      </c>
      <c r="D98">
        <v>140360</v>
      </c>
      <c r="E98">
        <f t="shared" si="18"/>
        <v>1337</v>
      </c>
      <c r="F98">
        <f t="shared" si="19"/>
        <v>0</v>
      </c>
      <c r="G98">
        <f t="shared" si="20"/>
        <v>-1205</v>
      </c>
      <c r="H98">
        <f t="shared" si="21"/>
        <v>-2854</v>
      </c>
    </row>
    <row r="99" spans="1:9" x14ac:dyDescent="0.15">
      <c r="A99" s="7" t="s">
        <v>147</v>
      </c>
      <c r="B99">
        <v>138465</v>
      </c>
      <c r="C99">
        <f t="shared" si="13"/>
        <v>959</v>
      </c>
      <c r="D99">
        <v>141319</v>
      </c>
      <c r="E99">
        <f t="shared" si="18"/>
        <v>959</v>
      </c>
      <c r="F99">
        <f t="shared" si="19"/>
        <v>0</v>
      </c>
      <c r="G99">
        <f t="shared" si="20"/>
        <v>-1205</v>
      </c>
      <c r="H99">
        <f t="shared" si="21"/>
        <v>-2854</v>
      </c>
    </row>
    <row r="100" spans="1:9" x14ac:dyDescent="0.15">
      <c r="A100" s="7" t="s">
        <v>146</v>
      </c>
      <c r="B100">
        <v>139771</v>
      </c>
      <c r="C100">
        <f t="shared" si="13"/>
        <v>1306</v>
      </c>
      <c r="D100">
        <v>142625</v>
      </c>
      <c r="E100">
        <f t="shared" si="18"/>
        <v>1306</v>
      </c>
      <c r="F100">
        <f t="shared" si="19"/>
        <v>0</v>
      </c>
      <c r="G100">
        <f t="shared" si="20"/>
        <v>-1205</v>
      </c>
      <c r="H100">
        <f t="shared" si="21"/>
        <v>-2854</v>
      </c>
    </row>
    <row r="101" spans="1:9" x14ac:dyDescent="0.15">
      <c r="A101" s="7" t="s">
        <v>148</v>
      </c>
      <c r="B101">
        <v>140971</v>
      </c>
      <c r="C101">
        <f t="shared" si="13"/>
        <v>1200</v>
      </c>
      <c r="D101">
        <v>143825</v>
      </c>
      <c r="E101">
        <f t="shared" si="18"/>
        <v>1200</v>
      </c>
      <c r="F101">
        <f t="shared" si="19"/>
        <v>0</v>
      </c>
      <c r="G101">
        <f t="shared" si="20"/>
        <v>-1205</v>
      </c>
      <c r="H101">
        <f t="shared" si="21"/>
        <v>-2854</v>
      </c>
    </row>
    <row r="102" spans="1:9" x14ac:dyDescent="0.15">
      <c r="A102" s="11" t="s">
        <v>151</v>
      </c>
      <c r="B102" s="12">
        <v>141827</v>
      </c>
      <c r="C102" s="12">
        <f t="shared" si="13"/>
        <v>856</v>
      </c>
      <c r="D102" s="12">
        <v>144681</v>
      </c>
      <c r="E102" s="12">
        <f t="shared" si="18"/>
        <v>856</v>
      </c>
      <c r="F102" s="12">
        <f t="shared" si="19"/>
        <v>0</v>
      </c>
      <c r="G102" s="12">
        <f t="shared" si="20"/>
        <v>-1205</v>
      </c>
      <c r="H102" s="12">
        <f t="shared" si="21"/>
        <v>-2854</v>
      </c>
      <c r="I102" s="12">
        <v>511707</v>
      </c>
    </row>
    <row r="103" spans="1:9" x14ac:dyDescent="0.15">
      <c r="A103" s="7" t="s">
        <v>152</v>
      </c>
      <c r="B103">
        <v>144134</v>
      </c>
      <c r="C103">
        <f t="shared" si="13"/>
        <v>2307</v>
      </c>
      <c r="D103">
        <v>146989</v>
      </c>
      <c r="E103">
        <f t="shared" si="18"/>
        <v>2308</v>
      </c>
      <c r="F103">
        <f t="shared" si="19"/>
        <v>-1</v>
      </c>
      <c r="G103">
        <f>F103</f>
        <v>-1</v>
      </c>
      <c r="H103">
        <f t="shared" si="21"/>
        <v>-2855</v>
      </c>
    </row>
    <row r="104" spans="1:9" x14ac:dyDescent="0.15">
      <c r="A104" s="7" t="s">
        <v>153</v>
      </c>
      <c r="B104">
        <v>144675</v>
      </c>
      <c r="C104">
        <f t="shared" si="13"/>
        <v>541</v>
      </c>
      <c r="D104">
        <v>147530</v>
      </c>
      <c r="E104">
        <f t="shared" si="18"/>
        <v>541</v>
      </c>
      <c r="F104">
        <f t="shared" si="19"/>
        <v>0</v>
      </c>
      <c r="G104">
        <f t="shared" si="20"/>
        <v>-1</v>
      </c>
      <c r="H104">
        <f t="shared" si="21"/>
        <v>-2855</v>
      </c>
    </row>
    <row r="105" spans="1:9" x14ac:dyDescent="0.15">
      <c r="A105" s="7" t="s">
        <v>154</v>
      </c>
      <c r="B105">
        <v>146860</v>
      </c>
      <c r="C105">
        <f t="shared" si="13"/>
        <v>2185</v>
      </c>
      <c r="D105">
        <v>148890</v>
      </c>
      <c r="E105">
        <f t="shared" si="18"/>
        <v>1360</v>
      </c>
      <c r="F105">
        <f t="shared" si="19"/>
        <v>825</v>
      </c>
      <c r="G105">
        <f t="shared" si="20"/>
        <v>824</v>
      </c>
      <c r="H105">
        <f t="shared" si="21"/>
        <v>-2030</v>
      </c>
    </row>
    <row r="106" spans="1:9" x14ac:dyDescent="0.15">
      <c r="A106" s="7" t="s">
        <v>155</v>
      </c>
      <c r="B106">
        <v>148376</v>
      </c>
      <c r="C106">
        <f t="shared" si="13"/>
        <v>1516</v>
      </c>
      <c r="D106">
        <v>150411</v>
      </c>
      <c r="E106">
        <f t="shared" ref="E106:E114" si="22">D106-D105</f>
        <v>1521</v>
      </c>
      <c r="F106">
        <f t="shared" ref="F106:F114" si="23">C106-E106</f>
        <v>-5</v>
      </c>
      <c r="G106">
        <f t="shared" ref="G106:G114" si="24">G105+F106</f>
        <v>819</v>
      </c>
      <c r="H106">
        <f t="shared" ref="H106:H114" si="25">B106-D106</f>
        <v>-2035</v>
      </c>
    </row>
    <row r="107" spans="1:9" x14ac:dyDescent="0.15">
      <c r="A107" s="7" t="s">
        <v>156</v>
      </c>
      <c r="B107">
        <v>150052</v>
      </c>
      <c r="C107">
        <f t="shared" si="13"/>
        <v>1676</v>
      </c>
      <c r="D107">
        <v>152222</v>
      </c>
      <c r="E107">
        <f t="shared" si="22"/>
        <v>1811</v>
      </c>
      <c r="F107">
        <f t="shared" si="23"/>
        <v>-135</v>
      </c>
      <c r="G107">
        <f t="shared" si="24"/>
        <v>684</v>
      </c>
      <c r="H107">
        <f t="shared" si="25"/>
        <v>-2170</v>
      </c>
    </row>
    <row r="108" spans="1:9" x14ac:dyDescent="0.15">
      <c r="A108" s="7" t="s">
        <v>157</v>
      </c>
      <c r="B108">
        <v>150991</v>
      </c>
      <c r="C108">
        <f t="shared" si="13"/>
        <v>939</v>
      </c>
      <c r="D108">
        <v>153317</v>
      </c>
      <c r="E108">
        <f t="shared" si="22"/>
        <v>1095</v>
      </c>
      <c r="F108">
        <f t="shared" si="23"/>
        <v>-156</v>
      </c>
      <c r="G108">
        <f t="shared" si="24"/>
        <v>528</v>
      </c>
      <c r="H108">
        <f t="shared" si="25"/>
        <v>-2326</v>
      </c>
    </row>
    <row r="109" spans="1:9" x14ac:dyDescent="0.15">
      <c r="A109" s="7" t="s">
        <v>158</v>
      </c>
      <c r="B109">
        <v>151275</v>
      </c>
      <c r="C109">
        <f t="shared" si="13"/>
        <v>284</v>
      </c>
      <c r="D109">
        <v>153601</v>
      </c>
      <c r="E109">
        <f t="shared" si="22"/>
        <v>284</v>
      </c>
      <c r="F109">
        <f t="shared" si="23"/>
        <v>0</v>
      </c>
      <c r="G109">
        <f t="shared" si="24"/>
        <v>528</v>
      </c>
      <c r="H109">
        <f t="shared" si="25"/>
        <v>-2326</v>
      </c>
    </row>
    <row r="110" spans="1:9" x14ac:dyDescent="0.15">
      <c r="A110" s="7" t="s">
        <v>159</v>
      </c>
      <c r="B110">
        <v>152615</v>
      </c>
      <c r="C110">
        <f t="shared" si="13"/>
        <v>1340</v>
      </c>
      <c r="D110">
        <v>154942</v>
      </c>
      <c r="E110">
        <f t="shared" si="22"/>
        <v>1341</v>
      </c>
      <c r="F110">
        <f t="shared" si="23"/>
        <v>-1</v>
      </c>
      <c r="G110">
        <f t="shared" si="24"/>
        <v>527</v>
      </c>
      <c r="H110">
        <f t="shared" si="25"/>
        <v>-2327</v>
      </c>
    </row>
    <row r="111" spans="1:9" x14ac:dyDescent="0.15">
      <c r="A111" s="7" t="s">
        <v>160</v>
      </c>
      <c r="B111">
        <v>153575</v>
      </c>
      <c r="C111">
        <f t="shared" si="13"/>
        <v>960</v>
      </c>
      <c r="D111">
        <v>155902</v>
      </c>
      <c r="E111">
        <f t="shared" si="22"/>
        <v>960</v>
      </c>
      <c r="F111">
        <f t="shared" si="23"/>
        <v>0</v>
      </c>
      <c r="G111">
        <f t="shared" si="24"/>
        <v>527</v>
      </c>
      <c r="H111">
        <f t="shared" si="25"/>
        <v>-2327</v>
      </c>
    </row>
    <row r="112" spans="1:9" x14ac:dyDescent="0.15">
      <c r="A112" s="7" t="s">
        <v>161</v>
      </c>
      <c r="B112">
        <v>157299</v>
      </c>
      <c r="C112">
        <f t="shared" si="13"/>
        <v>3724</v>
      </c>
      <c r="D112">
        <v>159626</v>
      </c>
      <c r="E112">
        <f t="shared" si="22"/>
        <v>3724</v>
      </c>
      <c r="F112">
        <f t="shared" si="23"/>
        <v>0</v>
      </c>
      <c r="G112">
        <f t="shared" si="24"/>
        <v>527</v>
      </c>
      <c r="H112">
        <f t="shared" si="25"/>
        <v>-2327</v>
      </c>
    </row>
    <row r="113" spans="1:8" x14ac:dyDescent="0.15">
      <c r="A113" s="7" t="s">
        <v>162</v>
      </c>
      <c r="B113">
        <v>157972</v>
      </c>
      <c r="C113">
        <f t="shared" si="13"/>
        <v>673</v>
      </c>
      <c r="D113">
        <v>160300</v>
      </c>
      <c r="E113">
        <f t="shared" si="22"/>
        <v>674</v>
      </c>
      <c r="F113">
        <f t="shared" si="23"/>
        <v>-1</v>
      </c>
      <c r="G113">
        <f t="shared" si="24"/>
        <v>526</v>
      </c>
      <c r="H113">
        <f t="shared" si="25"/>
        <v>-2328</v>
      </c>
    </row>
    <row r="114" spans="1:8" x14ac:dyDescent="0.15">
      <c r="A114" s="7" t="s">
        <v>158</v>
      </c>
      <c r="B114">
        <v>158301</v>
      </c>
      <c r="C114">
        <f t="shared" si="13"/>
        <v>329</v>
      </c>
      <c r="D114">
        <v>160621</v>
      </c>
      <c r="E114">
        <f t="shared" si="22"/>
        <v>321</v>
      </c>
      <c r="F114">
        <f t="shared" si="23"/>
        <v>8</v>
      </c>
      <c r="G114">
        <f t="shared" si="24"/>
        <v>534</v>
      </c>
      <c r="H114">
        <f t="shared" si="25"/>
        <v>-2320</v>
      </c>
    </row>
    <row r="115" spans="1:8" x14ac:dyDescent="0.15">
      <c r="A115" s="7" t="s">
        <v>590</v>
      </c>
      <c r="B115">
        <v>161020</v>
      </c>
      <c r="C115">
        <f t="shared" si="13"/>
        <v>2719</v>
      </c>
      <c r="D115">
        <v>163329</v>
      </c>
      <c r="E115">
        <f t="shared" ref="E115:E121" si="26">D115-D114</f>
        <v>2708</v>
      </c>
      <c r="F115">
        <f t="shared" ref="F115:F121" si="27">C115-E115</f>
        <v>11</v>
      </c>
      <c r="G115">
        <f t="shared" ref="G115:G121" si="28">G114+F115</f>
        <v>545</v>
      </c>
      <c r="H115">
        <f t="shared" ref="H115:H123" si="29">B115-D115</f>
        <v>-2309</v>
      </c>
    </row>
    <row r="116" spans="1:8" x14ac:dyDescent="0.15">
      <c r="A116" s="7" t="s">
        <v>163</v>
      </c>
      <c r="B116">
        <v>161811</v>
      </c>
      <c r="C116">
        <f t="shared" si="13"/>
        <v>791</v>
      </c>
      <c r="D116">
        <v>164124</v>
      </c>
      <c r="E116">
        <f t="shared" si="26"/>
        <v>795</v>
      </c>
      <c r="F116">
        <f t="shared" si="27"/>
        <v>-4</v>
      </c>
      <c r="G116">
        <f t="shared" si="28"/>
        <v>541</v>
      </c>
      <c r="H116">
        <f t="shared" si="29"/>
        <v>-2313</v>
      </c>
    </row>
    <row r="117" spans="1:8" x14ac:dyDescent="0.15">
      <c r="A117" s="7" t="s">
        <v>591</v>
      </c>
      <c r="B117">
        <v>162347</v>
      </c>
      <c r="C117">
        <f t="shared" si="13"/>
        <v>536</v>
      </c>
      <c r="D117">
        <v>164694</v>
      </c>
      <c r="E117">
        <f t="shared" si="26"/>
        <v>570</v>
      </c>
      <c r="F117">
        <f t="shared" si="27"/>
        <v>-34</v>
      </c>
      <c r="G117">
        <f t="shared" si="28"/>
        <v>507</v>
      </c>
      <c r="H117">
        <f t="shared" si="29"/>
        <v>-2347</v>
      </c>
    </row>
    <row r="118" spans="1:8" x14ac:dyDescent="0.15">
      <c r="A118" s="7" t="s">
        <v>170</v>
      </c>
      <c r="B118">
        <v>162675</v>
      </c>
      <c r="C118">
        <f>B118-B117</f>
        <v>328</v>
      </c>
      <c r="D118">
        <v>165053</v>
      </c>
      <c r="E118">
        <f>D118-D117</f>
        <v>359</v>
      </c>
      <c r="F118">
        <f t="shared" si="27"/>
        <v>-31</v>
      </c>
      <c r="G118">
        <f>G117+F118</f>
        <v>476</v>
      </c>
      <c r="H118">
        <f t="shared" si="29"/>
        <v>-2378</v>
      </c>
    </row>
    <row r="119" spans="1:8" x14ac:dyDescent="0.15">
      <c r="A119" s="7" t="s">
        <v>171</v>
      </c>
      <c r="B119">
        <v>162970</v>
      </c>
      <c r="C119">
        <f t="shared" si="13"/>
        <v>295</v>
      </c>
      <c r="D119">
        <v>165381</v>
      </c>
      <c r="E119">
        <f t="shared" si="26"/>
        <v>328</v>
      </c>
      <c r="F119">
        <f t="shared" si="27"/>
        <v>-33</v>
      </c>
      <c r="G119">
        <f t="shared" si="28"/>
        <v>443</v>
      </c>
      <c r="H119">
        <f t="shared" si="29"/>
        <v>-2411</v>
      </c>
    </row>
    <row r="120" spans="1:8" x14ac:dyDescent="0.15">
      <c r="A120" s="7" t="s">
        <v>592</v>
      </c>
      <c r="B120">
        <v>163299</v>
      </c>
      <c r="C120">
        <f t="shared" si="13"/>
        <v>329</v>
      </c>
      <c r="D120">
        <v>165780</v>
      </c>
      <c r="E120">
        <f t="shared" si="26"/>
        <v>399</v>
      </c>
      <c r="F120">
        <f t="shared" si="27"/>
        <v>-70</v>
      </c>
      <c r="G120">
        <f t="shared" si="28"/>
        <v>373</v>
      </c>
      <c r="H120">
        <f t="shared" si="29"/>
        <v>-2481</v>
      </c>
    </row>
    <row r="121" spans="1:8" x14ac:dyDescent="0.15">
      <c r="A121" s="7" t="s">
        <v>593</v>
      </c>
      <c r="B121">
        <v>163564</v>
      </c>
      <c r="C121">
        <f t="shared" si="13"/>
        <v>265</v>
      </c>
      <c r="D121">
        <v>166113</v>
      </c>
      <c r="E121">
        <f t="shared" si="26"/>
        <v>333</v>
      </c>
      <c r="F121">
        <f t="shared" si="27"/>
        <v>-68</v>
      </c>
      <c r="G121">
        <f t="shared" si="28"/>
        <v>305</v>
      </c>
      <c r="H121">
        <f t="shared" si="29"/>
        <v>-2549</v>
      </c>
    </row>
    <row r="122" spans="1:8" x14ac:dyDescent="0.15">
      <c r="A122" s="7" t="s">
        <v>154</v>
      </c>
      <c r="B122">
        <v>164396</v>
      </c>
      <c r="C122">
        <f t="shared" si="13"/>
        <v>832</v>
      </c>
      <c r="D122">
        <v>166946</v>
      </c>
      <c r="E122">
        <f t="shared" ref="E122:E138" si="30">D122-D121</f>
        <v>833</v>
      </c>
      <c r="F122">
        <f t="shared" ref="F122:F138" si="31">C122-E122</f>
        <v>-1</v>
      </c>
      <c r="G122">
        <f t="shared" ref="G122:G131" si="32">G121+F122</f>
        <v>304</v>
      </c>
      <c r="H122">
        <f t="shared" si="29"/>
        <v>-2550</v>
      </c>
    </row>
    <row r="123" spans="1:8" x14ac:dyDescent="0.15">
      <c r="A123" s="7" t="s">
        <v>594</v>
      </c>
      <c r="B123">
        <v>164906</v>
      </c>
      <c r="C123">
        <f t="shared" si="13"/>
        <v>510</v>
      </c>
      <c r="D123">
        <v>167458</v>
      </c>
      <c r="E123">
        <f t="shared" si="30"/>
        <v>512</v>
      </c>
      <c r="F123">
        <f t="shared" si="31"/>
        <v>-2</v>
      </c>
      <c r="G123">
        <f t="shared" si="32"/>
        <v>302</v>
      </c>
      <c r="H123">
        <f t="shared" si="29"/>
        <v>-2552</v>
      </c>
    </row>
    <row r="124" spans="1:8" x14ac:dyDescent="0.15">
      <c r="A124" s="7" t="s">
        <v>595</v>
      </c>
      <c r="B124">
        <v>165870</v>
      </c>
      <c r="C124">
        <f t="shared" si="13"/>
        <v>964</v>
      </c>
      <c r="D124">
        <v>168398</v>
      </c>
      <c r="E124">
        <f t="shared" si="30"/>
        <v>940</v>
      </c>
      <c r="F124">
        <f t="shared" si="31"/>
        <v>24</v>
      </c>
      <c r="G124">
        <f t="shared" si="32"/>
        <v>326</v>
      </c>
      <c r="H124">
        <f t="shared" ref="H124:H138" si="33">B124-D124</f>
        <v>-2528</v>
      </c>
    </row>
    <row r="125" spans="1:8" x14ac:dyDescent="0.15">
      <c r="A125" s="7" t="s">
        <v>598</v>
      </c>
      <c r="B125">
        <v>166189</v>
      </c>
      <c r="C125">
        <f t="shared" si="13"/>
        <v>319</v>
      </c>
      <c r="D125">
        <v>168717</v>
      </c>
      <c r="E125">
        <f t="shared" si="30"/>
        <v>319</v>
      </c>
      <c r="F125">
        <f t="shared" si="31"/>
        <v>0</v>
      </c>
      <c r="G125">
        <f t="shared" si="32"/>
        <v>326</v>
      </c>
      <c r="H125">
        <f t="shared" si="33"/>
        <v>-2528</v>
      </c>
    </row>
    <row r="126" spans="1:8" x14ac:dyDescent="0.15">
      <c r="A126" s="7" t="s">
        <v>602</v>
      </c>
      <c r="B126">
        <v>167111</v>
      </c>
      <c r="C126">
        <f t="shared" si="13"/>
        <v>922</v>
      </c>
      <c r="D126">
        <v>170566</v>
      </c>
      <c r="E126">
        <f t="shared" si="30"/>
        <v>1849</v>
      </c>
      <c r="F126">
        <f t="shared" si="31"/>
        <v>-927</v>
      </c>
      <c r="G126">
        <f t="shared" si="32"/>
        <v>-601</v>
      </c>
      <c r="H126">
        <f t="shared" si="33"/>
        <v>-3455</v>
      </c>
    </row>
    <row r="127" spans="1:8" x14ac:dyDescent="0.15">
      <c r="A127" s="7" t="s">
        <v>596</v>
      </c>
      <c r="B127">
        <v>169730</v>
      </c>
      <c r="C127">
        <f t="shared" si="13"/>
        <v>2619</v>
      </c>
      <c r="D127">
        <v>173185</v>
      </c>
      <c r="E127">
        <f t="shared" si="30"/>
        <v>2619</v>
      </c>
      <c r="F127">
        <f t="shared" si="31"/>
        <v>0</v>
      </c>
      <c r="G127">
        <f t="shared" si="32"/>
        <v>-601</v>
      </c>
      <c r="H127">
        <f t="shared" si="33"/>
        <v>-3455</v>
      </c>
    </row>
    <row r="128" spans="1:8" x14ac:dyDescent="0.15">
      <c r="A128" s="7" t="s">
        <v>600</v>
      </c>
      <c r="B128">
        <v>170553</v>
      </c>
      <c r="C128">
        <f t="shared" si="13"/>
        <v>823</v>
      </c>
      <c r="D128">
        <v>174003</v>
      </c>
      <c r="E128">
        <f t="shared" si="30"/>
        <v>818</v>
      </c>
      <c r="F128">
        <f t="shared" si="31"/>
        <v>5</v>
      </c>
      <c r="G128">
        <f t="shared" si="32"/>
        <v>-596</v>
      </c>
      <c r="H128">
        <f t="shared" si="33"/>
        <v>-3450</v>
      </c>
    </row>
    <row r="129" spans="1:9" x14ac:dyDescent="0.15">
      <c r="A129" s="7" t="s">
        <v>601</v>
      </c>
      <c r="B129">
        <v>170834</v>
      </c>
      <c r="C129">
        <f t="shared" si="13"/>
        <v>281</v>
      </c>
      <c r="D129">
        <v>174285</v>
      </c>
      <c r="E129">
        <f t="shared" si="30"/>
        <v>282</v>
      </c>
      <c r="F129">
        <f t="shared" si="31"/>
        <v>-1</v>
      </c>
      <c r="G129">
        <f t="shared" si="32"/>
        <v>-597</v>
      </c>
      <c r="H129">
        <f t="shared" si="33"/>
        <v>-3451</v>
      </c>
    </row>
    <row r="130" spans="1:9" x14ac:dyDescent="0.15">
      <c r="A130" s="7" t="s">
        <v>597</v>
      </c>
      <c r="B130">
        <v>172574</v>
      </c>
      <c r="C130">
        <f t="shared" si="13"/>
        <v>1740</v>
      </c>
      <c r="D130">
        <v>176025</v>
      </c>
      <c r="E130">
        <f t="shared" si="30"/>
        <v>1740</v>
      </c>
      <c r="F130">
        <f t="shared" si="31"/>
        <v>0</v>
      </c>
      <c r="G130">
        <f t="shared" si="32"/>
        <v>-597</v>
      </c>
      <c r="H130">
        <f t="shared" si="33"/>
        <v>-3451</v>
      </c>
    </row>
    <row r="131" spans="1:9" x14ac:dyDescent="0.15">
      <c r="A131" s="11" t="s">
        <v>599</v>
      </c>
      <c r="B131" s="12">
        <v>173411</v>
      </c>
      <c r="C131" s="12">
        <f t="shared" si="13"/>
        <v>837</v>
      </c>
      <c r="D131" s="12">
        <v>176862</v>
      </c>
      <c r="E131" s="12">
        <f t="shared" si="30"/>
        <v>837</v>
      </c>
      <c r="F131" s="12">
        <f t="shared" si="31"/>
        <v>0</v>
      </c>
      <c r="G131" s="12">
        <f t="shared" si="32"/>
        <v>-597</v>
      </c>
      <c r="H131" s="12">
        <f t="shared" si="33"/>
        <v>-3451</v>
      </c>
      <c r="I131" s="12">
        <v>543076</v>
      </c>
    </row>
    <row r="132" spans="1:9" x14ac:dyDescent="0.15">
      <c r="A132" s="7" t="s">
        <v>603</v>
      </c>
      <c r="B132">
        <v>173848</v>
      </c>
      <c r="C132">
        <f t="shared" si="13"/>
        <v>437</v>
      </c>
      <c r="D132">
        <v>177298</v>
      </c>
      <c r="E132">
        <f t="shared" si="30"/>
        <v>436</v>
      </c>
      <c r="F132">
        <f t="shared" si="31"/>
        <v>1</v>
      </c>
      <c r="G132">
        <f>F132</f>
        <v>1</v>
      </c>
      <c r="H132">
        <f t="shared" si="33"/>
        <v>-3450</v>
      </c>
    </row>
    <row r="133" spans="1:9" x14ac:dyDescent="0.15">
      <c r="A133" s="7" t="s">
        <v>604</v>
      </c>
      <c r="B133">
        <v>174651</v>
      </c>
      <c r="C133">
        <f t="shared" si="13"/>
        <v>803</v>
      </c>
      <c r="D133">
        <v>178101</v>
      </c>
      <c r="E133">
        <f t="shared" si="30"/>
        <v>803</v>
      </c>
      <c r="F133">
        <f t="shared" si="31"/>
        <v>0</v>
      </c>
      <c r="G133">
        <f t="shared" ref="G133:G138" si="34">G132+F133</f>
        <v>1</v>
      </c>
      <c r="H133">
        <f t="shared" si="33"/>
        <v>-3450</v>
      </c>
    </row>
    <row r="134" spans="1:9" x14ac:dyDescent="0.15">
      <c r="A134" s="7" t="s">
        <v>605</v>
      </c>
      <c r="B134">
        <v>175560</v>
      </c>
      <c r="C134">
        <f t="shared" si="13"/>
        <v>909</v>
      </c>
      <c r="D134">
        <v>179010</v>
      </c>
      <c r="E134">
        <f t="shared" si="30"/>
        <v>909</v>
      </c>
      <c r="F134">
        <f t="shared" si="31"/>
        <v>0</v>
      </c>
      <c r="G134">
        <f t="shared" si="34"/>
        <v>1</v>
      </c>
      <c r="H134">
        <f t="shared" si="33"/>
        <v>-3450</v>
      </c>
    </row>
    <row r="135" spans="1:9" x14ac:dyDescent="0.15">
      <c r="A135" s="7" t="s">
        <v>606</v>
      </c>
      <c r="B135">
        <v>176845</v>
      </c>
      <c r="C135">
        <f t="shared" si="13"/>
        <v>1285</v>
      </c>
      <c r="D135">
        <v>180295</v>
      </c>
      <c r="E135">
        <f t="shared" si="30"/>
        <v>1285</v>
      </c>
      <c r="F135">
        <f t="shared" si="31"/>
        <v>0</v>
      </c>
      <c r="G135">
        <f t="shared" si="34"/>
        <v>1</v>
      </c>
      <c r="H135">
        <f t="shared" si="33"/>
        <v>-3450</v>
      </c>
    </row>
    <row r="136" spans="1:9" x14ac:dyDescent="0.15">
      <c r="A136" s="7" t="s">
        <v>607</v>
      </c>
      <c r="B136">
        <v>178966</v>
      </c>
      <c r="C136">
        <f t="shared" si="13"/>
        <v>2121</v>
      </c>
      <c r="D136">
        <v>182416</v>
      </c>
      <c r="E136">
        <f t="shared" si="30"/>
        <v>2121</v>
      </c>
      <c r="F136">
        <f t="shared" si="31"/>
        <v>0</v>
      </c>
      <c r="G136">
        <f t="shared" si="34"/>
        <v>1</v>
      </c>
      <c r="H136">
        <f t="shared" si="33"/>
        <v>-3450</v>
      </c>
    </row>
    <row r="137" spans="1:9" x14ac:dyDescent="0.15">
      <c r="A137" s="7" t="s">
        <v>608</v>
      </c>
      <c r="B137">
        <v>179459</v>
      </c>
      <c r="C137">
        <f t="shared" si="13"/>
        <v>493</v>
      </c>
      <c r="D137">
        <v>182909</v>
      </c>
      <c r="E137">
        <f t="shared" si="30"/>
        <v>493</v>
      </c>
      <c r="F137">
        <f t="shared" si="31"/>
        <v>0</v>
      </c>
      <c r="G137">
        <f t="shared" si="34"/>
        <v>1</v>
      </c>
      <c r="H137">
        <f t="shared" si="33"/>
        <v>-3450</v>
      </c>
    </row>
    <row r="138" spans="1:9" x14ac:dyDescent="0.15">
      <c r="A138" s="7" t="s">
        <v>609</v>
      </c>
      <c r="B138">
        <v>179626</v>
      </c>
      <c r="C138">
        <f t="shared" si="13"/>
        <v>167</v>
      </c>
      <c r="D138">
        <v>183076</v>
      </c>
      <c r="E138">
        <f t="shared" si="30"/>
        <v>167</v>
      </c>
      <c r="F138">
        <f t="shared" si="31"/>
        <v>0</v>
      </c>
      <c r="G138">
        <f t="shared" si="34"/>
        <v>1</v>
      </c>
      <c r="H138">
        <f t="shared" si="33"/>
        <v>-3450</v>
      </c>
    </row>
    <row r="139" spans="1:9" x14ac:dyDescent="0.15">
      <c r="A139" s="7" t="s">
        <v>610</v>
      </c>
      <c r="B139">
        <v>181256</v>
      </c>
      <c r="C139">
        <f t="shared" si="13"/>
        <v>1630</v>
      </c>
      <c r="D139">
        <v>184706</v>
      </c>
      <c r="E139">
        <f t="shared" ref="E139:E150" si="35">D139-D138</f>
        <v>1630</v>
      </c>
      <c r="F139">
        <f t="shared" ref="F139:F150" si="36">C139-E139</f>
        <v>0</v>
      </c>
      <c r="G139">
        <f t="shared" ref="G139:G150" si="37">G138+F139</f>
        <v>1</v>
      </c>
      <c r="H139">
        <f t="shared" ref="H139:H150" si="38">B139-D139</f>
        <v>-3450</v>
      </c>
    </row>
    <row r="140" spans="1:9" x14ac:dyDescent="0.15">
      <c r="A140" s="7" t="s">
        <v>611</v>
      </c>
      <c r="B140">
        <v>181749</v>
      </c>
      <c r="C140">
        <f t="shared" si="13"/>
        <v>493</v>
      </c>
      <c r="D140">
        <v>185199</v>
      </c>
      <c r="E140">
        <f t="shared" si="35"/>
        <v>493</v>
      </c>
      <c r="F140">
        <f t="shared" si="36"/>
        <v>0</v>
      </c>
      <c r="G140">
        <f t="shared" si="37"/>
        <v>1</v>
      </c>
      <c r="H140">
        <f t="shared" si="38"/>
        <v>-3450</v>
      </c>
    </row>
    <row r="141" spans="1:9" x14ac:dyDescent="0.15">
      <c r="A141" s="7" t="s">
        <v>612</v>
      </c>
      <c r="B141">
        <v>183253</v>
      </c>
      <c r="C141">
        <f t="shared" si="13"/>
        <v>1504</v>
      </c>
      <c r="D141">
        <v>186703</v>
      </c>
      <c r="E141">
        <f t="shared" si="35"/>
        <v>1504</v>
      </c>
      <c r="F141">
        <f t="shared" si="36"/>
        <v>0</v>
      </c>
      <c r="G141">
        <f t="shared" si="37"/>
        <v>1</v>
      </c>
      <c r="H141">
        <f t="shared" si="38"/>
        <v>-3450</v>
      </c>
    </row>
    <row r="142" spans="1:9" x14ac:dyDescent="0.15">
      <c r="A142" s="7" t="s">
        <v>613</v>
      </c>
      <c r="B142">
        <v>185228</v>
      </c>
      <c r="C142">
        <f t="shared" si="13"/>
        <v>1975</v>
      </c>
      <c r="D142">
        <v>188678</v>
      </c>
      <c r="E142">
        <f t="shared" si="35"/>
        <v>1975</v>
      </c>
      <c r="F142">
        <f t="shared" si="36"/>
        <v>0</v>
      </c>
      <c r="G142">
        <f t="shared" si="37"/>
        <v>1</v>
      </c>
      <c r="H142">
        <f t="shared" si="38"/>
        <v>-3450</v>
      </c>
    </row>
    <row r="143" spans="1:9" x14ac:dyDescent="0.15">
      <c r="A143" s="7" t="s">
        <v>614</v>
      </c>
      <c r="B143">
        <v>185565</v>
      </c>
      <c r="C143">
        <f t="shared" si="13"/>
        <v>337</v>
      </c>
      <c r="D143">
        <v>189004</v>
      </c>
      <c r="E143">
        <f t="shared" si="35"/>
        <v>326</v>
      </c>
      <c r="F143">
        <f t="shared" si="36"/>
        <v>11</v>
      </c>
      <c r="G143">
        <f t="shared" si="37"/>
        <v>12</v>
      </c>
      <c r="H143">
        <f t="shared" si="38"/>
        <v>-3439</v>
      </c>
    </row>
    <row r="144" spans="1:9" x14ac:dyDescent="0.15">
      <c r="A144" s="7" t="s">
        <v>615</v>
      </c>
      <c r="B144">
        <v>187045</v>
      </c>
      <c r="C144">
        <f t="shared" si="13"/>
        <v>1480</v>
      </c>
      <c r="D144">
        <v>190484</v>
      </c>
      <c r="E144">
        <f t="shared" si="35"/>
        <v>1480</v>
      </c>
      <c r="F144">
        <f t="shared" si="36"/>
        <v>0</v>
      </c>
      <c r="G144">
        <f t="shared" si="37"/>
        <v>12</v>
      </c>
      <c r="H144">
        <f t="shared" si="38"/>
        <v>-3439</v>
      </c>
    </row>
    <row r="145" spans="1:8" x14ac:dyDescent="0.15">
      <c r="A145" s="7"/>
      <c r="C145">
        <f t="shared" si="13"/>
        <v>-187045</v>
      </c>
      <c r="E145">
        <f t="shared" si="35"/>
        <v>-190484</v>
      </c>
      <c r="F145">
        <f t="shared" si="36"/>
        <v>3439</v>
      </c>
      <c r="G145">
        <f t="shared" si="37"/>
        <v>3451</v>
      </c>
      <c r="H145">
        <f t="shared" si="38"/>
        <v>0</v>
      </c>
    </row>
    <row r="146" spans="1:8" x14ac:dyDescent="0.15">
      <c r="A146" s="7"/>
      <c r="C146">
        <f t="shared" si="13"/>
        <v>0</v>
      </c>
      <c r="E146">
        <f t="shared" si="35"/>
        <v>0</v>
      </c>
      <c r="F146">
        <f t="shared" si="36"/>
        <v>0</v>
      </c>
      <c r="G146">
        <f t="shared" si="37"/>
        <v>3451</v>
      </c>
      <c r="H146">
        <f t="shared" si="38"/>
        <v>0</v>
      </c>
    </row>
    <row r="147" spans="1:8" x14ac:dyDescent="0.15">
      <c r="A147" s="7"/>
      <c r="C147">
        <f t="shared" si="13"/>
        <v>0</v>
      </c>
      <c r="E147">
        <f t="shared" si="35"/>
        <v>0</v>
      </c>
      <c r="F147">
        <f t="shared" si="36"/>
        <v>0</v>
      </c>
      <c r="G147">
        <f t="shared" si="37"/>
        <v>3451</v>
      </c>
      <c r="H147">
        <f t="shared" si="38"/>
        <v>0</v>
      </c>
    </row>
    <row r="148" spans="1:8" x14ac:dyDescent="0.15">
      <c r="A148" s="7"/>
      <c r="C148">
        <f t="shared" si="13"/>
        <v>0</v>
      </c>
      <c r="E148">
        <f t="shared" si="35"/>
        <v>0</v>
      </c>
      <c r="F148">
        <f t="shared" si="36"/>
        <v>0</v>
      </c>
      <c r="G148">
        <f t="shared" si="37"/>
        <v>3451</v>
      </c>
      <c r="H148">
        <f t="shared" si="38"/>
        <v>0</v>
      </c>
    </row>
    <row r="149" spans="1:8" x14ac:dyDescent="0.15">
      <c r="A149" s="7"/>
      <c r="C149">
        <f t="shared" si="13"/>
        <v>0</v>
      </c>
      <c r="E149">
        <f t="shared" si="35"/>
        <v>0</v>
      </c>
      <c r="F149">
        <f t="shared" si="36"/>
        <v>0</v>
      </c>
      <c r="G149">
        <f t="shared" si="37"/>
        <v>3451</v>
      </c>
      <c r="H149">
        <f t="shared" si="38"/>
        <v>0</v>
      </c>
    </row>
    <row r="150" spans="1:8" x14ac:dyDescent="0.15">
      <c r="A150" s="7"/>
      <c r="C150">
        <f t="shared" si="13"/>
        <v>0</v>
      </c>
      <c r="E150">
        <f t="shared" si="35"/>
        <v>0</v>
      </c>
      <c r="F150">
        <f t="shared" si="36"/>
        <v>0</v>
      </c>
      <c r="G150">
        <f t="shared" si="37"/>
        <v>3451</v>
      </c>
      <c r="H150">
        <f t="shared" si="38"/>
        <v>0</v>
      </c>
    </row>
    <row r="151" spans="1:8" x14ac:dyDescent="0.15">
      <c r="C151">
        <f t="shared" si="13"/>
        <v>0</v>
      </c>
      <c r="E151">
        <f>D151-D150</f>
        <v>0</v>
      </c>
      <c r="F151">
        <f>C151-E151</f>
        <v>0</v>
      </c>
      <c r="G151">
        <f>G150+F151</f>
        <v>3451</v>
      </c>
      <c r="H151">
        <f>B151-D151</f>
        <v>0</v>
      </c>
    </row>
    <row r="152" spans="1:8" x14ac:dyDescent="0.15">
      <c r="A152" s="3" t="s">
        <v>22</v>
      </c>
      <c r="C152">
        <f t="shared" si="13"/>
        <v>0</v>
      </c>
      <c r="E152">
        <f>D152-D151</f>
        <v>0</v>
      </c>
      <c r="F152">
        <f>C152-E152</f>
        <v>0</v>
      </c>
      <c r="G152">
        <f>G151+F152</f>
        <v>3451</v>
      </c>
      <c r="H152">
        <f>B152-D152</f>
        <v>0</v>
      </c>
    </row>
    <row r="153" spans="1:8" x14ac:dyDescent="0.15">
      <c r="F153">
        <f>C153-E153</f>
        <v>0</v>
      </c>
    </row>
    <row r="154" spans="1:8" x14ac:dyDescent="0.15">
      <c r="A154" s="4" t="s">
        <v>24</v>
      </c>
      <c r="B154" s="6">
        <v>60.0988138974405</v>
      </c>
    </row>
    <row r="155" spans="1:8" x14ac:dyDescent="0.15">
      <c r="B155">
        <f>B152/B154</f>
        <v>0</v>
      </c>
      <c r="D155" s="13">
        <f>D152/B154</f>
        <v>0</v>
      </c>
      <c r="F155" s="13">
        <f>F153/B154</f>
        <v>0</v>
      </c>
    </row>
    <row r="160" spans="1:8" x14ac:dyDescent="0.15">
      <c r="C160" s="8"/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B6D3B-4B17-47A6-8CFB-D59FAAD0888F}">
  <dimension ref="A1:F44"/>
  <sheetViews>
    <sheetView workbookViewId="0">
      <selection activeCell="A34" sqref="A34"/>
    </sheetView>
  </sheetViews>
  <sheetFormatPr defaultColWidth="13.7109375" defaultRowHeight="12" x14ac:dyDescent="0.15"/>
  <cols>
    <col min="1" max="1" width="23.28515625" style="3" bestFit="1" customWidth="1"/>
    <col min="2" max="2" width="7.7109375" customWidth="1"/>
    <col min="3" max="3" width="7.7109375" bestFit="1" customWidth="1"/>
    <col min="4" max="4" width="7.28515625" customWidth="1"/>
    <col min="5" max="6" width="7.7109375" customWidth="1"/>
    <col min="7" max="7" width="8.85546875" customWidth="1"/>
  </cols>
  <sheetData>
    <row r="1" spans="1:6" s="1" customFormat="1" x14ac:dyDescent="0.15">
      <c r="A1" s="3"/>
      <c r="B1" s="1" t="s">
        <v>2</v>
      </c>
      <c r="C1" s="1" t="s">
        <v>6</v>
      </c>
      <c r="D1" s="1" t="s">
        <v>5</v>
      </c>
      <c r="E1" s="1" t="s">
        <v>6</v>
      </c>
      <c r="F1" s="1" t="s">
        <v>7</v>
      </c>
    </row>
    <row r="2" spans="1:6" x14ac:dyDescent="0.15">
      <c r="A2" s="3" t="s">
        <v>14</v>
      </c>
      <c r="B2">
        <v>17734</v>
      </c>
      <c r="C2">
        <f>B2</f>
        <v>17734</v>
      </c>
      <c r="D2">
        <v>17743</v>
      </c>
      <c r="E2">
        <f>D2</f>
        <v>17743</v>
      </c>
      <c r="F2">
        <f t="shared" ref="F2:F42" si="0">C2-E2</f>
        <v>-9</v>
      </c>
    </row>
    <row r="3" spans="1:6" x14ac:dyDescent="0.15">
      <c r="A3" s="7" t="s">
        <v>616</v>
      </c>
      <c r="B3">
        <v>18775</v>
      </c>
      <c r="C3">
        <f t="shared" ref="C3:C41" si="1">B3-B2</f>
        <v>1041</v>
      </c>
      <c r="D3">
        <v>18781</v>
      </c>
      <c r="E3">
        <f t="shared" ref="E3:E37" si="2">D3-D2</f>
        <v>1038</v>
      </c>
      <c r="F3">
        <f t="shared" si="0"/>
        <v>3</v>
      </c>
    </row>
    <row r="4" spans="1:6" x14ac:dyDescent="0.15">
      <c r="A4" s="3" t="s">
        <v>26</v>
      </c>
      <c r="B4">
        <v>22397</v>
      </c>
      <c r="C4">
        <f t="shared" si="1"/>
        <v>3622</v>
      </c>
      <c r="D4">
        <v>22414</v>
      </c>
      <c r="E4">
        <f t="shared" si="2"/>
        <v>3633</v>
      </c>
      <c r="F4">
        <f t="shared" si="0"/>
        <v>-11</v>
      </c>
    </row>
    <row r="5" spans="1:6" x14ac:dyDescent="0.15">
      <c r="A5" s="3" t="s">
        <v>27</v>
      </c>
      <c r="B5">
        <v>26150</v>
      </c>
      <c r="C5">
        <f t="shared" si="1"/>
        <v>3753</v>
      </c>
      <c r="D5">
        <v>26684</v>
      </c>
      <c r="E5">
        <f t="shared" si="2"/>
        <v>4270</v>
      </c>
      <c r="F5">
        <f t="shared" si="0"/>
        <v>-517</v>
      </c>
    </row>
    <row r="6" spans="1:6" x14ac:dyDescent="0.15">
      <c r="A6" s="7" t="s">
        <v>617</v>
      </c>
      <c r="B6">
        <v>26795</v>
      </c>
      <c r="C6">
        <f t="shared" si="1"/>
        <v>645</v>
      </c>
      <c r="D6">
        <v>27281</v>
      </c>
      <c r="E6">
        <f t="shared" si="2"/>
        <v>597</v>
      </c>
      <c r="F6">
        <f t="shared" si="0"/>
        <v>48</v>
      </c>
    </row>
    <row r="7" spans="1:6" x14ac:dyDescent="0.15">
      <c r="A7" s="3" t="s">
        <v>28</v>
      </c>
      <c r="B7">
        <v>29492</v>
      </c>
      <c r="C7">
        <f t="shared" si="1"/>
        <v>2697</v>
      </c>
      <c r="D7">
        <v>29978</v>
      </c>
      <c r="E7">
        <f t="shared" si="2"/>
        <v>2697</v>
      </c>
      <c r="F7">
        <f t="shared" si="0"/>
        <v>0</v>
      </c>
    </row>
    <row r="8" spans="1:6" x14ac:dyDescent="0.15">
      <c r="A8" s="7" t="s">
        <v>618</v>
      </c>
      <c r="B8">
        <v>31760</v>
      </c>
      <c r="C8">
        <f t="shared" si="1"/>
        <v>2268</v>
      </c>
      <c r="D8">
        <v>32245</v>
      </c>
      <c r="E8">
        <f t="shared" si="2"/>
        <v>2267</v>
      </c>
      <c r="F8">
        <f t="shared" si="0"/>
        <v>1</v>
      </c>
    </row>
    <row r="9" spans="1:6" x14ac:dyDescent="0.15">
      <c r="A9" s="7" t="s">
        <v>620</v>
      </c>
      <c r="B9">
        <v>34024</v>
      </c>
      <c r="C9">
        <f t="shared" si="1"/>
        <v>2264</v>
      </c>
      <c r="D9">
        <v>34594</v>
      </c>
      <c r="E9">
        <f t="shared" si="2"/>
        <v>2349</v>
      </c>
      <c r="F9">
        <f t="shared" si="0"/>
        <v>-85</v>
      </c>
    </row>
    <row r="10" spans="1:6" x14ac:dyDescent="0.15">
      <c r="A10" s="3" t="s">
        <v>29</v>
      </c>
      <c r="B10">
        <v>36186</v>
      </c>
      <c r="C10">
        <f t="shared" si="1"/>
        <v>2162</v>
      </c>
      <c r="D10">
        <v>36761</v>
      </c>
      <c r="E10">
        <f t="shared" si="2"/>
        <v>2167</v>
      </c>
      <c r="F10">
        <f t="shared" si="0"/>
        <v>-5</v>
      </c>
    </row>
    <row r="11" spans="1:6" x14ac:dyDescent="0.15">
      <c r="A11" s="3" t="s">
        <v>30</v>
      </c>
      <c r="B11">
        <v>42989</v>
      </c>
      <c r="C11">
        <f t="shared" si="1"/>
        <v>6803</v>
      </c>
      <c r="D11">
        <v>43570</v>
      </c>
      <c r="E11">
        <f t="shared" si="2"/>
        <v>6809</v>
      </c>
      <c r="F11">
        <f t="shared" si="0"/>
        <v>-6</v>
      </c>
    </row>
    <row r="12" spans="1:6" x14ac:dyDescent="0.15">
      <c r="A12" s="3" t="s">
        <v>31</v>
      </c>
      <c r="B12">
        <v>44443</v>
      </c>
      <c r="C12">
        <f t="shared" si="1"/>
        <v>1454</v>
      </c>
      <c r="D12">
        <v>45035</v>
      </c>
      <c r="E12">
        <f t="shared" si="2"/>
        <v>1465</v>
      </c>
      <c r="F12">
        <f t="shared" si="0"/>
        <v>-11</v>
      </c>
    </row>
    <row r="13" spans="1:6" x14ac:dyDescent="0.15">
      <c r="A13" s="7" t="s">
        <v>619</v>
      </c>
      <c r="B13">
        <v>46513</v>
      </c>
      <c r="C13">
        <f t="shared" si="1"/>
        <v>2070</v>
      </c>
      <c r="D13">
        <v>47111</v>
      </c>
      <c r="E13">
        <f t="shared" si="2"/>
        <v>2076</v>
      </c>
      <c r="F13">
        <f t="shared" si="0"/>
        <v>-6</v>
      </c>
    </row>
    <row r="14" spans="1:6" x14ac:dyDescent="0.15">
      <c r="A14" s="3" t="s">
        <v>32</v>
      </c>
      <c r="B14">
        <v>53962</v>
      </c>
      <c r="C14">
        <f t="shared" si="1"/>
        <v>7449</v>
      </c>
      <c r="D14">
        <v>54556</v>
      </c>
      <c r="E14">
        <f t="shared" si="2"/>
        <v>7445</v>
      </c>
      <c r="F14">
        <f t="shared" si="0"/>
        <v>4</v>
      </c>
    </row>
    <row r="15" spans="1:6" x14ac:dyDescent="0.15">
      <c r="A15" s="3" t="s">
        <v>33</v>
      </c>
      <c r="B15">
        <v>58835</v>
      </c>
      <c r="C15">
        <f t="shared" si="1"/>
        <v>4873</v>
      </c>
      <c r="D15">
        <v>59448</v>
      </c>
      <c r="E15">
        <f t="shared" si="2"/>
        <v>4892</v>
      </c>
      <c r="F15">
        <f t="shared" si="0"/>
        <v>-19</v>
      </c>
    </row>
    <row r="16" spans="1:6" x14ac:dyDescent="0.15">
      <c r="A16" s="3" t="s">
        <v>34</v>
      </c>
      <c r="B16">
        <v>61891</v>
      </c>
      <c r="C16">
        <f t="shared" si="1"/>
        <v>3056</v>
      </c>
      <c r="D16">
        <v>62505</v>
      </c>
      <c r="E16">
        <f t="shared" si="2"/>
        <v>3057</v>
      </c>
      <c r="F16">
        <f t="shared" si="0"/>
        <v>-1</v>
      </c>
    </row>
    <row r="17" spans="1:6" x14ac:dyDescent="0.15">
      <c r="A17" s="3" t="s">
        <v>35</v>
      </c>
      <c r="B17">
        <v>63221</v>
      </c>
      <c r="C17">
        <f t="shared" si="1"/>
        <v>1330</v>
      </c>
      <c r="D17">
        <v>63835</v>
      </c>
      <c r="E17">
        <f t="shared" si="2"/>
        <v>1330</v>
      </c>
      <c r="F17">
        <f t="shared" si="0"/>
        <v>0</v>
      </c>
    </row>
    <row r="18" spans="1:6" x14ac:dyDescent="0.15">
      <c r="A18" s="3" t="s">
        <v>36</v>
      </c>
      <c r="B18">
        <v>67825</v>
      </c>
      <c r="C18">
        <f t="shared" si="1"/>
        <v>4604</v>
      </c>
      <c r="D18">
        <v>67735</v>
      </c>
      <c r="E18">
        <f t="shared" si="2"/>
        <v>3900</v>
      </c>
      <c r="F18">
        <f t="shared" si="0"/>
        <v>704</v>
      </c>
    </row>
    <row r="19" spans="1:6" x14ac:dyDescent="0.15">
      <c r="A19" s="3" t="s">
        <v>37</v>
      </c>
      <c r="B19">
        <v>69890</v>
      </c>
      <c r="C19">
        <f t="shared" si="1"/>
        <v>2065</v>
      </c>
      <c r="D19">
        <v>69794</v>
      </c>
      <c r="E19">
        <f t="shared" si="2"/>
        <v>2059</v>
      </c>
      <c r="F19">
        <f t="shared" si="0"/>
        <v>6</v>
      </c>
    </row>
    <row r="20" spans="1:6" x14ac:dyDescent="0.15">
      <c r="A20" s="3" t="s">
        <v>38</v>
      </c>
      <c r="B20">
        <v>84286</v>
      </c>
      <c r="C20">
        <f t="shared" si="1"/>
        <v>14396</v>
      </c>
      <c r="D20">
        <v>84189</v>
      </c>
      <c r="E20">
        <f t="shared" si="2"/>
        <v>14395</v>
      </c>
      <c r="F20">
        <f t="shared" si="0"/>
        <v>1</v>
      </c>
    </row>
    <row r="21" spans="1:6" x14ac:dyDescent="0.15">
      <c r="A21" s="7" t="s">
        <v>621</v>
      </c>
      <c r="B21">
        <v>86204</v>
      </c>
      <c r="C21">
        <f t="shared" si="1"/>
        <v>1918</v>
      </c>
      <c r="D21">
        <v>86106</v>
      </c>
      <c r="E21">
        <f t="shared" si="2"/>
        <v>1917</v>
      </c>
      <c r="F21">
        <f t="shared" si="0"/>
        <v>1</v>
      </c>
    </row>
    <row r="22" spans="1:6" x14ac:dyDescent="0.15">
      <c r="A22" s="7" t="s">
        <v>622</v>
      </c>
      <c r="B22">
        <v>89353</v>
      </c>
      <c r="C22">
        <f t="shared" si="1"/>
        <v>3149</v>
      </c>
      <c r="D22">
        <v>89256</v>
      </c>
      <c r="E22">
        <f t="shared" si="2"/>
        <v>3150</v>
      </c>
      <c r="F22">
        <f t="shared" si="0"/>
        <v>-1</v>
      </c>
    </row>
    <row r="23" spans="1:6" x14ac:dyDescent="0.15">
      <c r="A23" s="3" t="s">
        <v>39</v>
      </c>
      <c r="B23">
        <v>96027</v>
      </c>
      <c r="C23">
        <f t="shared" si="1"/>
        <v>6674</v>
      </c>
      <c r="D23">
        <v>96006</v>
      </c>
      <c r="E23">
        <f t="shared" si="2"/>
        <v>6750</v>
      </c>
      <c r="F23">
        <f t="shared" si="0"/>
        <v>-76</v>
      </c>
    </row>
    <row r="24" spans="1:6" x14ac:dyDescent="0.15">
      <c r="A24" s="3" t="s">
        <v>40</v>
      </c>
      <c r="B24">
        <v>102571</v>
      </c>
      <c r="C24">
        <f t="shared" si="1"/>
        <v>6544</v>
      </c>
      <c r="D24">
        <v>102549</v>
      </c>
      <c r="E24">
        <f t="shared" si="2"/>
        <v>6543</v>
      </c>
      <c r="F24">
        <f t="shared" si="0"/>
        <v>1</v>
      </c>
    </row>
    <row r="25" spans="1:6" x14ac:dyDescent="0.15">
      <c r="A25" s="7" t="s">
        <v>701</v>
      </c>
      <c r="B25">
        <v>103028</v>
      </c>
      <c r="C25">
        <f>B25-B24</f>
        <v>457</v>
      </c>
      <c r="D25">
        <v>102945</v>
      </c>
      <c r="E25">
        <f>D25-D24</f>
        <v>396</v>
      </c>
      <c r="F25">
        <f>C25-E25</f>
        <v>61</v>
      </c>
    </row>
    <row r="26" spans="1:6" x14ac:dyDescent="0.15">
      <c r="A26" s="3" t="s">
        <v>41</v>
      </c>
      <c r="B26">
        <v>112323</v>
      </c>
      <c r="C26">
        <f>B26-B25</f>
        <v>9295</v>
      </c>
      <c r="D26">
        <v>112228</v>
      </c>
      <c r="E26">
        <f>D26-D25</f>
        <v>9283</v>
      </c>
      <c r="F26">
        <f>C26-E26</f>
        <v>12</v>
      </c>
    </row>
    <row r="27" spans="1:6" x14ac:dyDescent="0.15">
      <c r="A27" s="7" t="s">
        <v>702</v>
      </c>
      <c r="B27">
        <v>114305</v>
      </c>
      <c r="C27">
        <f>B27-B26</f>
        <v>1982</v>
      </c>
      <c r="D27">
        <v>114274</v>
      </c>
      <c r="E27">
        <f>D27-D26</f>
        <v>2046</v>
      </c>
      <c r="F27">
        <f>C27-E27</f>
        <v>-64</v>
      </c>
    </row>
    <row r="28" spans="1:6" x14ac:dyDescent="0.15">
      <c r="A28" s="3" t="s">
        <v>42</v>
      </c>
      <c r="B28">
        <v>115888</v>
      </c>
      <c r="C28">
        <f>B28-B27</f>
        <v>1583</v>
      </c>
      <c r="D28">
        <v>118826</v>
      </c>
      <c r="E28">
        <f>D28-D27</f>
        <v>4552</v>
      </c>
      <c r="F28">
        <f>C28-E28</f>
        <v>-2969</v>
      </c>
    </row>
    <row r="29" spans="1:6" x14ac:dyDescent="0.15">
      <c r="A29" s="3" t="s">
        <v>43</v>
      </c>
      <c r="B29">
        <v>122118</v>
      </c>
      <c r="C29">
        <f t="shared" si="1"/>
        <v>6230</v>
      </c>
      <c r="D29">
        <v>125053</v>
      </c>
      <c r="E29">
        <f>D29-D28</f>
        <v>6227</v>
      </c>
      <c r="F29">
        <f t="shared" si="0"/>
        <v>3</v>
      </c>
    </row>
    <row r="30" spans="1:6" x14ac:dyDescent="0.15">
      <c r="A30" s="3" t="s">
        <v>44</v>
      </c>
      <c r="B30">
        <v>125493</v>
      </c>
      <c r="C30">
        <f t="shared" si="1"/>
        <v>3375</v>
      </c>
      <c r="D30">
        <v>128557</v>
      </c>
      <c r="E30">
        <f t="shared" si="2"/>
        <v>3504</v>
      </c>
      <c r="F30">
        <f t="shared" si="0"/>
        <v>-129</v>
      </c>
    </row>
    <row r="31" spans="1:6" x14ac:dyDescent="0.15">
      <c r="A31" s="7" t="s">
        <v>703</v>
      </c>
      <c r="B31">
        <v>127998</v>
      </c>
      <c r="C31">
        <f t="shared" si="1"/>
        <v>2505</v>
      </c>
      <c r="D31">
        <v>130821</v>
      </c>
      <c r="E31">
        <f>D31-D30</f>
        <v>2264</v>
      </c>
      <c r="F31">
        <f>C31-E31</f>
        <v>241</v>
      </c>
    </row>
    <row r="32" spans="1:6" x14ac:dyDescent="0.15">
      <c r="A32" s="3" t="s">
        <v>45</v>
      </c>
      <c r="B32">
        <v>134952</v>
      </c>
      <c r="C32">
        <f t="shared" si="1"/>
        <v>6954</v>
      </c>
      <c r="D32">
        <v>137733</v>
      </c>
      <c r="E32">
        <f>D32-D31</f>
        <v>6912</v>
      </c>
      <c r="F32">
        <f>C32-E32</f>
        <v>42</v>
      </c>
    </row>
    <row r="33" spans="1:6" x14ac:dyDescent="0.15">
      <c r="A33" s="7" t="s">
        <v>706</v>
      </c>
      <c r="B33">
        <v>139830</v>
      </c>
      <c r="C33">
        <f t="shared" si="1"/>
        <v>4878</v>
      </c>
      <c r="D33">
        <v>142054</v>
      </c>
      <c r="E33">
        <f t="shared" si="2"/>
        <v>4321</v>
      </c>
      <c r="F33">
        <f t="shared" si="0"/>
        <v>557</v>
      </c>
    </row>
    <row r="34" spans="1:6" x14ac:dyDescent="0.15">
      <c r="A34" s="3" t="s">
        <v>46</v>
      </c>
      <c r="B34">
        <v>143735</v>
      </c>
      <c r="C34">
        <f t="shared" si="1"/>
        <v>3905</v>
      </c>
      <c r="D34">
        <v>145932</v>
      </c>
      <c r="E34">
        <f t="shared" si="2"/>
        <v>3878</v>
      </c>
      <c r="F34">
        <f t="shared" si="0"/>
        <v>27</v>
      </c>
    </row>
    <row r="35" spans="1:6" x14ac:dyDescent="0.15">
      <c r="A35" s="3" t="s">
        <v>47</v>
      </c>
      <c r="B35">
        <v>145300</v>
      </c>
      <c r="C35">
        <f t="shared" si="1"/>
        <v>1565</v>
      </c>
      <c r="D35">
        <v>147497</v>
      </c>
      <c r="E35">
        <f t="shared" si="2"/>
        <v>1565</v>
      </c>
      <c r="F35">
        <f t="shared" si="0"/>
        <v>0</v>
      </c>
    </row>
    <row r="36" spans="1:6" x14ac:dyDescent="0.15">
      <c r="A36" s="3" t="s">
        <v>48</v>
      </c>
      <c r="B36">
        <v>146927</v>
      </c>
      <c r="C36">
        <f t="shared" si="1"/>
        <v>1627</v>
      </c>
      <c r="D36">
        <v>149124</v>
      </c>
      <c r="E36">
        <f t="shared" si="2"/>
        <v>1627</v>
      </c>
      <c r="F36">
        <f t="shared" si="0"/>
        <v>0</v>
      </c>
    </row>
    <row r="37" spans="1:6" x14ac:dyDescent="0.15">
      <c r="A37" s="3" t="s">
        <v>49</v>
      </c>
      <c r="B37">
        <v>148189</v>
      </c>
      <c r="C37">
        <f t="shared" si="1"/>
        <v>1262</v>
      </c>
      <c r="D37">
        <v>150386</v>
      </c>
      <c r="E37">
        <f t="shared" si="2"/>
        <v>1262</v>
      </c>
      <c r="F37">
        <f t="shared" si="0"/>
        <v>0</v>
      </c>
    </row>
    <row r="38" spans="1:6" x14ac:dyDescent="0.15">
      <c r="A38" s="3" t="s">
        <v>50</v>
      </c>
      <c r="B38">
        <v>151596</v>
      </c>
      <c r="C38">
        <f t="shared" si="1"/>
        <v>3407</v>
      </c>
      <c r="D38">
        <v>153793</v>
      </c>
      <c r="E38">
        <f>D38-D37</f>
        <v>3407</v>
      </c>
      <c r="F38">
        <f t="shared" si="0"/>
        <v>0</v>
      </c>
    </row>
    <row r="39" spans="1:6" x14ac:dyDescent="0.15">
      <c r="A39" s="7" t="s">
        <v>704</v>
      </c>
      <c r="B39">
        <v>152047</v>
      </c>
      <c r="C39">
        <f t="shared" si="1"/>
        <v>451</v>
      </c>
      <c r="D39">
        <v>154244</v>
      </c>
      <c r="E39">
        <f>D39-D38</f>
        <v>451</v>
      </c>
      <c r="F39">
        <f>C39-E39</f>
        <v>0</v>
      </c>
    </row>
    <row r="40" spans="1:6" x14ac:dyDescent="0.15">
      <c r="A40" s="7" t="s">
        <v>705</v>
      </c>
      <c r="B40">
        <v>154588</v>
      </c>
      <c r="C40">
        <f t="shared" si="1"/>
        <v>2541</v>
      </c>
      <c r="D40">
        <v>156776</v>
      </c>
      <c r="E40">
        <f>D40-D39</f>
        <v>2532</v>
      </c>
      <c r="F40">
        <f>C40-E40</f>
        <v>9</v>
      </c>
    </row>
    <row r="41" spans="1:6" x14ac:dyDescent="0.15">
      <c r="A41" s="3" t="s">
        <v>22</v>
      </c>
      <c r="B41">
        <v>156423</v>
      </c>
      <c r="C41">
        <f t="shared" si="1"/>
        <v>1835</v>
      </c>
      <c r="D41">
        <v>158616</v>
      </c>
      <c r="E41">
        <f>D41-D40</f>
        <v>1840</v>
      </c>
      <c r="F41">
        <f>C41-E41</f>
        <v>-5</v>
      </c>
    </row>
    <row r="42" spans="1:6" x14ac:dyDescent="0.15">
      <c r="F42">
        <f t="shared" si="0"/>
        <v>0</v>
      </c>
    </row>
    <row r="43" spans="1:6" x14ac:dyDescent="0.15">
      <c r="A43" s="4" t="s">
        <v>24</v>
      </c>
      <c r="B43">
        <v>59.727500599999999</v>
      </c>
    </row>
    <row r="44" spans="1:6" x14ac:dyDescent="0.15">
      <c r="B44">
        <f>B41/B43</f>
        <v>2618.9443460488619</v>
      </c>
      <c r="D44">
        <f>D41/B43</f>
        <v>2655.6611009435073</v>
      </c>
      <c r="F44" s="2">
        <f>F42/B43</f>
        <v>0</v>
      </c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workbookViewId="0">
      <selection activeCell="B23" sqref="B23"/>
    </sheetView>
  </sheetViews>
  <sheetFormatPr defaultColWidth="13.7109375" defaultRowHeight="12" x14ac:dyDescent="0.15"/>
  <cols>
    <col min="1" max="1" width="3.42578125" bestFit="1" customWidth="1"/>
    <col min="2" max="2" width="7.42578125" bestFit="1" customWidth="1"/>
    <col min="3" max="3" width="5.42578125" bestFit="1" customWidth="1"/>
    <col min="4" max="4" width="7.42578125" customWidth="1"/>
    <col min="5" max="5" width="6.42578125" hidden="1" customWidth="1"/>
    <col min="6" max="6" width="7" bestFit="1" customWidth="1"/>
    <col min="7" max="7" width="5.7109375" bestFit="1" customWidth="1"/>
    <col min="8" max="8" width="8.42578125" bestFit="1" customWidth="1"/>
    <col min="10" max="10" width="7.42578125" bestFit="1" customWidth="1"/>
  </cols>
  <sheetData>
    <row r="1" spans="1:6" s="1" customFormat="1" x14ac:dyDescent="0.15">
      <c r="A1" s="1" t="s">
        <v>4</v>
      </c>
      <c r="B1" s="1" t="s">
        <v>2</v>
      </c>
      <c r="C1" s="1" t="s">
        <v>6</v>
      </c>
      <c r="D1" s="1" t="s">
        <v>5</v>
      </c>
      <c r="E1" s="1" t="s">
        <v>8</v>
      </c>
      <c r="F1" s="1" t="s">
        <v>7</v>
      </c>
    </row>
    <row r="2" spans="1:6" x14ac:dyDescent="0.15">
      <c r="A2" s="1">
        <v>0</v>
      </c>
      <c r="B2">
        <v>866</v>
      </c>
      <c r="C2">
        <f>B2</f>
        <v>866</v>
      </c>
      <c r="D2">
        <v>866</v>
      </c>
      <c r="E2">
        <v>900</v>
      </c>
      <c r="F2">
        <f>C2-D2</f>
        <v>0</v>
      </c>
    </row>
    <row r="3" spans="1:6" x14ac:dyDescent="0.15">
      <c r="A3" s="1">
        <v>1</v>
      </c>
      <c r="B3">
        <v>1961</v>
      </c>
      <c r="C3">
        <f>B3-B2</f>
        <v>1095</v>
      </c>
      <c r="D3">
        <v>1105</v>
      </c>
      <c r="E3">
        <v>1149</v>
      </c>
      <c r="F3">
        <f t="shared" ref="F3:F22" si="0">C3-D3</f>
        <v>-10</v>
      </c>
    </row>
    <row r="4" spans="1:6" x14ac:dyDescent="0.15">
      <c r="A4" s="1">
        <v>2</v>
      </c>
      <c r="B4">
        <v>3791</v>
      </c>
      <c r="C4">
        <f>B4-B3</f>
        <v>1830</v>
      </c>
      <c r="D4">
        <v>1830</v>
      </c>
      <c r="E4">
        <v>2005</v>
      </c>
      <c r="F4">
        <f t="shared" si="0"/>
        <v>0</v>
      </c>
    </row>
    <row r="5" spans="1:6" x14ac:dyDescent="0.15">
      <c r="A5" s="1">
        <v>3</v>
      </c>
      <c r="B5">
        <v>5496</v>
      </c>
      <c r="C5">
        <f t="shared" ref="C5:C22" si="1">B5-B4</f>
        <v>1705</v>
      </c>
      <c r="D5">
        <v>1705</v>
      </c>
      <c r="E5">
        <v>2128</v>
      </c>
      <c r="F5">
        <f t="shared" si="0"/>
        <v>0</v>
      </c>
    </row>
    <row r="6" spans="1:6" x14ac:dyDescent="0.15">
      <c r="A6" s="1">
        <v>4</v>
      </c>
      <c r="B6">
        <v>7134</v>
      </c>
      <c r="C6">
        <f t="shared" si="1"/>
        <v>1638</v>
      </c>
      <c r="D6">
        <v>1638</v>
      </c>
      <c r="E6">
        <v>2214</v>
      </c>
      <c r="F6">
        <f t="shared" si="0"/>
        <v>0</v>
      </c>
    </row>
    <row r="7" spans="1:6" x14ac:dyDescent="0.15">
      <c r="A7" s="1">
        <v>5</v>
      </c>
      <c r="B7">
        <v>8734</v>
      </c>
      <c r="C7">
        <f t="shared" si="1"/>
        <v>1600</v>
      </c>
      <c r="D7">
        <v>1600</v>
      </c>
      <c r="E7">
        <v>2644</v>
      </c>
      <c r="F7">
        <f t="shared" si="0"/>
        <v>0</v>
      </c>
    </row>
    <row r="8" spans="1:6" x14ac:dyDescent="0.15">
      <c r="A8" s="1">
        <v>6</v>
      </c>
      <c r="B8">
        <v>10171</v>
      </c>
      <c r="C8">
        <f t="shared" si="1"/>
        <v>1437</v>
      </c>
      <c r="D8">
        <v>1437</v>
      </c>
      <c r="E8">
        <v>4601</v>
      </c>
      <c r="F8">
        <f t="shared" si="0"/>
        <v>0</v>
      </c>
    </row>
    <row r="9" spans="1:6" x14ac:dyDescent="0.15">
      <c r="A9" s="1">
        <v>7</v>
      </c>
      <c r="B9">
        <v>11468</v>
      </c>
      <c r="C9">
        <f t="shared" si="1"/>
        <v>1297</v>
      </c>
      <c r="D9">
        <v>1297</v>
      </c>
      <c r="E9">
        <v>3272</v>
      </c>
      <c r="F9">
        <f t="shared" si="0"/>
        <v>0</v>
      </c>
    </row>
    <row r="10" spans="1:6" x14ac:dyDescent="0.15">
      <c r="A10" s="1">
        <v>8</v>
      </c>
      <c r="B10">
        <v>13108</v>
      </c>
      <c r="C10">
        <f t="shared" si="1"/>
        <v>1640</v>
      </c>
      <c r="D10">
        <v>1640</v>
      </c>
      <c r="E10">
        <v>3815</v>
      </c>
      <c r="F10">
        <f t="shared" si="0"/>
        <v>0</v>
      </c>
    </row>
    <row r="11" spans="1:6" x14ac:dyDescent="0.15">
      <c r="A11" s="1">
        <v>9</v>
      </c>
      <c r="B11">
        <v>14179</v>
      </c>
      <c r="C11">
        <f t="shared" si="1"/>
        <v>1071</v>
      </c>
      <c r="D11">
        <v>1071</v>
      </c>
      <c r="E11">
        <v>2687</v>
      </c>
      <c r="F11">
        <f t="shared" si="0"/>
        <v>0</v>
      </c>
    </row>
    <row r="12" spans="1:6" x14ac:dyDescent="0.15">
      <c r="A12" s="1">
        <v>10</v>
      </c>
      <c r="B12">
        <v>15506</v>
      </c>
      <c r="C12">
        <f t="shared" si="1"/>
        <v>1327</v>
      </c>
      <c r="D12">
        <v>1327</v>
      </c>
      <c r="E12">
        <v>2822</v>
      </c>
      <c r="F12">
        <f t="shared" si="0"/>
        <v>0</v>
      </c>
    </row>
    <row r="13" spans="1:6" x14ac:dyDescent="0.15">
      <c r="A13" s="1">
        <v>11</v>
      </c>
      <c r="B13">
        <v>17020</v>
      </c>
      <c r="C13">
        <f t="shared" si="1"/>
        <v>1514</v>
      </c>
      <c r="D13">
        <v>1514</v>
      </c>
      <c r="E13">
        <v>3592</v>
      </c>
      <c r="F13">
        <f t="shared" si="0"/>
        <v>0</v>
      </c>
    </row>
    <row r="14" spans="1:6" x14ac:dyDescent="0.15">
      <c r="A14" s="1">
        <v>12</v>
      </c>
      <c r="B14">
        <v>18171</v>
      </c>
      <c r="C14">
        <f t="shared" si="1"/>
        <v>1151</v>
      </c>
      <c r="D14">
        <v>1151</v>
      </c>
      <c r="E14">
        <v>1698</v>
      </c>
      <c r="F14">
        <f t="shared" si="0"/>
        <v>0</v>
      </c>
    </row>
    <row r="15" spans="1:6" x14ac:dyDescent="0.15">
      <c r="A15" s="1">
        <v>13</v>
      </c>
      <c r="B15">
        <v>19504</v>
      </c>
      <c r="C15">
        <f t="shared" si="1"/>
        <v>1333</v>
      </c>
      <c r="D15">
        <v>1333</v>
      </c>
      <c r="E15">
        <v>3552</v>
      </c>
      <c r="F15">
        <f t="shared" si="0"/>
        <v>0</v>
      </c>
    </row>
    <row r="16" spans="1:6" x14ac:dyDescent="0.15">
      <c r="A16" s="1">
        <v>14</v>
      </c>
      <c r="B16">
        <v>20840</v>
      </c>
      <c r="C16">
        <f t="shared" si="1"/>
        <v>1336</v>
      </c>
      <c r="D16">
        <v>1336</v>
      </c>
      <c r="E16">
        <v>3853</v>
      </c>
      <c r="F16">
        <f t="shared" si="0"/>
        <v>0</v>
      </c>
    </row>
    <row r="17" spans="1:6" x14ac:dyDescent="0.15">
      <c r="A17" s="1">
        <v>15</v>
      </c>
      <c r="B17">
        <v>22193</v>
      </c>
      <c r="C17">
        <f t="shared" si="1"/>
        <v>1353</v>
      </c>
      <c r="D17">
        <v>1353</v>
      </c>
      <c r="E17">
        <v>2119</v>
      </c>
      <c r="F17">
        <f t="shared" si="0"/>
        <v>0</v>
      </c>
    </row>
    <row r="18" spans="1:6" x14ac:dyDescent="0.15">
      <c r="A18" s="1">
        <v>16</v>
      </c>
      <c r="B18">
        <v>23380</v>
      </c>
      <c r="C18">
        <f t="shared" si="1"/>
        <v>1187</v>
      </c>
      <c r="D18">
        <v>1187</v>
      </c>
      <c r="E18">
        <v>3950</v>
      </c>
      <c r="F18">
        <f t="shared" si="0"/>
        <v>0</v>
      </c>
    </row>
    <row r="19" spans="1:6" x14ac:dyDescent="0.15">
      <c r="A19" s="1">
        <v>17</v>
      </c>
      <c r="B19">
        <v>24748</v>
      </c>
      <c r="C19">
        <f t="shared" si="1"/>
        <v>1368</v>
      </c>
      <c r="D19">
        <v>1368</v>
      </c>
      <c r="E19">
        <v>3771</v>
      </c>
      <c r="F19">
        <f t="shared" si="0"/>
        <v>0</v>
      </c>
    </row>
    <row r="20" spans="1:6" x14ac:dyDescent="0.15">
      <c r="A20" s="1">
        <v>18</v>
      </c>
      <c r="B20">
        <v>26219</v>
      </c>
      <c r="C20">
        <f t="shared" si="1"/>
        <v>1471</v>
      </c>
      <c r="D20">
        <v>1471</v>
      </c>
      <c r="E20">
        <v>3032</v>
      </c>
      <c r="F20">
        <f t="shared" si="0"/>
        <v>0</v>
      </c>
    </row>
    <row r="21" spans="1:6" x14ac:dyDescent="0.15">
      <c r="A21" s="1">
        <v>19</v>
      </c>
      <c r="B21">
        <v>27914</v>
      </c>
      <c r="C21">
        <f t="shared" si="1"/>
        <v>1695</v>
      </c>
      <c r="D21">
        <v>1695</v>
      </c>
      <c r="E21">
        <v>2529</v>
      </c>
      <c r="F21">
        <f t="shared" si="0"/>
        <v>0</v>
      </c>
    </row>
    <row r="22" spans="1:6" x14ac:dyDescent="0.15">
      <c r="A22" s="1">
        <v>20</v>
      </c>
      <c r="B22">
        <v>29205</v>
      </c>
      <c r="C22">
        <f t="shared" si="1"/>
        <v>1291</v>
      </c>
      <c r="D22">
        <v>1291</v>
      </c>
      <c r="E22">
        <v>3561</v>
      </c>
      <c r="F22">
        <f t="shared" si="0"/>
        <v>0</v>
      </c>
    </row>
    <row r="23" spans="1:6" x14ac:dyDescent="0.15">
      <c r="D23">
        <f>SUM(D2:D22)</f>
        <v>29215</v>
      </c>
      <c r="E23">
        <f>SUM(E2:E22)</f>
        <v>59894</v>
      </c>
      <c r="F23">
        <f>SUM(F2:F22)</f>
        <v>-10</v>
      </c>
    </row>
    <row r="25" spans="1:6" x14ac:dyDescent="0.15">
      <c r="B25">
        <f>B22/60.1</f>
        <v>485.94009983361065</v>
      </c>
      <c r="D25">
        <f>D23/60.1</f>
        <v>486.10648918469218</v>
      </c>
      <c r="F25" s="2">
        <f>F23/60.1</f>
        <v>-0.16638935108153077</v>
      </c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>
      <selection activeCell="G102" sqref="G102"/>
    </sheetView>
  </sheetViews>
  <sheetFormatPr defaultColWidth="13.7109375" defaultRowHeight="12" x14ac:dyDescent="0.15"/>
  <cols>
    <col min="1" max="1" width="9.85546875" style="3" bestFit="1" customWidth="1"/>
    <col min="2" max="2" width="6.28515625" bestFit="1" customWidth="1"/>
    <col min="3" max="5" width="5.7109375" bestFit="1" customWidth="1"/>
    <col min="6" max="6" width="5.42578125" bestFit="1" customWidth="1"/>
    <col min="7" max="7" width="4.7109375" bestFit="1" customWidth="1"/>
  </cols>
  <sheetData>
    <row r="1" spans="1:7" s="1" customFormat="1" x14ac:dyDescent="0.15">
      <c r="A1" s="3"/>
      <c r="B1" s="1" t="s">
        <v>2</v>
      </c>
      <c r="C1" s="1" t="s">
        <v>6</v>
      </c>
      <c r="D1" s="1" t="s">
        <v>5</v>
      </c>
      <c r="E1" s="1" t="s">
        <v>6</v>
      </c>
      <c r="F1" s="5" t="s">
        <v>624</v>
      </c>
      <c r="G1" s="5" t="s">
        <v>625</v>
      </c>
    </row>
    <row r="2" spans="1:7" x14ac:dyDescent="0.15">
      <c r="A2" s="3">
        <v>100</v>
      </c>
      <c r="B2">
        <v>1372</v>
      </c>
      <c r="C2">
        <f>B2</f>
        <v>1372</v>
      </c>
      <c r="D2">
        <v>1372</v>
      </c>
      <c r="E2">
        <f>D2</f>
        <v>1372</v>
      </c>
      <c r="F2">
        <f t="shared" ref="F2:F65" si="0">C2-E2</f>
        <v>0</v>
      </c>
      <c r="G2">
        <f>B2-D2</f>
        <v>0</v>
      </c>
    </row>
    <row r="3" spans="1:7" x14ac:dyDescent="0.15">
      <c r="A3" s="7">
        <v>200</v>
      </c>
      <c r="B3">
        <v>1400</v>
      </c>
      <c r="C3">
        <f t="shared" ref="C3:C66" si="1">B3-B2</f>
        <v>28</v>
      </c>
      <c r="D3">
        <v>1400</v>
      </c>
      <c r="E3">
        <f t="shared" ref="E3:E66" si="2">D3-D2</f>
        <v>28</v>
      </c>
      <c r="F3">
        <f t="shared" si="0"/>
        <v>0</v>
      </c>
      <c r="G3">
        <f t="shared" ref="G3:G66" si="3">B3-D3</f>
        <v>0</v>
      </c>
    </row>
    <row r="4" spans="1:7" x14ac:dyDescent="0.15">
      <c r="A4" s="3">
        <v>400</v>
      </c>
      <c r="B4">
        <v>1402</v>
      </c>
      <c r="C4">
        <f t="shared" si="1"/>
        <v>2</v>
      </c>
      <c r="D4">
        <v>1402</v>
      </c>
      <c r="E4">
        <f t="shared" si="2"/>
        <v>2</v>
      </c>
      <c r="F4">
        <f t="shared" si="0"/>
        <v>0</v>
      </c>
      <c r="G4">
        <f t="shared" si="3"/>
        <v>0</v>
      </c>
    </row>
    <row r="5" spans="1:7" x14ac:dyDescent="0.15">
      <c r="A5" s="3">
        <v>800</v>
      </c>
      <c r="B5">
        <v>1431</v>
      </c>
      <c r="C5">
        <f t="shared" si="1"/>
        <v>29</v>
      </c>
      <c r="D5">
        <v>1431</v>
      </c>
      <c r="E5">
        <f t="shared" si="2"/>
        <v>29</v>
      </c>
      <c r="F5">
        <f t="shared" si="0"/>
        <v>0</v>
      </c>
      <c r="G5">
        <f t="shared" si="3"/>
        <v>0</v>
      </c>
    </row>
    <row r="6" spans="1:7" x14ac:dyDescent="0.15">
      <c r="A6" s="7">
        <v>1000</v>
      </c>
      <c r="B6">
        <v>1431</v>
      </c>
      <c r="C6">
        <f t="shared" si="1"/>
        <v>0</v>
      </c>
      <c r="D6">
        <v>1431</v>
      </c>
      <c r="E6">
        <f t="shared" si="2"/>
        <v>0</v>
      </c>
      <c r="F6">
        <f t="shared" si="0"/>
        <v>0</v>
      </c>
      <c r="G6">
        <f t="shared" si="3"/>
        <v>0</v>
      </c>
    </row>
    <row r="7" spans="1:7" x14ac:dyDescent="0.15">
      <c r="A7" s="3">
        <v>2000</v>
      </c>
      <c r="B7">
        <v>1457</v>
      </c>
      <c r="C7">
        <f t="shared" si="1"/>
        <v>26</v>
      </c>
      <c r="D7">
        <v>1457</v>
      </c>
      <c r="E7">
        <f t="shared" si="2"/>
        <v>26</v>
      </c>
      <c r="F7">
        <f t="shared" ref="F7:F15" si="4">C7-E7</f>
        <v>0</v>
      </c>
      <c r="G7">
        <f t="shared" si="3"/>
        <v>0</v>
      </c>
    </row>
    <row r="8" spans="1:7" x14ac:dyDescent="0.15">
      <c r="A8" s="7">
        <v>4000</v>
      </c>
      <c r="B8">
        <v>1458</v>
      </c>
      <c r="C8">
        <f t="shared" si="1"/>
        <v>1</v>
      </c>
      <c r="D8">
        <v>1458</v>
      </c>
      <c r="E8">
        <f t="shared" si="2"/>
        <v>1</v>
      </c>
      <c r="F8">
        <f t="shared" si="4"/>
        <v>0</v>
      </c>
      <c r="G8">
        <f t="shared" si="3"/>
        <v>0</v>
      </c>
    </row>
    <row r="9" spans="1:7" x14ac:dyDescent="0.15">
      <c r="A9" s="7">
        <v>8000</v>
      </c>
      <c r="B9">
        <v>1491</v>
      </c>
      <c r="C9">
        <f t="shared" si="1"/>
        <v>33</v>
      </c>
      <c r="D9">
        <v>1491</v>
      </c>
      <c r="E9">
        <f t="shared" si="2"/>
        <v>33</v>
      </c>
      <c r="F9">
        <f t="shared" si="4"/>
        <v>0</v>
      </c>
      <c r="G9">
        <f t="shared" si="3"/>
        <v>0</v>
      </c>
    </row>
    <row r="10" spans="1:7" x14ac:dyDescent="0.15">
      <c r="A10" s="3">
        <v>5</v>
      </c>
      <c r="B10">
        <v>1492</v>
      </c>
      <c r="C10">
        <f t="shared" si="1"/>
        <v>1</v>
      </c>
      <c r="D10">
        <v>1492</v>
      </c>
      <c r="E10">
        <f t="shared" si="2"/>
        <v>1</v>
      </c>
      <c r="F10">
        <f t="shared" si="4"/>
        <v>0</v>
      </c>
      <c r="G10">
        <f t="shared" si="3"/>
        <v>0</v>
      </c>
    </row>
    <row r="11" spans="1:7" x14ac:dyDescent="0.15">
      <c r="A11" s="3">
        <v>6</v>
      </c>
      <c r="B11">
        <v>1518</v>
      </c>
      <c r="C11">
        <f t="shared" si="1"/>
        <v>26</v>
      </c>
      <c r="D11">
        <v>1518</v>
      </c>
      <c r="E11">
        <f t="shared" si="2"/>
        <v>26</v>
      </c>
      <c r="F11">
        <f t="shared" si="4"/>
        <v>0</v>
      </c>
      <c r="G11">
        <f t="shared" si="3"/>
        <v>0</v>
      </c>
    </row>
    <row r="12" spans="1:7" x14ac:dyDescent="0.15">
      <c r="A12" s="3">
        <v>7</v>
      </c>
      <c r="B12">
        <v>1519</v>
      </c>
      <c r="C12">
        <f t="shared" si="1"/>
        <v>1</v>
      </c>
      <c r="D12">
        <v>1519</v>
      </c>
      <c r="E12">
        <f t="shared" si="2"/>
        <v>1</v>
      </c>
      <c r="F12">
        <f t="shared" si="4"/>
        <v>0</v>
      </c>
      <c r="G12">
        <f t="shared" si="3"/>
        <v>0</v>
      </c>
    </row>
    <row r="13" spans="1:7" x14ac:dyDescent="0.15">
      <c r="A13" s="3">
        <v>8</v>
      </c>
      <c r="B13">
        <v>1562</v>
      </c>
      <c r="C13">
        <f t="shared" si="1"/>
        <v>43</v>
      </c>
      <c r="D13">
        <v>1562</v>
      </c>
      <c r="E13">
        <f t="shared" si="2"/>
        <v>43</v>
      </c>
      <c r="F13">
        <f t="shared" si="4"/>
        <v>0</v>
      </c>
      <c r="G13">
        <f t="shared" si="3"/>
        <v>0</v>
      </c>
    </row>
    <row r="14" spans="1:7" x14ac:dyDescent="0.15">
      <c r="A14" s="3">
        <v>9</v>
      </c>
      <c r="B14">
        <v>1563</v>
      </c>
      <c r="C14">
        <f t="shared" si="1"/>
        <v>1</v>
      </c>
      <c r="D14">
        <v>1563</v>
      </c>
      <c r="E14">
        <f t="shared" si="2"/>
        <v>1</v>
      </c>
      <c r="F14">
        <f t="shared" si="4"/>
        <v>0</v>
      </c>
      <c r="G14">
        <f t="shared" si="3"/>
        <v>0</v>
      </c>
    </row>
    <row r="15" spans="1:7" x14ac:dyDescent="0.15">
      <c r="A15" s="3">
        <v>10</v>
      </c>
      <c r="B15">
        <v>1589</v>
      </c>
      <c r="C15">
        <f t="shared" si="1"/>
        <v>26</v>
      </c>
      <c r="D15">
        <v>1589</v>
      </c>
      <c r="E15">
        <f t="shared" si="2"/>
        <v>26</v>
      </c>
      <c r="F15">
        <f t="shared" si="4"/>
        <v>0</v>
      </c>
      <c r="G15">
        <f t="shared" si="3"/>
        <v>0</v>
      </c>
    </row>
    <row r="16" spans="1:7" x14ac:dyDescent="0.15">
      <c r="A16" s="3">
        <v>11</v>
      </c>
      <c r="B16">
        <v>1589</v>
      </c>
      <c r="C16">
        <f t="shared" si="1"/>
        <v>0</v>
      </c>
      <c r="D16">
        <v>1589</v>
      </c>
      <c r="E16">
        <f t="shared" si="2"/>
        <v>0</v>
      </c>
      <c r="F16">
        <f t="shared" si="0"/>
        <v>0</v>
      </c>
      <c r="G16">
        <f t="shared" si="3"/>
        <v>0</v>
      </c>
    </row>
    <row r="17" spans="1:7" x14ac:dyDescent="0.15">
      <c r="A17" s="3">
        <v>12</v>
      </c>
      <c r="B17">
        <v>1647</v>
      </c>
      <c r="C17">
        <f t="shared" si="1"/>
        <v>58</v>
      </c>
      <c r="D17">
        <v>1647</v>
      </c>
      <c r="E17">
        <f t="shared" si="2"/>
        <v>58</v>
      </c>
      <c r="F17">
        <f t="shared" si="0"/>
        <v>0</v>
      </c>
      <c r="G17">
        <f t="shared" si="3"/>
        <v>0</v>
      </c>
    </row>
    <row r="18" spans="1:7" x14ac:dyDescent="0.15">
      <c r="A18" s="3">
        <v>13</v>
      </c>
      <c r="B18">
        <v>1649</v>
      </c>
      <c r="C18">
        <f t="shared" si="1"/>
        <v>2</v>
      </c>
      <c r="D18">
        <v>1649</v>
      </c>
      <c r="E18">
        <f t="shared" si="2"/>
        <v>2</v>
      </c>
      <c r="F18">
        <f t="shared" si="0"/>
        <v>0</v>
      </c>
      <c r="G18">
        <f t="shared" si="3"/>
        <v>0</v>
      </c>
    </row>
    <row r="19" spans="1:7" x14ac:dyDescent="0.15">
      <c r="A19" s="3">
        <v>14</v>
      </c>
      <c r="B19">
        <v>1675</v>
      </c>
      <c r="C19">
        <f t="shared" si="1"/>
        <v>26</v>
      </c>
      <c r="D19">
        <v>1675</v>
      </c>
      <c r="E19">
        <f t="shared" si="2"/>
        <v>26</v>
      </c>
      <c r="F19">
        <f t="shared" si="0"/>
        <v>0</v>
      </c>
      <c r="G19">
        <f t="shared" si="3"/>
        <v>0</v>
      </c>
    </row>
    <row r="20" spans="1:7" x14ac:dyDescent="0.15">
      <c r="A20" s="3">
        <v>15</v>
      </c>
      <c r="B20">
        <v>1677</v>
      </c>
      <c r="C20">
        <f t="shared" si="1"/>
        <v>2</v>
      </c>
      <c r="D20">
        <v>1677</v>
      </c>
      <c r="E20">
        <f t="shared" si="2"/>
        <v>2</v>
      </c>
      <c r="F20">
        <f t="shared" si="0"/>
        <v>0</v>
      </c>
      <c r="G20">
        <f t="shared" si="3"/>
        <v>0</v>
      </c>
    </row>
    <row r="21" spans="1:7" x14ac:dyDescent="0.15">
      <c r="A21" s="3">
        <v>16</v>
      </c>
      <c r="B21">
        <v>1734</v>
      </c>
      <c r="C21">
        <f t="shared" si="1"/>
        <v>57</v>
      </c>
      <c r="D21">
        <v>1734</v>
      </c>
      <c r="E21">
        <f t="shared" si="2"/>
        <v>57</v>
      </c>
      <c r="F21">
        <f>C21-E21</f>
        <v>0</v>
      </c>
      <c r="G21">
        <f t="shared" si="3"/>
        <v>0</v>
      </c>
    </row>
    <row r="22" spans="1:7" x14ac:dyDescent="0.15">
      <c r="A22" s="3">
        <v>17</v>
      </c>
      <c r="B22">
        <v>1735</v>
      </c>
      <c r="C22">
        <f>B22-B21</f>
        <v>1</v>
      </c>
      <c r="D22">
        <v>1735</v>
      </c>
      <c r="E22">
        <f t="shared" si="2"/>
        <v>1</v>
      </c>
      <c r="F22">
        <f>C22-E22</f>
        <v>0</v>
      </c>
      <c r="G22">
        <f t="shared" si="3"/>
        <v>0</v>
      </c>
    </row>
    <row r="23" spans="1:7" x14ac:dyDescent="0.15">
      <c r="A23" s="3">
        <v>18</v>
      </c>
      <c r="B23">
        <v>1763</v>
      </c>
      <c r="C23">
        <f>B23-B22</f>
        <v>28</v>
      </c>
      <c r="D23">
        <v>1763</v>
      </c>
      <c r="E23">
        <f t="shared" si="2"/>
        <v>28</v>
      </c>
      <c r="F23">
        <f>C23-E23</f>
        <v>0</v>
      </c>
      <c r="G23">
        <f t="shared" si="3"/>
        <v>0</v>
      </c>
    </row>
    <row r="24" spans="1:7" x14ac:dyDescent="0.15">
      <c r="A24" s="3">
        <v>19</v>
      </c>
      <c r="B24">
        <v>1764</v>
      </c>
      <c r="C24">
        <f>B24-B23</f>
        <v>1</v>
      </c>
      <c r="D24">
        <v>1764</v>
      </c>
      <c r="E24">
        <f t="shared" si="2"/>
        <v>1</v>
      </c>
      <c r="F24">
        <f>C24-E24</f>
        <v>0</v>
      </c>
      <c r="G24">
        <f t="shared" si="3"/>
        <v>0</v>
      </c>
    </row>
    <row r="25" spans="1:7" x14ac:dyDescent="0.15">
      <c r="A25" s="3">
        <v>20</v>
      </c>
      <c r="B25">
        <v>1821</v>
      </c>
      <c r="C25">
        <f t="shared" si="1"/>
        <v>57</v>
      </c>
      <c r="D25">
        <v>1821</v>
      </c>
      <c r="E25">
        <f t="shared" si="2"/>
        <v>57</v>
      </c>
      <c r="F25">
        <f>C25-E25</f>
        <v>0</v>
      </c>
      <c r="G25">
        <f t="shared" si="3"/>
        <v>0</v>
      </c>
    </row>
    <row r="26" spans="1:7" x14ac:dyDescent="0.15">
      <c r="A26" s="3">
        <v>21</v>
      </c>
      <c r="B26">
        <v>1822</v>
      </c>
      <c r="C26">
        <f t="shared" si="1"/>
        <v>1</v>
      </c>
      <c r="D26">
        <v>1822</v>
      </c>
      <c r="E26">
        <f t="shared" si="2"/>
        <v>1</v>
      </c>
      <c r="F26">
        <f t="shared" si="0"/>
        <v>0</v>
      </c>
      <c r="G26">
        <f t="shared" si="3"/>
        <v>0</v>
      </c>
    </row>
    <row r="27" spans="1:7" x14ac:dyDescent="0.15">
      <c r="A27" s="3">
        <v>22</v>
      </c>
      <c r="B27">
        <v>1849</v>
      </c>
      <c r="C27">
        <f t="shared" si="1"/>
        <v>27</v>
      </c>
      <c r="D27">
        <v>1849</v>
      </c>
      <c r="E27">
        <f t="shared" si="2"/>
        <v>27</v>
      </c>
      <c r="F27">
        <f t="shared" si="0"/>
        <v>0</v>
      </c>
      <c r="G27">
        <f t="shared" si="3"/>
        <v>0</v>
      </c>
    </row>
    <row r="28" spans="1:7" x14ac:dyDescent="0.15">
      <c r="A28" s="3">
        <v>23</v>
      </c>
      <c r="B28">
        <v>1851</v>
      </c>
      <c r="C28">
        <f t="shared" si="1"/>
        <v>2</v>
      </c>
      <c r="D28">
        <v>1851</v>
      </c>
      <c r="E28">
        <f t="shared" si="2"/>
        <v>2</v>
      </c>
      <c r="F28">
        <f t="shared" si="0"/>
        <v>0</v>
      </c>
      <c r="G28">
        <f t="shared" si="3"/>
        <v>0</v>
      </c>
    </row>
    <row r="29" spans="1:7" x14ac:dyDescent="0.15">
      <c r="A29" s="3">
        <v>24</v>
      </c>
      <c r="B29">
        <v>1905</v>
      </c>
      <c r="C29">
        <f t="shared" si="1"/>
        <v>54</v>
      </c>
      <c r="D29">
        <v>1905</v>
      </c>
      <c r="E29">
        <f t="shared" si="2"/>
        <v>54</v>
      </c>
      <c r="F29">
        <f t="shared" si="0"/>
        <v>0</v>
      </c>
      <c r="G29">
        <f t="shared" si="3"/>
        <v>0</v>
      </c>
    </row>
    <row r="30" spans="1:7" x14ac:dyDescent="0.15">
      <c r="A30" s="3">
        <v>25</v>
      </c>
      <c r="B30">
        <v>1907</v>
      </c>
      <c r="C30">
        <f t="shared" ref="C30:C93" si="5">B30-B29</f>
        <v>2</v>
      </c>
      <c r="D30">
        <v>1907</v>
      </c>
      <c r="E30">
        <f t="shared" si="2"/>
        <v>2</v>
      </c>
      <c r="F30">
        <f t="shared" si="0"/>
        <v>0</v>
      </c>
      <c r="G30">
        <f t="shared" si="3"/>
        <v>0</v>
      </c>
    </row>
    <row r="31" spans="1:7" x14ac:dyDescent="0.15">
      <c r="A31" s="3">
        <v>26</v>
      </c>
      <c r="B31">
        <v>1932</v>
      </c>
      <c r="C31">
        <f t="shared" si="1"/>
        <v>25</v>
      </c>
      <c r="D31">
        <v>1932</v>
      </c>
      <c r="E31">
        <f t="shared" si="2"/>
        <v>25</v>
      </c>
      <c r="F31">
        <f t="shared" si="0"/>
        <v>0</v>
      </c>
      <c r="G31">
        <f t="shared" si="3"/>
        <v>0</v>
      </c>
    </row>
    <row r="32" spans="1:7" x14ac:dyDescent="0.15">
      <c r="A32" s="3">
        <v>27</v>
      </c>
      <c r="B32">
        <v>1933</v>
      </c>
      <c r="C32">
        <f t="shared" si="5"/>
        <v>1</v>
      </c>
      <c r="D32">
        <v>1933</v>
      </c>
      <c r="E32">
        <f t="shared" si="2"/>
        <v>1</v>
      </c>
      <c r="F32">
        <f t="shared" si="0"/>
        <v>0</v>
      </c>
      <c r="G32">
        <f t="shared" si="3"/>
        <v>0</v>
      </c>
    </row>
    <row r="33" spans="1:7" x14ac:dyDescent="0.15">
      <c r="A33" s="3">
        <v>28</v>
      </c>
      <c r="B33">
        <v>1989</v>
      </c>
      <c r="C33">
        <f t="shared" si="1"/>
        <v>56</v>
      </c>
      <c r="D33">
        <v>1989</v>
      </c>
      <c r="E33">
        <f t="shared" si="2"/>
        <v>56</v>
      </c>
      <c r="F33">
        <f t="shared" si="0"/>
        <v>0</v>
      </c>
      <c r="G33">
        <f t="shared" si="3"/>
        <v>0</v>
      </c>
    </row>
    <row r="34" spans="1:7" x14ac:dyDescent="0.15">
      <c r="A34" s="3">
        <v>29</v>
      </c>
      <c r="B34">
        <v>1991</v>
      </c>
      <c r="C34">
        <f t="shared" si="5"/>
        <v>2</v>
      </c>
      <c r="D34">
        <v>1991</v>
      </c>
      <c r="E34">
        <f t="shared" si="2"/>
        <v>2</v>
      </c>
      <c r="F34">
        <f t="shared" si="0"/>
        <v>0</v>
      </c>
      <c r="G34">
        <f t="shared" si="3"/>
        <v>0</v>
      </c>
    </row>
    <row r="35" spans="1:7" x14ac:dyDescent="0.15">
      <c r="A35" s="3">
        <v>30</v>
      </c>
      <c r="B35">
        <v>2019</v>
      </c>
      <c r="C35">
        <f t="shared" si="1"/>
        <v>28</v>
      </c>
      <c r="D35">
        <v>2019</v>
      </c>
      <c r="E35">
        <f t="shared" si="2"/>
        <v>28</v>
      </c>
      <c r="F35">
        <f t="shared" si="0"/>
        <v>0</v>
      </c>
      <c r="G35">
        <f t="shared" si="3"/>
        <v>0</v>
      </c>
    </row>
    <row r="36" spans="1:7" x14ac:dyDescent="0.15">
      <c r="A36" s="3">
        <v>31</v>
      </c>
      <c r="B36">
        <v>2019</v>
      </c>
      <c r="C36">
        <f t="shared" si="5"/>
        <v>0</v>
      </c>
      <c r="D36">
        <v>2019</v>
      </c>
      <c r="E36">
        <f t="shared" si="2"/>
        <v>0</v>
      </c>
      <c r="F36">
        <f t="shared" si="0"/>
        <v>0</v>
      </c>
      <c r="G36">
        <f t="shared" si="3"/>
        <v>0</v>
      </c>
    </row>
    <row r="37" spans="1:7" x14ac:dyDescent="0.15">
      <c r="A37" s="3">
        <v>32</v>
      </c>
      <c r="B37">
        <v>2076</v>
      </c>
      <c r="C37">
        <f t="shared" si="1"/>
        <v>57</v>
      </c>
      <c r="D37">
        <v>2076</v>
      </c>
      <c r="E37">
        <f t="shared" si="2"/>
        <v>57</v>
      </c>
      <c r="F37">
        <f t="shared" si="0"/>
        <v>0</v>
      </c>
      <c r="G37">
        <f t="shared" si="3"/>
        <v>0</v>
      </c>
    </row>
    <row r="38" spans="1:7" x14ac:dyDescent="0.15">
      <c r="A38" s="3">
        <v>33</v>
      </c>
      <c r="B38">
        <v>2077</v>
      </c>
      <c r="C38">
        <f t="shared" si="5"/>
        <v>1</v>
      </c>
      <c r="D38">
        <v>2077</v>
      </c>
      <c r="E38">
        <f t="shared" si="2"/>
        <v>1</v>
      </c>
      <c r="F38">
        <f t="shared" si="0"/>
        <v>0</v>
      </c>
      <c r="G38">
        <f t="shared" si="3"/>
        <v>0</v>
      </c>
    </row>
    <row r="39" spans="1:7" x14ac:dyDescent="0.15">
      <c r="A39" s="3">
        <v>34</v>
      </c>
      <c r="B39">
        <v>2103</v>
      </c>
      <c r="C39">
        <f t="shared" si="1"/>
        <v>26</v>
      </c>
      <c r="D39">
        <v>2103</v>
      </c>
      <c r="E39">
        <f t="shared" si="2"/>
        <v>26</v>
      </c>
      <c r="F39">
        <f t="shared" si="0"/>
        <v>0</v>
      </c>
      <c r="G39">
        <f t="shared" si="3"/>
        <v>0</v>
      </c>
    </row>
    <row r="40" spans="1:7" x14ac:dyDescent="0.15">
      <c r="A40" s="3">
        <v>35</v>
      </c>
      <c r="B40">
        <v>2104</v>
      </c>
      <c r="C40">
        <f t="shared" si="5"/>
        <v>1</v>
      </c>
      <c r="D40">
        <v>2104</v>
      </c>
      <c r="E40">
        <f t="shared" si="2"/>
        <v>1</v>
      </c>
      <c r="F40">
        <f t="shared" si="0"/>
        <v>0</v>
      </c>
      <c r="G40">
        <f t="shared" si="3"/>
        <v>0</v>
      </c>
    </row>
    <row r="41" spans="1:7" x14ac:dyDescent="0.15">
      <c r="A41" s="3">
        <v>36</v>
      </c>
      <c r="B41">
        <v>2160</v>
      </c>
      <c r="C41">
        <f t="shared" si="1"/>
        <v>56</v>
      </c>
      <c r="D41">
        <v>2160</v>
      </c>
      <c r="E41">
        <f t="shared" si="2"/>
        <v>56</v>
      </c>
      <c r="F41">
        <f t="shared" si="0"/>
        <v>0</v>
      </c>
      <c r="G41">
        <f t="shared" si="3"/>
        <v>0</v>
      </c>
    </row>
    <row r="42" spans="1:7" x14ac:dyDescent="0.15">
      <c r="A42" s="3">
        <v>37</v>
      </c>
      <c r="B42">
        <v>2162</v>
      </c>
      <c r="C42">
        <f t="shared" si="5"/>
        <v>2</v>
      </c>
      <c r="D42">
        <v>2162</v>
      </c>
      <c r="E42">
        <f t="shared" si="2"/>
        <v>2</v>
      </c>
      <c r="F42">
        <f t="shared" si="0"/>
        <v>0</v>
      </c>
      <c r="G42">
        <f t="shared" si="3"/>
        <v>0</v>
      </c>
    </row>
    <row r="43" spans="1:7" x14ac:dyDescent="0.15">
      <c r="A43" s="3">
        <v>38</v>
      </c>
      <c r="B43">
        <v>2187</v>
      </c>
      <c r="C43">
        <f t="shared" si="1"/>
        <v>25</v>
      </c>
      <c r="D43">
        <v>2187</v>
      </c>
      <c r="E43">
        <f t="shared" si="2"/>
        <v>25</v>
      </c>
      <c r="F43">
        <f t="shared" si="0"/>
        <v>0</v>
      </c>
      <c r="G43">
        <f t="shared" si="3"/>
        <v>0</v>
      </c>
    </row>
    <row r="44" spans="1:7" x14ac:dyDescent="0.15">
      <c r="A44" s="3">
        <v>39</v>
      </c>
      <c r="B44">
        <v>2188</v>
      </c>
      <c r="C44">
        <f t="shared" si="5"/>
        <v>1</v>
      </c>
      <c r="D44">
        <v>2188</v>
      </c>
      <c r="E44">
        <f t="shared" si="2"/>
        <v>1</v>
      </c>
      <c r="F44">
        <f t="shared" si="0"/>
        <v>0</v>
      </c>
      <c r="G44">
        <f t="shared" si="3"/>
        <v>0</v>
      </c>
    </row>
    <row r="45" spans="1:7" x14ac:dyDescent="0.15">
      <c r="A45" s="3">
        <v>40</v>
      </c>
      <c r="B45">
        <v>2245</v>
      </c>
      <c r="C45">
        <f t="shared" si="1"/>
        <v>57</v>
      </c>
      <c r="D45">
        <v>2245</v>
      </c>
      <c r="E45">
        <f t="shared" si="2"/>
        <v>57</v>
      </c>
      <c r="F45">
        <f t="shared" si="0"/>
        <v>0</v>
      </c>
      <c r="G45">
        <f t="shared" si="3"/>
        <v>0</v>
      </c>
    </row>
    <row r="46" spans="1:7" x14ac:dyDescent="0.15">
      <c r="A46" s="3">
        <v>41</v>
      </c>
      <c r="B46">
        <v>2246</v>
      </c>
      <c r="C46">
        <f t="shared" si="5"/>
        <v>1</v>
      </c>
      <c r="D46">
        <v>2246</v>
      </c>
      <c r="E46">
        <f t="shared" si="2"/>
        <v>1</v>
      </c>
      <c r="F46">
        <f t="shared" si="0"/>
        <v>0</v>
      </c>
      <c r="G46">
        <f t="shared" si="3"/>
        <v>0</v>
      </c>
    </row>
    <row r="47" spans="1:7" x14ac:dyDescent="0.15">
      <c r="A47" s="3">
        <v>42</v>
      </c>
      <c r="B47">
        <v>2275</v>
      </c>
      <c r="C47">
        <f t="shared" si="1"/>
        <v>29</v>
      </c>
      <c r="D47">
        <v>2275</v>
      </c>
      <c r="E47">
        <f t="shared" si="2"/>
        <v>29</v>
      </c>
      <c r="F47">
        <f t="shared" si="0"/>
        <v>0</v>
      </c>
      <c r="G47">
        <f t="shared" si="3"/>
        <v>0</v>
      </c>
    </row>
    <row r="48" spans="1:7" x14ac:dyDescent="0.15">
      <c r="A48" s="3">
        <v>43</v>
      </c>
      <c r="B48">
        <v>2275</v>
      </c>
      <c r="C48">
        <f t="shared" si="5"/>
        <v>0</v>
      </c>
      <c r="D48">
        <v>2275</v>
      </c>
      <c r="E48">
        <f t="shared" si="2"/>
        <v>0</v>
      </c>
      <c r="F48">
        <f t="shared" si="0"/>
        <v>0</v>
      </c>
      <c r="G48">
        <f t="shared" si="3"/>
        <v>0</v>
      </c>
    </row>
    <row r="49" spans="1:7" x14ac:dyDescent="0.15">
      <c r="A49" s="3">
        <v>44</v>
      </c>
      <c r="B49">
        <v>2332</v>
      </c>
      <c r="C49">
        <f t="shared" si="1"/>
        <v>57</v>
      </c>
      <c r="D49">
        <v>2332</v>
      </c>
      <c r="E49">
        <f t="shared" si="2"/>
        <v>57</v>
      </c>
      <c r="F49">
        <f t="shared" si="0"/>
        <v>0</v>
      </c>
      <c r="G49">
        <f t="shared" si="3"/>
        <v>0</v>
      </c>
    </row>
    <row r="50" spans="1:7" x14ac:dyDescent="0.15">
      <c r="A50" s="3">
        <v>45</v>
      </c>
      <c r="B50">
        <v>2333</v>
      </c>
      <c r="C50">
        <f t="shared" si="5"/>
        <v>1</v>
      </c>
      <c r="D50">
        <v>2333</v>
      </c>
      <c r="E50">
        <f t="shared" si="2"/>
        <v>1</v>
      </c>
      <c r="F50">
        <f t="shared" si="0"/>
        <v>0</v>
      </c>
      <c r="G50">
        <f t="shared" si="3"/>
        <v>0</v>
      </c>
    </row>
    <row r="51" spans="1:7" x14ac:dyDescent="0.15">
      <c r="A51" s="3">
        <v>46</v>
      </c>
      <c r="B51">
        <v>2359</v>
      </c>
      <c r="C51">
        <f t="shared" si="1"/>
        <v>26</v>
      </c>
      <c r="D51">
        <v>2359</v>
      </c>
      <c r="E51">
        <f t="shared" si="2"/>
        <v>26</v>
      </c>
      <c r="F51">
        <f t="shared" si="0"/>
        <v>0</v>
      </c>
      <c r="G51">
        <f t="shared" si="3"/>
        <v>0</v>
      </c>
    </row>
    <row r="52" spans="1:7" x14ac:dyDescent="0.15">
      <c r="A52" s="3">
        <v>47</v>
      </c>
      <c r="B52">
        <v>2360</v>
      </c>
      <c r="C52">
        <f t="shared" si="5"/>
        <v>1</v>
      </c>
      <c r="D52">
        <v>2360</v>
      </c>
      <c r="E52">
        <f t="shared" si="2"/>
        <v>1</v>
      </c>
      <c r="F52">
        <f t="shared" si="0"/>
        <v>0</v>
      </c>
      <c r="G52">
        <f t="shared" si="3"/>
        <v>0</v>
      </c>
    </row>
    <row r="53" spans="1:7" x14ac:dyDescent="0.15">
      <c r="A53" s="3">
        <v>48</v>
      </c>
      <c r="B53">
        <v>2419</v>
      </c>
      <c r="C53">
        <f t="shared" si="1"/>
        <v>59</v>
      </c>
      <c r="D53">
        <v>2419</v>
      </c>
      <c r="E53">
        <f t="shared" si="2"/>
        <v>59</v>
      </c>
      <c r="F53">
        <f t="shared" si="0"/>
        <v>0</v>
      </c>
      <c r="G53">
        <f t="shared" si="3"/>
        <v>0</v>
      </c>
    </row>
    <row r="54" spans="1:7" x14ac:dyDescent="0.15">
      <c r="A54" s="3">
        <v>49</v>
      </c>
      <c r="B54">
        <v>2420</v>
      </c>
      <c r="C54">
        <f t="shared" si="5"/>
        <v>1</v>
      </c>
      <c r="D54">
        <v>2420</v>
      </c>
      <c r="E54">
        <f t="shared" si="2"/>
        <v>1</v>
      </c>
      <c r="F54">
        <f t="shared" si="0"/>
        <v>0</v>
      </c>
      <c r="G54">
        <f t="shared" si="3"/>
        <v>0</v>
      </c>
    </row>
    <row r="55" spans="1:7" x14ac:dyDescent="0.15">
      <c r="A55" s="3">
        <v>50</v>
      </c>
      <c r="B55">
        <v>2445</v>
      </c>
      <c r="C55">
        <f t="shared" si="1"/>
        <v>25</v>
      </c>
      <c r="D55">
        <v>2445</v>
      </c>
      <c r="E55">
        <f t="shared" si="2"/>
        <v>25</v>
      </c>
      <c r="F55">
        <f t="shared" si="0"/>
        <v>0</v>
      </c>
      <c r="G55">
        <f t="shared" si="3"/>
        <v>0</v>
      </c>
    </row>
    <row r="56" spans="1:7" x14ac:dyDescent="0.15">
      <c r="A56" s="3">
        <v>51</v>
      </c>
      <c r="B56">
        <v>2447</v>
      </c>
      <c r="C56">
        <f t="shared" si="5"/>
        <v>2</v>
      </c>
      <c r="D56">
        <v>2447</v>
      </c>
      <c r="E56">
        <f t="shared" si="2"/>
        <v>2</v>
      </c>
      <c r="F56">
        <f t="shared" si="0"/>
        <v>0</v>
      </c>
      <c r="G56">
        <f t="shared" si="3"/>
        <v>0</v>
      </c>
    </row>
    <row r="57" spans="1:7" x14ac:dyDescent="0.15">
      <c r="A57" s="3">
        <v>52</v>
      </c>
      <c r="B57">
        <v>2504</v>
      </c>
      <c r="C57">
        <f t="shared" si="1"/>
        <v>57</v>
      </c>
      <c r="D57">
        <v>2504</v>
      </c>
      <c r="E57">
        <f t="shared" si="2"/>
        <v>57</v>
      </c>
      <c r="F57">
        <f t="shared" si="0"/>
        <v>0</v>
      </c>
      <c r="G57">
        <f t="shared" si="3"/>
        <v>0</v>
      </c>
    </row>
    <row r="58" spans="1:7" x14ac:dyDescent="0.15">
      <c r="A58" s="3">
        <v>53</v>
      </c>
      <c r="B58">
        <v>2506</v>
      </c>
      <c r="C58">
        <f t="shared" si="5"/>
        <v>2</v>
      </c>
      <c r="D58">
        <v>2506</v>
      </c>
      <c r="E58">
        <f t="shared" si="2"/>
        <v>2</v>
      </c>
      <c r="F58">
        <f t="shared" si="0"/>
        <v>0</v>
      </c>
      <c r="G58">
        <f t="shared" si="3"/>
        <v>0</v>
      </c>
    </row>
    <row r="59" spans="1:7" x14ac:dyDescent="0.15">
      <c r="A59" s="3">
        <v>54</v>
      </c>
      <c r="B59">
        <v>2531</v>
      </c>
      <c r="C59">
        <f t="shared" si="5"/>
        <v>25</v>
      </c>
      <c r="D59">
        <v>2531</v>
      </c>
      <c r="E59">
        <f t="shared" si="2"/>
        <v>25</v>
      </c>
      <c r="F59">
        <f t="shared" si="0"/>
        <v>0</v>
      </c>
      <c r="G59">
        <f t="shared" si="3"/>
        <v>0</v>
      </c>
    </row>
    <row r="60" spans="1:7" x14ac:dyDescent="0.15">
      <c r="A60" s="3">
        <v>55</v>
      </c>
      <c r="B60">
        <v>2531</v>
      </c>
      <c r="C60">
        <f t="shared" si="1"/>
        <v>0</v>
      </c>
      <c r="D60">
        <v>2531</v>
      </c>
      <c r="E60">
        <f t="shared" si="2"/>
        <v>0</v>
      </c>
      <c r="F60">
        <f t="shared" si="0"/>
        <v>0</v>
      </c>
      <c r="G60">
        <f t="shared" si="3"/>
        <v>0</v>
      </c>
    </row>
    <row r="61" spans="1:7" x14ac:dyDescent="0.15">
      <c r="A61" s="3">
        <v>56</v>
      </c>
      <c r="B61">
        <v>2592</v>
      </c>
      <c r="C61">
        <f t="shared" si="5"/>
        <v>61</v>
      </c>
      <c r="D61">
        <v>2592</v>
      </c>
      <c r="E61">
        <f t="shared" si="2"/>
        <v>61</v>
      </c>
      <c r="F61">
        <f t="shared" si="0"/>
        <v>0</v>
      </c>
      <c r="G61">
        <f t="shared" si="3"/>
        <v>0</v>
      </c>
    </row>
    <row r="62" spans="1:7" x14ac:dyDescent="0.15">
      <c r="A62" s="3">
        <v>57</v>
      </c>
      <c r="B62">
        <v>2594</v>
      </c>
      <c r="C62">
        <f t="shared" si="5"/>
        <v>2</v>
      </c>
      <c r="D62">
        <v>2594</v>
      </c>
      <c r="E62">
        <f t="shared" si="2"/>
        <v>2</v>
      </c>
      <c r="F62">
        <f t="shared" si="0"/>
        <v>0</v>
      </c>
      <c r="G62">
        <f t="shared" si="3"/>
        <v>0</v>
      </c>
    </row>
    <row r="63" spans="1:7" x14ac:dyDescent="0.15">
      <c r="A63" s="3">
        <v>58</v>
      </c>
      <c r="B63">
        <v>2619</v>
      </c>
      <c r="C63">
        <f t="shared" si="1"/>
        <v>25</v>
      </c>
      <c r="D63">
        <v>2619</v>
      </c>
      <c r="E63">
        <f t="shared" si="2"/>
        <v>25</v>
      </c>
      <c r="F63">
        <f t="shared" si="0"/>
        <v>0</v>
      </c>
      <c r="G63">
        <f t="shared" si="3"/>
        <v>0</v>
      </c>
    </row>
    <row r="64" spans="1:7" x14ac:dyDescent="0.15">
      <c r="A64" s="3">
        <v>59</v>
      </c>
      <c r="B64">
        <v>2620</v>
      </c>
      <c r="C64">
        <f t="shared" si="5"/>
        <v>1</v>
      </c>
      <c r="D64">
        <v>2620</v>
      </c>
      <c r="E64">
        <f t="shared" si="2"/>
        <v>1</v>
      </c>
      <c r="F64">
        <f t="shared" si="0"/>
        <v>0</v>
      </c>
      <c r="G64">
        <f t="shared" si="3"/>
        <v>0</v>
      </c>
    </row>
    <row r="65" spans="1:7" x14ac:dyDescent="0.15">
      <c r="A65" s="3">
        <v>60</v>
      </c>
      <c r="B65">
        <v>2679</v>
      </c>
      <c r="C65">
        <f t="shared" si="5"/>
        <v>59</v>
      </c>
      <c r="D65">
        <v>2679</v>
      </c>
      <c r="E65">
        <f t="shared" si="2"/>
        <v>59</v>
      </c>
      <c r="F65">
        <f t="shared" si="0"/>
        <v>0</v>
      </c>
      <c r="G65">
        <f t="shared" si="3"/>
        <v>0</v>
      </c>
    </row>
    <row r="66" spans="1:7" x14ac:dyDescent="0.15">
      <c r="A66" s="3">
        <v>61</v>
      </c>
      <c r="B66">
        <v>2680</v>
      </c>
      <c r="C66">
        <f t="shared" si="1"/>
        <v>1</v>
      </c>
      <c r="D66">
        <v>2680</v>
      </c>
      <c r="E66">
        <f t="shared" si="2"/>
        <v>1</v>
      </c>
      <c r="F66">
        <f t="shared" ref="F66:F101" si="6">C66-E66</f>
        <v>0</v>
      </c>
      <c r="G66">
        <f t="shared" si="3"/>
        <v>0</v>
      </c>
    </row>
    <row r="67" spans="1:7" x14ac:dyDescent="0.15">
      <c r="A67" s="3">
        <v>62</v>
      </c>
      <c r="B67">
        <v>2709</v>
      </c>
      <c r="C67">
        <f t="shared" si="5"/>
        <v>29</v>
      </c>
      <c r="D67">
        <v>2709</v>
      </c>
      <c r="E67">
        <f t="shared" ref="E67:E101" si="7">D67-D66</f>
        <v>29</v>
      </c>
      <c r="F67">
        <f t="shared" si="6"/>
        <v>0</v>
      </c>
      <c r="G67">
        <f t="shared" ref="G67:G101" si="8">B67-D67</f>
        <v>0</v>
      </c>
    </row>
    <row r="68" spans="1:7" x14ac:dyDescent="0.15">
      <c r="A68" s="3">
        <v>63</v>
      </c>
      <c r="B68">
        <v>2709</v>
      </c>
      <c r="C68">
        <f t="shared" si="5"/>
        <v>0</v>
      </c>
      <c r="D68">
        <v>2709</v>
      </c>
      <c r="E68">
        <f t="shared" si="7"/>
        <v>0</v>
      </c>
      <c r="F68">
        <f t="shared" si="6"/>
        <v>0</v>
      </c>
      <c r="G68">
        <f t="shared" si="8"/>
        <v>0</v>
      </c>
    </row>
    <row r="69" spans="1:7" x14ac:dyDescent="0.15">
      <c r="A69" s="3">
        <v>64</v>
      </c>
      <c r="B69">
        <v>2764</v>
      </c>
      <c r="C69">
        <f t="shared" si="5"/>
        <v>55</v>
      </c>
      <c r="D69">
        <v>2764</v>
      </c>
      <c r="E69">
        <f t="shared" si="7"/>
        <v>55</v>
      </c>
      <c r="F69">
        <f t="shared" si="6"/>
        <v>0</v>
      </c>
      <c r="G69">
        <f t="shared" si="8"/>
        <v>0</v>
      </c>
    </row>
    <row r="70" spans="1:7" x14ac:dyDescent="0.15">
      <c r="A70" s="3">
        <v>65</v>
      </c>
      <c r="B70">
        <v>2765</v>
      </c>
      <c r="C70">
        <f t="shared" si="5"/>
        <v>1</v>
      </c>
      <c r="D70">
        <v>2765</v>
      </c>
      <c r="E70">
        <f t="shared" si="7"/>
        <v>1</v>
      </c>
      <c r="F70">
        <f t="shared" si="6"/>
        <v>0</v>
      </c>
      <c r="G70">
        <f t="shared" si="8"/>
        <v>0</v>
      </c>
    </row>
    <row r="71" spans="1:7" x14ac:dyDescent="0.15">
      <c r="A71" s="3">
        <v>66</v>
      </c>
      <c r="B71">
        <v>2794</v>
      </c>
      <c r="C71">
        <f t="shared" si="5"/>
        <v>29</v>
      </c>
      <c r="D71">
        <v>2794</v>
      </c>
      <c r="E71">
        <f t="shared" si="7"/>
        <v>29</v>
      </c>
      <c r="F71">
        <f t="shared" si="6"/>
        <v>0</v>
      </c>
      <c r="G71">
        <f t="shared" si="8"/>
        <v>0</v>
      </c>
    </row>
    <row r="72" spans="1:7" x14ac:dyDescent="0.15">
      <c r="A72" s="3">
        <v>67</v>
      </c>
      <c r="B72">
        <v>2794</v>
      </c>
      <c r="C72">
        <f t="shared" si="5"/>
        <v>0</v>
      </c>
      <c r="D72">
        <v>2794</v>
      </c>
      <c r="E72">
        <f t="shared" si="7"/>
        <v>0</v>
      </c>
      <c r="F72">
        <f t="shared" si="6"/>
        <v>0</v>
      </c>
      <c r="G72">
        <f t="shared" si="8"/>
        <v>0</v>
      </c>
    </row>
    <row r="73" spans="1:7" x14ac:dyDescent="0.15">
      <c r="A73" s="3">
        <v>68</v>
      </c>
      <c r="B73">
        <v>2850</v>
      </c>
      <c r="C73">
        <f t="shared" si="5"/>
        <v>56</v>
      </c>
      <c r="D73">
        <v>2850</v>
      </c>
      <c r="E73">
        <f t="shared" si="7"/>
        <v>56</v>
      </c>
      <c r="F73">
        <f t="shared" si="6"/>
        <v>0</v>
      </c>
      <c r="G73">
        <f t="shared" si="8"/>
        <v>0</v>
      </c>
    </row>
    <row r="74" spans="1:7" x14ac:dyDescent="0.15">
      <c r="A74" s="3">
        <v>69</v>
      </c>
      <c r="B74">
        <v>2852</v>
      </c>
      <c r="C74">
        <f t="shared" si="5"/>
        <v>2</v>
      </c>
      <c r="D74">
        <v>2852</v>
      </c>
      <c r="E74">
        <f t="shared" si="7"/>
        <v>2</v>
      </c>
      <c r="F74">
        <f t="shared" si="6"/>
        <v>0</v>
      </c>
      <c r="G74">
        <f t="shared" si="8"/>
        <v>0</v>
      </c>
    </row>
    <row r="75" spans="1:7" x14ac:dyDescent="0.15">
      <c r="A75" s="3">
        <v>70</v>
      </c>
      <c r="B75">
        <v>2881</v>
      </c>
      <c r="C75">
        <f t="shared" si="5"/>
        <v>29</v>
      </c>
      <c r="D75">
        <v>2881</v>
      </c>
      <c r="E75">
        <f t="shared" si="7"/>
        <v>29</v>
      </c>
      <c r="F75">
        <f t="shared" si="6"/>
        <v>0</v>
      </c>
      <c r="G75">
        <f t="shared" si="8"/>
        <v>0</v>
      </c>
    </row>
    <row r="76" spans="1:7" x14ac:dyDescent="0.15">
      <c r="A76" s="3">
        <v>71</v>
      </c>
      <c r="B76">
        <v>2882</v>
      </c>
      <c r="C76">
        <f t="shared" si="5"/>
        <v>1</v>
      </c>
      <c r="D76">
        <v>2882</v>
      </c>
      <c r="E76">
        <f t="shared" si="7"/>
        <v>1</v>
      </c>
      <c r="F76">
        <f t="shared" si="6"/>
        <v>0</v>
      </c>
      <c r="G76">
        <f t="shared" si="8"/>
        <v>0</v>
      </c>
    </row>
    <row r="77" spans="1:7" x14ac:dyDescent="0.15">
      <c r="A77" s="3">
        <v>72</v>
      </c>
      <c r="B77">
        <v>2937</v>
      </c>
      <c r="C77">
        <f t="shared" si="5"/>
        <v>55</v>
      </c>
      <c r="D77">
        <v>2937</v>
      </c>
      <c r="E77">
        <f t="shared" si="7"/>
        <v>55</v>
      </c>
      <c r="F77">
        <f t="shared" si="6"/>
        <v>0</v>
      </c>
      <c r="G77">
        <f t="shared" si="8"/>
        <v>0</v>
      </c>
    </row>
    <row r="78" spans="1:7" x14ac:dyDescent="0.15">
      <c r="A78" s="3">
        <v>73</v>
      </c>
      <c r="B78">
        <v>2939</v>
      </c>
      <c r="C78">
        <f t="shared" si="5"/>
        <v>2</v>
      </c>
      <c r="D78">
        <v>2939</v>
      </c>
      <c r="E78">
        <f t="shared" si="7"/>
        <v>2</v>
      </c>
      <c r="F78">
        <f t="shared" si="6"/>
        <v>0</v>
      </c>
      <c r="G78">
        <f t="shared" si="8"/>
        <v>0</v>
      </c>
    </row>
    <row r="79" spans="1:7" x14ac:dyDescent="0.15">
      <c r="A79" s="3">
        <v>74</v>
      </c>
      <c r="B79">
        <v>2964</v>
      </c>
      <c r="C79">
        <f t="shared" si="5"/>
        <v>25</v>
      </c>
      <c r="D79">
        <v>2967</v>
      </c>
      <c r="E79">
        <f t="shared" si="7"/>
        <v>28</v>
      </c>
      <c r="F79">
        <f t="shared" si="6"/>
        <v>-3</v>
      </c>
      <c r="G79">
        <f t="shared" si="8"/>
        <v>-3</v>
      </c>
    </row>
    <row r="80" spans="1:7" x14ac:dyDescent="0.15">
      <c r="A80" s="3">
        <v>75</v>
      </c>
      <c r="B80">
        <v>2966</v>
      </c>
      <c r="C80">
        <f t="shared" si="5"/>
        <v>2</v>
      </c>
      <c r="D80">
        <v>2967</v>
      </c>
      <c r="E80">
        <f t="shared" si="7"/>
        <v>0</v>
      </c>
      <c r="F80">
        <f t="shared" si="6"/>
        <v>2</v>
      </c>
      <c r="G80">
        <f t="shared" si="8"/>
        <v>-1</v>
      </c>
    </row>
    <row r="81" spans="1:7" x14ac:dyDescent="0.15">
      <c r="A81" s="3">
        <v>76</v>
      </c>
      <c r="B81">
        <v>3023</v>
      </c>
      <c r="C81">
        <f t="shared" si="5"/>
        <v>57</v>
      </c>
      <c r="D81">
        <v>3025</v>
      </c>
      <c r="E81">
        <f t="shared" si="7"/>
        <v>58</v>
      </c>
      <c r="F81">
        <f t="shared" si="6"/>
        <v>-1</v>
      </c>
      <c r="G81">
        <f t="shared" si="8"/>
        <v>-2</v>
      </c>
    </row>
    <row r="82" spans="1:7" x14ac:dyDescent="0.15">
      <c r="A82" s="3">
        <v>77</v>
      </c>
      <c r="B82">
        <v>3024</v>
      </c>
      <c r="C82">
        <f t="shared" si="5"/>
        <v>1</v>
      </c>
      <c r="D82">
        <v>3026</v>
      </c>
      <c r="E82">
        <f t="shared" si="7"/>
        <v>1</v>
      </c>
      <c r="F82">
        <f t="shared" si="6"/>
        <v>0</v>
      </c>
      <c r="G82">
        <f t="shared" si="8"/>
        <v>-2</v>
      </c>
    </row>
    <row r="83" spans="1:7" x14ac:dyDescent="0.15">
      <c r="A83" s="3">
        <v>78</v>
      </c>
      <c r="B83">
        <v>3049</v>
      </c>
      <c r="C83">
        <f t="shared" si="5"/>
        <v>25</v>
      </c>
      <c r="D83">
        <v>3054</v>
      </c>
      <c r="E83">
        <f t="shared" si="7"/>
        <v>28</v>
      </c>
      <c r="F83">
        <f t="shared" si="6"/>
        <v>-3</v>
      </c>
      <c r="G83">
        <f t="shared" si="8"/>
        <v>-5</v>
      </c>
    </row>
    <row r="84" spans="1:7" x14ac:dyDescent="0.15">
      <c r="A84" s="3">
        <v>79</v>
      </c>
      <c r="B84">
        <v>3049</v>
      </c>
      <c r="C84">
        <f t="shared" si="5"/>
        <v>0</v>
      </c>
      <c r="D84">
        <v>3055</v>
      </c>
      <c r="E84">
        <f t="shared" si="7"/>
        <v>1</v>
      </c>
      <c r="F84">
        <f t="shared" si="6"/>
        <v>-1</v>
      </c>
      <c r="G84">
        <f t="shared" si="8"/>
        <v>-6</v>
      </c>
    </row>
    <row r="85" spans="1:7" x14ac:dyDescent="0.15">
      <c r="A85" s="3">
        <v>80</v>
      </c>
      <c r="B85">
        <v>3108</v>
      </c>
      <c r="C85">
        <f t="shared" si="5"/>
        <v>59</v>
      </c>
      <c r="D85">
        <v>3110</v>
      </c>
      <c r="E85">
        <f t="shared" si="7"/>
        <v>55</v>
      </c>
      <c r="F85">
        <f t="shared" si="6"/>
        <v>4</v>
      </c>
      <c r="G85">
        <f t="shared" si="8"/>
        <v>-2</v>
      </c>
    </row>
    <row r="86" spans="1:7" x14ac:dyDescent="0.15">
      <c r="A86" s="3">
        <v>81</v>
      </c>
      <c r="B86">
        <v>3108</v>
      </c>
      <c r="C86">
        <f t="shared" si="5"/>
        <v>0</v>
      </c>
      <c r="D86">
        <v>3112</v>
      </c>
      <c r="E86">
        <f t="shared" si="7"/>
        <v>2</v>
      </c>
      <c r="F86">
        <f t="shared" si="6"/>
        <v>-2</v>
      </c>
      <c r="G86">
        <f t="shared" si="8"/>
        <v>-4</v>
      </c>
    </row>
    <row r="87" spans="1:7" x14ac:dyDescent="0.15">
      <c r="A87" s="3">
        <v>82</v>
      </c>
      <c r="B87">
        <v>3135</v>
      </c>
      <c r="C87">
        <f t="shared" si="5"/>
        <v>27</v>
      </c>
      <c r="D87">
        <v>3137</v>
      </c>
      <c r="E87">
        <f t="shared" si="7"/>
        <v>25</v>
      </c>
      <c r="F87">
        <f t="shared" si="6"/>
        <v>2</v>
      </c>
      <c r="G87">
        <f t="shared" si="8"/>
        <v>-2</v>
      </c>
    </row>
    <row r="88" spans="1:7" x14ac:dyDescent="0.15">
      <c r="A88" s="3">
        <v>83</v>
      </c>
      <c r="B88">
        <v>3136</v>
      </c>
      <c r="C88">
        <f t="shared" si="5"/>
        <v>1</v>
      </c>
      <c r="D88">
        <v>3139</v>
      </c>
      <c r="E88">
        <f t="shared" si="7"/>
        <v>2</v>
      </c>
      <c r="F88">
        <f t="shared" si="6"/>
        <v>-1</v>
      </c>
      <c r="G88">
        <f t="shared" si="8"/>
        <v>-3</v>
      </c>
    </row>
    <row r="89" spans="1:7" x14ac:dyDescent="0.15">
      <c r="A89" s="3">
        <v>84</v>
      </c>
      <c r="B89">
        <v>3192</v>
      </c>
      <c r="C89">
        <f t="shared" si="5"/>
        <v>56</v>
      </c>
      <c r="D89">
        <v>3195</v>
      </c>
      <c r="E89">
        <f t="shared" si="7"/>
        <v>56</v>
      </c>
      <c r="F89">
        <f t="shared" si="6"/>
        <v>0</v>
      </c>
      <c r="G89">
        <f t="shared" si="8"/>
        <v>-3</v>
      </c>
    </row>
    <row r="90" spans="1:7" x14ac:dyDescent="0.15">
      <c r="A90" s="3">
        <v>85</v>
      </c>
      <c r="B90">
        <v>3194</v>
      </c>
      <c r="C90">
        <f t="shared" si="5"/>
        <v>2</v>
      </c>
      <c r="D90">
        <v>3196</v>
      </c>
      <c r="E90">
        <f t="shared" si="7"/>
        <v>1</v>
      </c>
      <c r="F90">
        <f t="shared" si="6"/>
        <v>1</v>
      </c>
      <c r="G90">
        <f t="shared" si="8"/>
        <v>-2</v>
      </c>
    </row>
    <row r="91" spans="1:7" x14ac:dyDescent="0.15">
      <c r="A91" s="3">
        <v>86</v>
      </c>
      <c r="B91">
        <v>3219</v>
      </c>
      <c r="C91">
        <f t="shared" si="5"/>
        <v>25</v>
      </c>
      <c r="D91">
        <v>3221</v>
      </c>
      <c r="E91">
        <f t="shared" si="7"/>
        <v>25</v>
      </c>
      <c r="F91">
        <f t="shared" si="6"/>
        <v>0</v>
      </c>
      <c r="G91">
        <f t="shared" si="8"/>
        <v>-2</v>
      </c>
    </row>
    <row r="92" spans="1:7" x14ac:dyDescent="0.15">
      <c r="A92" s="3">
        <v>87</v>
      </c>
      <c r="B92">
        <v>3220</v>
      </c>
      <c r="C92">
        <f t="shared" si="5"/>
        <v>1</v>
      </c>
      <c r="D92">
        <v>3223</v>
      </c>
      <c r="E92">
        <f t="shared" si="7"/>
        <v>2</v>
      </c>
      <c r="F92">
        <f t="shared" si="6"/>
        <v>-1</v>
      </c>
      <c r="G92">
        <f t="shared" si="8"/>
        <v>-3</v>
      </c>
    </row>
    <row r="93" spans="1:7" x14ac:dyDescent="0.15">
      <c r="A93" s="3">
        <v>88</v>
      </c>
      <c r="B93">
        <v>3276</v>
      </c>
      <c r="C93">
        <f t="shared" si="5"/>
        <v>56</v>
      </c>
      <c r="D93">
        <v>3280</v>
      </c>
      <c r="E93">
        <f t="shared" si="7"/>
        <v>57</v>
      </c>
      <c r="F93">
        <f t="shared" si="6"/>
        <v>-1</v>
      </c>
      <c r="G93">
        <f t="shared" si="8"/>
        <v>-4</v>
      </c>
    </row>
    <row r="94" spans="1:7" x14ac:dyDescent="0.15">
      <c r="A94" s="3">
        <v>89</v>
      </c>
      <c r="B94">
        <v>3278</v>
      </c>
      <c r="C94">
        <f t="shared" ref="C94:C101" si="9">B94-B93</f>
        <v>2</v>
      </c>
      <c r="D94">
        <v>3281</v>
      </c>
      <c r="E94">
        <f t="shared" si="7"/>
        <v>1</v>
      </c>
      <c r="F94">
        <f t="shared" si="6"/>
        <v>1</v>
      </c>
      <c r="G94">
        <f t="shared" si="8"/>
        <v>-3</v>
      </c>
    </row>
    <row r="95" spans="1:7" x14ac:dyDescent="0.15">
      <c r="A95" s="3">
        <v>90</v>
      </c>
      <c r="B95">
        <v>3303</v>
      </c>
      <c r="C95">
        <f t="shared" si="9"/>
        <v>25</v>
      </c>
      <c r="D95">
        <v>3306</v>
      </c>
      <c r="E95">
        <f t="shared" si="7"/>
        <v>25</v>
      </c>
      <c r="F95">
        <f t="shared" si="6"/>
        <v>0</v>
      </c>
      <c r="G95">
        <f t="shared" si="8"/>
        <v>-3</v>
      </c>
    </row>
    <row r="96" spans="1:7" x14ac:dyDescent="0.15">
      <c r="A96" s="3">
        <v>91</v>
      </c>
      <c r="B96">
        <v>3304</v>
      </c>
      <c r="C96">
        <f t="shared" si="9"/>
        <v>1</v>
      </c>
      <c r="D96">
        <v>3307</v>
      </c>
      <c r="E96">
        <f t="shared" si="7"/>
        <v>1</v>
      </c>
      <c r="F96">
        <f t="shared" si="6"/>
        <v>0</v>
      </c>
      <c r="G96">
        <f t="shared" si="8"/>
        <v>-3</v>
      </c>
    </row>
    <row r="97" spans="1:7" x14ac:dyDescent="0.15">
      <c r="A97" s="3">
        <v>92</v>
      </c>
      <c r="B97">
        <v>3364</v>
      </c>
      <c r="C97">
        <f t="shared" si="9"/>
        <v>60</v>
      </c>
      <c r="D97">
        <v>3367</v>
      </c>
      <c r="E97">
        <f t="shared" si="7"/>
        <v>60</v>
      </c>
      <c r="F97">
        <f t="shared" si="6"/>
        <v>0</v>
      </c>
      <c r="G97">
        <f t="shared" si="8"/>
        <v>-3</v>
      </c>
    </row>
    <row r="98" spans="1:7" x14ac:dyDescent="0.15">
      <c r="A98" s="3">
        <v>93</v>
      </c>
      <c r="B98">
        <v>3366</v>
      </c>
      <c r="C98">
        <f t="shared" si="9"/>
        <v>2</v>
      </c>
      <c r="D98">
        <v>3368</v>
      </c>
      <c r="E98">
        <f t="shared" si="7"/>
        <v>1</v>
      </c>
      <c r="F98">
        <f t="shared" si="6"/>
        <v>1</v>
      </c>
      <c r="G98">
        <f t="shared" si="8"/>
        <v>-2</v>
      </c>
    </row>
    <row r="99" spans="1:7" x14ac:dyDescent="0.15">
      <c r="A99" s="3">
        <v>94</v>
      </c>
      <c r="B99">
        <v>3391</v>
      </c>
      <c r="C99">
        <f t="shared" si="9"/>
        <v>25</v>
      </c>
      <c r="D99">
        <v>3393</v>
      </c>
      <c r="E99">
        <f t="shared" si="7"/>
        <v>25</v>
      </c>
      <c r="F99">
        <f t="shared" si="6"/>
        <v>0</v>
      </c>
      <c r="G99">
        <f t="shared" si="8"/>
        <v>-2</v>
      </c>
    </row>
    <row r="100" spans="1:7" x14ac:dyDescent="0.15">
      <c r="A100" s="3">
        <v>95</v>
      </c>
      <c r="B100">
        <v>3392</v>
      </c>
      <c r="C100">
        <f t="shared" si="9"/>
        <v>1</v>
      </c>
      <c r="D100">
        <v>3393</v>
      </c>
      <c r="E100">
        <f t="shared" si="7"/>
        <v>0</v>
      </c>
      <c r="F100">
        <f t="shared" si="6"/>
        <v>1</v>
      </c>
      <c r="G100">
        <f t="shared" si="8"/>
        <v>-1</v>
      </c>
    </row>
    <row r="101" spans="1:7" x14ac:dyDescent="0.15">
      <c r="A101" s="7" t="s">
        <v>623</v>
      </c>
      <c r="B101">
        <v>3412</v>
      </c>
      <c r="C101">
        <f t="shared" si="9"/>
        <v>20</v>
      </c>
      <c r="D101">
        <v>3422</v>
      </c>
      <c r="E101">
        <f t="shared" si="7"/>
        <v>29</v>
      </c>
      <c r="F101">
        <f t="shared" si="6"/>
        <v>-9</v>
      </c>
      <c r="G101">
        <f t="shared" si="8"/>
        <v>-10</v>
      </c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古明地さとりの情操教育</vt:lpstr>
      <vt:lpstr>マウンテンオブエイプ</vt:lpstr>
      <vt:lpstr>Spring Crisis</vt:lpstr>
      <vt:lpstr>ROCK MAIDEN</vt:lpstr>
      <vt:lpstr>SMW</vt:lpstr>
      <vt:lpstr>DQ4</vt:lpstr>
      <vt:lpstr>DQ2</vt:lpstr>
      <vt:lpstr>Lv00-20 (no reset)</vt:lpstr>
      <vt:lpstr>SMB3</vt:lpstr>
      <vt:lpstr>弾幕アマノジャク</vt:lpstr>
      <vt:lpstr>DQ1</vt:lpstr>
      <vt:lpstr>KKSN1</vt:lpstr>
      <vt:lpstr>SML noB</vt:lpstr>
      <vt:lpstr>pants</vt:lpstr>
      <vt:lpstr>Marisala</vt:lpstr>
      <vt:lpstr>スコアアタック</vt:lpstr>
      <vt:lpstr>Lv00-20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krhs</dc:creator>
  <cp:lastModifiedBy>nobuaki kurahashi</cp:lastModifiedBy>
  <dcterms:created xsi:type="dcterms:W3CDTF">2018-03-29T10:22:55Z</dcterms:created>
  <dcterms:modified xsi:type="dcterms:W3CDTF">2024-11-18T21:03:55Z</dcterms:modified>
</cp:coreProperties>
</file>