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\MEGAsync\Udemy\The Web Developer Bootcamp\Test\Analyzer\test_files\New\"/>
    </mc:Choice>
  </mc:AlternateContent>
  <xr:revisionPtr revIDLastSave="0" documentId="13_ncr:1_{C5E73D32-6A7B-4110-82FF-9D05CB647246}" xr6:coauthVersionLast="47" xr6:coauthVersionMax="47" xr10:uidLastSave="{00000000-0000-0000-0000-000000000000}"/>
  <bookViews>
    <workbookView xWindow="-108" yWindow="-108" windowWidth="23256" windowHeight="12456" xr2:uid="{4CCC70B2-517A-46E5-A392-B988077ABEA7}"/>
  </bookViews>
  <sheets>
    <sheet name="Foglio1" sheetId="1" r:id="rId1"/>
    <sheet name="accounting_manual" sheetId="2" r:id="rId2"/>
    <sheet name="Foglio2" sheetId="3" r:id="rId3"/>
  </sheets>
  <externalReferences>
    <externalReference r:id="rId4"/>
  </externalReferences>
  <definedNames>
    <definedName name="_xlnm._FilterDatabase" localSheetId="0" hidden="1">Foglio1!$A$1:$I$131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4" i="1" l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33" i="1" l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L32" i="1"/>
  <c r="K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2" i="1"/>
  <c r="S54" i="1"/>
  <c r="S55" i="1"/>
  <c r="S56" i="1"/>
  <c r="S57" i="1"/>
  <c r="S58" i="1"/>
  <c r="Q57" i="1"/>
  <c r="P57" i="1"/>
  <c r="Q56" i="1"/>
  <c r="P56" i="1"/>
  <c r="U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2" i="1"/>
  <c r="R29" i="1"/>
  <c r="R30" i="1"/>
  <c r="R31" i="1"/>
  <c r="R28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L120" i="1" l="1"/>
  <c r="K120" i="1"/>
  <c r="L108" i="1"/>
  <c r="K108" i="1"/>
  <c r="L72" i="1"/>
  <c r="K72" i="1"/>
  <c r="K60" i="1"/>
  <c r="L60" i="1"/>
  <c r="K54" i="1"/>
  <c r="L54" i="1"/>
  <c r="K131" i="1"/>
  <c r="L131" i="1"/>
  <c r="K125" i="1"/>
  <c r="L125" i="1"/>
  <c r="K119" i="1"/>
  <c r="L119" i="1"/>
  <c r="L113" i="1"/>
  <c r="K113" i="1"/>
  <c r="L107" i="1"/>
  <c r="K107" i="1"/>
  <c r="K83" i="1"/>
  <c r="L83" i="1"/>
  <c r="L77" i="1"/>
  <c r="K77" i="1"/>
  <c r="K71" i="1"/>
  <c r="L71" i="1"/>
  <c r="K65" i="1"/>
  <c r="L65" i="1"/>
  <c r="K59" i="1"/>
  <c r="L59" i="1"/>
  <c r="L126" i="1"/>
  <c r="K126" i="1"/>
  <c r="L114" i="1"/>
  <c r="K114" i="1"/>
  <c r="L78" i="1"/>
  <c r="K78" i="1"/>
  <c r="L66" i="1"/>
  <c r="K66" i="1"/>
  <c r="K130" i="1"/>
  <c r="L130" i="1"/>
  <c r="K124" i="1"/>
  <c r="L124" i="1"/>
  <c r="K118" i="1"/>
  <c r="L118" i="1"/>
  <c r="K112" i="1"/>
  <c r="L112" i="1"/>
  <c r="K106" i="1"/>
  <c r="L106" i="1"/>
  <c r="K82" i="1"/>
  <c r="L82" i="1"/>
  <c r="K76" i="1"/>
  <c r="L76" i="1"/>
  <c r="K70" i="1"/>
  <c r="L70" i="1"/>
  <c r="L64" i="1"/>
  <c r="K64" i="1"/>
  <c r="L58" i="1"/>
  <c r="K58" i="1"/>
  <c r="L129" i="1"/>
  <c r="K129" i="1"/>
  <c r="L123" i="1"/>
  <c r="K123" i="1"/>
  <c r="L117" i="1"/>
  <c r="K117" i="1"/>
  <c r="L111" i="1"/>
  <c r="K111" i="1"/>
  <c r="L81" i="1"/>
  <c r="K81" i="1"/>
  <c r="L75" i="1"/>
  <c r="K75" i="1"/>
  <c r="L69" i="1"/>
  <c r="K69" i="1"/>
  <c r="K63" i="1"/>
  <c r="L63" i="1"/>
  <c r="L57" i="1"/>
  <c r="K57" i="1"/>
  <c r="L128" i="1"/>
  <c r="K128" i="1"/>
  <c r="L122" i="1"/>
  <c r="K122" i="1"/>
  <c r="K116" i="1"/>
  <c r="L116" i="1"/>
  <c r="K110" i="1"/>
  <c r="L110" i="1"/>
  <c r="K80" i="1"/>
  <c r="L80" i="1"/>
  <c r="L74" i="1"/>
  <c r="K74" i="1"/>
  <c r="K68" i="1"/>
  <c r="L68" i="1"/>
  <c r="K62" i="1"/>
  <c r="L62" i="1"/>
  <c r="K56" i="1"/>
  <c r="L56" i="1"/>
  <c r="K127" i="1"/>
  <c r="L127" i="1"/>
  <c r="K121" i="1"/>
  <c r="L121" i="1"/>
  <c r="K115" i="1"/>
  <c r="L115" i="1"/>
  <c r="K109" i="1"/>
  <c r="L109" i="1"/>
  <c r="K79" i="1"/>
  <c r="L79" i="1"/>
  <c r="K73" i="1"/>
  <c r="L73" i="1"/>
  <c r="K67" i="1"/>
  <c r="L67" i="1"/>
  <c r="L61" i="1"/>
  <c r="K61" i="1"/>
  <c r="L55" i="1"/>
  <c r="K55" i="1"/>
  <c r="L2" i="1"/>
  <c r="L3" i="1"/>
  <c r="K4" i="1"/>
  <c r="K5" i="1"/>
  <c r="L6" i="1"/>
  <c r="K7" i="1"/>
  <c r="K8" i="1"/>
  <c r="L9" i="1"/>
  <c r="K10" i="1"/>
  <c r="K11" i="1"/>
  <c r="L12" i="1"/>
  <c r="K13" i="1"/>
  <c r="K14" i="1"/>
  <c r="L15" i="1"/>
  <c r="K16" i="1"/>
  <c r="K17" i="1"/>
  <c r="L18" i="1"/>
  <c r="K19" i="1"/>
  <c r="K20" i="1"/>
  <c r="L21" i="1"/>
  <c r="K22" i="1"/>
  <c r="K23" i="1"/>
  <c r="L24" i="1"/>
  <c r="K25" i="1"/>
  <c r="K26" i="1"/>
  <c r="L27" i="1"/>
  <c r="K28" i="1"/>
  <c r="K29" i="1"/>
  <c r="L30" i="1"/>
  <c r="K31" i="1"/>
  <c r="U124" i="1" l="1"/>
  <c r="L28" i="1"/>
  <c r="L22" i="1"/>
  <c r="L16" i="1"/>
  <c r="L10" i="1"/>
  <c r="L4" i="1"/>
  <c r="K30" i="1"/>
  <c r="K24" i="1"/>
  <c r="K18" i="1"/>
  <c r="K12" i="1"/>
  <c r="K6" i="1"/>
  <c r="K2" i="1"/>
  <c r="L29" i="1"/>
  <c r="L26" i="1"/>
  <c r="L23" i="1"/>
  <c r="L20" i="1"/>
  <c r="L17" i="1"/>
  <c r="L14" i="1"/>
  <c r="L11" i="1"/>
  <c r="L8" i="1"/>
  <c r="L5" i="1"/>
  <c r="K27" i="1"/>
  <c r="K21" i="1"/>
  <c r="K15" i="1"/>
  <c r="K9" i="1"/>
  <c r="K3" i="1"/>
  <c r="L31" i="1"/>
  <c r="L25" i="1"/>
  <c r="L19" i="1"/>
  <c r="L13" i="1"/>
  <c r="L7" i="1"/>
</calcChain>
</file>

<file path=xl/sharedStrings.xml><?xml version="1.0" encoding="utf-8"?>
<sst xmlns="http://schemas.openxmlformats.org/spreadsheetml/2006/main" count="1337" uniqueCount="214">
  <si>
    <t>debit_account</t>
  </si>
  <si>
    <t>debit_account_description</t>
  </si>
  <si>
    <t>credit_account</t>
  </si>
  <si>
    <t>credit_account_description</t>
  </si>
  <si>
    <t>frequency</t>
  </si>
  <si>
    <t>min_amount</t>
  </si>
  <si>
    <t>max_amount</t>
  </si>
  <si>
    <t>0011000020</t>
  </si>
  <si>
    <t>Software</t>
  </si>
  <si>
    <t>0011000030</t>
  </si>
  <si>
    <t>Trademark</t>
  </si>
  <si>
    <t>0011000040</t>
  </si>
  <si>
    <t>0011000050</t>
  </si>
  <si>
    <t>Plots</t>
  </si>
  <si>
    <t>Buildings for instrumental use</t>
  </si>
  <si>
    <t>0011000060</t>
  </si>
  <si>
    <t>0011000070</t>
  </si>
  <si>
    <t>0011000080</t>
  </si>
  <si>
    <t>0011000090</t>
  </si>
  <si>
    <t>Phones</t>
  </si>
  <si>
    <t>Computers</t>
  </si>
  <si>
    <t>Machineries</t>
  </si>
  <si>
    <t>Forniture</t>
  </si>
  <si>
    <t>Buildings investments</t>
  </si>
  <si>
    <t>Mathematical reserves reinsurance</t>
  </si>
  <si>
    <t>Change in claims to be paid reserve reinsurance</t>
  </si>
  <si>
    <t>0049000010</t>
  </si>
  <si>
    <t>Premiums ceded</t>
  </si>
  <si>
    <t>Claims to be paid reserve reinsurance</t>
  </si>
  <si>
    <t>0049000110</t>
  </si>
  <si>
    <t>Change in claims to be paid reserve</t>
  </si>
  <si>
    <t>Euro government bonds AC</t>
  </si>
  <si>
    <t>Euro high yield bonds AC</t>
  </si>
  <si>
    <t>0059000170</t>
  </si>
  <si>
    <t>Valuation gains on AC assets</t>
  </si>
  <si>
    <t>0049000190</t>
  </si>
  <si>
    <t>Valuation losses on AC assets</t>
  </si>
  <si>
    <t>Euro government bonds FVTOCI</t>
  </si>
  <si>
    <t>Euro high yield bonds FVTOCI</t>
  </si>
  <si>
    <t>0059000160</t>
  </si>
  <si>
    <t>Valuation gains on FVTOCI assets</t>
  </si>
  <si>
    <t>0049000180</t>
  </si>
  <si>
    <t>Valuation losses on FVTOCI assets</t>
  </si>
  <si>
    <t>0021000050</t>
  </si>
  <si>
    <t>FVTOCI reserve</t>
  </si>
  <si>
    <t>Euroequity fund dynamic</t>
  </si>
  <si>
    <t>Eurobond fund balanced</t>
  </si>
  <si>
    <t>Eurobond fund opportunity</t>
  </si>
  <si>
    <t>Country fund</t>
  </si>
  <si>
    <t>Opportunity fund</t>
  </si>
  <si>
    <t>Sector fund</t>
  </si>
  <si>
    <t>Equity step fund</t>
  </si>
  <si>
    <t>Bond short term fund</t>
  </si>
  <si>
    <t>Stability fund</t>
  </si>
  <si>
    <t>Challenge fund</t>
  </si>
  <si>
    <t>Tax benefit fund</t>
  </si>
  <si>
    <t>0059000010</t>
  </si>
  <si>
    <t>Premiums individual policies</t>
  </si>
  <si>
    <t>0021000080</t>
  </si>
  <si>
    <t>0021000090</t>
  </si>
  <si>
    <t>Mathematical reserves unit linked</t>
  </si>
  <si>
    <t>Mathematical reserves index linked</t>
  </si>
  <si>
    <t>0049000080</t>
  </si>
  <si>
    <t>Change in mathematical reserves unit linked</t>
  </si>
  <si>
    <t>0049000090</t>
  </si>
  <si>
    <t>Change in mathematical reserves index linked</t>
  </si>
  <si>
    <t>Claims reimbursed</t>
  </si>
  <si>
    <t>Other receivables</t>
  </si>
  <si>
    <t>0059000180</t>
  </si>
  <si>
    <t>Other technical revenues</t>
  </si>
  <si>
    <t>0011000350</t>
  </si>
  <si>
    <t>0011000120</t>
  </si>
  <si>
    <t>0011000100</t>
  </si>
  <si>
    <t>0011000110</t>
  </si>
  <si>
    <t>0011000140</t>
  </si>
  <si>
    <t>0011000150</t>
  </si>
  <si>
    <t>0011000160</t>
  </si>
  <si>
    <t>0011000170</t>
  </si>
  <si>
    <t>0011000180</t>
  </si>
  <si>
    <t>0011000190</t>
  </si>
  <si>
    <t>0011000200</t>
  </si>
  <si>
    <t>0011000210</t>
  </si>
  <si>
    <t>0011000220</t>
  </si>
  <si>
    <t>0011000230</t>
  </si>
  <si>
    <t>0011000250</t>
  </si>
  <si>
    <t>0011000260</t>
  </si>
  <si>
    <t>0011000270</t>
  </si>
  <si>
    <t>0011000280</t>
  </si>
  <si>
    <t>0011000290</t>
  </si>
  <si>
    <t>Change in mathematical reserves reinsurance</t>
  </si>
  <si>
    <t>0021000110</t>
  </si>
  <si>
    <t>Claims to be paid reserve</t>
  </si>
  <si>
    <t>0021000140</t>
  </si>
  <si>
    <t>Debts to agents</t>
  </si>
  <si>
    <t>0021000160</t>
  </si>
  <si>
    <t>Debts to suppliers</t>
  </si>
  <si>
    <t>0049000300</t>
  </si>
  <si>
    <t>General services</t>
  </si>
  <si>
    <t>0049000290</t>
  </si>
  <si>
    <t>IT systems</t>
  </si>
  <si>
    <t>0049000320</t>
  </si>
  <si>
    <t>Agent costs</t>
  </si>
  <si>
    <t>0021000190</t>
  </si>
  <si>
    <t>Employees bonus provision</t>
  </si>
  <si>
    <t>0021000200</t>
  </si>
  <si>
    <t>Other liabilities</t>
  </si>
  <si>
    <t>0049000260</t>
  </si>
  <si>
    <t>Production bonus</t>
  </si>
  <si>
    <t>0059000040</t>
  </si>
  <si>
    <t>Commission income</t>
  </si>
  <si>
    <t>0059000050</t>
  </si>
  <si>
    <t>0059000060</t>
  </si>
  <si>
    <t>Dividends</t>
  </si>
  <si>
    <t>Coupons</t>
  </si>
  <si>
    <t>0059000090</t>
  </si>
  <si>
    <t>0059000100</t>
  </si>
  <si>
    <t>Negotiation income</t>
  </si>
  <si>
    <t>Negotiation costs</t>
  </si>
  <si>
    <t>0059000070</t>
  </si>
  <si>
    <t>Valuation income</t>
  </si>
  <si>
    <t>0049000020</t>
  </si>
  <si>
    <t>Valutation costs</t>
  </si>
  <si>
    <t>0059000080</t>
  </si>
  <si>
    <t>0049000030</t>
  </si>
  <si>
    <t>Interest income on FVTOCI assets</t>
  </si>
  <si>
    <t>Interest income on AC assets</t>
  </si>
  <si>
    <t>0059000110</t>
  </si>
  <si>
    <t>Rent on properties</t>
  </si>
  <si>
    <t>0059000120</t>
  </si>
  <si>
    <t>0059000130</t>
  </si>
  <si>
    <t>Negotiation gains on FVTOCI assets</t>
  </si>
  <si>
    <t>Negotiation gains on AC assets</t>
  </si>
  <si>
    <t>0059000140</t>
  </si>
  <si>
    <t>0049000040</t>
  </si>
  <si>
    <t>0049000050</t>
  </si>
  <si>
    <t>0049000060</t>
  </si>
  <si>
    <t>0049000070</t>
  </si>
  <si>
    <t>Claims individual policies</t>
  </si>
  <si>
    <t>Claims collective policies</t>
  </si>
  <si>
    <t>Surrenders individual policies</t>
  </si>
  <si>
    <t>Surrenders collective policies</t>
  </si>
  <si>
    <t>Annuities individual policies</t>
  </si>
  <si>
    <t>Annuities collective policies</t>
  </si>
  <si>
    <t>0049000150</t>
  </si>
  <si>
    <t>0049000160</t>
  </si>
  <si>
    <t>Interest costs on FVTOCI assets</t>
  </si>
  <si>
    <t>Interest costs on AC assets</t>
  </si>
  <si>
    <t>0049000170</t>
  </si>
  <si>
    <t>Properties manteinance costs</t>
  </si>
  <si>
    <t>Negotiation losses on FVTOCI assets</t>
  </si>
  <si>
    <t>Negotiation losses on AC assets</t>
  </si>
  <si>
    <t>0049000200</t>
  </si>
  <si>
    <t>0049000220</t>
  </si>
  <si>
    <t>0049000230</t>
  </si>
  <si>
    <t>0049000240</t>
  </si>
  <si>
    <t>Acquisition expenses</t>
  </si>
  <si>
    <t>Rappels</t>
  </si>
  <si>
    <t>Acquisition fees individual policies</t>
  </si>
  <si>
    <t>Securities custody expenses</t>
  </si>
  <si>
    <t>0049000270</t>
  </si>
  <si>
    <t>0049000280</t>
  </si>
  <si>
    <t>0049000310</t>
  </si>
  <si>
    <t>0049000330</t>
  </si>
  <si>
    <t>0049000340</t>
  </si>
  <si>
    <t>0049000350</t>
  </si>
  <si>
    <t>0049000360</t>
  </si>
  <si>
    <t>0049000370</t>
  </si>
  <si>
    <t>0049000380</t>
  </si>
  <si>
    <t>Employees remuneration</t>
  </si>
  <si>
    <t>Travel expenses</t>
  </si>
  <si>
    <t>Retirement provisions</t>
  </si>
  <si>
    <t>Consulting services</t>
  </si>
  <si>
    <t>Mailing costs</t>
  </si>
  <si>
    <t>Marketing costs</t>
  </si>
  <si>
    <t>Software costs</t>
  </si>
  <si>
    <t>Other banking costs</t>
  </si>
  <si>
    <t>0049000390</t>
  </si>
  <si>
    <t>Management fees</t>
  </si>
  <si>
    <t>0049000400</t>
  </si>
  <si>
    <t>Current taxes</t>
  </si>
  <si>
    <t>Check debit</t>
  </si>
  <si>
    <t>Check credit</t>
  </si>
  <si>
    <t>0011000380</t>
  </si>
  <si>
    <t>Santander bank account</t>
  </si>
  <si>
    <t>0011000390</t>
  </si>
  <si>
    <t>Unicredit bank account</t>
  </si>
  <si>
    <t>0011000400</t>
  </si>
  <si>
    <t>Intesa bank account</t>
  </si>
  <si>
    <t>0011000370</t>
  </si>
  <si>
    <t>Jpmorgan bank account</t>
  </si>
  <si>
    <t>0011000360</t>
  </si>
  <si>
    <t>Goldman sachs bank account</t>
  </si>
  <si>
    <t>Helper frequency</t>
  </si>
  <si>
    <t>0059000190</t>
  </si>
  <si>
    <t>0059000150</t>
  </si>
  <si>
    <t>0049000210</t>
  </si>
  <si>
    <t>0049000100</t>
  </si>
  <si>
    <t>0049000130</t>
  </si>
  <si>
    <t>Check total credit</t>
  </si>
  <si>
    <t>Check total balance</t>
  </si>
  <si>
    <t>Target</t>
  </si>
  <si>
    <t>acc_center</t>
  </si>
  <si>
    <t>Purchasing department</t>
  </si>
  <si>
    <t>Administration office</t>
  </si>
  <si>
    <t>Asset management office</t>
  </si>
  <si>
    <t>Actuarial office</t>
  </si>
  <si>
    <t>Technical accounting office</t>
  </si>
  <si>
    <t>cost_center</t>
  </si>
  <si>
    <t>0010</t>
  </si>
  <si>
    <t>0020</t>
  </si>
  <si>
    <t>0030</t>
  </si>
  <si>
    <t>Insurance</t>
  </si>
  <si>
    <t>Investment</t>
  </si>
  <si>
    <t>Misc.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</si>
</sst>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" fontId="0" fillId="0" borderId="0" xfId="0" applyNumberFormat="1"/>
    <xf numFmtId="0" fontId="0" fillId="0" borderId="0" xfId="0" applyFill="1"/>
    <xf numFmtId="49" fontId="0" fillId="0" borderId="0" xfId="0" applyNumberFormat="1" applyFill="1"/>
    <xf numFmtId="10" fontId="0" fillId="0" borderId="0" xfId="0" applyNumberFormat="1"/>
    <xf numFmtId="0" fontId="0" fillId="0" borderId="0" xfId="0" applyFont="1"/>
    <xf numFmtId="0" fontId="0" fillId="2" borderId="0" xfId="0" applyFill="1"/>
    <xf numFmtId="4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_of_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  <sheetName val="chart_of_accounts"/>
    </sheetNames>
    <sheetDataSet>
      <sheetData sheetId="0">
        <row r="1">
          <cell r="A1" t="str">
            <v>element</v>
          </cell>
          <cell r="B1" t="str">
            <v>category</v>
          </cell>
          <cell r="C1" t="str">
            <v>level_1</v>
          </cell>
          <cell r="D1" t="str">
            <v>level_2</v>
          </cell>
          <cell r="E1" t="str">
            <v>level_3</v>
          </cell>
          <cell r="F1" t="str">
            <v>level_4</v>
          </cell>
          <cell r="G1" t="str">
            <v>level_5</v>
          </cell>
          <cell r="H1" t="str">
            <v>Descrizione</v>
          </cell>
        </row>
        <row r="2">
          <cell r="A2" t="str">
            <v>1 - Intangible assets</v>
          </cell>
          <cell r="H2" t="str">
            <v/>
          </cell>
        </row>
        <row r="3">
          <cell r="A3" t="str">
            <v>1.1 - Goodwill</v>
          </cell>
          <cell r="H3" t="str">
            <v/>
          </cell>
        </row>
        <row r="4">
          <cell r="A4" t="str">
            <v>0011000010</v>
          </cell>
          <cell r="B4" t="str">
            <v>Total assets</v>
          </cell>
          <cell r="C4" t="str">
            <v>1 - Intangible assets</v>
          </cell>
          <cell r="D4" t="str">
            <v>1.1 - Goodwill</v>
          </cell>
          <cell r="H4" t="str">
            <v>Goodwill</v>
          </cell>
        </row>
        <row r="5">
          <cell r="A5" t="str">
            <v>0B11000010</v>
          </cell>
          <cell r="B5" t="str">
            <v>Total assets</v>
          </cell>
          <cell r="C5" t="str">
            <v>1 - Intangible assets</v>
          </cell>
          <cell r="D5" t="str">
            <v>1.1 - Goodwill</v>
          </cell>
          <cell r="H5" t="str">
            <v>Goodwill</v>
          </cell>
        </row>
        <row r="6">
          <cell r="A6" t="str">
            <v>1.2 - Other intangible assets</v>
          </cell>
          <cell r="H6" t="str">
            <v/>
          </cell>
        </row>
        <row r="7">
          <cell r="A7" t="str">
            <v>0011000020</v>
          </cell>
          <cell r="B7" t="str">
            <v>Total assets</v>
          </cell>
          <cell r="C7" t="str">
            <v>1 - Intangible assets</v>
          </cell>
          <cell r="D7" t="str">
            <v>1.2 - Other intangible assets</v>
          </cell>
          <cell r="H7" t="str">
            <v>Software</v>
          </cell>
        </row>
        <row r="8">
          <cell r="A8" t="str">
            <v>0011000030</v>
          </cell>
          <cell r="B8" t="str">
            <v>Total assets</v>
          </cell>
          <cell r="C8" t="str">
            <v>1 - Intangible assets</v>
          </cell>
          <cell r="D8" t="str">
            <v>1.2 - Other intangible assets</v>
          </cell>
          <cell r="H8" t="str">
            <v>Trademark</v>
          </cell>
        </row>
        <row r="9">
          <cell r="A9" t="str">
            <v>0B11000020</v>
          </cell>
          <cell r="B9" t="str">
            <v>Total assets</v>
          </cell>
          <cell r="C9" t="str">
            <v>1 - Intangible assets</v>
          </cell>
          <cell r="D9" t="str">
            <v>1.2 - Other intangible assets</v>
          </cell>
          <cell r="H9" t="str">
            <v>Software</v>
          </cell>
        </row>
        <row r="10">
          <cell r="A10" t="str">
            <v>0B11000030</v>
          </cell>
          <cell r="B10" t="str">
            <v>Total assets</v>
          </cell>
          <cell r="C10" t="str">
            <v>1 - Intangible assets</v>
          </cell>
          <cell r="D10" t="str">
            <v>1.2 - Other intangible assets</v>
          </cell>
          <cell r="H10" t="str">
            <v>Trademark</v>
          </cell>
        </row>
        <row r="11">
          <cell r="A11" t="str">
            <v>2 - Tangible assets</v>
          </cell>
          <cell r="H11" t="str">
            <v/>
          </cell>
        </row>
        <row r="12">
          <cell r="A12" t="str">
            <v>2.1 - Properties</v>
          </cell>
          <cell r="H12" t="str">
            <v/>
          </cell>
        </row>
        <row r="13">
          <cell r="A13" t="str">
            <v>0011000040</v>
          </cell>
          <cell r="B13" t="str">
            <v>Total assets</v>
          </cell>
          <cell r="C13" t="str">
            <v>2 - Tangible assets</v>
          </cell>
          <cell r="D13" t="str">
            <v>2.1 - Properties</v>
          </cell>
          <cell r="H13" t="str">
            <v>Plots</v>
          </cell>
        </row>
        <row r="14">
          <cell r="A14" t="str">
            <v>0011000050</v>
          </cell>
          <cell r="B14" t="str">
            <v>Total assets</v>
          </cell>
          <cell r="C14" t="str">
            <v>2 - Tangible assets</v>
          </cell>
          <cell r="D14" t="str">
            <v>2.1 - Properties</v>
          </cell>
          <cell r="H14" t="str">
            <v>Buildings for instrumental use</v>
          </cell>
        </row>
        <row r="15">
          <cell r="A15" t="str">
            <v>0B11000040</v>
          </cell>
          <cell r="B15" t="str">
            <v>Total assets</v>
          </cell>
          <cell r="C15" t="str">
            <v>2 - Tangible assets</v>
          </cell>
          <cell r="D15" t="str">
            <v>2.1 - Properties</v>
          </cell>
          <cell r="H15" t="str">
            <v>Plots</v>
          </cell>
        </row>
        <row r="16">
          <cell r="A16" t="str">
            <v>0B11000050</v>
          </cell>
          <cell r="B16" t="str">
            <v>Total assets</v>
          </cell>
          <cell r="C16" t="str">
            <v>2 - Tangible assets</v>
          </cell>
          <cell r="D16" t="str">
            <v>2.1 - Properties</v>
          </cell>
          <cell r="H16" t="str">
            <v>Buildings for instrumental use</v>
          </cell>
        </row>
        <row r="17">
          <cell r="A17" t="str">
            <v>2.2 - Other tangible assets</v>
          </cell>
          <cell r="H17" t="str">
            <v/>
          </cell>
        </row>
        <row r="18">
          <cell r="A18" t="str">
            <v>0011000060</v>
          </cell>
          <cell r="B18" t="str">
            <v>Total assets</v>
          </cell>
          <cell r="C18" t="str">
            <v>2 - Tangible assets</v>
          </cell>
          <cell r="D18" t="str">
            <v>2.2 - Other tangible assets</v>
          </cell>
          <cell r="H18" t="str">
            <v>Phones</v>
          </cell>
        </row>
        <row r="19">
          <cell r="A19" t="str">
            <v>0011000070</v>
          </cell>
          <cell r="B19" t="str">
            <v>Total assets</v>
          </cell>
          <cell r="C19" t="str">
            <v>2 - Tangible assets</v>
          </cell>
          <cell r="D19" t="str">
            <v>2.2 - Other tangible assets</v>
          </cell>
          <cell r="H19" t="str">
            <v>Computers</v>
          </cell>
        </row>
        <row r="20">
          <cell r="A20" t="str">
            <v>0011000080</v>
          </cell>
          <cell r="B20" t="str">
            <v>Total assets</v>
          </cell>
          <cell r="C20" t="str">
            <v>2 - Tangible assets</v>
          </cell>
          <cell r="D20" t="str">
            <v>2.2 - Other tangible assets</v>
          </cell>
          <cell r="H20" t="str">
            <v>Machineries</v>
          </cell>
        </row>
        <row r="21">
          <cell r="A21" t="str">
            <v>0011000090</v>
          </cell>
          <cell r="B21" t="str">
            <v>Total assets</v>
          </cell>
          <cell r="C21" t="str">
            <v>2 - Tangible assets</v>
          </cell>
          <cell r="D21" t="str">
            <v>2.2 - Other tangible assets</v>
          </cell>
          <cell r="H21" t="str">
            <v>Forniture</v>
          </cell>
        </row>
        <row r="22">
          <cell r="A22" t="str">
            <v>0B11000060</v>
          </cell>
          <cell r="B22" t="str">
            <v>Total assets</v>
          </cell>
          <cell r="C22" t="str">
            <v>2 - Tangible assets</v>
          </cell>
          <cell r="D22" t="str">
            <v>2.2 - Other tangible assets</v>
          </cell>
          <cell r="H22" t="str">
            <v>Phones</v>
          </cell>
        </row>
        <row r="23">
          <cell r="A23" t="str">
            <v>0B11000070</v>
          </cell>
          <cell r="B23" t="str">
            <v>Total assets</v>
          </cell>
          <cell r="C23" t="str">
            <v>2 - Tangible assets</v>
          </cell>
          <cell r="D23" t="str">
            <v>2.2 - Other tangible assets</v>
          </cell>
          <cell r="H23" t="str">
            <v>Computers</v>
          </cell>
        </row>
        <row r="24">
          <cell r="A24" t="str">
            <v>0B11000080</v>
          </cell>
          <cell r="B24" t="str">
            <v>Total assets</v>
          </cell>
          <cell r="C24" t="str">
            <v>2 - Tangible assets</v>
          </cell>
          <cell r="D24" t="str">
            <v>2.2 - Other tangible assets</v>
          </cell>
          <cell r="H24" t="str">
            <v>Machineries</v>
          </cell>
        </row>
        <row r="25">
          <cell r="A25" t="str">
            <v>0B11000090</v>
          </cell>
          <cell r="B25" t="str">
            <v>Total assets</v>
          </cell>
          <cell r="C25" t="str">
            <v>2 - Tangible assets</v>
          </cell>
          <cell r="D25" t="str">
            <v>2.2 - Other tangible assets</v>
          </cell>
          <cell r="H25" t="str">
            <v>Forniture</v>
          </cell>
        </row>
        <row r="26">
          <cell r="A26" t="str">
            <v>3 - Technical reserves borne by reinsurers</v>
          </cell>
          <cell r="H26" t="str">
            <v/>
          </cell>
        </row>
        <row r="27">
          <cell r="A27" t="str">
            <v>0011000100</v>
          </cell>
          <cell r="B27" t="str">
            <v>Total assets</v>
          </cell>
          <cell r="C27" t="str">
            <v>3 - Technical reserves borne by reinsurers</v>
          </cell>
          <cell r="H27" t="str">
            <v>Mathematical reserves reinsurance</v>
          </cell>
        </row>
        <row r="28">
          <cell r="A28" t="str">
            <v>0011000110</v>
          </cell>
          <cell r="B28" t="str">
            <v>Total assets</v>
          </cell>
          <cell r="C28" t="str">
            <v>3 - Technical reserves borne by reinsurers</v>
          </cell>
          <cell r="H28" t="str">
            <v>Claims to be paid reserve reinsurance</v>
          </cell>
        </row>
        <row r="29">
          <cell r="A29" t="str">
            <v>0B11000100</v>
          </cell>
          <cell r="B29" t="str">
            <v>Total assets</v>
          </cell>
          <cell r="C29" t="str">
            <v>3 - Technical reserves borne by reinsurers</v>
          </cell>
          <cell r="H29" t="str">
            <v>Mathematical reserves reinsurance</v>
          </cell>
        </row>
        <row r="30">
          <cell r="A30" t="str">
            <v>0B11000110</v>
          </cell>
          <cell r="B30" t="str">
            <v>Total assets</v>
          </cell>
          <cell r="C30" t="str">
            <v>3 - Technical reserves borne by reinsurers</v>
          </cell>
          <cell r="H30" t="str">
            <v>Claims to be paid reserve reinsurance</v>
          </cell>
        </row>
        <row r="31">
          <cell r="A31" t="str">
            <v>4 - Investments</v>
          </cell>
          <cell r="H31" t="str">
            <v/>
          </cell>
        </row>
        <row r="32">
          <cell r="A32" t="str">
            <v>4.1 - Property investments</v>
          </cell>
          <cell r="H32" t="str">
            <v/>
          </cell>
        </row>
        <row r="33">
          <cell r="A33" t="str">
            <v>0011000120</v>
          </cell>
          <cell r="B33" t="str">
            <v>Total assets</v>
          </cell>
          <cell r="C33" t="str">
            <v>4 - Investments</v>
          </cell>
          <cell r="D33" t="str">
            <v>4.1 - Property investments</v>
          </cell>
          <cell r="H33" t="str">
            <v>Buildings investments</v>
          </cell>
        </row>
        <row r="34">
          <cell r="A34" t="str">
            <v>0B11000120</v>
          </cell>
          <cell r="B34" t="str">
            <v>Total assets</v>
          </cell>
          <cell r="C34" t="str">
            <v>4 - Investments</v>
          </cell>
          <cell r="D34" t="str">
            <v>4.1 - Property investments</v>
          </cell>
          <cell r="H34" t="str">
            <v>Buildings investments</v>
          </cell>
        </row>
        <row r="35">
          <cell r="A35" t="str">
            <v>4.2 - Holdings in other entities</v>
          </cell>
          <cell r="H35" t="str">
            <v/>
          </cell>
        </row>
        <row r="36">
          <cell r="A36" t="str">
            <v>0011000130</v>
          </cell>
          <cell r="B36" t="str">
            <v>Total assets</v>
          </cell>
          <cell r="C36" t="str">
            <v>4 - Investments</v>
          </cell>
          <cell r="D36" t="str">
            <v>4.2 - Holdings in other entities</v>
          </cell>
          <cell r="H36" t="str">
            <v>Holdings in other entities</v>
          </cell>
        </row>
        <row r="37">
          <cell r="A37" t="str">
            <v>0B11000130</v>
          </cell>
          <cell r="B37" t="str">
            <v>Total assets</v>
          </cell>
          <cell r="C37" t="str">
            <v>4 - Investments</v>
          </cell>
          <cell r="D37" t="str">
            <v>4.2 - Holdings in other entities</v>
          </cell>
          <cell r="H37" t="str">
            <v>Holdings in other entities</v>
          </cell>
        </row>
        <row r="38">
          <cell r="A38" t="str">
            <v>4.3 - Investments held to maturity</v>
          </cell>
          <cell r="H38" t="str">
            <v/>
          </cell>
        </row>
        <row r="39">
          <cell r="A39" t="str">
            <v>0011000140</v>
          </cell>
          <cell r="B39" t="str">
            <v>Total assets</v>
          </cell>
          <cell r="C39" t="str">
            <v>4 - Investments</v>
          </cell>
          <cell r="D39" t="str">
            <v>4.3 - Investments held to maturity</v>
          </cell>
          <cell r="H39" t="str">
            <v>Euro government bonds AC</v>
          </cell>
        </row>
        <row r="40">
          <cell r="A40" t="str">
            <v>0011000150</v>
          </cell>
          <cell r="B40" t="str">
            <v>Total assets</v>
          </cell>
          <cell r="C40" t="str">
            <v>4 - Investments</v>
          </cell>
          <cell r="D40" t="str">
            <v>4.3 - Investments held to maturity</v>
          </cell>
          <cell r="H40" t="str">
            <v>Euro high yield bonds AC</v>
          </cell>
        </row>
        <row r="41">
          <cell r="A41" t="str">
            <v>0B11000140</v>
          </cell>
          <cell r="B41" t="str">
            <v>Total assets</v>
          </cell>
          <cell r="C41" t="str">
            <v>4 - Investments</v>
          </cell>
          <cell r="D41" t="str">
            <v>4.3 - Investments held to maturity</v>
          </cell>
          <cell r="H41" t="str">
            <v>Euro government bonds AC</v>
          </cell>
        </row>
        <row r="42">
          <cell r="A42" t="str">
            <v>0B11000150</v>
          </cell>
          <cell r="B42" t="str">
            <v>Total assets</v>
          </cell>
          <cell r="C42" t="str">
            <v>4 - Investments</v>
          </cell>
          <cell r="D42" t="str">
            <v>4.3 - Investments held to maturity</v>
          </cell>
          <cell r="H42" t="str">
            <v>Euro high yield bonds AC</v>
          </cell>
        </row>
        <row r="43">
          <cell r="A43" t="str">
            <v>4.4 - Financial assets at FVTOCI</v>
          </cell>
          <cell r="H43" t="str">
            <v/>
          </cell>
        </row>
        <row r="44">
          <cell r="A44" t="str">
            <v>0011000160</v>
          </cell>
          <cell r="B44" t="str">
            <v>Total assets</v>
          </cell>
          <cell r="C44" t="str">
            <v>4 - Investments</v>
          </cell>
          <cell r="D44" t="str">
            <v>4.4 - Loans and receivables</v>
          </cell>
          <cell r="H44" t="str">
            <v>Euro government bonds FVTOCI</v>
          </cell>
        </row>
        <row r="45">
          <cell r="A45" t="str">
            <v>0011000170</v>
          </cell>
          <cell r="B45" t="str">
            <v>Total assets</v>
          </cell>
          <cell r="C45" t="str">
            <v>4 - Investments</v>
          </cell>
          <cell r="D45" t="str">
            <v>4.4 - Loans and receivables</v>
          </cell>
          <cell r="H45" t="str">
            <v>Euro high yield bonds FVTOCI</v>
          </cell>
        </row>
        <row r="46">
          <cell r="A46" t="str">
            <v>0B11000160</v>
          </cell>
          <cell r="B46" t="str">
            <v>Total assets</v>
          </cell>
          <cell r="C46" t="str">
            <v>4 - Investments</v>
          </cell>
          <cell r="D46" t="str">
            <v>4.4 - Loans and receivables</v>
          </cell>
          <cell r="H46" t="str">
            <v>Euro government bonds FVTOCI</v>
          </cell>
        </row>
        <row r="47">
          <cell r="A47" t="str">
            <v>0B11000170</v>
          </cell>
          <cell r="B47" t="str">
            <v>Total assets</v>
          </cell>
          <cell r="C47" t="str">
            <v>4 - Investments</v>
          </cell>
          <cell r="D47" t="str">
            <v>4.4 - Loans and receivables</v>
          </cell>
          <cell r="H47" t="str">
            <v>Euro high yield bonds FVTOCI</v>
          </cell>
        </row>
        <row r="48">
          <cell r="A48" t="str">
            <v>4.5 - Financial assets at FVTPL</v>
          </cell>
          <cell r="H48" t="str">
            <v/>
          </cell>
        </row>
        <row r="49">
          <cell r="A49" t="str">
            <v>0011000180</v>
          </cell>
          <cell r="B49" t="str">
            <v>Total assets</v>
          </cell>
          <cell r="C49" t="str">
            <v>4 - Investments</v>
          </cell>
          <cell r="D49" t="str">
            <v>4.5 - Financial assets at FVTPL</v>
          </cell>
          <cell r="H49" t="str">
            <v>Euroequity fund dynamic</v>
          </cell>
        </row>
        <row r="50">
          <cell r="A50" t="str">
            <v>0011000190</v>
          </cell>
          <cell r="B50" t="str">
            <v>Total assets</v>
          </cell>
          <cell r="C50" t="str">
            <v>4 - Investments</v>
          </cell>
          <cell r="D50" t="str">
            <v>4.5 - Financial assets at FVTPL</v>
          </cell>
          <cell r="H50" t="str">
            <v>Eurobond fund balanced</v>
          </cell>
        </row>
        <row r="51">
          <cell r="A51" t="str">
            <v>0011000200</v>
          </cell>
          <cell r="B51" t="str">
            <v>Total assets</v>
          </cell>
          <cell r="C51" t="str">
            <v>4 - Investments</v>
          </cell>
          <cell r="D51" t="str">
            <v>4.5 - Financial assets at FVTPL</v>
          </cell>
          <cell r="H51" t="str">
            <v>Eurobond fund opportunity</v>
          </cell>
        </row>
        <row r="52">
          <cell r="A52" t="str">
            <v>0011000210</v>
          </cell>
          <cell r="B52" t="str">
            <v>Total assets</v>
          </cell>
          <cell r="C52" t="str">
            <v>4 - Investments</v>
          </cell>
          <cell r="D52" t="str">
            <v>4.5 - Financial assets at FVTPL</v>
          </cell>
          <cell r="H52" t="str">
            <v>Country fund</v>
          </cell>
        </row>
        <row r="53">
          <cell r="A53" t="str">
            <v>0011000220</v>
          </cell>
          <cell r="B53" t="str">
            <v>Total assets</v>
          </cell>
          <cell r="C53" t="str">
            <v>4 - Investments</v>
          </cell>
          <cell r="D53" t="str">
            <v>4.5 - Financial assets at FVTPL</v>
          </cell>
          <cell r="H53" t="str">
            <v>Opportunity fund</v>
          </cell>
        </row>
        <row r="54">
          <cell r="A54" t="str">
            <v>0011000230</v>
          </cell>
          <cell r="B54" t="str">
            <v>Total assets</v>
          </cell>
          <cell r="C54" t="str">
            <v>4 - Investments</v>
          </cell>
          <cell r="D54" t="str">
            <v>4.5 - Financial assets at FVTPL</v>
          </cell>
          <cell r="H54" t="str">
            <v>Sector fund</v>
          </cell>
        </row>
        <row r="55">
          <cell r="A55" t="str">
            <v>0011000240</v>
          </cell>
          <cell r="B55" t="str">
            <v>Total assets</v>
          </cell>
          <cell r="C55" t="str">
            <v>4 - Investments</v>
          </cell>
          <cell r="D55" t="str">
            <v>4.5 - Financial assets at FVTPL</v>
          </cell>
          <cell r="H55" t="str">
            <v>Fidelity equity fund</v>
          </cell>
        </row>
        <row r="56">
          <cell r="A56" t="str">
            <v>0011000250</v>
          </cell>
          <cell r="B56" t="str">
            <v>Total assets</v>
          </cell>
          <cell r="C56" t="str">
            <v>4 - Investments</v>
          </cell>
          <cell r="D56" t="str">
            <v>4.5 - Financial assets at FVTPL</v>
          </cell>
          <cell r="H56" t="str">
            <v>Equity step fund</v>
          </cell>
        </row>
        <row r="57">
          <cell r="A57" t="str">
            <v>0011000260</v>
          </cell>
          <cell r="B57" t="str">
            <v>Total assets</v>
          </cell>
          <cell r="C57" t="str">
            <v>4 - Investments</v>
          </cell>
          <cell r="D57" t="str">
            <v>4.5 - Financial assets at FVTPL</v>
          </cell>
          <cell r="H57" t="str">
            <v>Bond short term fund</v>
          </cell>
        </row>
        <row r="58">
          <cell r="A58" t="str">
            <v>0011000270</v>
          </cell>
          <cell r="B58" t="str">
            <v>Total assets</v>
          </cell>
          <cell r="C58" t="str">
            <v>4 - Investments</v>
          </cell>
          <cell r="D58" t="str">
            <v>4.5 - Financial assets at FVTPL</v>
          </cell>
          <cell r="H58" t="str">
            <v>Stability fund</v>
          </cell>
        </row>
        <row r="59">
          <cell r="A59" t="str">
            <v>0011000280</v>
          </cell>
          <cell r="B59" t="str">
            <v>Total assets</v>
          </cell>
          <cell r="C59" t="str">
            <v>4 - Investments</v>
          </cell>
          <cell r="D59" t="str">
            <v>4.5 - Financial assets at FVTPL</v>
          </cell>
          <cell r="H59" t="str">
            <v>Challenge fund</v>
          </cell>
        </row>
        <row r="60">
          <cell r="A60" t="str">
            <v>0011000290</v>
          </cell>
          <cell r="B60" t="str">
            <v>Total assets</v>
          </cell>
          <cell r="C60" t="str">
            <v>4 - Investments</v>
          </cell>
          <cell r="D60" t="str">
            <v>4.5 - Financial assets at FVTPL</v>
          </cell>
          <cell r="H60" t="str">
            <v>Tax benefit fund</v>
          </cell>
        </row>
        <row r="61">
          <cell r="A61" t="str">
            <v>0B11000180</v>
          </cell>
          <cell r="B61" t="str">
            <v>Total assets</v>
          </cell>
          <cell r="C61" t="str">
            <v>4 - Investments</v>
          </cell>
          <cell r="D61" t="str">
            <v>4.5 - Financial assets at FVTPL</v>
          </cell>
          <cell r="H61" t="str">
            <v>Euroequity fund dynamic</v>
          </cell>
        </row>
        <row r="62">
          <cell r="A62" t="str">
            <v>0B11000190</v>
          </cell>
          <cell r="B62" t="str">
            <v>Total assets</v>
          </cell>
          <cell r="C62" t="str">
            <v>4 - Investments</v>
          </cell>
          <cell r="D62" t="str">
            <v>4.5 - Financial assets at FVTPL</v>
          </cell>
          <cell r="H62" t="str">
            <v>Eurobond fund balanced</v>
          </cell>
        </row>
        <row r="63">
          <cell r="A63" t="str">
            <v>0B11000200</v>
          </cell>
          <cell r="B63" t="str">
            <v>Total assets</v>
          </cell>
          <cell r="C63" t="str">
            <v>4 - Investments</v>
          </cell>
          <cell r="D63" t="str">
            <v>4.5 - Financial assets at FVTPL</v>
          </cell>
          <cell r="H63" t="str">
            <v>Eurobond fund opportunity</v>
          </cell>
        </row>
        <row r="64">
          <cell r="A64" t="str">
            <v>0B11000210</v>
          </cell>
          <cell r="B64" t="str">
            <v>Total assets</v>
          </cell>
          <cell r="C64" t="str">
            <v>4 - Investments</v>
          </cell>
          <cell r="D64" t="str">
            <v>4.5 - Financial assets at FVTPL</v>
          </cell>
          <cell r="H64" t="str">
            <v>Country fund</v>
          </cell>
        </row>
        <row r="65">
          <cell r="A65" t="str">
            <v>0B11000220</v>
          </cell>
          <cell r="B65" t="str">
            <v>Total assets</v>
          </cell>
          <cell r="C65" t="str">
            <v>4 - Investments</v>
          </cell>
          <cell r="D65" t="str">
            <v>4.5 - Financial assets at FVTPL</v>
          </cell>
          <cell r="H65" t="str">
            <v>Opportunity fund</v>
          </cell>
        </row>
        <row r="66">
          <cell r="A66" t="str">
            <v>0B11000230</v>
          </cell>
          <cell r="B66" t="str">
            <v>Total assets</v>
          </cell>
          <cell r="C66" t="str">
            <v>4 - Investments</v>
          </cell>
          <cell r="D66" t="str">
            <v>4.5 - Financial assets at FVTPL</v>
          </cell>
          <cell r="H66" t="str">
            <v>Sector fund</v>
          </cell>
        </row>
        <row r="67">
          <cell r="A67" t="str">
            <v>0B11000240</v>
          </cell>
          <cell r="B67" t="str">
            <v>Total assets</v>
          </cell>
          <cell r="C67" t="str">
            <v>4 - Investments</v>
          </cell>
          <cell r="D67" t="str">
            <v>4.5 - Financial assets at FVTPL</v>
          </cell>
          <cell r="H67" t="str">
            <v>Fidelity equity fund</v>
          </cell>
        </row>
        <row r="68">
          <cell r="A68" t="str">
            <v>0B11000250</v>
          </cell>
          <cell r="B68" t="str">
            <v>Total assets</v>
          </cell>
          <cell r="C68" t="str">
            <v>4 - Investments</v>
          </cell>
          <cell r="D68" t="str">
            <v>4.5 - Financial assets at FVTPL</v>
          </cell>
          <cell r="H68" t="str">
            <v>Equity step fund</v>
          </cell>
        </row>
        <row r="69">
          <cell r="A69" t="str">
            <v>0B11000260</v>
          </cell>
          <cell r="B69" t="str">
            <v>Total assets</v>
          </cell>
          <cell r="C69" t="str">
            <v>4 - Investments</v>
          </cell>
          <cell r="D69" t="str">
            <v>4.5 - Financial assets at FVTPL</v>
          </cell>
          <cell r="H69" t="str">
            <v>Bond short term fund</v>
          </cell>
        </row>
        <row r="70">
          <cell r="A70" t="str">
            <v>0B11000270</v>
          </cell>
          <cell r="B70" t="str">
            <v>Total assets</v>
          </cell>
          <cell r="C70" t="str">
            <v>4 - Investments</v>
          </cell>
          <cell r="D70" t="str">
            <v>4.5 - Financial assets at FVTPL</v>
          </cell>
          <cell r="H70" t="str">
            <v>Stability fund</v>
          </cell>
        </row>
        <row r="71">
          <cell r="A71" t="str">
            <v>0B11000280</v>
          </cell>
          <cell r="B71" t="str">
            <v>Total assets</v>
          </cell>
          <cell r="C71" t="str">
            <v>4 - Investments</v>
          </cell>
          <cell r="D71" t="str">
            <v>4.5 - Financial assets at FVTPL</v>
          </cell>
          <cell r="H71" t="str">
            <v>Challenge fund</v>
          </cell>
        </row>
        <row r="72">
          <cell r="A72" t="str">
            <v>0B11000290</v>
          </cell>
          <cell r="B72" t="str">
            <v>Total assets</v>
          </cell>
          <cell r="C72" t="str">
            <v>4 - Investments</v>
          </cell>
          <cell r="D72" t="str">
            <v>4.5 - Financial assets at FVTPL</v>
          </cell>
          <cell r="H72" t="str">
            <v>Tax benefit fund</v>
          </cell>
        </row>
        <row r="73">
          <cell r="A73" t="str">
            <v>5 - Other receivables</v>
          </cell>
          <cell r="H73" t="str">
            <v/>
          </cell>
        </row>
        <row r="74">
          <cell r="A74" t="str">
            <v>5.1 - Receivables arising from direct insurance</v>
          </cell>
          <cell r="H74" t="str">
            <v/>
          </cell>
        </row>
        <row r="75">
          <cell r="A75" t="str">
            <v>0011000300</v>
          </cell>
          <cell r="B75" t="str">
            <v>Total assets</v>
          </cell>
          <cell r="C75" t="str">
            <v>5 - Other receivables</v>
          </cell>
          <cell r="D75" t="str">
            <v>5.1 - Receivables arising from direct insurance</v>
          </cell>
          <cell r="H75" t="str">
            <v>Receivables against policyholders</v>
          </cell>
        </row>
        <row r="76">
          <cell r="A76" t="str">
            <v>0B11000300</v>
          </cell>
          <cell r="B76" t="str">
            <v>Total assets</v>
          </cell>
          <cell r="C76" t="str">
            <v>5 - Other receivables</v>
          </cell>
          <cell r="D76" t="str">
            <v>5.1 - Receivables arising from direct insurance</v>
          </cell>
          <cell r="H76" t="str">
            <v>Receivables against policyholders</v>
          </cell>
        </row>
        <row r="77">
          <cell r="A77" t="str">
            <v>5.2 - Receivables arising from reinsurance</v>
          </cell>
          <cell r="H77" t="str">
            <v/>
          </cell>
        </row>
        <row r="78">
          <cell r="A78" t="str">
            <v>0011000310</v>
          </cell>
          <cell r="B78" t="str">
            <v>Total assets</v>
          </cell>
          <cell r="C78" t="str">
            <v>5 - Other receivables</v>
          </cell>
          <cell r="D78" t="str">
            <v>5.2 - Receivables arising from reinsurance</v>
          </cell>
          <cell r="H78" t="str">
            <v>Receivables against reinsurers</v>
          </cell>
        </row>
        <row r="79">
          <cell r="A79" t="str">
            <v>0B11000310</v>
          </cell>
          <cell r="B79" t="str">
            <v>Total assets</v>
          </cell>
          <cell r="C79" t="str">
            <v>5 - Other receivables</v>
          </cell>
          <cell r="D79" t="str">
            <v>5.2 - Receivables arising from reinsurance</v>
          </cell>
          <cell r="H79" t="str">
            <v>Receivables against reinsurers</v>
          </cell>
        </row>
        <row r="80">
          <cell r="A80" t="str">
            <v>5.3 - Other receivables</v>
          </cell>
          <cell r="H80" t="str">
            <v/>
          </cell>
        </row>
        <row r="81">
          <cell r="A81" t="str">
            <v>0011000320</v>
          </cell>
          <cell r="B81" t="str">
            <v>Total assets</v>
          </cell>
          <cell r="C81" t="str">
            <v>5 - Other receivables</v>
          </cell>
          <cell r="D81" t="str">
            <v>5.3 - Other receivables</v>
          </cell>
          <cell r="H81" t="str">
            <v>Receivables against other customers</v>
          </cell>
        </row>
        <row r="82">
          <cell r="A82" t="str">
            <v>0B11000320</v>
          </cell>
          <cell r="B82" t="str">
            <v>Total assets</v>
          </cell>
          <cell r="C82" t="str">
            <v>5 - Other receivables</v>
          </cell>
          <cell r="D82" t="str">
            <v>5.3 - Other receivables</v>
          </cell>
          <cell r="H82" t="str">
            <v>Receivables against other customers</v>
          </cell>
        </row>
        <row r="83">
          <cell r="A83" t="str">
            <v>6 - Other assets</v>
          </cell>
          <cell r="H83" t="str">
            <v/>
          </cell>
        </row>
        <row r="84">
          <cell r="A84" t="str">
            <v>6.1 - Non current assets</v>
          </cell>
          <cell r="H84" t="str">
            <v/>
          </cell>
        </row>
        <row r="85">
          <cell r="A85" t="str">
            <v>6.2 - Deferred acquisition costs</v>
          </cell>
          <cell r="H85" t="str">
            <v/>
          </cell>
        </row>
        <row r="86">
          <cell r="A86" t="str">
            <v>6.3 - Deferred tax assets</v>
          </cell>
          <cell r="H86" t="str">
            <v/>
          </cell>
        </row>
        <row r="87">
          <cell r="A87" t="str">
            <v>6.4 - Current tax assets</v>
          </cell>
          <cell r="H87" t="str">
            <v/>
          </cell>
        </row>
        <row r="88">
          <cell r="A88" t="str">
            <v>0011000330</v>
          </cell>
          <cell r="B88" t="str">
            <v>Total assets</v>
          </cell>
          <cell r="C88" t="str">
            <v>6 - Other assets</v>
          </cell>
          <cell r="D88" t="str">
            <v>6.4 - Current tax assets</v>
          </cell>
          <cell r="H88" t="str">
            <v>Receivables for mathematical reserves</v>
          </cell>
        </row>
        <row r="89">
          <cell r="A89" t="str">
            <v>0B11000330</v>
          </cell>
          <cell r="B89" t="str">
            <v>Total assets</v>
          </cell>
          <cell r="C89" t="str">
            <v>6 - Other assets</v>
          </cell>
          <cell r="D89" t="str">
            <v>6.4 - Current tax assets</v>
          </cell>
          <cell r="H89" t="str">
            <v>Receivables for mathematical reserves</v>
          </cell>
        </row>
        <row r="90">
          <cell r="A90" t="str">
            <v>6.5 - Other assets</v>
          </cell>
          <cell r="H90" t="str">
            <v/>
          </cell>
        </row>
        <row r="91">
          <cell r="A91" t="str">
            <v>0011000340</v>
          </cell>
          <cell r="B91" t="str">
            <v>Total assets</v>
          </cell>
          <cell r="C91" t="str">
            <v>6 - Other assets</v>
          </cell>
          <cell r="D91" t="str">
            <v>6.5 - Other assets</v>
          </cell>
          <cell r="H91" t="str">
            <v>Financial receivables against banks</v>
          </cell>
        </row>
        <row r="92">
          <cell r="A92" t="str">
            <v>0011000350</v>
          </cell>
          <cell r="B92" t="str">
            <v>Total assets</v>
          </cell>
          <cell r="C92" t="str">
            <v>6 - Other assets</v>
          </cell>
          <cell r="D92" t="str">
            <v>6.5 - Other assets</v>
          </cell>
          <cell r="H92" t="str">
            <v>Other receivables</v>
          </cell>
        </row>
        <row r="93">
          <cell r="A93" t="str">
            <v>0B11000340</v>
          </cell>
          <cell r="B93" t="str">
            <v>Total assets</v>
          </cell>
          <cell r="C93" t="str">
            <v>6 - Other assets</v>
          </cell>
          <cell r="D93" t="str">
            <v>6.5 - Other assets</v>
          </cell>
          <cell r="H93" t="str">
            <v>Financial receivables against banks</v>
          </cell>
        </row>
        <row r="94">
          <cell r="A94" t="str">
            <v>0B11000350</v>
          </cell>
          <cell r="B94" t="str">
            <v>Total assets</v>
          </cell>
          <cell r="C94" t="str">
            <v>6 - Other assets</v>
          </cell>
          <cell r="D94" t="str">
            <v>6.5 - Other assets</v>
          </cell>
          <cell r="H94" t="str">
            <v>Other receivables</v>
          </cell>
        </row>
        <row r="95">
          <cell r="A95" t="str">
            <v>7 - Cash and equivalents</v>
          </cell>
          <cell r="H95" t="str">
            <v/>
          </cell>
        </row>
        <row r="96">
          <cell r="A96" t="str">
            <v>0011000360</v>
          </cell>
          <cell r="B96" t="str">
            <v>Total assets</v>
          </cell>
          <cell r="C96" t="str">
            <v>7 - Cash and equivalents</v>
          </cell>
          <cell r="H96" t="str">
            <v>Goldman sachs bank account</v>
          </cell>
        </row>
        <row r="97">
          <cell r="A97" t="str">
            <v>0011000370</v>
          </cell>
          <cell r="B97" t="str">
            <v>Total assets</v>
          </cell>
          <cell r="C97" t="str">
            <v>7 - Cash and equivalents</v>
          </cell>
          <cell r="H97" t="str">
            <v>Jpmorgan bank account</v>
          </cell>
        </row>
        <row r="98">
          <cell r="A98" t="str">
            <v>0011000380</v>
          </cell>
          <cell r="B98" t="str">
            <v>Total assets</v>
          </cell>
          <cell r="C98" t="str">
            <v>7 - Cash and equivalents</v>
          </cell>
          <cell r="H98" t="str">
            <v>Santander bank account</v>
          </cell>
        </row>
        <row r="99">
          <cell r="A99" t="str">
            <v>0011000390</v>
          </cell>
          <cell r="B99" t="str">
            <v>Total assets</v>
          </cell>
          <cell r="C99" t="str">
            <v>7 - Cash and equivalents</v>
          </cell>
          <cell r="H99" t="str">
            <v>Unicredit bank account</v>
          </cell>
        </row>
        <row r="100">
          <cell r="A100" t="str">
            <v>0011000400</v>
          </cell>
          <cell r="B100" t="str">
            <v>Total assets</v>
          </cell>
          <cell r="C100" t="str">
            <v>7 - Cash and equivalents</v>
          </cell>
          <cell r="H100" t="str">
            <v>Intesa bank account</v>
          </cell>
        </row>
        <row r="101">
          <cell r="A101" t="str">
            <v>0B11000360</v>
          </cell>
          <cell r="B101" t="str">
            <v>Total assets</v>
          </cell>
          <cell r="C101" t="str">
            <v>7 - Cash and equivalents</v>
          </cell>
          <cell r="H101" t="str">
            <v>Goldman sachs bank account</v>
          </cell>
        </row>
        <row r="102">
          <cell r="A102" t="str">
            <v>0B11000370</v>
          </cell>
          <cell r="B102" t="str">
            <v>Total assets</v>
          </cell>
          <cell r="C102" t="str">
            <v>7 - Cash and equivalents</v>
          </cell>
          <cell r="H102" t="str">
            <v>Jpmorgan bank account</v>
          </cell>
        </row>
        <row r="103">
          <cell r="A103" t="str">
            <v>0B11000380</v>
          </cell>
          <cell r="B103" t="str">
            <v>Total assets</v>
          </cell>
          <cell r="C103" t="str">
            <v>7 - Cash and equivalents</v>
          </cell>
          <cell r="H103" t="str">
            <v>Santander bank account</v>
          </cell>
        </row>
        <row r="104">
          <cell r="A104" t="str">
            <v>0B11000390</v>
          </cell>
          <cell r="B104" t="str">
            <v>Total assets</v>
          </cell>
          <cell r="C104" t="str">
            <v>7 - Cash and equivalents</v>
          </cell>
          <cell r="H104" t="str">
            <v>Unicredit bank account</v>
          </cell>
        </row>
        <row r="105">
          <cell r="A105" t="str">
            <v>0B11000400</v>
          </cell>
          <cell r="B105" t="str">
            <v>Total assets</v>
          </cell>
          <cell r="C105" t="str">
            <v>7 - Cash and equivalents</v>
          </cell>
          <cell r="H105" t="str">
            <v>Intesa bank account</v>
          </cell>
        </row>
        <row r="106">
          <cell r="A106" t="str">
            <v>Total assets</v>
          </cell>
          <cell r="H106" t="str">
            <v/>
          </cell>
        </row>
        <row r="107">
          <cell r="A107" t="str">
            <v>1 - Equity</v>
          </cell>
          <cell r="H107" t="str">
            <v/>
          </cell>
        </row>
        <row r="108">
          <cell r="A108" t="str">
            <v>1.1 - Share capital</v>
          </cell>
          <cell r="H108" t="str">
            <v/>
          </cell>
        </row>
        <row r="109">
          <cell r="A109" t="str">
            <v>0021000010</v>
          </cell>
          <cell r="B109" t="str">
            <v>Total equity and liabilities</v>
          </cell>
          <cell r="C109" t="str">
            <v>1 - Equity</v>
          </cell>
          <cell r="D109" t="str">
            <v>1.1 - Share capital</v>
          </cell>
          <cell r="H109" t="str">
            <v>Share capital</v>
          </cell>
        </row>
        <row r="110">
          <cell r="A110" t="str">
            <v>0B21000010</v>
          </cell>
          <cell r="B110" t="str">
            <v>Total equity and liabilities</v>
          </cell>
          <cell r="C110" t="str">
            <v>1 - Equity</v>
          </cell>
          <cell r="D110" t="str">
            <v>1.1 - Share capital</v>
          </cell>
          <cell r="H110" t="str">
            <v>Share capital</v>
          </cell>
        </row>
        <row r="111">
          <cell r="A111" t="str">
            <v>1.2 - Other equity instruments</v>
          </cell>
          <cell r="H111" t="str">
            <v/>
          </cell>
        </row>
        <row r="112">
          <cell r="A112" t="str">
            <v>1.3 - Equity reserves</v>
          </cell>
          <cell r="H112" t="str">
            <v/>
          </cell>
        </row>
        <row r="113">
          <cell r="A113" t="str">
            <v>0021000020</v>
          </cell>
          <cell r="B113" t="str">
            <v>Total equity and liabilities</v>
          </cell>
          <cell r="C113" t="str">
            <v>1 - Equity</v>
          </cell>
          <cell r="D113" t="str">
            <v>1.3 - Equity reserves</v>
          </cell>
          <cell r="H113" t="str">
            <v>Equity reserves</v>
          </cell>
        </row>
        <row r="114">
          <cell r="A114" t="str">
            <v>0B21000020</v>
          </cell>
          <cell r="B114" t="str">
            <v>Total equity and liabilities</v>
          </cell>
          <cell r="C114" t="str">
            <v>1 - Equity</v>
          </cell>
          <cell r="D114" t="str">
            <v>1.3 - Equity reserves</v>
          </cell>
          <cell r="H114" t="str">
            <v>Equity reserves</v>
          </cell>
        </row>
        <row r="115">
          <cell r="A115" t="str">
            <v>1.4 - Surplus funds</v>
          </cell>
          <cell r="H115" t="str">
            <v/>
          </cell>
        </row>
        <row r="116">
          <cell r="A116" t="str">
            <v>0021000030</v>
          </cell>
          <cell r="B116" t="str">
            <v>Total equity and liabilities</v>
          </cell>
          <cell r="C116" t="str">
            <v>1 - Equity</v>
          </cell>
          <cell r="D116" t="str">
            <v>1.4 - Surplus funds</v>
          </cell>
          <cell r="H116" t="str">
            <v>Surplus funds</v>
          </cell>
        </row>
        <row r="117">
          <cell r="A117" t="str">
            <v>0B21000030</v>
          </cell>
          <cell r="B117" t="str">
            <v>Total equity and liabilities</v>
          </cell>
          <cell r="C117" t="str">
            <v>1 - Equity</v>
          </cell>
          <cell r="D117" t="str">
            <v>1.4 - Surplus funds</v>
          </cell>
          <cell r="H117" t="str">
            <v>Surplus funds</v>
          </cell>
        </row>
        <row r="118">
          <cell r="A118" t="str">
            <v>1.5 - Own shares</v>
          </cell>
          <cell r="H118" t="str">
            <v/>
          </cell>
        </row>
        <row r="119">
          <cell r="A119" t="str">
            <v>0021000040</v>
          </cell>
          <cell r="B119" t="str">
            <v>Total equity and liabilities</v>
          </cell>
          <cell r="C119" t="str">
            <v>1 - Equity</v>
          </cell>
          <cell r="D119" t="str">
            <v>1.5 - Own shares</v>
          </cell>
          <cell r="H119" t="str">
            <v>Own shares</v>
          </cell>
        </row>
        <row r="120">
          <cell r="A120" t="str">
            <v>0B21000040</v>
          </cell>
          <cell r="B120" t="str">
            <v>Total equity and liabilities</v>
          </cell>
          <cell r="C120" t="str">
            <v>1 - Equity</v>
          </cell>
          <cell r="D120" t="str">
            <v>1.5 - Own shares</v>
          </cell>
          <cell r="H120" t="str">
            <v>Own shares</v>
          </cell>
        </row>
        <row r="121">
          <cell r="A121" t="str">
            <v>1.6 - Exchange differences reserve</v>
          </cell>
          <cell r="H121" t="str">
            <v/>
          </cell>
        </row>
        <row r="122">
          <cell r="A122" t="str">
            <v>1.7 - Profit or loss on FVTOCI financial assets</v>
          </cell>
          <cell r="H122" t="str">
            <v/>
          </cell>
        </row>
        <row r="123">
          <cell r="A123" t="str">
            <v>0021000050</v>
          </cell>
          <cell r="B123" t="str">
            <v>Total equity and liabilities</v>
          </cell>
          <cell r="C123" t="str">
            <v>1 - Equity</v>
          </cell>
          <cell r="D123" t="str">
            <v>1.7 - Profit or loss on FVTOCI financial assets</v>
          </cell>
          <cell r="H123" t="str">
            <v>FVTOCI reserve</v>
          </cell>
        </row>
        <row r="124">
          <cell r="A124" t="str">
            <v>0B21000050</v>
          </cell>
          <cell r="B124" t="str">
            <v>Total equity and liabilities</v>
          </cell>
          <cell r="C124" t="str">
            <v>1 - Equity</v>
          </cell>
          <cell r="D124" t="str">
            <v>1.7 - Profit or loss on FVTOCI financial assets</v>
          </cell>
          <cell r="H124" t="str">
            <v>FVTOCI reserve</v>
          </cell>
        </row>
        <row r="125">
          <cell r="A125" t="str">
            <v>1.8 - Other profit or loss impacting equity</v>
          </cell>
          <cell r="H125" t="str">
            <v/>
          </cell>
        </row>
        <row r="126">
          <cell r="A126" t="str">
            <v>1.9 - Year profit</v>
          </cell>
          <cell r="H126" t="str">
            <v/>
          </cell>
        </row>
        <row r="127">
          <cell r="A127" t="str">
            <v>0021000060</v>
          </cell>
          <cell r="B127" t="str">
            <v>Total equity and liabilities</v>
          </cell>
          <cell r="C127" t="str">
            <v>1 - Equity</v>
          </cell>
          <cell r="D127" t="str">
            <v>1.9 - Year profit</v>
          </cell>
          <cell r="H127" t="str">
            <v>Year profit</v>
          </cell>
        </row>
        <row r="128">
          <cell r="A128" t="str">
            <v>0B21000060</v>
          </cell>
          <cell r="B128" t="str">
            <v>Total equity and liabilities</v>
          </cell>
          <cell r="C128" t="str">
            <v>1 - Equity</v>
          </cell>
          <cell r="D128" t="str">
            <v>1.9 - Year profit</v>
          </cell>
          <cell r="H128" t="str">
            <v>Year profit</v>
          </cell>
        </row>
        <row r="129">
          <cell r="A129" t="str">
            <v>2 - Provisions</v>
          </cell>
          <cell r="B129"/>
          <cell r="H129" t="str">
            <v/>
          </cell>
        </row>
        <row r="130">
          <cell r="A130" t="str">
            <v>0021000070</v>
          </cell>
          <cell r="B130" t="str">
            <v>Total equity and liabilities</v>
          </cell>
          <cell r="C130" t="str">
            <v>2 - Provisions</v>
          </cell>
          <cell r="H130" t="str">
            <v>Lawsuit provisions</v>
          </cell>
        </row>
        <row r="131">
          <cell r="A131" t="str">
            <v>0B21000070</v>
          </cell>
          <cell r="B131" t="str">
            <v>Total equity and liabilities</v>
          </cell>
          <cell r="C131" t="str">
            <v>2 - Provisions</v>
          </cell>
          <cell r="H131" t="str">
            <v>Lawsuit provisions</v>
          </cell>
        </row>
        <row r="132">
          <cell r="A132" t="str">
            <v>3 - Technical reserves</v>
          </cell>
          <cell r="B132"/>
          <cell r="H132" t="str">
            <v/>
          </cell>
        </row>
        <row r="133">
          <cell r="A133" t="str">
            <v>0021000080</v>
          </cell>
          <cell r="B133" t="str">
            <v>Total equity and liabilities</v>
          </cell>
          <cell r="C133" t="str">
            <v>3 - Technical reserves</v>
          </cell>
          <cell r="H133" t="str">
            <v>Mathematical reserves unit linked</v>
          </cell>
        </row>
        <row r="134">
          <cell r="A134" t="str">
            <v>0021000090</v>
          </cell>
          <cell r="B134" t="str">
            <v>Total equity and liabilities</v>
          </cell>
          <cell r="C134" t="str">
            <v>3 - Technical reserves</v>
          </cell>
          <cell r="H134" t="str">
            <v>Mathematical reserves index linked</v>
          </cell>
        </row>
        <row r="135">
          <cell r="A135" t="str">
            <v>0021000100</v>
          </cell>
          <cell r="B135" t="str">
            <v>Total equity and liabilities</v>
          </cell>
          <cell r="C135" t="str">
            <v>3 - Technical reserves</v>
          </cell>
          <cell r="H135" t="str">
            <v>Mathematical reserves term life</v>
          </cell>
        </row>
        <row r="136">
          <cell r="A136" t="str">
            <v>0021000110</v>
          </cell>
          <cell r="B136" t="str">
            <v>Total equity and liabilities</v>
          </cell>
          <cell r="C136" t="str">
            <v>3 - Technical reserves</v>
          </cell>
          <cell r="H136" t="str">
            <v>Claims to be paid reserve</v>
          </cell>
        </row>
        <row r="137">
          <cell r="A137" t="str">
            <v>0B21000080</v>
          </cell>
          <cell r="B137" t="str">
            <v>Total equity and liabilities</v>
          </cell>
          <cell r="C137" t="str">
            <v>3 - Technical reserves</v>
          </cell>
          <cell r="H137" t="str">
            <v>Mathematical reserves unit linked</v>
          </cell>
        </row>
        <row r="138">
          <cell r="A138" t="str">
            <v>0B21000090</v>
          </cell>
          <cell r="B138" t="str">
            <v>Total equity and liabilities</v>
          </cell>
          <cell r="C138" t="str">
            <v>3 - Technical reserves</v>
          </cell>
          <cell r="H138" t="str">
            <v>Mathematical reserves index linked</v>
          </cell>
        </row>
        <row r="139">
          <cell r="A139" t="str">
            <v>0B21000100</v>
          </cell>
          <cell r="B139" t="str">
            <v>Total equity and liabilities</v>
          </cell>
          <cell r="C139" t="str">
            <v>3 - Technical reserves</v>
          </cell>
          <cell r="H139" t="str">
            <v>Mathematical reserves term life</v>
          </cell>
        </row>
        <row r="140">
          <cell r="A140" t="str">
            <v>0B21000110</v>
          </cell>
          <cell r="B140" t="str">
            <v>Total equity and liabilities</v>
          </cell>
          <cell r="C140" t="str">
            <v>3 - Technical reserves</v>
          </cell>
          <cell r="H140" t="str">
            <v>Claims to be paid reserve</v>
          </cell>
        </row>
        <row r="141">
          <cell r="A141" t="str">
            <v>4 - Financial liabilities</v>
          </cell>
          <cell r="B141"/>
          <cell r="H141" t="str">
            <v/>
          </cell>
        </row>
        <row r="142">
          <cell r="A142" t="str">
            <v>4.1 - Financial liabilities at FVTPL</v>
          </cell>
          <cell r="B142"/>
          <cell r="H142" t="str">
            <v/>
          </cell>
        </row>
        <row r="143">
          <cell r="A143" t="str">
            <v>0021000120</v>
          </cell>
          <cell r="B143" t="str">
            <v>Total equity and liabilities</v>
          </cell>
          <cell r="C143" t="str">
            <v>4 - Financial liabilities</v>
          </cell>
          <cell r="D143" t="str">
            <v>4.1 - Financial liabilities at FVTPL</v>
          </cell>
          <cell r="H143" t="str">
            <v>Financial liabilities investment products</v>
          </cell>
        </row>
        <row r="144">
          <cell r="A144" t="str">
            <v>0B21000120</v>
          </cell>
          <cell r="B144" t="str">
            <v>Total equity and liabilities</v>
          </cell>
          <cell r="C144" t="str">
            <v>4 - Financial liabilities</v>
          </cell>
          <cell r="D144" t="str">
            <v>4.1 - Financial liabilities at FVTPL</v>
          </cell>
          <cell r="H144" t="str">
            <v>Financial liabilities investment products</v>
          </cell>
        </row>
        <row r="145">
          <cell r="A145" t="str">
            <v>4.2 - Other financial liabilities</v>
          </cell>
          <cell r="B145"/>
          <cell r="H145" t="str">
            <v/>
          </cell>
        </row>
        <row r="146">
          <cell r="A146" t="str">
            <v>0021000130</v>
          </cell>
          <cell r="B146" t="str">
            <v>Total equity and liabilities</v>
          </cell>
          <cell r="C146" t="str">
            <v>4 - Financial liabilities</v>
          </cell>
          <cell r="D146" t="str">
            <v>4.2 - Other financial liabilities</v>
          </cell>
          <cell r="H146" t="str">
            <v>Other financial liabilities</v>
          </cell>
        </row>
        <row r="147">
          <cell r="A147" t="str">
            <v>0B21000130</v>
          </cell>
          <cell r="B147" t="str">
            <v>Total equity and liabilities</v>
          </cell>
          <cell r="C147" t="str">
            <v>4 - Financial liabilities</v>
          </cell>
          <cell r="D147" t="str">
            <v>4.2 - Other financial liabilities</v>
          </cell>
          <cell r="H147" t="str">
            <v>Other financial liabilities</v>
          </cell>
        </row>
        <row r="148">
          <cell r="A148" t="str">
            <v>5 - Debts</v>
          </cell>
          <cell r="B148"/>
          <cell r="H148" t="str">
            <v/>
          </cell>
        </row>
        <row r="149">
          <cell r="A149" t="str">
            <v>5.1 - Debts arising from direct insurance</v>
          </cell>
          <cell r="B149"/>
          <cell r="H149" t="str">
            <v/>
          </cell>
        </row>
        <row r="150">
          <cell r="A150" t="str">
            <v>0021000140</v>
          </cell>
          <cell r="B150" t="str">
            <v>Total equity and liabilities</v>
          </cell>
          <cell r="C150" t="str">
            <v>5 - Debts</v>
          </cell>
          <cell r="D150" t="str">
            <v>5.1 - Debts arising from direct insurance</v>
          </cell>
          <cell r="H150" t="str">
            <v>Debts to agents</v>
          </cell>
        </row>
        <row r="151">
          <cell r="A151" t="str">
            <v>0B21000140</v>
          </cell>
          <cell r="B151" t="str">
            <v>Total equity and liabilities</v>
          </cell>
          <cell r="C151" t="str">
            <v>5 - Debts</v>
          </cell>
          <cell r="D151" t="str">
            <v>5.1 - Debts arising from direct insurance</v>
          </cell>
          <cell r="H151" t="str">
            <v>Debts to agents</v>
          </cell>
        </row>
        <row r="152">
          <cell r="A152" t="str">
            <v>5.2 - Debts arising from reinsurance</v>
          </cell>
          <cell r="B152"/>
          <cell r="H152" t="str">
            <v/>
          </cell>
        </row>
        <row r="153">
          <cell r="A153" t="str">
            <v>0021000150</v>
          </cell>
          <cell r="B153" t="str">
            <v>Total equity and liabilities</v>
          </cell>
          <cell r="C153" t="str">
            <v>5 - Debts</v>
          </cell>
          <cell r="D153" t="str">
            <v>5.2 - Debts arising from reinsurance</v>
          </cell>
          <cell r="H153" t="str">
            <v>Debts to reinsurers</v>
          </cell>
        </row>
        <row r="154">
          <cell r="A154" t="str">
            <v>0B21000150</v>
          </cell>
          <cell r="B154" t="str">
            <v>Total equity and liabilities</v>
          </cell>
          <cell r="C154" t="str">
            <v>5 - Debts</v>
          </cell>
          <cell r="D154" t="str">
            <v>5.2 - Debts arising from reinsurance</v>
          </cell>
          <cell r="H154" t="str">
            <v>Debts to reinsurers</v>
          </cell>
        </row>
        <row r="155">
          <cell r="A155" t="str">
            <v>5.3 - Other debts</v>
          </cell>
          <cell r="B155"/>
          <cell r="H155" t="str">
            <v/>
          </cell>
        </row>
        <row r="156">
          <cell r="A156" t="str">
            <v>0021000160</v>
          </cell>
          <cell r="B156" t="str">
            <v>Total equity and liabilities</v>
          </cell>
          <cell r="C156" t="str">
            <v>5 - Debts</v>
          </cell>
          <cell r="D156" t="str">
            <v>5.3 - Other debts</v>
          </cell>
          <cell r="H156" t="str">
            <v>Debts to suppliers</v>
          </cell>
        </row>
        <row r="157">
          <cell r="A157" t="str">
            <v>0021000170</v>
          </cell>
          <cell r="B157" t="str">
            <v>Total equity and liabilities</v>
          </cell>
          <cell r="C157" t="str">
            <v>5 - Debts</v>
          </cell>
          <cell r="D157" t="str">
            <v>5.3 - Other debts</v>
          </cell>
          <cell r="H157" t="str">
            <v>Other debts</v>
          </cell>
        </row>
        <row r="158">
          <cell r="A158" t="str">
            <v>0B21000160</v>
          </cell>
          <cell r="B158" t="str">
            <v>Total equity and liabilities</v>
          </cell>
          <cell r="C158" t="str">
            <v>5 - Debts</v>
          </cell>
          <cell r="D158" t="str">
            <v>5.3 - Other debts</v>
          </cell>
          <cell r="H158" t="str">
            <v>Debts to suppliers</v>
          </cell>
        </row>
        <row r="159">
          <cell r="A159" t="str">
            <v>0B21000170</v>
          </cell>
          <cell r="B159" t="str">
            <v>Total equity and liabilities</v>
          </cell>
          <cell r="C159" t="str">
            <v>5 - Debts</v>
          </cell>
          <cell r="D159" t="str">
            <v>5.3 - Other debts</v>
          </cell>
          <cell r="H159" t="str">
            <v>Other debts</v>
          </cell>
        </row>
        <row r="160">
          <cell r="A160" t="str">
            <v>6 - Other liabilities</v>
          </cell>
          <cell r="B160"/>
          <cell r="H160" t="str">
            <v/>
          </cell>
        </row>
        <row r="161">
          <cell r="A161" t="str">
            <v>6.1 - Liabilities related to disposals</v>
          </cell>
          <cell r="B161"/>
          <cell r="H161" t="str">
            <v/>
          </cell>
        </row>
        <row r="162">
          <cell r="A162" t="str">
            <v>6.2 - Deferred tax liabilities</v>
          </cell>
          <cell r="B162"/>
          <cell r="H162" t="str">
            <v/>
          </cell>
        </row>
        <row r="163">
          <cell r="A163" t="str">
            <v>6.3 - Current tax liabilities</v>
          </cell>
          <cell r="B163"/>
          <cell r="H163" t="str">
            <v/>
          </cell>
        </row>
        <row r="164">
          <cell r="A164" t="str">
            <v>0021000180</v>
          </cell>
          <cell r="B164" t="str">
            <v>Total equity and liabilities</v>
          </cell>
          <cell r="C164" t="str">
            <v>6 - Other liabilities</v>
          </cell>
          <cell r="D164" t="str">
            <v>6.3 - Current tax liabilities</v>
          </cell>
          <cell r="H164" t="str">
            <v>Current tax fund</v>
          </cell>
        </row>
        <row r="165">
          <cell r="A165" t="str">
            <v>0B21000180</v>
          </cell>
          <cell r="B165" t="str">
            <v>Total equity and liabilities</v>
          </cell>
          <cell r="C165" t="str">
            <v>6 - Other liabilities</v>
          </cell>
          <cell r="D165" t="str">
            <v>6.3 - Current tax liabilities</v>
          </cell>
          <cell r="H165" t="str">
            <v>Current tax fund</v>
          </cell>
        </row>
        <row r="166">
          <cell r="A166" t="str">
            <v>6.4 - Other liabilities</v>
          </cell>
          <cell r="B166"/>
          <cell r="H166" t="str">
            <v/>
          </cell>
        </row>
        <row r="167">
          <cell r="A167" t="str">
            <v>0021000190</v>
          </cell>
          <cell r="B167" t="str">
            <v>Total equity and liabilities</v>
          </cell>
          <cell r="C167" t="str">
            <v>6 - Other liabilities</v>
          </cell>
          <cell r="D167" t="str">
            <v>6.4 - Other liabilities</v>
          </cell>
          <cell r="H167" t="str">
            <v>Employees bonus provision</v>
          </cell>
        </row>
        <row r="168">
          <cell r="A168" t="str">
            <v>0021000200</v>
          </cell>
          <cell r="B168" t="str">
            <v>Total equity and liabilities</v>
          </cell>
          <cell r="C168" t="str">
            <v>6 - Other liabilities</v>
          </cell>
          <cell r="D168" t="str">
            <v>6.4 - Other liabilities</v>
          </cell>
          <cell r="H168" t="str">
            <v>Other liabilities</v>
          </cell>
        </row>
        <row r="169">
          <cell r="A169" t="str">
            <v>0B21000190</v>
          </cell>
          <cell r="B169" t="str">
            <v>Total equity and liabilities</v>
          </cell>
          <cell r="C169" t="str">
            <v>6 - Other liabilities</v>
          </cell>
          <cell r="D169" t="str">
            <v>6.4 - Other liabilities</v>
          </cell>
          <cell r="H169" t="str">
            <v>Employees bonus provision</v>
          </cell>
        </row>
        <row r="170">
          <cell r="A170" t="str">
            <v>0B21000200</v>
          </cell>
          <cell r="B170" t="str">
            <v>Total equity and liabilities</v>
          </cell>
          <cell r="C170" t="str">
            <v>6 - Other liabilities</v>
          </cell>
          <cell r="D170" t="str">
            <v>6.4 - Other liabilities</v>
          </cell>
          <cell r="H170" t="str">
            <v>Other liabilities</v>
          </cell>
        </row>
        <row r="171">
          <cell r="A171" t="str">
            <v>Total equity and liabilities</v>
          </cell>
          <cell r="B171"/>
          <cell r="C171"/>
          <cell r="H171" t="str">
            <v/>
          </cell>
        </row>
        <row r="172">
          <cell r="A172" t="str">
            <v>1.1 - Net premiums</v>
          </cell>
          <cell r="B172"/>
          <cell r="C172"/>
          <cell r="H172" t="str">
            <v/>
          </cell>
        </row>
        <row r="173">
          <cell r="A173" t="str">
            <v>1.1.1 - Premiums of the period</v>
          </cell>
          <cell r="B173"/>
          <cell r="C173"/>
          <cell r="H173" t="str">
            <v/>
          </cell>
        </row>
        <row r="174">
          <cell r="A174" t="str">
            <v>0059000010</v>
          </cell>
          <cell r="B174" t="str">
            <v>Profit/loss</v>
          </cell>
          <cell r="C174" t="str">
            <v>1 - Total revenues</v>
          </cell>
          <cell r="D174" t="str">
            <v>1.1 - Net premiums</v>
          </cell>
          <cell r="E174" t="str">
            <v>1.1.1 - Premiums of the period</v>
          </cell>
          <cell r="H174" t="str">
            <v>Premiums individual policies</v>
          </cell>
        </row>
        <row r="175">
          <cell r="A175" t="str">
            <v>0059000020</v>
          </cell>
          <cell r="B175" t="str">
            <v>Profit/loss</v>
          </cell>
          <cell r="C175" t="str">
            <v>1 - Total revenues</v>
          </cell>
          <cell r="D175" t="str">
            <v>1.1 - Net premiums</v>
          </cell>
          <cell r="E175" t="str">
            <v>1.1.1 - Premiums of the period</v>
          </cell>
          <cell r="H175" t="str">
            <v>Premiums collective policies</v>
          </cell>
        </row>
        <row r="176">
          <cell r="A176" t="str">
            <v>0059000030</v>
          </cell>
          <cell r="B176" t="str">
            <v>Profit/loss</v>
          </cell>
          <cell r="C176" t="str">
            <v>1 - Total revenues</v>
          </cell>
          <cell r="D176" t="str">
            <v>1.1 - Net premiums</v>
          </cell>
          <cell r="E176" t="str">
            <v>1.1.1 - Premiums of the period</v>
          </cell>
          <cell r="H176" t="str">
            <v>Premiums financial products</v>
          </cell>
        </row>
        <row r="177">
          <cell r="A177" t="str">
            <v>0B59000010</v>
          </cell>
          <cell r="B177" t="str">
            <v>Profit/loss</v>
          </cell>
          <cell r="C177" t="str">
            <v>1 - Total revenues</v>
          </cell>
          <cell r="D177" t="str">
            <v>1.1 - Net premiums</v>
          </cell>
          <cell r="E177" t="str">
            <v>1.1.1 - Premiums of the period</v>
          </cell>
          <cell r="H177" t="str">
            <v>Premiums individual policies</v>
          </cell>
        </row>
        <row r="178">
          <cell r="A178" t="str">
            <v>0B59000020</v>
          </cell>
          <cell r="B178" t="str">
            <v>Profit/loss</v>
          </cell>
          <cell r="C178" t="str">
            <v>1 - Total revenues</v>
          </cell>
          <cell r="D178" t="str">
            <v>1.1 - Net premiums</v>
          </cell>
          <cell r="E178" t="str">
            <v>1.1.1 - Premiums of the period</v>
          </cell>
          <cell r="H178" t="str">
            <v>Premiums collective policies</v>
          </cell>
        </row>
        <row r="179">
          <cell r="A179" t="str">
            <v>0B59000030</v>
          </cell>
          <cell r="B179" t="str">
            <v>Profit/loss</v>
          </cell>
          <cell r="C179" t="str">
            <v>1 - Total revenues</v>
          </cell>
          <cell r="D179" t="str">
            <v>1.1 - Net premiums</v>
          </cell>
          <cell r="E179" t="str">
            <v>1.1.1 - Premiums of the period</v>
          </cell>
          <cell r="H179" t="str">
            <v>Premiums financial products</v>
          </cell>
        </row>
        <row r="180">
          <cell r="A180" t="str">
            <v>1.1.2 - Reinsurance premiums of the period</v>
          </cell>
          <cell r="B180"/>
          <cell r="C180"/>
          <cell r="H180" t="str">
            <v/>
          </cell>
        </row>
        <row r="181">
          <cell r="A181" t="str">
            <v>0049000010</v>
          </cell>
          <cell r="B181" t="str">
            <v>Profit/loss</v>
          </cell>
          <cell r="C181" t="str">
            <v>1 - Total revenues</v>
          </cell>
          <cell r="D181" t="str">
            <v>1.1 - Net premiums</v>
          </cell>
          <cell r="E181" t="str">
            <v>1.1.2 - Reinsurance premiums of the period</v>
          </cell>
          <cell r="H181" t="str">
            <v>Premiums ceded</v>
          </cell>
        </row>
        <row r="182">
          <cell r="A182" t="str">
            <v>0B49000010</v>
          </cell>
          <cell r="B182" t="str">
            <v>Profit/loss</v>
          </cell>
          <cell r="C182" t="str">
            <v>1 - Total revenues</v>
          </cell>
          <cell r="D182" t="str">
            <v>1.1 - Net premiums</v>
          </cell>
          <cell r="E182" t="str">
            <v>1.1.2 - Reinsurance premiums of the period</v>
          </cell>
          <cell r="H182" t="str">
            <v>Premiums ceded</v>
          </cell>
        </row>
        <row r="183">
          <cell r="A183" t="str">
            <v>1.2 - Commission income</v>
          </cell>
          <cell r="B183"/>
          <cell r="C183"/>
          <cell r="H183" t="str">
            <v/>
          </cell>
        </row>
        <row r="184">
          <cell r="A184" t="str">
            <v>0059000040</v>
          </cell>
          <cell r="B184" t="str">
            <v>Profit/loss</v>
          </cell>
          <cell r="C184" t="str">
            <v>1 - Total revenues</v>
          </cell>
          <cell r="D184" t="str">
            <v>1.2 - Commission income</v>
          </cell>
          <cell r="H184" t="str">
            <v>Commission income</v>
          </cell>
        </row>
        <row r="185">
          <cell r="A185" t="str">
            <v>0B59000040</v>
          </cell>
          <cell r="B185" t="str">
            <v>Profit/loss</v>
          </cell>
          <cell r="C185" t="str">
            <v>1 - Total revenues</v>
          </cell>
          <cell r="D185" t="str">
            <v>1.2 - Commission income</v>
          </cell>
          <cell r="H185" t="str">
            <v>Commission income</v>
          </cell>
        </row>
        <row r="186">
          <cell r="A186" t="str">
            <v>1.3 - Income and expense from fin. assets at FVTPL</v>
          </cell>
          <cell r="B186"/>
          <cell r="C186"/>
          <cell r="H186" t="str">
            <v/>
          </cell>
        </row>
        <row r="187">
          <cell r="A187" t="str">
            <v>0059000050</v>
          </cell>
          <cell r="B187" t="str">
            <v>Profit/loss</v>
          </cell>
          <cell r="C187" t="str">
            <v>1 - Total revenues</v>
          </cell>
          <cell r="D187" t="str">
            <v>1.3 - Income and expense from fin. assets at FVTPL</v>
          </cell>
          <cell r="E187"/>
          <cell r="F187"/>
          <cell r="G187"/>
          <cell r="H187" t="str">
            <v>Dividends</v>
          </cell>
        </row>
        <row r="188">
          <cell r="A188" t="str">
            <v>0059000060</v>
          </cell>
          <cell r="B188" t="str">
            <v>Profit/loss</v>
          </cell>
          <cell r="C188" t="str">
            <v>1 - Total revenues</v>
          </cell>
          <cell r="D188" t="str">
            <v>1.3 - Income and expense from fin. assets at FVTPL</v>
          </cell>
          <cell r="E188"/>
          <cell r="F188"/>
          <cell r="G188"/>
          <cell r="H188" t="str">
            <v>Coupons</v>
          </cell>
        </row>
        <row r="189">
          <cell r="A189" t="str">
            <v>0059000070</v>
          </cell>
          <cell r="B189" t="str">
            <v>Profit/loss</v>
          </cell>
          <cell r="C189" t="str">
            <v>1 - Total revenues</v>
          </cell>
          <cell r="D189" t="str">
            <v>1.3 - Income and expense from fin. assets at FVTPL</v>
          </cell>
          <cell r="E189"/>
          <cell r="F189"/>
          <cell r="G189"/>
          <cell r="H189" t="str">
            <v>Valuation income</v>
          </cell>
        </row>
        <row r="190">
          <cell r="A190" t="str">
            <v>0049000020</v>
          </cell>
          <cell r="B190" t="str">
            <v>Profit/loss</v>
          </cell>
          <cell r="C190" t="str">
            <v>1 - Total revenues</v>
          </cell>
          <cell r="D190" t="str">
            <v>1.3 - Income and expense from fin. assets at FVTPL</v>
          </cell>
          <cell r="E190"/>
          <cell r="F190"/>
          <cell r="G190"/>
          <cell r="H190" t="str">
            <v>Valutation costs</v>
          </cell>
        </row>
        <row r="191">
          <cell r="A191" t="str">
            <v>0059000080</v>
          </cell>
          <cell r="B191" t="str">
            <v>Profit/loss</v>
          </cell>
          <cell r="C191" t="str">
            <v>1 - Total revenues</v>
          </cell>
          <cell r="D191" t="str">
            <v>1.3 - Income and expense from fin. assets at FVTPL</v>
          </cell>
          <cell r="E191"/>
          <cell r="F191"/>
          <cell r="G191"/>
          <cell r="H191" t="str">
            <v>Negotiation income</v>
          </cell>
        </row>
        <row r="192">
          <cell r="A192" t="str">
            <v>0049000030</v>
          </cell>
          <cell r="B192" t="str">
            <v>Profit/loss</v>
          </cell>
          <cell r="C192" t="str">
            <v>1 - Total revenues</v>
          </cell>
          <cell r="D192" t="str">
            <v>1.3 - Income and expense from fin. assets at FVTPL</v>
          </cell>
          <cell r="E192"/>
          <cell r="F192"/>
          <cell r="G192"/>
          <cell r="H192" t="str">
            <v>Negotiation costs</v>
          </cell>
        </row>
        <row r="193">
          <cell r="A193" t="str">
            <v>0B59000050</v>
          </cell>
          <cell r="B193" t="str">
            <v>Profit/loss</v>
          </cell>
          <cell r="C193" t="str">
            <v>1 - Total revenues</v>
          </cell>
          <cell r="D193" t="str">
            <v>1.3 - Income and expense from fin. assets at FVTPL</v>
          </cell>
          <cell r="E193"/>
          <cell r="F193"/>
          <cell r="G193"/>
          <cell r="H193" t="str">
            <v>Dividends</v>
          </cell>
        </row>
        <row r="194">
          <cell r="A194" t="str">
            <v>0B59000060</v>
          </cell>
          <cell r="B194" t="str">
            <v>Profit/loss</v>
          </cell>
          <cell r="C194" t="str">
            <v>1 - Total revenues</v>
          </cell>
          <cell r="D194" t="str">
            <v>1.3 - Income and expense from fin. assets at FVTPL</v>
          </cell>
          <cell r="E194"/>
          <cell r="F194"/>
          <cell r="G194"/>
          <cell r="H194" t="str">
            <v>Coupons</v>
          </cell>
        </row>
        <row r="195">
          <cell r="A195" t="str">
            <v>0B59000070</v>
          </cell>
          <cell r="B195" t="str">
            <v>Profit/loss</v>
          </cell>
          <cell r="C195" t="str">
            <v>1 - Total revenues</v>
          </cell>
          <cell r="D195" t="str">
            <v>1.3 - Income and expense from fin. assets at FVTPL</v>
          </cell>
          <cell r="E195"/>
          <cell r="F195"/>
          <cell r="G195"/>
          <cell r="H195" t="str">
            <v>Valuation income</v>
          </cell>
        </row>
        <row r="196">
          <cell r="A196" t="str">
            <v>0B49000020</v>
          </cell>
          <cell r="B196" t="str">
            <v>Profit/loss</v>
          </cell>
          <cell r="C196" t="str">
            <v>1 - Total revenues</v>
          </cell>
          <cell r="D196" t="str">
            <v>1.3 - Income and expense from fin. assets at FVTPL</v>
          </cell>
          <cell r="E196"/>
          <cell r="F196"/>
          <cell r="G196"/>
          <cell r="H196" t="str">
            <v>Valutation costs</v>
          </cell>
        </row>
        <row r="197">
          <cell r="A197" t="str">
            <v>0B59000080</v>
          </cell>
          <cell r="B197" t="str">
            <v>Profit/loss</v>
          </cell>
          <cell r="C197" t="str">
            <v>1 - Total revenues</v>
          </cell>
          <cell r="D197" t="str">
            <v>1.3 - Income and expense from fin. assets at FVTPL</v>
          </cell>
          <cell r="E197"/>
          <cell r="F197"/>
          <cell r="G197"/>
          <cell r="H197" t="str">
            <v>Negotiation income</v>
          </cell>
        </row>
        <row r="198">
          <cell r="A198" t="str">
            <v>0B49000030</v>
          </cell>
          <cell r="B198" t="str">
            <v>Profit/loss</v>
          </cell>
          <cell r="C198" t="str">
            <v>1 - Total revenues</v>
          </cell>
          <cell r="D198" t="str">
            <v>1.3 - Income and expense from fin. assets at FVTPL</v>
          </cell>
          <cell r="E198"/>
          <cell r="F198"/>
          <cell r="G198"/>
          <cell r="H198" t="str">
            <v>Negotiation costs</v>
          </cell>
        </row>
        <row r="199">
          <cell r="A199" t="str">
            <v>1.4 - Income from holdings in other entities</v>
          </cell>
          <cell r="B199"/>
          <cell r="C199"/>
          <cell r="H199" t="str">
            <v/>
          </cell>
        </row>
        <row r="200">
          <cell r="A200" t="str">
            <v>1.5 - Income from other fin. assets and prop. inv.</v>
          </cell>
          <cell r="B200"/>
          <cell r="C200"/>
          <cell r="H200" t="str">
            <v/>
          </cell>
        </row>
        <row r="201">
          <cell r="A201" t="str">
            <v>1.5.1 - Interest income</v>
          </cell>
          <cell r="B201"/>
          <cell r="C201"/>
          <cell r="H201" t="str">
            <v/>
          </cell>
        </row>
        <row r="202">
          <cell r="A202" t="str">
            <v>0059000090</v>
          </cell>
          <cell r="B202" t="str">
            <v>Profit/loss</v>
          </cell>
          <cell r="C202" t="str">
            <v>1 - Total revenues</v>
          </cell>
          <cell r="D202" t="str">
            <v>1.5 - Income from other fin. assets and prop. inv.</v>
          </cell>
          <cell r="E202" t="str">
            <v>1.5.1 - Interest income</v>
          </cell>
          <cell r="H202" t="str">
            <v>Interest income on FVTOCI assets</v>
          </cell>
        </row>
        <row r="203">
          <cell r="A203" t="str">
            <v>0059000100</v>
          </cell>
          <cell r="B203" t="str">
            <v>Profit/loss</v>
          </cell>
          <cell r="C203" t="str">
            <v>1 - Total revenues</v>
          </cell>
          <cell r="D203" t="str">
            <v>1.5 - Income from other fin. assets and prop. inv.</v>
          </cell>
          <cell r="E203" t="str">
            <v>1.5.1 - Interest income</v>
          </cell>
          <cell r="H203" t="str">
            <v>Interest income on AC assets</v>
          </cell>
        </row>
        <row r="204">
          <cell r="A204" t="str">
            <v>0B59000090</v>
          </cell>
          <cell r="B204" t="str">
            <v>Profit/loss</v>
          </cell>
          <cell r="C204" t="str">
            <v>1 - Total revenues</v>
          </cell>
          <cell r="D204" t="str">
            <v>1.5 - Income from other fin. assets and prop. inv.</v>
          </cell>
          <cell r="E204" t="str">
            <v>1.5.1 - Interest income</v>
          </cell>
          <cell r="H204" t="str">
            <v>Interest income on FVTOCI assets</v>
          </cell>
        </row>
        <row r="205">
          <cell r="A205" t="str">
            <v>0B59000100</v>
          </cell>
          <cell r="B205" t="str">
            <v>Profit/loss</v>
          </cell>
          <cell r="C205" t="str">
            <v>1 - Total revenues</v>
          </cell>
          <cell r="D205" t="str">
            <v>1.5 - Income from other fin. assets and prop. inv.</v>
          </cell>
          <cell r="E205" t="str">
            <v>1.5.1 - Interest income</v>
          </cell>
          <cell r="H205" t="str">
            <v>Interest income on AC assets</v>
          </cell>
        </row>
        <row r="206">
          <cell r="A206" t="str">
            <v>1.5.2 - Other income</v>
          </cell>
          <cell r="B206"/>
          <cell r="C206"/>
          <cell r="H206" t="str">
            <v/>
          </cell>
        </row>
        <row r="207">
          <cell r="A207" t="str">
            <v>0059000110</v>
          </cell>
          <cell r="B207" t="str">
            <v>Profit/loss</v>
          </cell>
          <cell r="C207" t="str">
            <v>1 - Total revenues</v>
          </cell>
          <cell r="D207" t="str">
            <v>1.5 - Income from other fin. assets and prop. inv.</v>
          </cell>
          <cell r="E207" t="str">
            <v>1.5.2 - Other income</v>
          </cell>
          <cell r="H207" t="str">
            <v>Rent on properties</v>
          </cell>
        </row>
        <row r="208">
          <cell r="A208" t="str">
            <v>0B59000110</v>
          </cell>
          <cell r="B208" t="str">
            <v>Profit/loss</v>
          </cell>
          <cell r="C208" t="str">
            <v>1 - Total revenues</v>
          </cell>
          <cell r="D208" t="str">
            <v>1.5 - Income from other fin. assets and prop. inv.</v>
          </cell>
          <cell r="E208" t="str">
            <v>1.5.2 - Other income</v>
          </cell>
          <cell r="H208" t="str">
            <v>Rent on properties</v>
          </cell>
        </row>
        <row r="209">
          <cell r="A209" t="str">
            <v>1.5.3 - Realized income</v>
          </cell>
          <cell r="B209"/>
          <cell r="C209"/>
          <cell r="H209" t="str">
            <v/>
          </cell>
        </row>
        <row r="210">
          <cell r="A210" t="str">
            <v>0059000120</v>
          </cell>
          <cell r="B210" t="str">
            <v>Profit/loss</v>
          </cell>
          <cell r="C210" t="str">
            <v>1 - Total revenues</v>
          </cell>
          <cell r="D210" t="str">
            <v>1.5 - Income from other fin. assets and prop. inv.</v>
          </cell>
          <cell r="E210" t="str">
            <v>1.5.3 - Realized income</v>
          </cell>
          <cell r="H210" t="str">
            <v>Negotiation gains on FVTOCI assets</v>
          </cell>
        </row>
        <row r="211">
          <cell r="A211" t="str">
            <v>0059000130</v>
          </cell>
          <cell r="B211" t="str">
            <v>Profit/loss</v>
          </cell>
          <cell r="C211" t="str">
            <v>1 - Total revenues</v>
          </cell>
          <cell r="D211" t="str">
            <v>1.5 - Income from other fin. assets and prop. inv.</v>
          </cell>
          <cell r="E211" t="str">
            <v>1.5.3 - Realized income</v>
          </cell>
          <cell r="H211" t="str">
            <v>Negotiation gains on AC assets</v>
          </cell>
        </row>
        <row r="212">
          <cell r="A212" t="str">
            <v>0B59000120</v>
          </cell>
          <cell r="B212" t="str">
            <v>Profit/loss</v>
          </cell>
          <cell r="C212" t="str">
            <v>1 - Total revenues</v>
          </cell>
          <cell r="D212" t="str">
            <v>1.5 - Income from other fin. assets and prop. inv.</v>
          </cell>
          <cell r="E212" t="str">
            <v>1.5.3 - Realized income</v>
          </cell>
          <cell r="H212" t="str">
            <v>Negotiation gains on FVTOCI assets</v>
          </cell>
        </row>
        <row r="213">
          <cell r="A213" t="str">
            <v>0B59000130</v>
          </cell>
          <cell r="B213" t="str">
            <v>Profit/loss</v>
          </cell>
          <cell r="C213" t="str">
            <v>1 - Total revenues</v>
          </cell>
          <cell r="D213" t="str">
            <v>1.5 - Income from other fin. assets and prop. inv.</v>
          </cell>
          <cell r="E213" t="str">
            <v>1.5.3 - Realized income</v>
          </cell>
          <cell r="H213" t="str">
            <v>Negotiation gains on AC assets</v>
          </cell>
        </row>
        <row r="214">
          <cell r="A214" t="str">
            <v>1.5.4 - Valuation income</v>
          </cell>
          <cell r="B214"/>
          <cell r="C214"/>
          <cell r="H214" t="str">
            <v/>
          </cell>
        </row>
        <row r="215">
          <cell r="A215" t="str">
            <v>0059000140</v>
          </cell>
          <cell r="B215" t="str">
            <v>Profit/loss</v>
          </cell>
          <cell r="C215" t="str">
            <v>1 - Total revenues</v>
          </cell>
          <cell r="D215" t="str">
            <v>1.5 - Income from other fin. assets and prop. inv.</v>
          </cell>
          <cell r="E215" t="str">
            <v>1.5.4 - Valuation income</v>
          </cell>
          <cell r="H215" t="str">
            <v>Valuation gains on FVTOCI assets</v>
          </cell>
        </row>
        <row r="216">
          <cell r="A216" t="str">
            <v>0059000150</v>
          </cell>
          <cell r="B216" t="str">
            <v>Profit/loss</v>
          </cell>
          <cell r="C216" t="str">
            <v>1 - Total revenues</v>
          </cell>
          <cell r="D216" t="str">
            <v>1.5 - Income from other fin. assets and prop. inv.</v>
          </cell>
          <cell r="E216" t="str">
            <v>1.5.4 - Valuation income</v>
          </cell>
          <cell r="H216" t="str">
            <v>Valuation gains on AC assets</v>
          </cell>
        </row>
        <row r="217">
          <cell r="A217" t="str">
            <v>0B59000140</v>
          </cell>
          <cell r="B217" t="str">
            <v>Profit/loss</v>
          </cell>
          <cell r="C217" t="str">
            <v>1 - Total revenues</v>
          </cell>
          <cell r="D217" t="str">
            <v>1.5 - Income from other fin. assets and prop. inv.</v>
          </cell>
          <cell r="E217" t="str">
            <v>1.5.4 - Valuation income</v>
          </cell>
          <cell r="H217" t="str">
            <v>Valuation gains on FVTOCI assets</v>
          </cell>
        </row>
        <row r="218">
          <cell r="A218" t="str">
            <v>0B59000150</v>
          </cell>
          <cell r="B218" t="str">
            <v>Profit/loss</v>
          </cell>
          <cell r="C218" t="str">
            <v>1 - Total revenues</v>
          </cell>
          <cell r="D218" t="str">
            <v>1.5 - Income from other fin. assets and prop. inv.</v>
          </cell>
          <cell r="E218" t="str">
            <v>1.5.4 - Valuation income</v>
          </cell>
          <cell r="H218" t="str">
            <v>Valuation gains on AC assets</v>
          </cell>
        </row>
        <row r="219">
          <cell r="A219" t="str">
            <v>1.6 - Other income</v>
          </cell>
          <cell r="B219"/>
          <cell r="C219"/>
          <cell r="H219" t="str">
            <v/>
          </cell>
        </row>
        <row r="220">
          <cell r="A220" t="str">
            <v>0059000160</v>
          </cell>
          <cell r="B220" t="str">
            <v>Profit/loss</v>
          </cell>
          <cell r="C220" t="str">
            <v>1 - Total revenues</v>
          </cell>
          <cell r="D220" t="str">
            <v>1.6 - Other income</v>
          </cell>
          <cell r="H220" t="str">
            <v>Other technical revenues</v>
          </cell>
        </row>
        <row r="221">
          <cell r="A221" t="str">
            <v>0B59000160</v>
          </cell>
          <cell r="B221" t="str">
            <v>Profit/loss</v>
          </cell>
          <cell r="C221" t="str">
            <v>1 - Total revenues</v>
          </cell>
          <cell r="D221" t="str">
            <v>1.6 - Other income</v>
          </cell>
          <cell r="H221" t="str">
            <v>Other technical revenues</v>
          </cell>
        </row>
        <row r="222">
          <cell r="A222" t="str">
            <v>1 - Total revenues</v>
          </cell>
          <cell r="B222"/>
          <cell r="H222" t="str">
            <v/>
          </cell>
        </row>
        <row r="223">
          <cell r="A223" t="str">
            <v>2.1 - Net costs related to claims</v>
          </cell>
          <cell r="B223"/>
          <cell r="H223" t="str">
            <v/>
          </cell>
        </row>
        <row r="224">
          <cell r="A224" t="str">
            <v>2.1.1 - Claims paid and changes in tech. reserves</v>
          </cell>
          <cell r="B224"/>
          <cell r="H224" t="str">
            <v/>
          </cell>
        </row>
        <row r="225">
          <cell r="A225" t="str">
            <v>0049000040</v>
          </cell>
          <cell r="B225" t="str">
            <v>Profit/loss</v>
          </cell>
          <cell r="C225" t="str">
            <v>2 - Total costs</v>
          </cell>
          <cell r="D225" t="str">
            <v>2.1 - Net costs related to claims</v>
          </cell>
          <cell r="E225" t="str">
            <v>2.1.1 - Claims paid and changes in tech. reserves</v>
          </cell>
          <cell r="H225" t="str">
            <v>Claims individual policies</v>
          </cell>
        </row>
        <row r="226">
          <cell r="A226" t="str">
            <v>0049000050</v>
          </cell>
          <cell r="B226" t="str">
            <v>Profit/loss</v>
          </cell>
          <cell r="C226" t="str">
            <v>2 - Total costs</v>
          </cell>
          <cell r="D226" t="str">
            <v>2.1 - Net costs related to claims</v>
          </cell>
          <cell r="E226" t="str">
            <v>2.1.1 - Claims paid and changes in tech. reserves</v>
          </cell>
          <cell r="H226" t="str">
            <v>Claims collective policies</v>
          </cell>
        </row>
        <row r="227">
          <cell r="A227" t="str">
            <v>0049000060</v>
          </cell>
          <cell r="B227" t="str">
            <v>Profit/loss</v>
          </cell>
          <cell r="C227" t="str">
            <v>2 - Total costs</v>
          </cell>
          <cell r="D227" t="str">
            <v>2.1 - Net costs related to claims</v>
          </cell>
          <cell r="E227" t="str">
            <v>2.1.1 - Claims paid and changes in tech. reserves</v>
          </cell>
          <cell r="H227" t="str">
            <v>Surrenders individual policies</v>
          </cell>
        </row>
        <row r="228">
          <cell r="A228" t="str">
            <v>0049000070</v>
          </cell>
          <cell r="B228" t="str">
            <v>Profit/loss</v>
          </cell>
          <cell r="C228" t="str">
            <v>2 - Total costs</v>
          </cell>
          <cell r="D228" t="str">
            <v>2.1 - Net costs related to claims</v>
          </cell>
          <cell r="E228" t="str">
            <v>2.1.1 - Claims paid and changes in tech. reserves</v>
          </cell>
          <cell r="H228" t="str">
            <v>Surrenders collective policies</v>
          </cell>
        </row>
        <row r="229">
          <cell r="A229" t="str">
            <v>0049000080</v>
          </cell>
          <cell r="B229" t="str">
            <v>Profit/loss</v>
          </cell>
          <cell r="C229" t="str">
            <v>2 - Total costs</v>
          </cell>
          <cell r="D229" t="str">
            <v>2.1 - Net costs related to claims</v>
          </cell>
          <cell r="E229" t="str">
            <v>2.1.1 - Claims paid and changes in tech. reserves</v>
          </cell>
          <cell r="H229" t="str">
            <v>Annuities individual policies</v>
          </cell>
        </row>
        <row r="230">
          <cell r="A230" t="str">
            <v>0049000090</v>
          </cell>
          <cell r="B230" t="str">
            <v>Profit/loss</v>
          </cell>
          <cell r="C230" t="str">
            <v>2 - Total costs</v>
          </cell>
          <cell r="D230" t="str">
            <v>2.1 - Net costs related to claims</v>
          </cell>
          <cell r="E230" t="str">
            <v>2.1.1 - Claims paid and changes in tech. reserves</v>
          </cell>
          <cell r="H230" t="str">
            <v>Annuities collective policies</v>
          </cell>
        </row>
        <row r="231">
          <cell r="A231" t="str">
            <v>0049000100</v>
          </cell>
          <cell r="B231" t="str">
            <v>Profit/loss</v>
          </cell>
          <cell r="C231" t="str">
            <v>2 - Total costs</v>
          </cell>
          <cell r="D231" t="str">
            <v>2.1 - Net costs related to claims</v>
          </cell>
          <cell r="E231" t="str">
            <v>2.1.1 - Claims paid and changes in tech. reserves</v>
          </cell>
          <cell r="H231" t="str">
            <v>Change in mathematical reserves unit linked</v>
          </cell>
        </row>
        <row r="232">
          <cell r="A232" t="str">
            <v>0049000110</v>
          </cell>
          <cell r="B232" t="str">
            <v>Profit/loss</v>
          </cell>
          <cell r="C232" t="str">
            <v>2 - Total costs</v>
          </cell>
          <cell r="D232" t="str">
            <v>2.1 - Net costs related to claims</v>
          </cell>
          <cell r="E232" t="str">
            <v>2.1.1 - Claims paid and changes in tech. reserves</v>
          </cell>
          <cell r="H232" t="str">
            <v>Change in mathematical reserves index linked</v>
          </cell>
        </row>
        <row r="233">
          <cell r="A233" t="str">
            <v>0049000120</v>
          </cell>
          <cell r="B233" t="str">
            <v>Profit/loss</v>
          </cell>
          <cell r="C233" t="str">
            <v>2 - Total costs</v>
          </cell>
          <cell r="D233" t="str">
            <v>2.1 - Net costs related to claims</v>
          </cell>
          <cell r="E233" t="str">
            <v>2.1.1 - Claims paid and changes in tech. reserves</v>
          </cell>
          <cell r="H233" t="str">
            <v>Change in mathematical reserves term life</v>
          </cell>
        </row>
        <row r="234">
          <cell r="A234" t="str">
            <v>0049000130</v>
          </cell>
          <cell r="B234" t="str">
            <v>Profit/loss</v>
          </cell>
          <cell r="C234" t="str">
            <v>2 - Total costs</v>
          </cell>
          <cell r="D234" t="str">
            <v>2.1 - Net costs related to claims</v>
          </cell>
          <cell r="E234" t="str">
            <v>2.1.1 - Claims paid and changes in tech. reserves</v>
          </cell>
          <cell r="H234" t="str">
            <v>Change in claims to be paid reserve</v>
          </cell>
        </row>
        <row r="235">
          <cell r="A235" t="str">
            <v>0B49000040</v>
          </cell>
          <cell r="B235" t="str">
            <v>Profit/loss</v>
          </cell>
          <cell r="C235" t="str">
            <v>2 - Total costs</v>
          </cell>
          <cell r="D235" t="str">
            <v>2.1 - Net costs related to claims</v>
          </cell>
          <cell r="E235" t="str">
            <v>2.1.1 - Claims paid and changes in tech. reserves</v>
          </cell>
          <cell r="H235" t="str">
            <v>Claims individual policies</v>
          </cell>
        </row>
        <row r="236">
          <cell r="A236" t="str">
            <v>0B49000050</v>
          </cell>
          <cell r="B236" t="str">
            <v>Profit/loss</v>
          </cell>
          <cell r="C236" t="str">
            <v>2 - Total costs</v>
          </cell>
          <cell r="D236" t="str">
            <v>2.1 - Net costs related to claims</v>
          </cell>
          <cell r="E236" t="str">
            <v>2.1.1 - Claims paid and changes in tech. reserves</v>
          </cell>
          <cell r="H236" t="str">
            <v>Claims collective policies</v>
          </cell>
        </row>
        <row r="237">
          <cell r="A237" t="str">
            <v>0B49000060</v>
          </cell>
          <cell r="B237" t="str">
            <v>Profit/loss</v>
          </cell>
          <cell r="C237" t="str">
            <v>2 - Total costs</v>
          </cell>
          <cell r="D237" t="str">
            <v>2.1 - Net costs related to claims</v>
          </cell>
          <cell r="E237" t="str">
            <v>2.1.1 - Claims paid and changes in tech. reserves</v>
          </cell>
          <cell r="H237" t="str">
            <v>Surrenders individual policies</v>
          </cell>
        </row>
        <row r="238">
          <cell r="A238" t="str">
            <v>0B49000070</v>
          </cell>
          <cell r="B238" t="str">
            <v>Profit/loss</v>
          </cell>
          <cell r="C238" t="str">
            <v>2 - Total costs</v>
          </cell>
          <cell r="D238" t="str">
            <v>2.1 - Net costs related to claims</v>
          </cell>
          <cell r="E238" t="str">
            <v>2.1.1 - Claims paid and changes in tech. reserves</v>
          </cell>
          <cell r="H238" t="str">
            <v>Surrenders collective policies</v>
          </cell>
        </row>
        <row r="239">
          <cell r="A239" t="str">
            <v>0B49000080</v>
          </cell>
          <cell r="B239" t="str">
            <v>Profit/loss</v>
          </cell>
          <cell r="C239" t="str">
            <v>2 - Total costs</v>
          </cell>
          <cell r="D239" t="str">
            <v>2.1 - Net costs related to claims</v>
          </cell>
          <cell r="E239" t="str">
            <v>2.1.1 - Claims paid and changes in tech. reserves</v>
          </cell>
          <cell r="H239" t="str">
            <v>Annuities individual policies</v>
          </cell>
        </row>
        <row r="240">
          <cell r="A240" t="str">
            <v>0B49000090</v>
          </cell>
          <cell r="B240" t="str">
            <v>Profit/loss</v>
          </cell>
          <cell r="C240" t="str">
            <v>2 - Total costs</v>
          </cell>
          <cell r="D240" t="str">
            <v>2.1 - Net costs related to claims</v>
          </cell>
          <cell r="E240" t="str">
            <v>2.1.1 - Claims paid and changes in tech. reserves</v>
          </cell>
          <cell r="H240" t="str">
            <v>Annuities collective policies</v>
          </cell>
        </row>
        <row r="241">
          <cell r="A241" t="str">
            <v>0B49000100</v>
          </cell>
          <cell r="B241" t="str">
            <v>Profit/loss</v>
          </cell>
          <cell r="C241" t="str">
            <v>2 - Total costs</v>
          </cell>
          <cell r="D241" t="str">
            <v>2.1 - Net costs related to claims</v>
          </cell>
          <cell r="E241" t="str">
            <v>2.1.1 - Claims paid and changes in tech. reserves</v>
          </cell>
          <cell r="H241" t="str">
            <v>Change in mathematical reserves unit linked</v>
          </cell>
        </row>
        <row r="242">
          <cell r="A242" t="str">
            <v>0B49000110</v>
          </cell>
          <cell r="B242" t="str">
            <v>Profit/loss</v>
          </cell>
          <cell r="C242" t="str">
            <v>2 - Total costs</v>
          </cell>
          <cell r="D242" t="str">
            <v>2.1 - Net costs related to claims</v>
          </cell>
          <cell r="E242" t="str">
            <v>2.1.1 - Claims paid and changes in tech. reserves</v>
          </cell>
          <cell r="H242" t="str">
            <v>Change in mathematical reserves index linked</v>
          </cell>
        </row>
        <row r="243">
          <cell r="A243" t="str">
            <v>0B49000120</v>
          </cell>
          <cell r="B243" t="str">
            <v>Profit/loss</v>
          </cell>
          <cell r="C243" t="str">
            <v>2 - Total costs</v>
          </cell>
          <cell r="D243" t="str">
            <v>2.1 - Net costs related to claims</v>
          </cell>
          <cell r="E243" t="str">
            <v>2.1.1 - Claims paid and changes in tech. reserves</v>
          </cell>
          <cell r="H243" t="str">
            <v>Change in mathematical reserves term life</v>
          </cell>
        </row>
        <row r="244">
          <cell r="A244" t="str">
            <v>0B49000130</v>
          </cell>
          <cell r="B244" t="str">
            <v>Profit/loss</v>
          </cell>
          <cell r="C244" t="str">
            <v>2 - Total costs</v>
          </cell>
          <cell r="D244" t="str">
            <v>2.1 - Net costs related to claims</v>
          </cell>
          <cell r="E244" t="str">
            <v>2.1.1 - Claims paid and changes in tech. reserves</v>
          </cell>
          <cell r="H244" t="str">
            <v>Change in claims to be paid reserve</v>
          </cell>
        </row>
        <row r="245">
          <cell r="A245" t="str">
            <v>2.1.2 - Shares borne by reinsurers</v>
          </cell>
          <cell r="B245"/>
          <cell r="H245" t="str">
            <v/>
          </cell>
        </row>
        <row r="246">
          <cell r="A246" t="str">
            <v>0059000170</v>
          </cell>
          <cell r="B246" t="str">
            <v>Profit/loss</v>
          </cell>
          <cell r="C246" t="str">
            <v>2 - Total costs</v>
          </cell>
          <cell r="D246" t="str">
            <v>2.1 - Net costs related to claims</v>
          </cell>
          <cell r="E246" t="str">
            <v>2.1.2 - Shares borne by reinsurers</v>
          </cell>
          <cell r="H246" t="str">
            <v>Claims reimbursed</v>
          </cell>
        </row>
        <row r="247">
          <cell r="A247" t="str">
            <v>0059000180</v>
          </cell>
          <cell r="B247" t="str">
            <v>Profit/loss</v>
          </cell>
          <cell r="C247" t="str">
            <v>2 - Total costs</v>
          </cell>
          <cell r="D247" t="str">
            <v>2.1 - Net costs related to claims</v>
          </cell>
          <cell r="E247" t="str">
            <v>2.1.2 - Shares borne by reinsurers</v>
          </cell>
          <cell r="H247" t="str">
            <v>Change in mathematical reserves reinsurance</v>
          </cell>
        </row>
        <row r="248">
          <cell r="A248" t="str">
            <v>0059000190</v>
          </cell>
          <cell r="B248" t="str">
            <v>Profit/loss</v>
          </cell>
          <cell r="C248" t="str">
            <v>2 - Total costs</v>
          </cell>
          <cell r="D248" t="str">
            <v>2.1 - Net costs related to claims</v>
          </cell>
          <cell r="E248" t="str">
            <v>2.1.2 - Shares borne by reinsurers</v>
          </cell>
          <cell r="H248" t="str">
            <v>Change in claims to be paid reserve reinsurance</v>
          </cell>
        </row>
        <row r="249">
          <cell r="A249" t="str">
            <v>0B59000170</v>
          </cell>
          <cell r="B249" t="str">
            <v>Profit/loss</v>
          </cell>
          <cell r="C249" t="str">
            <v>2 - Total costs</v>
          </cell>
          <cell r="D249" t="str">
            <v>2.1 - Net costs related to claims</v>
          </cell>
          <cell r="E249" t="str">
            <v>2.1.2 - Shares borne by reinsurers</v>
          </cell>
          <cell r="H249" t="str">
            <v>Claims reimbursed</v>
          </cell>
        </row>
        <row r="250">
          <cell r="A250" t="str">
            <v>0B59000180</v>
          </cell>
          <cell r="B250" t="str">
            <v>Profit/loss</v>
          </cell>
          <cell r="C250" t="str">
            <v>2 - Total costs</v>
          </cell>
          <cell r="D250" t="str">
            <v>2.1 - Net costs related to claims</v>
          </cell>
          <cell r="E250" t="str">
            <v>2.1.2 - Shares borne by reinsurers</v>
          </cell>
          <cell r="H250" t="str">
            <v>Change in mathematical reserves reinsurance</v>
          </cell>
        </row>
        <row r="251">
          <cell r="A251" t="str">
            <v>0B59000190</v>
          </cell>
          <cell r="B251" t="str">
            <v>Profit/loss</v>
          </cell>
          <cell r="C251" t="str">
            <v>2 - Total costs</v>
          </cell>
          <cell r="D251" t="str">
            <v>2.1 - Net costs related to claims</v>
          </cell>
          <cell r="E251" t="str">
            <v>2.1.2 - Shares borne by reinsurers</v>
          </cell>
          <cell r="H251" t="str">
            <v>Change in claims to be paid reserve reinsurance</v>
          </cell>
        </row>
        <row r="252">
          <cell r="A252" t="str">
            <v>2.2 - Commission expense</v>
          </cell>
          <cell r="B252"/>
          <cell r="H252" t="str">
            <v/>
          </cell>
        </row>
        <row r="253">
          <cell r="A253" t="str">
            <v>0049000140</v>
          </cell>
          <cell r="B253" t="str">
            <v>Profit/loss</v>
          </cell>
          <cell r="C253" t="str">
            <v>2 - Total costs</v>
          </cell>
          <cell r="D253" t="str">
            <v>2.2 - Commission expense</v>
          </cell>
          <cell r="H253" t="str">
            <v>Commission expense</v>
          </cell>
        </row>
        <row r="254">
          <cell r="A254" t="str">
            <v>0B49000140</v>
          </cell>
          <cell r="B254" t="str">
            <v>Profit/loss</v>
          </cell>
          <cell r="C254" t="str">
            <v>2 - Total costs</v>
          </cell>
          <cell r="D254" t="str">
            <v>2.2 - Commission expense</v>
          </cell>
          <cell r="H254" t="str">
            <v>Commission expense</v>
          </cell>
        </row>
        <row r="255">
          <cell r="A255" t="str">
            <v>2.3 - Costs from holdings in other entities</v>
          </cell>
          <cell r="B255"/>
          <cell r="H255" t="str">
            <v/>
          </cell>
        </row>
        <row r="256">
          <cell r="A256" t="str">
            <v>2.4 - Costs from other fin. assets and prop. inv.</v>
          </cell>
          <cell r="B256"/>
          <cell r="H256" t="str">
            <v/>
          </cell>
        </row>
        <row r="257">
          <cell r="A257" t="str">
            <v>2.4.1 - Interest costs</v>
          </cell>
          <cell r="B257"/>
          <cell r="H257" t="str">
            <v/>
          </cell>
        </row>
        <row r="258">
          <cell r="A258" t="str">
            <v>0049000150</v>
          </cell>
          <cell r="B258" t="str">
            <v>Profit/loss</v>
          </cell>
          <cell r="C258" t="str">
            <v>2 - Total costs</v>
          </cell>
          <cell r="D258" t="str">
            <v>2.4 - Costs from other fin. assets and prop. inv.</v>
          </cell>
          <cell r="E258" t="str">
            <v>2.4.1 - Interest costs</v>
          </cell>
          <cell r="H258" t="str">
            <v>Interest costs on FVTOCI assets</v>
          </cell>
        </row>
        <row r="259">
          <cell r="A259" t="str">
            <v>0049000160</v>
          </cell>
          <cell r="B259" t="str">
            <v>Profit/loss</v>
          </cell>
          <cell r="C259" t="str">
            <v>2 - Total costs</v>
          </cell>
          <cell r="D259" t="str">
            <v>2.4 - Costs from other fin. assets and prop. inv.</v>
          </cell>
          <cell r="E259" t="str">
            <v>2.4.1 - Interest costs</v>
          </cell>
          <cell r="H259" t="str">
            <v>Interest costs on AC assets</v>
          </cell>
        </row>
        <row r="260">
          <cell r="A260" t="str">
            <v>0B49000150</v>
          </cell>
          <cell r="B260" t="str">
            <v>Profit/loss</v>
          </cell>
          <cell r="C260" t="str">
            <v>2 - Total costs</v>
          </cell>
          <cell r="D260" t="str">
            <v>2.4 - Costs from other fin. assets and prop. inv.</v>
          </cell>
          <cell r="E260" t="str">
            <v>2.4.1 - Interest costs</v>
          </cell>
          <cell r="H260" t="str">
            <v>Interest costs on FVTOCI assets</v>
          </cell>
        </row>
        <row r="261">
          <cell r="A261" t="str">
            <v>0B49000160</v>
          </cell>
          <cell r="B261" t="str">
            <v>Profit/loss</v>
          </cell>
          <cell r="C261" t="str">
            <v>2 - Total costs</v>
          </cell>
          <cell r="D261" t="str">
            <v>2.4 - Costs from other fin. assets and prop. inv.</v>
          </cell>
          <cell r="E261" t="str">
            <v>2.4.1 - Interest costs</v>
          </cell>
          <cell r="H261" t="str">
            <v>Interest costs on AC assets</v>
          </cell>
        </row>
        <row r="262">
          <cell r="A262" t="str">
            <v>2.4.2 - Other costs</v>
          </cell>
          <cell r="B262"/>
          <cell r="H262" t="str">
            <v/>
          </cell>
        </row>
        <row r="263">
          <cell r="A263" t="str">
            <v>0049000170</v>
          </cell>
          <cell r="B263" t="str">
            <v>Profit/loss</v>
          </cell>
          <cell r="C263" t="str">
            <v>2 - Total costs</v>
          </cell>
          <cell r="D263" t="str">
            <v>2.4 - Costs from other fin. assets and prop. inv.</v>
          </cell>
          <cell r="E263" t="str">
            <v>2.4.2 - Other costs</v>
          </cell>
          <cell r="H263" t="str">
            <v>Properties manteinance costs</v>
          </cell>
        </row>
        <row r="264">
          <cell r="A264" t="str">
            <v>0B49000170</v>
          </cell>
          <cell r="B264" t="str">
            <v>Profit/loss</v>
          </cell>
          <cell r="C264" t="str">
            <v>2 - Total costs</v>
          </cell>
          <cell r="D264" t="str">
            <v>2.4 - Costs from other fin. assets and prop. inv.</v>
          </cell>
          <cell r="E264" t="str">
            <v>2.4.2 - Other costs</v>
          </cell>
          <cell r="H264" t="str">
            <v>Properties manteinance costs</v>
          </cell>
        </row>
        <row r="265">
          <cell r="A265" t="str">
            <v>2.4.3 - Realized costs</v>
          </cell>
          <cell r="B265"/>
          <cell r="H265" t="str">
            <v/>
          </cell>
        </row>
        <row r="266">
          <cell r="A266" t="str">
            <v>0049000180</v>
          </cell>
          <cell r="B266" t="str">
            <v>Profit/loss</v>
          </cell>
          <cell r="C266" t="str">
            <v>2 - Total costs</v>
          </cell>
          <cell r="D266" t="str">
            <v>2.4 - Costs from other fin. assets and prop. inv.</v>
          </cell>
          <cell r="E266" t="str">
            <v>2.4.3 - Realized costs</v>
          </cell>
          <cell r="H266" t="str">
            <v>Negotiation losses on FVTOCI assets</v>
          </cell>
        </row>
        <row r="267">
          <cell r="A267" t="str">
            <v>0049000190</v>
          </cell>
          <cell r="B267" t="str">
            <v>Profit/loss</v>
          </cell>
          <cell r="C267" t="str">
            <v>2 - Total costs</v>
          </cell>
          <cell r="D267" t="str">
            <v>2.4 - Costs from other fin. assets and prop. inv.</v>
          </cell>
          <cell r="E267" t="str">
            <v>2.4.3 - Realized costs</v>
          </cell>
          <cell r="H267" t="str">
            <v>Negotiation losses on AC assets</v>
          </cell>
        </row>
        <row r="268">
          <cell r="A268" t="str">
            <v>0B49000180</v>
          </cell>
          <cell r="B268" t="str">
            <v>Profit/loss</v>
          </cell>
          <cell r="C268" t="str">
            <v>2 - Total costs</v>
          </cell>
          <cell r="D268" t="str">
            <v>2.4 - Costs from other fin. assets and prop. inv.</v>
          </cell>
          <cell r="E268" t="str">
            <v>2.4.3 - Realized costs</v>
          </cell>
          <cell r="H268" t="str">
            <v>Negotiation losses on FVTOCI assets</v>
          </cell>
        </row>
        <row r="269">
          <cell r="A269" t="str">
            <v>0B49000190</v>
          </cell>
          <cell r="B269" t="str">
            <v>Profit/loss</v>
          </cell>
          <cell r="C269" t="str">
            <v>2 - Total costs</v>
          </cell>
          <cell r="D269" t="str">
            <v>2.4 - Costs from other fin. assets and prop. inv.</v>
          </cell>
          <cell r="E269" t="str">
            <v>2.4.3 - Realized costs</v>
          </cell>
          <cell r="H269" t="str">
            <v>Negotiation losses on AC assets</v>
          </cell>
        </row>
        <row r="270">
          <cell r="A270" t="str">
            <v>2.4.4 - Valuation costs</v>
          </cell>
          <cell r="B270"/>
          <cell r="H270" t="str">
            <v/>
          </cell>
        </row>
        <row r="271">
          <cell r="A271" t="str">
            <v>0049000200</v>
          </cell>
          <cell r="B271" t="str">
            <v>Profit/loss</v>
          </cell>
          <cell r="C271" t="str">
            <v>2 - Total costs</v>
          </cell>
          <cell r="D271" t="str">
            <v>2.4 - Costs from other fin. assets and prop. inv.</v>
          </cell>
          <cell r="E271" t="str">
            <v>2.4.4 - Valuation costs</v>
          </cell>
          <cell r="H271" t="str">
            <v>Valuation losses on FVTOCI assets</v>
          </cell>
        </row>
        <row r="272">
          <cell r="A272" t="str">
            <v>0049000210</v>
          </cell>
          <cell r="B272" t="str">
            <v>Profit/loss</v>
          </cell>
          <cell r="C272" t="str">
            <v>2 - Total costs</v>
          </cell>
          <cell r="D272" t="str">
            <v>2.4 - Costs from other fin. assets and prop. inv.</v>
          </cell>
          <cell r="E272" t="str">
            <v>2.4.4 - Valuation costs</v>
          </cell>
          <cell r="H272" t="str">
            <v>Valuation losses on AC assets</v>
          </cell>
        </row>
        <row r="273">
          <cell r="A273" t="str">
            <v>0B49000200</v>
          </cell>
          <cell r="B273" t="str">
            <v>Profit/loss</v>
          </cell>
          <cell r="C273" t="str">
            <v>2 - Total costs</v>
          </cell>
          <cell r="D273" t="str">
            <v>2.4 - Costs from other fin. assets and prop. inv.</v>
          </cell>
          <cell r="E273" t="str">
            <v>2.4.4 - Valuation costs</v>
          </cell>
          <cell r="H273" t="str">
            <v>Valuation losses on FVTOCI assets</v>
          </cell>
        </row>
        <row r="274">
          <cell r="A274" t="str">
            <v>0B49000210</v>
          </cell>
          <cell r="B274" t="str">
            <v>Profit/loss</v>
          </cell>
          <cell r="C274" t="str">
            <v>2 - Total costs</v>
          </cell>
          <cell r="D274" t="str">
            <v>2.4 - Costs from other fin. assets and prop. inv.</v>
          </cell>
          <cell r="E274" t="str">
            <v>2.4.4 - Valuation costs</v>
          </cell>
          <cell r="H274" t="str">
            <v>Valuation losses on AC assets</v>
          </cell>
        </row>
        <row r="275">
          <cell r="A275" t="str">
            <v>2.5 - Operating expenses</v>
          </cell>
          <cell r="B275"/>
          <cell r="H275" t="str">
            <v/>
          </cell>
        </row>
        <row r="276">
          <cell r="A276" t="str">
            <v>2.5.1 - Acquisition fees and expenses</v>
          </cell>
          <cell r="B276"/>
          <cell r="H276" t="str">
            <v/>
          </cell>
        </row>
        <row r="277">
          <cell r="A277" t="str">
            <v>0049000220</v>
          </cell>
          <cell r="B277" t="str">
            <v>Profit/loss</v>
          </cell>
          <cell r="C277" t="str">
            <v>2 - Total costs</v>
          </cell>
          <cell r="D277" t="str">
            <v>2.5 - Operating expenses</v>
          </cell>
          <cell r="E277" t="str">
            <v>2.5.1 - Acquisition fees and expenses</v>
          </cell>
          <cell r="H277" t="str">
            <v>Acquisition expenses</v>
          </cell>
        </row>
        <row r="278">
          <cell r="A278" t="str">
            <v>0049000230</v>
          </cell>
          <cell r="B278" t="str">
            <v>Profit/loss</v>
          </cell>
          <cell r="C278" t="str">
            <v>2 - Total costs</v>
          </cell>
          <cell r="D278" t="str">
            <v>2.5 - Operating expenses</v>
          </cell>
          <cell r="E278" t="str">
            <v>2.5.1 - Acquisition fees and expenses</v>
          </cell>
          <cell r="H278" t="str">
            <v>Rappels</v>
          </cell>
        </row>
        <row r="279">
          <cell r="A279" t="str">
            <v>0049000240</v>
          </cell>
          <cell r="B279" t="str">
            <v>Profit/loss</v>
          </cell>
          <cell r="C279" t="str">
            <v>2 - Total costs</v>
          </cell>
          <cell r="D279" t="str">
            <v>2.5 - Operating expenses</v>
          </cell>
          <cell r="E279" t="str">
            <v>2.5.1 - Acquisition fees and expenses</v>
          </cell>
          <cell r="H279" t="str">
            <v>Acquisition fees individual policies</v>
          </cell>
        </row>
        <row r="280">
          <cell r="A280" t="str">
            <v>0049000250</v>
          </cell>
          <cell r="B280" t="str">
            <v>Profit/loss</v>
          </cell>
          <cell r="C280" t="str">
            <v>2 - Total costs</v>
          </cell>
          <cell r="D280" t="str">
            <v>2.5 - Operating expenses</v>
          </cell>
          <cell r="E280" t="str">
            <v>2.5.1 - Acquisition fees and expenses</v>
          </cell>
          <cell r="H280" t="str">
            <v>Acquisition fees collective policies</v>
          </cell>
        </row>
        <row r="281">
          <cell r="A281" t="str">
            <v>0B49000220</v>
          </cell>
          <cell r="B281" t="str">
            <v>Profit/loss</v>
          </cell>
          <cell r="C281" t="str">
            <v>2 - Total costs</v>
          </cell>
          <cell r="D281" t="str">
            <v>2.5 - Operating expenses</v>
          </cell>
          <cell r="E281" t="str">
            <v>2.5.1 - Acquisition fees and expenses</v>
          </cell>
          <cell r="H281" t="str">
            <v>Acquisition expenses</v>
          </cell>
        </row>
        <row r="282">
          <cell r="A282" t="str">
            <v>0B49000230</v>
          </cell>
          <cell r="B282" t="str">
            <v>Profit/loss</v>
          </cell>
          <cell r="C282" t="str">
            <v>2 - Total costs</v>
          </cell>
          <cell r="D282" t="str">
            <v>2.5 - Operating expenses</v>
          </cell>
          <cell r="E282" t="str">
            <v>2.5.1 - Acquisition fees and expenses</v>
          </cell>
          <cell r="H282" t="str">
            <v>Rappels</v>
          </cell>
        </row>
        <row r="283">
          <cell r="A283" t="str">
            <v>0B49000240</v>
          </cell>
          <cell r="B283" t="str">
            <v>Profit/loss</v>
          </cell>
          <cell r="C283" t="str">
            <v>2 - Total costs</v>
          </cell>
          <cell r="D283" t="str">
            <v>2.5 - Operating expenses</v>
          </cell>
          <cell r="E283" t="str">
            <v>2.5.1 - Acquisition fees and expenses</v>
          </cell>
          <cell r="H283" t="str">
            <v>Acquisition fees individual policies</v>
          </cell>
        </row>
        <row r="284">
          <cell r="A284" t="str">
            <v>0B49000250</v>
          </cell>
          <cell r="B284" t="str">
            <v>Profit/loss</v>
          </cell>
          <cell r="C284" t="str">
            <v>2 - Total costs</v>
          </cell>
          <cell r="D284" t="str">
            <v>2.5 - Operating expenses</v>
          </cell>
          <cell r="E284" t="str">
            <v>2.5.1 - Acquisition fees and expenses</v>
          </cell>
          <cell r="H284" t="str">
            <v>Acquisition fees collective policies</v>
          </cell>
        </row>
        <row r="285">
          <cell r="A285" t="str">
            <v>2.5.2 - Investment management expenses</v>
          </cell>
          <cell r="B285"/>
          <cell r="H285" t="str">
            <v/>
          </cell>
        </row>
        <row r="286">
          <cell r="A286" t="str">
            <v>0049000260</v>
          </cell>
          <cell r="B286" t="str">
            <v>Profit/loss</v>
          </cell>
          <cell r="C286" t="str">
            <v>2 - Total costs</v>
          </cell>
          <cell r="D286" t="str">
            <v>2.5 - Operating expenses</v>
          </cell>
          <cell r="E286" t="str">
            <v>2.5.2 - Investment management expenses</v>
          </cell>
          <cell r="H286" t="str">
            <v>Securities custody expenses</v>
          </cell>
        </row>
        <row r="287">
          <cell r="A287" t="str">
            <v>0B49000260</v>
          </cell>
          <cell r="B287" t="str">
            <v>Profit/loss</v>
          </cell>
          <cell r="C287" t="str">
            <v>2 - Total costs</v>
          </cell>
          <cell r="D287" t="str">
            <v>2.5 - Operating expenses</v>
          </cell>
          <cell r="E287" t="str">
            <v>2.5.2 - Investment management expenses</v>
          </cell>
          <cell r="H287" t="str">
            <v>Securities custody expenses</v>
          </cell>
        </row>
        <row r="288">
          <cell r="A288" t="str">
            <v>2.5.3 - Other administrative expenses</v>
          </cell>
          <cell r="B288"/>
          <cell r="H288" t="str">
            <v/>
          </cell>
        </row>
        <row r="289">
          <cell r="A289" t="str">
            <v>0049000270</v>
          </cell>
          <cell r="B289" t="str">
            <v>Profit/loss</v>
          </cell>
          <cell r="C289" t="str">
            <v>2 - Total costs</v>
          </cell>
          <cell r="D289" t="str">
            <v>2.5 - Operating expenses</v>
          </cell>
          <cell r="E289" t="str">
            <v>2.5.3 - Other administrative expenses</v>
          </cell>
          <cell r="H289" t="str">
            <v>Employees remuneration</v>
          </cell>
        </row>
        <row r="290">
          <cell r="A290" t="str">
            <v>0049000280</v>
          </cell>
          <cell r="B290" t="str">
            <v>Profit/loss</v>
          </cell>
          <cell r="C290" t="str">
            <v>2 - Total costs</v>
          </cell>
          <cell r="D290" t="str">
            <v>2.5 - Operating expenses</v>
          </cell>
          <cell r="E290" t="str">
            <v>2.5.3 - Other administrative expenses</v>
          </cell>
          <cell r="H290" t="str">
            <v>Production bonus</v>
          </cell>
        </row>
        <row r="291">
          <cell r="A291" t="str">
            <v>0049000290</v>
          </cell>
          <cell r="B291" t="str">
            <v>Profit/loss</v>
          </cell>
          <cell r="C291" t="str">
            <v>2 - Total costs</v>
          </cell>
          <cell r="D291" t="str">
            <v>2.5 - Operating expenses</v>
          </cell>
          <cell r="E291" t="str">
            <v>2.5.3 - Other administrative expenses</v>
          </cell>
          <cell r="H291" t="str">
            <v>Travel expenses</v>
          </cell>
        </row>
        <row r="292">
          <cell r="A292" t="str">
            <v>0049000300</v>
          </cell>
          <cell r="B292" t="str">
            <v>Profit/loss</v>
          </cell>
          <cell r="C292" t="str">
            <v>2 - Total costs</v>
          </cell>
          <cell r="D292" t="str">
            <v>2.5 - Operating expenses</v>
          </cell>
          <cell r="E292" t="str">
            <v>2.5.3 - Other administrative expenses</v>
          </cell>
          <cell r="H292" t="str">
            <v>Retirement provisions</v>
          </cell>
        </row>
        <row r="293">
          <cell r="A293" t="str">
            <v>0049000310</v>
          </cell>
          <cell r="B293" t="str">
            <v>Profit/loss</v>
          </cell>
          <cell r="C293" t="str">
            <v>2 - Total costs</v>
          </cell>
          <cell r="D293" t="str">
            <v>2.5 - Operating expenses</v>
          </cell>
          <cell r="E293" t="str">
            <v>2.5.3 - Other administrative expenses</v>
          </cell>
          <cell r="H293" t="str">
            <v>IT systems</v>
          </cell>
        </row>
        <row r="294">
          <cell r="A294" t="str">
            <v>0049000320</v>
          </cell>
          <cell r="B294" t="str">
            <v>Profit/loss</v>
          </cell>
          <cell r="C294" t="str">
            <v>2 - Total costs</v>
          </cell>
          <cell r="D294" t="str">
            <v>2.5 - Operating expenses</v>
          </cell>
          <cell r="E294" t="str">
            <v>2.5.3 - Other administrative expenses</v>
          </cell>
          <cell r="H294" t="str">
            <v>General services</v>
          </cell>
        </row>
        <row r="295">
          <cell r="A295" t="str">
            <v>0049000330</v>
          </cell>
          <cell r="B295" t="str">
            <v>Profit/loss</v>
          </cell>
          <cell r="C295" t="str">
            <v>2 - Total costs</v>
          </cell>
          <cell r="D295" t="str">
            <v>2.5 - Operating expenses</v>
          </cell>
          <cell r="E295" t="str">
            <v>2.5.3 - Other administrative expenses</v>
          </cell>
          <cell r="H295" t="str">
            <v>Consulting services</v>
          </cell>
        </row>
        <row r="296">
          <cell r="A296" t="str">
            <v>0049000340</v>
          </cell>
          <cell r="B296" t="str">
            <v>Profit/loss</v>
          </cell>
          <cell r="C296" t="str">
            <v>2 - Total costs</v>
          </cell>
          <cell r="D296" t="str">
            <v>2.5 - Operating expenses</v>
          </cell>
          <cell r="E296" t="str">
            <v>2.5.3 - Other administrative expenses</v>
          </cell>
          <cell r="H296" t="str">
            <v>Agent costs</v>
          </cell>
        </row>
        <row r="297">
          <cell r="A297" t="str">
            <v>0049000350</v>
          </cell>
          <cell r="B297" t="str">
            <v>Profit/loss</v>
          </cell>
          <cell r="C297" t="str">
            <v>2 - Total costs</v>
          </cell>
          <cell r="D297" t="str">
            <v>2.5 - Operating expenses</v>
          </cell>
          <cell r="E297" t="str">
            <v>2.5.3 - Other administrative expenses</v>
          </cell>
          <cell r="H297" t="str">
            <v>Mailing costs</v>
          </cell>
        </row>
        <row r="298">
          <cell r="A298" t="str">
            <v>0049000360</v>
          </cell>
          <cell r="B298" t="str">
            <v>Profit/loss</v>
          </cell>
          <cell r="C298" t="str">
            <v>2 - Total costs</v>
          </cell>
          <cell r="D298" t="str">
            <v>2.5 - Operating expenses</v>
          </cell>
          <cell r="E298" t="str">
            <v>2.5.3 - Other administrative expenses</v>
          </cell>
          <cell r="H298" t="str">
            <v>Marketing costs</v>
          </cell>
        </row>
        <row r="299">
          <cell r="A299" t="str">
            <v>0049000370</v>
          </cell>
          <cell r="B299" t="str">
            <v>Profit/loss</v>
          </cell>
          <cell r="C299" t="str">
            <v>2 - Total costs</v>
          </cell>
          <cell r="D299" t="str">
            <v>2.5 - Operating expenses</v>
          </cell>
          <cell r="E299" t="str">
            <v>2.5.3 - Other administrative expenses</v>
          </cell>
          <cell r="H299" t="str">
            <v>Software costs</v>
          </cell>
        </row>
        <row r="300">
          <cell r="A300" t="str">
            <v>0049000380</v>
          </cell>
          <cell r="B300" t="str">
            <v>Profit/loss</v>
          </cell>
          <cell r="C300" t="str">
            <v>2 - Total costs</v>
          </cell>
          <cell r="D300" t="str">
            <v>2.5 - Operating expenses</v>
          </cell>
          <cell r="E300" t="str">
            <v>2.5.3 - Other administrative expenses</v>
          </cell>
          <cell r="H300" t="str">
            <v>Other banking costs</v>
          </cell>
        </row>
        <row r="301">
          <cell r="A301" t="str">
            <v>0B49000270</v>
          </cell>
          <cell r="B301" t="str">
            <v>Profit/loss</v>
          </cell>
          <cell r="C301" t="str">
            <v>2 - Total costs</v>
          </cell>
          <cell r="D301" t="str">
            <v>2.5 - Operating expenses</v>
          </cell>
          <cell r="E301" t="str">
            <v>2.5.3 - Other administrative expenses</v>
          </cell>
          <cell r="H301" t="str">
            <v>Employees remuneration</v>
          </cell>
        </row>
        <row r="302">
          <cell r="A302" t="str">
            <v>0B49000280</v>
          </cell>
          <cell r="B302" t="str">
            <v>Profit/loss</v>
          </cell>
          <cell r="C302" t="str">
            <v>2 - Total costs</v>
          </cell>
          <cell r="D302" t="str">
            <v>2.5 - Operating expenses</v>
          </cell>
          <cell r="E302" t="str">
            <v>2.5.3 - Other administrative expenses</v>
          </cell>
          <cell r="H302" t="str">
            <v>Production bonus</v>
          </cell>
        </row>
        <row r="303">
          <cell r="A303" t="str">
            <v>0B49000290</v>
          </cell>
          <cell r="B303" t="str">
            <v>Profit/loss</v>
          </cell>
          <cell r="C303" t="str">
            <v>2 - Total costs</v>
          </cell>
          <cell r="D303" t="str">
            <v>2.5 - Operating expenses</v>
          </cell>
          <cell r="E303" t="str">
            <v>2.5.3 - Other administrative expenses</v>
          </cell>
          <cell r="H303" t="str">
            <v>Travel expenses</v>
          </cell>
        </row>
        <row r="304">
          <cell r="A304" t="str">
            <v>0B49000300</v>
          </cell>
          <cell r="B304" t="str">
            <v>Profit/loss</v>
          </cell>
          <cell r="C304" t="str">
            <v>2 - Total costs</v>
          </cell>
          <cell r="D304" t="str">
            <v>2.5 - Operating expenses</v>
          </cell>
          <cell r="E304" t="str">
            <v>2.5.3 - Other administrative expenses</v>
          </cell>
          <cell r="H304" t="str">
            <v>Retirement provisions</v>
          </cell>
        </row>
        <row r="305">
          <cell r="A305" t="str">
            <v>0B49000310</v>
          </cell>
          <cell r="B305" t="str">
            <v>Profit/loss</v>
          </cell>
          <cell r="C305" t="str">
            <v>2 - Total costs</v>
          </cell>
          <cell r="D305" t="str">
            <v>2.5 - Operating expenses</v>
          </cell>
          <cell r="E305" t="str">
            <v>2.5.3 - Other administrative expenses</v>
          </cell>
          <cell r="H305" t="str">
            <v>IT systems</v>
          </cell>
        </row>
        <row r="306">
          <cell r="A306" t="str">
            <v>0B49000320</v>
          </cell>
          <cell r="B306" t="str">
            <v>Profit/loss</v>
          </cell>
          <cell r="C306" t="str">
            <v>2 - Total costs</v>
          </cell>
          <cell r="D306" t="str">
            <v>2.5 - Operating expenses</v>
          </cell>
          <cell r="E306" t="str">
            <v>2.5.3 - Other administrative expenses</v>
          </cell>
          <cell r="H306" t="str">
            <v>General services</v>
          </cell>
        </row>
        <row r="307">
          <cell r="A307" t="str">
            <v>0B49000330</v>
          </cell>
          <cell r="B307" t="str">
            <v>Profit/loss</v>
          </cell>
          <cell r="C307" t="str">
            <v>2 - Total costs</v>
          </cell>
          <cell r="D307" t="str">
            <v>2.5 - Operating expenses</v>
          </cell>
          <cell r="E307" t="str">
            <v>2.5.3 - Other administrative expenses</v>
          </cell>
          <cell r="H307" t="str">
            <v>Consulting services</v>
          </cell>
        </row>
        <row r="308">
          <cell r="A308" t="str">
            <v>0B49000340</v>
          </cell>
          <cell r="B308" t="str">
            <v>Profit/loss</v>
          </cell>
          <cell r="C308" t="str">
            <v>2 - Total costs</v>
          </cell>
          <cell r="D308" t="str">
            <v>2.5 - Operating expenses</v>
          </cell>
          <cell r="E308" t="str">
            <v>2.5.3 - Other administrative expenses</v>
          </cell>
          <cell r="H308" t="str">
            <v>Agent costs</v>
          </cell>
        </row>
        <row r="309">
          <cell r="A309" t="str">
            <v>0B49000350</v>
          </cell>
          <cell r="B309" t="str">
            <v>Profit/loss</v>
          </cell>
          <cell r="C309" t="str">
            <v>2 - Total costs</v>
          </cell>
          <cell r="D309" t="str">
            <v>2.5 - Operating expenses</v>
          </cell>
          <cell r="E309" t="str">
            <v>2.5.3 - Other administrative expenses</v>
          </cell>
          <cell r="H309" t="str">
            <v>Mailing costs</v>
          </cell>
        </row>
        <row r="310">
          <cell r="A310" t="str">
            <v>0B49000360</v>
          </cell>
          <cell r="B310" t="str">
            <v>Profit/loss</v>
          </cell>
          <cell r="C310" t="str">
            <v>2 - Total costs</v>
          </cell>
          <cell r="D310" t="str">
            <v>2.5 - Operating expenses</v>
          </cell>
          <cell r="E310" t="str">
            <v>2.5.3 - Other administrative expenses</v>
          </cell>
          <cell r="H310" t="str">
            <v>Marketing costs</v>
          </cell>
        </row>
        <row r="311">
          <cell r="A311" t="str">
            <v>0B49000370</v>
          </cell>
          <cell r="B311" t="str">
            <v>Profit/loss</v>
          </cell>
          <cell r="C311" t="str">
            <v>2 - Total costs</v>
          </cell>
          <cell r="D311" t="str">
            <v>2.5 - Operating expenses</v>
          </cell>
          <cell r="E311" t="str">
            <v>2.5.3 - Other administrative expenses</v>
          </cell>
          <cell r="H311" t="str">
            <v>Software costs</v>
          </cell>
        </row>
        <row r="312">
          <cell r="A312" t="str">
            <v>0B49000380</v>
          </cell>
          <cell r="B312" t="str">
            <v>Profit/loss</v>
          </cell>
          <cell r="C312" t="str">
            <v>2 - Total costs</v>
          </cell>
          <cell r="D312" t="str">
            <v>2.5 - Operating expenses</v>
          </cell>
          <cell r="E312" t="str">
            <v>2.5.3 - Other administrative expenses</v>
          </cell>
          <cell r="H312" t="str">
            <v>Other banking costs</v>
          </cell>
        </row>
        <row r="313">
          <cell r="A313" t="str">
            <v>2.6 - Other costs</v>
          </cell>
          <cell r="B313"/>
          <cell r="H313" t="str">
            <v/>
          </cell>
        </row>
        <row r="314">
          <cell r="A314" t="str">
            <v>0049000390</v>
          </cell>
          <cell r="B314" t="str">
            <v>Profit/loss</v>
          </cell>
          <cell r="C314" t="str">
            <v>2 - Total costs</v>
          </cell>
          <cell r="D314" t="str">
            <v>2.6 - Other costs</v>
          </cell>
          <cell r="H314" t="str">
            <v>Management fees</v>
          </cell>
        </row>
        <row r="315">
          <cell r="A315" t="str">
            <v>0B49000390</v>
          </cell>
          <cell r="B315" t="str">
            <v>Profit/loss</v>
          </cell>
          <cell r="C315" t="str">
            <v>2 - Total costs</v>
          </cell>
          <cell r="D315" t="str">
            <v>2.6 - Other costs</v>
          </cell>
          <cell r="H315" t="str">
            <v>Management fees</v>
          </cell>
        </row>
        <row r="316">
          <cell r="A316" t="str">
            <v>2 - Total costs</v>
          </cell>
          <cell r="B316"/>
          <cell r="H316" t="str">
            <v/>
          </cell>
        </row>
        <row r="317">
          <cell r="A317" t="str">
            <v>3 - Taxes</v>
          </cell>
          <cell r="B317"/>
          <cell r="H317" t="str">
            <v/>
          </cell>
        </row>
        <row r="318">
          <cell r="A318" t="str">
            <v>0049000400</v>
          </cell>
          <cell r="B318" t="str">
            <v>Profit/loss</v>
          </cell>
          <cell r="C318" t="str">
            <v>3 - Taxes</v>
          </cell>
          <cell r="H318" t="str">
            <v>Current taxes</v>
          </cell>
        </row>
        <row r="319">
          <cell r="A319" t="str">
            <v>0B49000400</v>
          </cell>
          <cell r="B319" t="str">
            <v>Profit/loss</v>
          </cell>
          <cell r="C319" t="str">
            <v>3 - Taxes</v>
          </cell>
          <cell r="H319" t="str">
            <v>Current taxes</v>
          </cell>
        </row>
        <row r="320">
          <cell r="A320" t="str">
            <v>Profit/loss</v>
          </cell>
          <cell r="H320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046-08EB-4C26-86FB-1B3EAD30726E}">
  <dimension ref="A1:U131"/>
  <sheetViews>
    <sheetView tabSelected="1" zoomScale="85" zoomScaleNormal="85" workbookViewId="0">
      <selection activeCell="D16" sqref="D16"/>
    </sheetView>
  </sheetViews>
  <sheetFormatPr defaultRowHeight="14.4" x14ac:dyDescent="0.3"/>
  <cols>
    <col min="1" max="1" width="12.6640625" bestFit="1" customWidth="1"/>
    <col min="2" max="2" width="37.21875" customWidth="1"/>
    <col min="3" max="3" width="13.33203125" bestFit="1" customWidth="1"/>
    <col min="4" max="4" width="40.109375" bestFit="1" customWidth="1"/>
    <col min="5" max="5" width="9.109375" bestFit="1" customWidth="1"/>
    <col min="6" max="7" width="12.88671875" style="2" bestFit="1" customWidth="1"/>
    <col min="8" max="8" width="24.5546875" style="2" bestFit="1" customWidth="1"/>
    <col min="9" max="9" width="24.5546875" style="1" customWidth="1"/>
    <col min="11" max="11" width="15" bestFit="1" customWidth="1"/>
    <col min="12" max="12" width="15.6640625" bestFit="1" customWidth="1"/>
    <col min="14" max="14" width="15" bestFit="1" customWidth="1"/>
    <col min="16" max="18" width="0" hidden="1" customWidth="1"/>
    <col min="21" max="21" width="12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201</v>
      </c>
      <c r="I1" s="1" t="s">
        <v>207</v>
      </c>
      <c r="K1" t="s">
        <v>180</v>
      </c>
      <c r="L1" t="s">
        <v>181</v>
      </c>
      <c r="N1" t="s">
        <v>192</v>
      </c>
      <c r="P1" t="s">
        <v>180</v>
      </c>
      <c r="Q1" t="s">
        <v>181</v>
      </c>
      <c r="S1" t="s">
        <v>199</v>
      </c>
      <c r="U1" t="s">
        <v>198</v>
      </c>
    </row>
    <row r="2" spans="1:21" x14ac:dyDescent="0.3">
      <c r="A2" s="1" t="s">
        <v>7</v>
      </c>
      <c r="B2" t="s">
        <v>8</v>
      </c>
      <c r="C2" s="1" t="s">
        <v>182</v>
      </c>
      <c r="D2" t="s">
        <v>183</v>
      </c>
      <c r="E2">
        <v>0.05</v>
      </c>
      <c r="F2" s="2">
        <v>1000</v>
      </c>
      <c r="G2" s="2">
        <v>10000</v>
      </c>
      <c r="H2" s="1">
        <v>1010</v>
      </c>
      <c r="I2" s="1" t="s">
        <v>210</v>
      </c>
      <c r="K2" s="2">
        <f>IF(OR(RIGHT(LEFT(A2,4),2)="49",RIGHT(LEFT(A2,4),2)="59"),AVERAGE(F2,G2),0)*N2</f>
        <v>0</v>
      </c>
      <c r="L2" s="2">
        <f>IF(OR(RIGHT(LEFT(C2,4),2)="49",RIGHT(LEFT(C2,4),2)="59"),AVERAGE(F2,G2)*-1,0)*N2</f>
        <v>0</v>
      </c>
      <c r="N2" s="5">
        <f>IF(E2&lt;&gt;1,E2*10,"Always")</f>
        <v>0.5</v>
      </c>
      <c r="P2" t="b">
        <f>VLOOKUP(A2,[1]Foglio1!$A:$H,8,0)=B2</f>
        <v>1</v>
      </c>
      <c r="Q2" t="b">
        <f>VLOOKUP(C2,[1]Foglio1!$A:$H,8,0)=D2</f>
        <v>1</v>
      </c>
      <c r="S2">
        <f>E2*AVERAGE(F2,G2)</f>
        <v>275</v>
      </c>
    </row>
    <row r="3" spans="1:21" x14ac:dyDescent="0.3">
      <c r="A3" s="1" t="s">
        <v>9</v>
      </c>
      <c r="B3" t="s">
        <v>10</v>
      </c>
      <c r="C3" s="1" t="s">
        <v>184</v>
      </c>
      <c r="D3" t="s">
        <v>185</v>
      </c>
      <c r="E3">
        <v>0.05</v>
      </c>
      <c r="F3" s="2">
        <v>1000</v>
      </c>
      <c r="G3" s="2">
        <v>10000</v>
      </c>
      <c r="H3" s="1">
        <v>1020</v>
      </c>
      <c r="I3" s="1" t="s">
        <v>210</v>
      </c>
      <c r="K3" s="2">
        <f t="shared" ref="K3:K31" si="0">IF(OR(RIGHT(LEFT(A3,4),2)="49",RIGHT(LEFT(A3,4),2)="59"),AVERAGE(F3,G3),0)*N3</f>
        <v>0</v>
      </c>
      <c r="L3" s="2">
        <f t="shared" ref="L3:L31" si="1">IF(OR(RIGHT(LEFT(C3,4),2)="49",RIGHT(LEFT(C3,4),2)="59"),AVERAGE(F3,G3)*-1,0)*N3</f>
        <v>0</v>
      </c>
      <c r="N3" s="5">
        <f t="shared" ref="N3:N66" si="2">IF(E3&lt;&gt;1,E3*10,"Always")</f>
        <v>0.5</v>
      </c>
      <c r="P3" t="b">
        <f>VLOOKUP(A3,[1]Foglio1!$A:$H,8,0)=B3</f>
        <v>1</v>
      </c>
      <c r="Q3" t="b">
        <f>VLOOKUP(C3,[1]Foglio1!$A:$H,8,0)=D3</f>
        <v>1</v>
      </c>
      <c r="S3">
        <f t="shared" ref="S3:S68" si="3">E3*AVERAGE(F3,G3)</f>
        <v>275</v>
      </c>
    </row>
    <row r="4" spans="1:21" x14ac:dyDescent="0.3">
      <c r="A4" s="1" t="s">
        <v>182</v>
      </c>
      <c r="B4" t="s">
        <v>183</v>
      </c>
      <c r="C4" s="1" t="s">
        <v>7</v>
      </c>
      <c r="D4" t="s">
        <v>8</v>
      </c>
      <c r="E4">
        <v>0.05</v>
      </c>
      <c r="F4" s="2">
        <v>1000</v>
      </c>
      <c r="G4" s="2">
        <v>10000</v>
      </c>
      <c r="H4" s="1">
        <v>1010</v>
      </c>
      <c r="I4" s="1" t="s">
        <v>210</v>
      </c>
      <c r="K4" s="2">
        <f t="shared" si="0"/>
        <v>0</v>
      </c>
      <c r="L4" s="2">
        <f t="shared" si="1"/>
        <v>0</v>
      </c>
      <c r="N4" s="5">
        <f t="shared" si="2"/>
        <v>0.5</v>
      </c>
      <c r="P4" t="b">
        <f>VLOOKUP(A4,[1]Foglio1!$A:$H,8,0)=B4</f>
        <v>1</v>
      </c>
      <c r="Q4" t="b">
        <f>VLOOKUP(C4,[1]Foglio1!$A:$H,8,0)=D4</f>
        <v>1</v>
      </c>
      <c r="S4">
        <f t="shared" si="3"/>
        <v>275</v>
      </c>
    </row>
    <row r="5" spans="1:21" x14ac:dyDescent="0.3">
      <c r="A5" s="1" t="s">
        <v>184</v>
      </c>
      <c r="B5" t="s">
        <v>185</v>
      </c>
      <c r="C5" s="1" t="s">
        <v>9</v>
      </c>
      <c r="D5" t="s">
        <v>10</v>
      </c>
      <c r="E5">
        <v>0.05</v>
      </c>
      <c r="F5" s="2">
        <v>1000</v>
      </c>
      <c r="G5" s="2">
        <v>10000</v>
      </c>
      <c r="H5" s="1">
        <v>1020</v>
      </c>
      <c r="I5" s="1" t="s">
        <v>210</v>
      </c>
      <c r="K5" s="2">
        <f t="shared" si="0"/>
        <v>0</v>
      </c>
      <c r="L5" s="2">
        <f t="shared" si="1"/>
        <v>0</v>
      </c>
      <c r="N5" s="5">
        <f t="shared" si="2"/>
        <v>0.5</v>
      </c>
      <c r="P5" t="b">
        <f>VLOOKUP(A5,[1]Foglio1!$A:$H,8,0)=B5</f>
        <v>1</v>
      </c>
      <c r="Q5" t="b">
        <f>VLOOKUP(C5,[1]Foglio1!$A:$H,8,0)=D5</f>
        <v>1</v>
      </c>
      <c r="S5">
        <f t="shared" si="3"/>
        <v>275</v>
      </c>
    </row>
    <row r="6" spans="1:21" x14ac:dyDescent="0.3">
      <c r="A6" s="1" t="s">
        <v>11</v>
      </c>
      <c r="B6" t="s">
        <v>13</v>
      </c>
      <c r="C6" s="1" t="s">
        <v>186</v>
      </c>
      <c r="D6" t="s">
        <v>187</v>
      </c>
      <c r="E6">
        <v>0.05</v>
      </c>
      <c r="F6" s="2">
        <v>20000</v>
      </c>
      <c r="G6" s="2">
        <v>100000</v>
      </c>
      <c r="H6" s="1">
        <v>1020</v>
      </c>
      <c r="I6" s="1" t="s">
        <v>210</v>
      </c>
      <c r="K6" s="2">
        <f t="shared" si="0"/>
        <v>0</v>
      </c>
      <c r="L6" s="2">
        <f t="shared" si="1"/>
        <v>0</v>
      </c>
      <c r="N6" s="5">
        <f t="shared" si="2"/>
        <v>0.5</v>
      </c>
      <c r="P6" t="b">
        <f>VLOOKUP(A6,[1]Foglio1!$A:$H,8,0)=B6</f>
        <v>1</v>
      </c>
      <c r="Q6" t="b">
        <f>VLOOKUP(C6,[1]Foglio1!$A:$H,8,0)=D6</f>
        <v>1</v>
      </c>
      <c r="S6">
        <f t="shared" si="3"/>
        <v>3000</v>
      </c>
    </row>
    <row r="7" spans="1:21" x14ac:dyDescent="0.3">
      <c r="A7" s="1" t="s">
        <v>12</v>
      </c>
      <c r="B7" t="s">
        <v>14</v>
      </c>
      <c r="C7" s="1" t="s">
        <v>186</v>
      </c>
      <c r="D7" t="s">
        <v>187</v>
      </c>
      <c r="E7">
        <v>0.05</v>
      </c>
      <c r="F7" s="2">
        <v>20000</v>
      </c>
      <c r="G7" s="2">
        <v>100000</v>
      </c>
      <c r="H7" s="1">
        <v>1020</v>
      </c>
      <c r="I7" s="1" t="s">
        <v>210</v>
      </c>
      <c r="K7" s="2">
        <f t="shared" si="0"/>
        <v>0</v>
      </c>
      <c r="L7" s="2">
        <f t="shared" si="1"/>
        <v>0</v>
      </c>
      <c r="N7" s="5">
        <f t="shared" si="2"/>
        <v>0.5</v>
      </c>
      <c r="P7" t="b">
        <f>VLOOKUP(A7,[1]Foglio1!$A:$H,8,0)=B7</f>
        <v>1</v>
      </c>
      <c r="Q7" t="b">
        <f>VLOOKUP(C7,[1]Foglio1!$A:$H,8,0)=D7</f>
        <v>1</v>
      </c>
      <c r="S7">
        <f t="shared" si="3"/>
        <v>3000</v>
      </c>
    </row>
    <row r="8" spans="1:21" x14ac:dyDescent="0.3">
      <c r="A8" s="1" t="s">
        <v>186</v>
      </c>
      <c r="B8" t="s">
        <v>187</v>
      </c>
      <c r="C8" s="1" t="s">
        <v>11</v>
      </c>
      <c r="D8" t="s">
        <v>13</v>
      </c>
      <c r="E8">
        <v>0.05</v>
      </c>
      <c r="F8" s="2">
        <v>20000</v>
      </c>
      <c r="G8" s="2">
        <v>100000</v>
      </c>
      <c r="H8" s="1">
        <v>1020</v>
      </c>
      <c r="I8" s="1" t="s">
        <v>210</v>
      </c>
      <c r="K8" s="2">
        <f t="shared" si="0"/>
        <v>0</v>
      </c>
      <c r="L8" s="2">
        <f t="shared" si="1"/>
        <v>0</v>
      </c>
      <c r="N8" s="5">
        <f t="shared" si="2"/>
        <v>0.5</v>
      </c>
      <c r="P8" t="b">
        <f>VLOOKUP(A8,[1]Foglio1!$A:$H,8,0)=B8</f>
        <v>1</v>
      </c>
      <c r="Q8" t="b">
        <f>VLOOKUP(C8,[1]Foglio1!$A:$H,8,0)=D8</f>
        <v>1</v>
      </c>
      <c r="S8">
        <f t="shared" si="3"/>
        <v>3000</v>
      </c>
    </row>
    <row r="9" spans="1:21" x14ac:dyDescent="0.3">
      <c r="A9" s="1" t="s">
        <v>186</v>
      </c>
      <c r="B9" t="s">
        <v>187</v>
      </c>
      <c r="C9" s="1" t="s">
        <v>12</v>
      </c>
      <c r="D9" t="s">
        <v>14</v>
      </c>
      <c r="E9">
        <v>0.05</v>
      </c>
      <c r="F9" s="2">
        <v>20000</v>
      </c>
      <c r="G9" s="2">
        <v>100000</v>
      </c>
      <c r="H9" s="1">
        <v>1020</v>
      </c>
      <c r="I9" s="1" t="s">
        <v>210</v>
      </c>
      <c r="K9" s="2">
        <f t="shared" si="0"/>
        <v>0</v>
      </c>
      <c r="L9" s="2">
        <f t="shared" si="1"/>
        <v>0</v>
      </c>
      <c r="N9" s="5">
        <f t="shared" si="2"/>
        <v>0.5</v>
      </c>
      <c r="P9" t="b">
        <f>VLOOKUP(A9,[1]Foglio1!$A:$H,8,0)=B9</f>
        <v>1</v>
      </c>
      <c r="Q9" t="b">
        <f>VLOOKUP(C9,[1]Foglio1!$A:$H,8,0)=D9</f>
        <v>1</v>
      </c>
      <c r="S9">
        <f t="shared" si="3"/>
        <v>3000</v>
      </c>
    </row>
    <row r="10" spans="1:21" x14ac:dyDescent="0.3">
      <c r="A10" s="1" t="s">
        <v>15</v>
      </c>
      <c r="B10" t="s">
        <v>19</v>
      </c>
      <c r="C10" s="1" t="s">
        <v>184</v>
      </c>
      <c r="D10" t="s">
        <v>185</v>
      </c>
      <c r="E10">
        <v>0.05</v>
      </c>
      <c r="F10" s="2">
        <v>300</v>
      </c>
      <c r="G10" s="2">
        <v>600</v>
      </c>
      <c r="H10" s="1">
        <v>1010</v>
      </c>
      <c r="I10" s="1" t="s">
        <v>210</v>
      </c>
      <c r="K10" s="2">
        <f t="shared" si="0"/>
        <v>0</v>
      </c>
      <c r="L10" s="2">
        <f t="shared" si="1"/>
        <v>0</v>
      </c>
      <c r="N10" s="5">
        <f t="shared" si="2"/>
        <v>0.5</v>
      </c>
      <c r="P10" t="b">
        <f>VLOOKUP(A10,[1]Foglio1!$A:$H,8,0)=B10</f>
        <v>1</v>
      </c>
      <c r="Q10" t="b">
        <f>VLOOKUP(C10,[1]Foglio1!$A:$H,8,0)=D10</f>
        <v>1</v>
      </c>
      <c r="S10">
        <f t="shared" si="3"/>
        <v>22.5</v>
      </c>
    </row>
    <row r="11" spans="1:21" x14ac:dyDescent="0.3">
      <c r="A11" s="1" t="s">
        <v>16</v>
      </c>
      <c r="B11" t="s">
        <v>20</v>
      </c>
      <c r="C11" s="1" t="s">
        <v>186</v>
      </c>
      <c r="D11" t="s">
        <v>187</v>
      </c>
      <c r="E11">
        <v>0.05</v>
      </c>
      <c r="F11" s="2">
        <v>300</v>
      </c>
      <c r="G11" s="2">
        <v>600</v>
      </c>
      <c r="H11" s="1">
        <v>1010</v>
      </c>
      <c r="I11" s="1" t="s">
        <v>210</v>
      </c>
      <c r="K11" s="2">
        <f t="shared" si="0"/>
        <v>0</v>
      </c>
      <c r="L11" s="2">
        <f t="shared" si="1"/>
        <v>0</v>
      </c>
      <c r="N11" s="5">
        <f t="shared" si="2"/>
        <v>0.5</v>
      </c>
      <c r="P11" t="b">
        <f>VLOOKUP(A11,[1]Foglio1!$A:$H,8,0)=B11</f>
        <v>1</v>
      </c>
      <c r="Q11" t="b">
        <f>VLOOKUP(C11,[1]Foglio1!$A:$H,8,0)=D11</f>
        <v>1</v>
      </c>
      <c r="S11">
        <f t="shared" si="3"/>
        <v>22.5</v>
      </c>
    </row>
    <row r="12" spans="1:21" x14ac:dyDescent="0.3">
      <c r="A12" s="1" t="s">
        <v>17</v>
      </c>
      <c r="B12" t="s">
        <v>21</v>
      </c>
      <c r="C12" s="1" t="s">
        <v>184</v>
      </c>
      <c r="D12" t="s">
        <v>185</v>
      </c>
      <c r="E12">
        <v>0.05</v>
      </c>
      <c r="F12" s="2">
        <v>300</v>
      </c>
      <c r="G12" s="2">
        <v>600</v>
      </c>
      <c r="H12" s="1">
        <v>1010</v>
      </c>
      <c r="I12" s="1" t="s">
        <v>210</v>
      </c>
      <c r="K12" s="2">
        <f t="shared" si="0"/>
        <v>0</v>
      </c>
      <c r="L12" s="2">
        <f t="shared" si="1"/>
        <v>0</v>
      </c>
      <c r="N12" s="5">
        <f t="shared" si="2"/>
        <v>0.5</v>
      </c>
      <c r="P12" t="b">
        <f>VLOOKUP(A12,[1]Foglio1!$A:$H,8,0)=B12</f>
        <v>1</v>
      </c>
      <c r="Q12" t="b">
        <f>VLOOKUP(C12,[1]Foglio1!$A:$H,8,0)=D12</f>
        <v>1</v>
      </c>
      <c r="S12">
        <f t="shared" si="3"/>
        <v>22.5</v>
      </c>
    </row>
    <row r="13" spans="1:21" x14ac:dyDescent="0.3">
      <c r="A13" s="1" t="s">
        <v>18</v>
      </c>
      <c r="B13" t="s">
        <v>22</v>
      </c>
      <c r="C13" s="1" t="s">
        <v>186</v>
      </c>
      <c r="D13" t="s">
        <v>187</v>
      </c>
      <c r="E13">
        <v>0.05</v>
      </c>
      <c r="F13" s="2">
        <v>300</v>
      </c>
      <c r="G13" s="2">
        <v>600</v>
      </c>
      <c r="H13" s="1">
        <v>1010</v>
      </c>
      <c r="I13" s="1" t="s">
        <v>210</v>
      </c>
      <c r="K13" s="2">
        <f t="shared" si="0"/>
        <v>0</v>
      </c>
      <c r="L13" s="2">
        <f t="shared" si="1"/>
        <v>0</v>
      </c>
      <c r="N13" s="5">
        <f t="shared" si="2"/>
        <v>0.5</v>
      </c>
      <c r="P13" t="b">
        <f>VLOOKUP(A13,[1]Foglio1!$A:$H,8,0)=B13</f>
        <v>1</v>
      </c>
      <c r="Q13" t="b">
        <f>VLOOKUP(C13,[1]Foglio1!$A:$H,8,0)=D13</f>
        <v>1</v>
      </c>
      <c r="S13">
        <f t="shared" si="3"/>
        <v>22.5</v>
      </c>
    </row>
    <row r="14" spans="1:21" x14ac:dyDescent="0.3">
      <c r="A14" s="1" t="s">
        <v>184</v>
      </c>
      <c r="B14" t="s">
        <v>185</v>
      </c>
      <c r="C14" s="1" t="s">
        <v>15</v>
      </c>
      <c r="D14" t="s">
        <v>19</v>
      </c>
      <c r="E14">
        <v>0.05</v>
      </c>
      <c r="F14" s="2">
        <v>300</v>
      </c>
      <c r="G14" s="2">
        <v>600</v>
      </c>
      <c r="H14" s="1">
        <v>1010</v>
      </c>
      <c r="I14" s="1" t="s">
        <v>210</v>
      </c>
      <c r="K14" s="2">
        <f t="shared" si="0"/>
        <v>0</v>
      </c>
      <c r="L14" s="2">
        <f t="shared" si="1"/>
        <v>0</v>
      </c>
      <c r="N14" s="5">
        <f t="shared" si="2"/>
        <v>0.5</v>
      </c>
      <c r="P14" t="b">
        <f>VLOOKUP(A14,[1]Foglio1!$A:$H,8,0)=B14</f>
        <v>1</v>
      </c>
      <c r="Q14" t="b">
        <f>VLOOKUP(C14,[1]Foglio1!$A:$H,8,0)=D14</f>
        <v>1</v>
      </c>
      <c r="S14">
        <f t="shared" si="3"/>
        <v>22.5</v>
      </c>
    </row>
    <row r="15" spans="1:21" x14ac:dyDescent="0.3">
      <c r="A15" s="1" t="s">
        <v>186</v>
      </c>
      <c r="B15" t="s">
        <v>187</v>
      </c>
      <c r="C15" s="1" t="s">
        <v>16</v>
      </c>
      <c r="D15" t="s">
        <v>20</v>
      </c>
      <c r="E15">
        <v>0.05</v>
      </c>
      <c r="F15" s="2">
        <v>300</v>
      </c>
      <c r="G15" s="2">
        <v>600</v>
      </c>
      <c r="H15" s="1">
        <v>1010</v>
      </c>
      <c r="I15" s="1" t="s">
        <v>210</v>
      </c>
      <c r="K15" s="2">
        <f t="shared" si="0"/>
        <v>0</v>
      </c>
      <c r="L15" s="2">
        <f t="shared" si="1"/>
        <v>0</v>
      </c>
      <c r="N15" s="5">
        <f t="shared" si="2"/>
        <v>0.5</v>
      </c>
      <c r="P15" t="b">
        <f>VLOOKUP(A15,[1]Foglio1!$A:$H,8,0)=B15</f>
        <v>1</v>
      </c>
      <c r="Q15" t="b">
        <f>VLOOKUP(C15,[1]Foglio1!$A:$H,8,0)=D15</f>
        <v>1</v>
      </c>
      <c r="S15">
        <f t="shared" si="3"/>
        <v>22.5</v>
      </c>
    </row>
    <row r="16" spans="1:21" x14ac:dyDescent="0.3">
      <c r="A16" s="1" t="s">
        <v>184</v>
      </c>
      <c r="B16" t="s">
        <v>185</v>
      </c>
      <c r="C16" s="1" t="s">
        <v>17</v>
      </c>
      <c r="D16" t="s">
        <v>21</v>
      </c>
      <c r="E16">
        <v>0.05</v>
      </c>
      <c r="F16" s="2">
        <v>300</v>
      </c>
      <c r="G16" s="2">
        <v>600</v>
      </c>
      <c r="H16" s="1">
        <v>1010</v>
      </c>
      <c r="I16" s="1" t="s">
        <v>210</v>
      </c>
      <c r="K16" s="2">
        <f t="shared" si="0"/>
        <v>0</v>
      </c>
      <c r="L16" s="2">
        <f t="shared" si="1"/>
        <v>0</v>
      </c>
      <c r="N16" s="5">
        <f t="shared" si="2"/>
        <v>0.5</v>
      </c>
      <c r="P16" t="b">
        <f>VLOOKUP(A16,[1]Foglio1!$A:$H,8,0)=B16</f>
        <v>1</v>
      </c>
      <c r="Q16" t="b">
        <f>VLOOKUP(C16,[1]Foglio1!$A:$H,8,0)=D16</f>
        <v>1</v>
      </c>
      <c r="S16">
        <f t="shared" si="3"/>
        <v>22.5</v>
      </c>
    </row>
    <row r="17" spans="1:21" x14ac:dyDescent="0.3">
      <c r="A17" s="1" t="s">
        <v>186</v>
      </c>
      <c r="B17" t="s">
        <v>187</v>
      </c>
      <c r="C17" s="1" t="s">
        <v>18</v>
      </c>
      <c r="D17" t="s">
        <v>22</v>
      </c>
      <c r="E17">
        <v>0.05</v>
      </c>
      <c r="F17" s="2">
        <v>300</v>
      </c>
      <c r="G17" s="2">
        <v>600</v>
      </c>
      <c r="H17" s="1">
        <v>1010</v>
      </c>
      <c r="I17" s="1" t="s">
        <v>210</v>
      </c>
      <c r="K17" s="2">
        <f t="shared" si="0"/>
        <v>0</v>
      </c>
      <c r="L17" s="2">
        <f t="shared" si="1"/>
        <v>0</v>
      </c>
      <c r="N17" s="5">
        <f t="shared" si="2"/>
        <v>0.5</v>
      </c>
      <c r="P17" t="b">
        <f>VLOOKUP(A17,[1]Foglio1!$A:$H,8,0)=B17</f>
        <v>1</v>
      </c>
      <c r="Q17" t="b">
        <f>VLOOKUP(C17,[1]Foglio1!$A:$H,8,0)=D17</f>
        <v>1</v>
      </c>
      <c r="S17">
        <f t="shared" si="3"/>
        <v>22.5</v>
      </c>
    </row>
    <row r="18" spans="1:21" x14ac:dyDescent="0.3">
      <c r="A18" s="1" t="s">
        <v>71</v>
      </c>
      <c r="B18" t="s">
        <v>23</v>
      </c>
      <c r="C18" s="1" t="s">
        <v>188</v>
      </c>
      <c r="D18" t="s">
        <v>189</v>
      </c>
      <c r="E18">
        <v>0.05</v>
      </c>
      <c r="F18" s="2">
        <v>50000</v>
      </c>
      <c r="G18" s="2">
        <v>200000</v>
      </c>
      <c r="H18" s="1">
        <v>1030</v>
      </c>
      <c r="I18" s="1" t="s">
        <v>209</v>
      </c>
      <c r="K18" s="2">
        <f t="shared" si="0"/>
        <v>0</v>
      </c>
      <c r="L18" s="2">
        <f t="shared" si="1"/>
        <v>0</v>
      </c>
      <c r="N18" s="5">
        <f t="shared" si="2"/>
        <v>0.5</v>
      </c>
      <c r="P18" t="b">
        <f>VLOOKUP(A18,[1]Foglio1!$A:$H,8,0)=B18</f>
        <v>1</v>
      </c>
      <c r="Q18" t="b">
        <f>VLOOKUP(C18,[1]Foglio1!$A:$H,8,0)=D18</f>
        <v>1</v>
      </c>
      <c r="S18">
        <f t="shared" si="3"/>
        <v>6250</v>
      </c>
    </row>
    <row r="19" spans="1:21" x14ac:dyDescent="0.3">
      <c r="A19" s="1" t="s">
        <v>188</v>
      </c>
      <c r="B19" t="s">
        <v>189</v>
      </c>
      <c r="C19" s="1" t="s">
        <v>71</v>
      </c>
      <c r="D19" t="s">
        <v>23</v>
      </c>
      <c r="E19">
        <v>0.05</v>
      </c>
      <c r="F19" s="2">
        <v>50000</v>
      </c>
      <c r="G19" s="2">
        <v>200000</v>
      </c>
      <c r="H19" s="1">
        <v>1030</v>
      </c>
      <c r="I19" s="1" t="s">
        <v>209</v>
      </c>
      <c r="K19" s="2">
        <f t="shared" si="0"/>
        <v>0</v>
      </c>
      <c r="L19" s="2">
        <f t="shared" si="1"/>
        <v>0</v>
      </c>
      <c r="N19" s="5">
        <f t="shared" si="2"/>
        <v>0.5</v>
      </c>
      <c r="P19" t="b">
        <f>VLOOKUP(A19,[1]Foglio1!$A:$H,8,0)=B19</f>
        <v>1</v>
      </c>
      <c r="Q19" t="b">
        <f>VLOOKUP(C19,[1]Foglio1!$A:$H,8,0)=D19</f>
        <v>1</v>
      </c>
      <c r="S19">
        <f t="shared" si="3"/>
        <v>6250</v>
      </c>
    </row>
    <row r="20" spans="1:21" x14ac:dyDescent="0.3">
      <c r="A20" s="1" t="s">
        <v>26</v>
      </c>
      <c r="B20" t="s">
        <v>27</v>
      </c>
      <c r="C20" s="1" t="s">
        <v>186</v>
      </c>
      <c r="D20" t="s">
        <v>187</v>
      </c>
      <c r="E20">
        <v>0.1</v>
      </c>
      <c r="F20" s="2">
        <v>1000000</v>
      </c>
      <c r="G20" s="2">
        <v>1500000</v>
      </c>
      <c r="H20" s="1">
        <v>1040</v>
      </c>
      <c r="I20" s="1" t="s">
        <v>208</v>
      </c>
      <c r="K20" s="2">
        <f t="shared" si="0"/>
        <v>1250000</v>
      </c>
      <c r="L20" s="2">
        <f t="shared" si="1"/>
        <v>0</v>
      </c>
      <c r="N20" s="5">
        <f t="shared" si="2"/>
        <v>1</v>
      </c>
      <c r="P20" t="b">
        <f>VLOOKUP(A20,[1]Foglio1!$A:$H,8,0)=B20</f>
        <v>1</v>
      </c>
      <c r="Q20" t="b">
        <f>VLOOKUP(C20,[1]Foglio1!$A:$H,8,0)=D20</f>
        <v>1</v>
      </c>
      <c r="S20">
        <f t="shared" si="3"/>
        <v>125000</v>
      </c>
    </row>
    <row r="21" spans="1:21" x14ac:dyDescent="0.3">
      <c r="A21" s="1" t="s">
        <v>72</v>
      </c>
      <c r="B21" t="s">
        <v>24</v>
      </c>
      <c r="C21" s="1" t="s">
        <v>68</v>
      </c>
      <c r="D21" t="s">
        <v>89</v>
      </c>
      <c r="E21">
        <v>0.1</v>
      </c>
      <c r="F21" s="2">
        <v>1000000</v>
      </c>
      <c r="G21" s="2">
        <v>1500000</v>
      </c>
      <c r="H21" s="1">
        <v>1050</v>
      </c>
      <c r="I21" s="1" t="s">
        <v>208</v>
      </c>
      <c r="K21" s="2">
        <f t="shared" si="0"/>
        <v>0</v>
      </c>
      <c r="L21" s="2">
        <f t="shared" si="1"/>
        <v>-1250000</v>
      </c>
      <c r="N21" s="5">
        <f t="shared" si="2"/>
        <v>1</v>
      </c>
      <c r="P21" t="b">
        <f>VLOOKUP(A21,[1]Foglio1!$A:$H,8,0)=B21</f>
        <v>1</v>
      </c>
      <c r="Q21" t="b">
        <f>VLOOKUP(C21,[1]Foglio1!$A:$H,8,0)=D21</f>
        <v>1</v>
      </c>
      <c r="S21">
        <f t="shared" si="3"/>
        <v>125000</v>
      </c>
    </row>
    <row r="22" spans="1:21" x14ac:dyDescent="0.3">
      <c r="A22" s="1" t="s">
        <v>193</v>
      </c>
      <c r="B22" t="s">
        <v>25</v>
      </c>
      <c r="C22" s="1" t="s">
        <v>73</v>
      </c>
      <c r="D22" t="s">
        <v>28</v>
      </c>
      <c r="E22">
        <v>0.05</v>
      </c>
      <c r="F22" s="2">
        <v>800000</v>
      </c>
      <c r="G22" s="2">
        <v>1000000</v>
      </c>
      <c r="H22" s="1">
        <v>1050</v>
      </c>
      <c r="I22" s="1" t="s">
        <v>208</v>
      </c>
      <c r="K22" s="2">
        <f t="shared" si="0"/>
        <v>450000</v>
      </c>
      <c r="L22" s="2">
        <f t="shared" si="1"/>
        <v>0</v>
      </c>
      <c r="N22" s="5">
        <f t="shared" si="2"/>
        <v>0.5</v>
      </c>
      <c r="P22" t="b">
        <f>VLOOKUP(A22,[1]Foglio1!$A:$H,8,0)=B22</f>
        <v>1</v>
      </c>
      <c r="Q22" t="b">
        <f>VLOOKUP(C22,[1]Foglio1!$A:$H,8,0)=D22</f>
        <v>1</v>
      </c>
      <c r="S22">
        <f t="shared" si="3"/>
        <v>45000</v>
      </c>
    </row>
    <row r="23" spans="1:21" x14ac:dyDescent="0.3">
      <c r="A23" s="1" t="s">
        <v>73</v>
      </c>
      <c r="B23" s="3" t="s">
        <v>28</v>
      </c>
      <c r="C23" s="4" t="s">
        <v>193</v>
      </c>
      <c r="D23" s="3" t="s">
        <v>25</v>
      </c>
      <c r="E23">
        <v>0.05</v>
      </c>
      <c r="F23" s="2">
        <v>800000</v>
      </c>
      <c r="G23" s="2">
        <v>1000000</v>
      </c>
      <c r="H23" s="1">
        <v>1050</v>
      </c>
      <c r="I23" s="1" t="s">
        <v>208</v>
      </c>
      <c r="K23" s="2">
        <f t="shared" si="0"/>
        <v>0</v>
      </c>
      <c r="L23" s="2">
        <f t="shared" si="1"/>
        <v>-450000</v>
      </c>
      <c r="N23" s="5">
        <f t="shared" si="2"/>
        <v>0.5</v>
      </c>
      <c r="P23" t="b">
        <f>VLOOKUP(A23,[1]Foglio1!$A:$H,8,0)=B23</f>
        <v>1</v>
      </c>
      <c r="Q23" t="b">
        <f>VLOOKUP(C23,[1]Foglio1!$A:$H,8,0)=D23</f>
        <v>1</v>
      </c>
      <c r="S23">
        <f t="shared" si="3"/>
        <v>45000</v>
      </c>
    </row>
    <row r="24" spans="1:21" x14ac:dyDescent="0.3">
      <c r="A24" s="1" t="s">
        <v>74</v>
      </c>
      <c r="B24" s="3" t="s">
        <v>31</v>
      </c>
      <c r="C24" s="4" t="s">
        <v>194</v>
      </c>
      <c r="D24" s="3" t="s">
        <v>34</v>
      </c>
      <c r="E24">
        <v>0.05</v>
      </c>
      <c r="F24" s="2">
        <v>1000000</v>
      </c>
      <c r="G24" s="2">
        <v>2000000</v>
      </c>
      <c r="H24" s="1">
        <v>1030</v>
      </c>
      <c r="I24" s="1" t="s">
        <v>209</v>
      </c>
      <c r="K24" s="2">
        <f>IF(OR(RIGHT(LEFT(A24,4),2)="49",RIGHT(LEFT(A24,4),2)="59"),AVERAGE(F24,G24),0)*N24</f>
        <v>0</v>
      </c>
      <c r="L24" s="2">
        <f>IF(OR(RIGHT(LEFT(C24,4),2)="49",RIGHT(LEFT(C24,4),2)="59"),AVERAGE(F24,G24)*-1,0)*N24</f>
        <v>-750000</v>
      </c>
      <c r="N24" s="5">
        <f t="shared" si="2"/>
        <v>0.5</v>
      </c>
      <c r="P24" t="b">
        <f>VLOOKUP(A24,[1]Foglio1!$A:$H,8,0)=B24</f>
        <v>1</v>
      </c>
      <c r="Q24" t="b">
        <f>VLOOKUP(C24,[1]Foglio1!$A:$H,8,0)=D24</f>
        <v>1</v>
      </c>
      <c r="S24">
        <f>E24*AVERAGE(F24,G24)</f>
        <v>75000</v>
      </c>
    </row>
    <row r="25" spans="1:21" x14ac:dyDescent="0.3">
      <c r="A25" s="1" t="s">
        <v>75</v>
      </c>
      <c r="B25" s="3" t="s">
        <v>32</v>
      </c>
      <c r="C25" s="4" t="s">
        <v>194</v>
      </c>
      <c r="D25" s="3" t="s">
        <v>34</v>
      </c>
      <c r="E25">
        <v>0.05</v>
      </c>
      <c r="F25" s="2">
        <v>1000000</v>
      </c>
      <c r="G25" s="2">
        <v>2000000</v>
      </c>
      <c r="H25" s="1">
        <v>1030</v>
      </c>
      <c r="I25" s="1" t="s">
        <v>209</v>
      </c>
      <c r="K25" s="2">
        <f>IF(OR(RIGHT(LEFT(A25,4),2)="49",RIGHT(LEFT(A25,4),2)="59"),AVERAGE(F25,G25),0)*N25</f>
        <v>0</v>
      </c>
      <c r="L25" s="2">
        <f>IF(OR(RIGHT(LEFT(C25,4),2)="49",RIGHT(LEFT(C25,4),2)="59"),AVERAGE(F25,G25)*-1,0)*N25</f>
        <v>-750000</v>
      </c>
      <c r="N25" s="5">
        <f t="shared" si="2"/>
        <v>0.5</v>
      </c>
      <c r="P25" t="b">
        <f>VLOOKUP(A25,[1]Foglio1!$A:$H,8,0)=B25</f>
        <v>1</v>
      </c>
      <c r="Q25" t="b">
        <f>VLOOKUP(C25,[1]Foglio1!$A:$H,8,0)=D25</f>
        <v>1</v>
      </c>
      <c r="S25">
        <f>E25*AVERAGE(F25,G25)</f>
        <v>75000</v>
      </c>
    </row>
    <row r="26" spans="1:21" x14ac:dyDescent="0.3">
      <c r="A26" s="1" t="s">
        <v>195</v>
      </c>
      <c r="B26" s="3" t="s">
        <v>36</v>
      </c>
      <c r="C26" s="4" t="s">
        <v>74</v>
      </c>
      <c r="D26" s="3" t="s">
        <v>31</v>
      </c>
      <c r="E26">
        <v>0.05</v>
      </c>
      <c r="F26" s="2">
        <v>1000000</v>
      </c>
      <c r="G26" s="2">
        <v>2000000</v>
      </c>
      <c r="H26" s="1">
        <v>1030</v>
      </c>
      <c r="I26" s="1" t="s">
        <v>209</v>
      </c>
      <c r="K26" s="2">
        <f>IF(OR(RIGHT(LEFT(A26,4),2)="49",RIGHT(LEFT(A26,4),2)="59"),AVERAGE(F26,G26),0)*N26</f>
        <v>750000</v>
      </c>
      <c r="L26" s="2">
        <f>IF(OR(RIGHT(LEFT(C26,4),2)="49",RIGHT(LEFT(C26,4),2)="59"),AVERAGE(F26,G26)*-1,0)*N26</f>
        <v>0</v>
      </c>
      <c r="N26" s="5">
        <f t="shared" si="2"/>
        <v>0.5</v>
      </c>
      <c r="P26" t="b">
        <f>VLOOKUP(A26,[1]Foglio1!$A:$H,8,0)=B26</f>
        <v>1</v>
      </c>
      <c r="Q26" t="b">
        <f>VLOOKUP(C26,[1]Foglio1!$A:$H,8,0)=D26</f>
        <v>1</v>
      </c>
      <c r="S26">
        <f>E26*AVERAGE(F26,G26)</f>
        <v>75000</v>
      </c>
    </row>
    <row r="27" spans="1:21" x14ac:dyDescent="0.3">
      <c r="A27" s="1" t="s">
        <v>195</v>
      </c>
      <c r="B27" s="3" t="s">
        <v>36</v>
      </c>
      <c r="C27" s="4" t="s">
        <v>75</v>
      </c>
      <c r="D27" s="3" t="s">
        <v>32</v>
      </c>
      <c r="E27">
        <v>0.05</v>
      </c>
      <c r="F27" s="2">
        <v>1000000</v>
      </c>
      <c r="G27" s="2">
        <v>2000000</v>
      </c>
      <c r="H27" s="1">
        <v>1030</v>
      </c>
      <c r="I27" s="1" t="s">
        <v>209</v>
      </c>
      <c r="K27" s="2">
        <f>IF(OR(RIGHT(LEFT(A27,4),2)="49",RIGHT(LEFT(A27,4),2)="59"),AVERAGE(F27,G27),0)*N27</f>
        <v>750000</v>
      </c>
      <c r="L27" s="2">
        <f>IF(OR(RIGHT(LEFT(C27,4),2)="49",RIGHT(LEFT(C27,4),2)="59"),AVERAGE(F27,G27)*-1,0)*N27</f>
        <v>0</v>
      </c>
      <c r="N27" s="5">
        <f t="shared" si="2"/>
        <v>0.5</v>
      </c>
      <c r="P27" t="b">
        <f>VLOOKUP(A27,[1]Foglio1!$A:$H,8,0)=B27</f>
        <v>1</v>
      </c>
      <c r="Q27" t="b">
        <f>VLOOKUP(C27,[1]Foglio1!$A:$H,8,0)=D27</f>
        <v>1</v>
      </c>
      <c r="S27">
        <f>E27*AVERAGE(F27,G27)</f>
        <v>75000</v>
      </c>
    </row>
    <row r="28" spans="1:21" x14ac:dyDescent="0.3">
      <c r="A28" s="1" t="s">
        <v>76</v>
      </c>
      <c r="B28" s="3" t="s">
        <v>37</v>
      </c>
      <c r="C28" s="4" t="s">
        <v>43</v>
      </c>
      <c r="D28" s="3" t="s">
        <v>44</v>
      </c>
      <c r="E28">
        <v>0.05</v>
      </c>
      <c r="F28" s="2">
        <v>1000000</v>
      </c>
      <c r="G28" s="2">
        <v>2000000</v>
      </c>
      <c r="H28" s="1">
        <v>1030</v>
      </c>
      <c r="I28" s="1" t="s">
        <v>209</v>
      </c>
      <c r="K28" s="2">
        <f t="shared" si="0"/>
        <v>0</v>
      </c>
      <c r="L28" s="2">
        <f t="shared" si="1"/>
        <v>0</v>
      </c>
      <c r="N28" s="5">
        <f t="shared" si="2"/>
        <v>0.5</v>
      </c>
      <c r="P28" t="b">
        <f>VLOOKUP(A28,[1]Foglio1!$A:$H,8,0)=B28</f>
        <v>1</v>
      </c>
      <c r="Q28" t="b">
        <f>VLOOKUP(C28,[1]Foglio1!$A:$H,8,0)=D28</f>
        <v>1</v>
      </c>
      <c r="R28">
        <f>E28*1000</f>
        <v>50</v>
      </c>
      <c r="S28">
        <f t="shared" si="3"/>
        <v>75000</v>
      </c>
      <c r="U28">
        <f>5/10000</f>
        <v>5.0000000000000001E-4</v>
      </c>
    </row>
    <row r="29" spans="1:21" x14ac:dyDescent="0.3">
      <c r="A29" s="1" t="s">
        <v>77</v>
      </c>
      <c r="B29" t="s">
        <v>38</v>
      </c>
      <c r="C29" s="1" t="s">
        <v>43</v>
      </c>
      <c r="D29" t="s">
        <v>44</v>
      </c>
      <c r="E29">
        <v>0.05</v>
      </c>
      <c r="F29" s="2">
        <v>1000000</v>
      </c>
      <c r="G29" s="2">
        <v>2000000</v>
      </c>
      <c r="H29" s="1">
        <v>1030</v>
      </c>
      <c r="I29" s="1" t="s">
        <v>209</v>
      </c>
      <c r="K29" s="2">
        <f t="shared" si="0"/>
        <v>0</v>
      </c>
      <c r="L29" s="2">
        <f t="shared" si="1"/>
        <v>0</v>
      </c>
      <c r="N29" s="5">
        <f t="shared" si="2"/>
        <v>0.5</v>
      </c>
      <c r="P29" t="b">
        <f>VLOOKUP(A29,[1]Foglio1!$A:$H,8,0)=B29</f>
        <v>1</v>
      </c>
      <c r="Q29" t="b">
        <f>VLOOKUP(C29,[1]Foglio1!$A:$H,8,0)=D29</f>
        <v>1</v>
      </c>
      <c r="R29">
        <f t="shared" ref="R29:R31" si="4">E29*1000</f>
        <v>50</v>
      </c>
      <c r="S29">
        <f t="shared" si="3"/>
        <v>75000</v>
      </c>
    </row>
    <row r="30" spans="1:21" x14ac:dyDescent="0.3">
      <c r="A30" s="1" t="s">
        <v>43</v>
      </c>
      <c r="B30" t="s">
        <v>44</v>
      </c>
      <c r="C30" s="1" t="s">
        <v>76</v>
      </c>
      <c r="D30" t="s">
        <v>37</v>
      </c>
      <c r="E30">
        <v>0.05</v>
      </c>
      <c r="F30" s="2">
        <v>1000000</v>
      </c>
      <c r="G30" s="2">
        <v>2000000</v>
      </c>
      <c r="H30" s="1">
        <v>1030</v>
      </c>
      <c r="I30" s="1" t="s">
        <v>209</v>
      </c>
      <c r="K30" s="2">
        <f t="shared" si="0"/>
        <v>0</v>
      </c>
      <c r="L30" s="2">
        <f t="shared" si="1"/>
        <v>0</v>
      </c>
      <c r="N30" s="5">
        <f t="shared" si="2"/>
        <v>0.5</v>
      </c>
      <c r="P30" t="b">
        <f>VLOOKUP(A30,[1]Foglio1!$A:$H,8,0)=B30</f>
        <v>1</v>
      </c>
      <c r="Q30" t="b">
        <f>VLOOKUP(C30,[1]Foglio1!$A:$H,8,0)=D30</f>
        <v>1</v>
      </c>
      <c r="R30">
        <f t="shared" si="4"/>
        <v>50</v>
      </c>
      <c r="S30">
        <f t="shared" si="3"/>
        <v>75000</v>
      </c>
    </row>
    <row r="31" spans="1:21" x14ac:dyDescent="0.3">
      <c r="A31" s="1" t="s">
        <v>43</v>
      </c>
      <c r="B31" t="s">
        <v>44</v>
      </c>
      <c r="C31" s="1" t="s">
        <v>77</v>
      </c>
      <c r="D31" t="s">
        <v>38</v>
      </c>
      <c r="E31">
        <v>0.05</v>
      </c>
      <c r="F31" s="2">
        <v>1000000</v>
      </c>
      <c r="G31" s="2">
        <v>2000000</v>
      </c>
      <c r="H31" s="1">
        <v>1030</v>
      </c>
      <c r="I31" s="1" t="s">
        <v>209</v>
      </c>
      <c r="K31" s="2">
        <f t="shared" si="0"/>
        <v>0</v>
      </c>
      <c r="L31" s="2">
        <f t="shared" si="1"/>
        <v>0</v>
      </c>
      <c r="N31" s="5">
        <f t="shared" si="2"/>
        <v>0.5</v>
      </c>
      <c r="P31" t="b">
        <f>VLOOKUP(A31,[1]Foglio1!$A:$H,8,0)=B31</f>
        <v>1</v>
      </c>
      <c r="Q31" t="b">
        <f>VLOOKUP(C31,[1]Foglio1!$A:$H,8,0)=D31</f>
        <v>1</v>
      </c>
      <c r="R31">
        <f t="shared" si="4"/>
        <v>50</v>
      </c>
      <c r="S31">
        <f t="shared" si="3"/>
        <v>75000</v>
      </c>
    </row>
    <row r="32" spans="1:21" x14ac:dyDescent="0.3">
      <c r="A32" s="1" t="s">
        <v>78</v>
      </c>
      <c r="B32" t="s">
        <v>45</v>
      </c>
      <c r="C32" s="1" t="s">
        <v>56</v>
      </c>
      <c r="D32" t="s">
        <v>57</v>
      </c>
      <c r="E32">
        <v>1</v>
      </c>
      <c r="F32" s="2">
        <v>70000</v>
      </c>
      <c r="G32" s="2">
        <v>80000</v>
      </c>
      <c r="H32" s="1">
        <v>1040</v>
      </c>
      <c r="I32" s="1" t="s">
        <v>208</v>
      </c>
      <c r="K32" s="2">
        <f>IF(OR(RIGHT(LEFT(A32,4),2)="49",RIGHT(LEFT(A32,4),2)="59"),AVERAGE(F32,G32)*E32,0)*10</f>
        <v>0</v>
      </c>
      <c r="L32" s="2">
        <f>IF(OR(RIGHT(LEFT(C32,4),2)="49",RIGHT(LEFT(C32,4),2)="59"),AVERAGE(F32,G32)*E32*-1,0)*10</f>
        <v>-750000</v>
      </c>
      <c r="N32" s="5" t="str">
        <f t="shared" si="2"/>
        <v>Always</v>
      </c>
      <c r="P32" t="b">
        <f>VLOOKUP(A32,[1]Foglio1!$A:$H,8,0)=B32</f>
        <v>1</v>
      </c>
      <c r="Q32" t="b">
        <f>VLOOKUP(C32,[1]Foglio1!$A:$H,8,0)=D32</f>
        <v>1</v>
      </c>
      <c r="S32">
        <f t="shared" si="3"/>
        <v>75000</v>
      </c>
    </row>
    <row r="33" spans="1:19" x14ac:dyDescent="0.3">
      <c r="A33" s="1" t="s">
        <v>79</v>
      </c>
      <c r="B33" t="s">
        <v>46</v>
      </c>
      <c r="C33" s="1" t="s">
        <v>56</v>
      </c>
      <c r="D33" t="s">
        <v>57</v>
      </c>
      <c r="E33">
        <v>1</v>
      </c>
      <c r="F33" s="2">
        <v>70000</v>
      </c>
      <c r="G33" s="2">
        <v>80000</v>
      </c>
      <c r="H33" s="1">
        <v>1040</v>
      </c>
      <c r="I33" s="1" t="s">
        <v>208</v>
      </c>
      <c r="K33" s="2">
        <f t="shared" ref="K33:K53" si="5">IF(OR(RIGHT(LEFT(A33,4),2)="49",RIGHT(LEFT(A33,4),2)="59"),AVERAGE(F33,G33)*E33,0)*10</f>
        <v>0</v>
      </c>
      <c r="L33" s="2">
        <f t="shared" ref="L33:L53" si="6">IF(OR(RIGHT(LEFT(C33,4),2)="49",RIGHT(LEFT(C33,4),2)="59"),AVERAGE(F33,G33)*E33*-1,0)*10</f>
        <v>-750000</v>
      </c>
      <c r="N33" s="5" t="str">
        <f t="shared" si="2"/>
        <v>Always</v>
      </c>
      <c r="P33" t="b">
        <f>VLOOKUP(A33,[1]Foglio1!$A:$H,8,0)=B33</f>
        <v>1</v>
      </c>
      <c r="Q33" t="b">
        <f>VLOOKUP(C33,[1]Foglio1!$A:$H,8,0)=D33</f>
        <v>1</v>
      </c>
      <c r="S33">
        <f t="shared" si="3"/>
        <v>75000</v>
      </c>
    </row>
    <row r="34" spans="1:19" x14ac:dyDescent="0.3">
      <c r="A34" s="1" t="s">
        <v>80</v>
      </c>
      <c r="B34" t="s">
        <v>47</v>
      </c>
      <c r="C34" s="1" t="s">
        <v>56</v>
      </c>
      <c r="D34" t="s">
        <v>57</v>
      </c>
      <c r="E34">
        <v>1</v>
      </c>
      <c r="F34" s="2">
        <v>70000</v>
      </c>
      <c r="G34" s="2">
        <v>80000</v>
      </c>
      <c r="H34" s="1">
        <v>1040</v>
      </c>
      <c r="I34" s="1" t="s">
        <v>208</v>
      </c>
      <c r="K34" s="2">
        <f t="shared" si="5"/>
        <v>0</v>
      </c>
      <c r="L34" s="2">
        <f t="shared" si="6"/>
        <v>-750000</v>
      </c>
      <c r="N34" s="5" t="str">
        <f t="shared" si="2"/>
        <v>Always</v>
      </c>
      <c r="P34" t="b">
        <f>VLOOKUP(A34,[1]Foglio1!$A:$H,8,0)=B34</f>
        <v>1</v>
      </c>
      <c r="Q34" t="b">
        <f>VLOOKUP(C34,[1]Foglio1!$A:$H,8,0)=D34</f>
        <v>1</v>
      </c>
      <c r="S34">
        <f t="shared" si="3"/>
        <v>75000</v>
      </c>
    </row>
    <row r="35" spans="1:19" x14ac:dyDescent="0.3">
      <c r="A35" s="1" t="s">
        <v>81</v>
      </c>
      <c r="B35" t="s">
        <v>48</v>
      </c>
      <c r="C35" s="1" t="s">
        <v>56</v>
      </c>
      <c r="D35" t="s">
        <v>57</v>
      </c>
      <c r="E35">
        <v>1</v>
      </c>
      <c r="F35" s="2">
        <v>70000</v>
      </c>
      <c r="G35" s="2">
        <v>80000</v>
      </c>
      <c r="H35" s="1">
        <v>1040</v>
      </c>
      <c r="I35" s="1" t="s">
        <v>208</v>
      </c>
      <c r="K35" s="2">
        <f t="shared" si="5"/>
        <v>0</v>
      </c>
      <c r="L35" s="2">
        <f t="shared" si="6"/>
        <v>-750000</v>
      </c>
      <c r="N35" s="5" t="str">
        <f t="shared" si="2"/>
        <v>Always</v>
      </c>
      <c r="P35" t="b">
        <f>VLOOKUP(A35,[1]Foglio1!$A:$H,8,0)=B35</f>
        <v>1</v>
      </c>
      <c r="Q35" t="b">
        <f>VLOOKUP(C35,[1]Foglio1!$A:$H,8,0)=D35</f>
        <v>1</v>
      </c>
      <c r="S35">
        <f t="shared" si="3"/>
        <v>75000</v>
      </c>
    </row>
    <row r="36" spans="1:19" x14ac:dyDescent="0.3">
      <c r="A36" s="1" t="s">
        <v>82</v>
      </c>
      <c r="B36" t="s">
        <v>49</v>
      </c>
      <c r="C36" s="1" t="s">
        <v>56</v>
      </c>
      <c r="D36" t="s">
        <v>57</v>
      </c>
      <c r="E36">
        <v>1</v>
      </c>
      <c r="F36" s="2">
        <v>70000</v>
      </c>
      <c r="G36" s="2">
        <v>80000</v>
      </c>
      <c r="H36" s="1">
        <v>1040</v>
      </c>
      <c r="I36" s="1" t="s">
        <v>208</v>
      </c>
      <c r="K36" s="2">
        <f t="shared" si="5"/>
        <v>0</v>
      </c>
      <c r="L36" s="2">
        <f t="shared" si="6"/>
        <v>-750000</v>
      </c>
      <c r="N36" s="5" t="str">
        <f t="shared" si="2"/>
        <v>Always</v>
      </c>
      <c r="P36" t="b">
        <f>VLOOKUP(A36,[1]Foglio1!$A:$H,8,0)=B36</f>
        <v>1</v>
      </c>
      <c r="Q36" t="b">
        <f>VLOOKUP(C36,[1]Foglio1!$A:$H,8,0)=D36</f>
        <v>1</v>
      </c>
      <c r="S36">
        <f t="shared" si="3"/>
        <v>75000</v>
      </c>
    </row>
    <row r="37" spans="1:19" x14ac:dyDescent="0.3">
      <c r="A37" s="1" t="s">
        <v>83</v>
      </c>
      <c r="B37" t="s">
        <v>50</v>
      </c>
      <c r="C37" s="1" t="s">
        <v>56</v>
      </c>
      <c r="D37" t="s">
        <v>57</v>
      </c>
      <c r="E37">
        <v>1</v>
      </c>
      <c r="F37" s="2">
        <v>70000</v>
      </c>
      <c r="G37" s="2">
        <v>80000</v>
      </c>
      <c r="H37" s="1">
        <v>1040</v>
      </c>
      <c r="I37" s="1" t="s">
        <v>208</v>
      </c>
      <c r="K37" s="2">
        <f t="shared" si="5"/>
        <v>0</v>
      </c>
      <c r="L37" s="2">
        <f t="shared" si="6"/>
        <v>-750000</v>
      </c>
      <c r="N37" s="5" t="str">
        <f t="shared" si="2"/>
        <v>Always</v>
      </c>
      <c r="P37" t="b">
        <f>VLOOKUP(A37,[1]Foglio1!$A:$H,8,0)=B37</f>
        <v>1</v>
      </c>
      <c r="Q37" t="b">
        <f>VLOOKUP(C37,[1]Foglio1!$A:$H,8,0)=D37</f>
        <v>1</v>
      </c>
      <c r="S37">
        <f t="shared" si="3"/>
        <v>75000</v>
      </c>
    </row>
    <row r="38" spans="1:19" x14ac:dyDescent="0.3">
      <c r="A38" s="1" t="s">
        <v>84</v>
      </c>
      <c r="B38" t="s">
        <v>51</v>
      </c>
      <c r="C38" s="1" t="s">
        <v>56</v>
      </c>
      <c r="D38" t="s">
        <v>57</v>
      </c>
      <c r="E38">
        <v>1</v>
      </c>
      <c r="F38" s="2">
        <v>70000</v>
      </c>
      <c r="G38" s="2">
        <v>80000</v>
      </c>
      <c r="H38" s="1">
        <v>1040</v>
      </c>
      <c r="I38" s="1" t="s">
        <v>208</v>
      </c>
      <c r="K38" s="2">
        <f t="shared" si="5"/>
        <v>0</v>
      </c>
      <c r="L38" s="2">
        <f t="shared" si="6"/>
        <v>-750000</v>
      </c>
      <c r="N38" s="5" t="str">
        <f t="shared" si="2"/>
        <v>Always</v>
      </c>
      <c r="P38" t="b">
        <f>VLOOKUP(A38,[1]Foglio1!$A:$H,8,0)=B38</f>
        <v>1</v>
      </c>
      <c r="Q38" t="b">
        <f>VLOOKUP(C38,[1]Foglio1!$A:$H,8,0)=D38</f>
        <v>1</v>
      </c>
      <c r="S38">
        <f t="shared" si="3"/>
        <v>75000</v>
      </c>
    </row>
    <row r="39" spans="1:19" x14ac:dyDescent="0.3">
      <c r="A39" s="1" t="s">
        <v>85</v>
      </c>
      <c r="B39" t="s">
        <v>52</v>
      </c>
      <c r="C39" s="1" t="s">
        <v>56</v>
      </c>
      <c r="D39" t="s">
        <v>57</v>
      </c>
      <c r="E39">
        <v>1</v>
      </c>
      <c r="F39" s="2">
        <v>70000</v>
      </c>
      <c r="G39" s="2">
        <v>80000</v>
      </c>
      <c r="H39" s="1">
        <v>1040</v>
      </c>
      <c r="I39" s="1" t="s">
        <v>208</v>
      </c>
      <c r="K39" s="2">
        <f t="shared" si="5"/>
        <v>0</v>
      </c>
      <c r="L39" s="2">
        <f t="shared" si="6"/>
        <v>-750000</v>
      </c>
      <c r="N39" s="5" t="str">
        <f t="shared" si="2"/>
        <v>Always</v>
      </c>
      <c r="P39" t="b">
        <f>VLOOKUP(A39,[1]Foglio1!$A:$H,8,0)=B39</f>
        <v>1</v>
      </c>
      <c r="Q39" t="b">
        <f>VLOOKUP(C39,[1]Foglio1!$A:$H,8,0)=D39</f>
        <v>1</v>
      </c>
      <c r="S39">
        <f t="shared" si="3"/>
        <v>75000</v>
      </c>
    </row>
    <row r="40" spans="1:19" x14ac:dyDescent="0.3">
      <c r="A40" s="1" t="s">
        <v>86</v>
      </c>
      <c r="B40" t="s">
        <v>53</v>
      </c>
      <c r="C40" s="1" t="s">
        <v>56</v>
      </c>
      <c r="D40" t="s">
        <v>57</v>
      </c>
      <c r="E40">
        <v>1</v>
      </c>
      <c r="F40" s="2">
        <v>70000</v>
      </c>
      <c r="G40" s="2">
        <v>80000</v>
      </c>
      <c r="H40" s="1">
        <v>1040</v>
      </c>
      <c r="I40" s="1" t="s">
        <v>208</v>
      </c>
      <c r="K40" s="2">
        <f t="shared" si="5"/>
        <v>0</v>
      </c>
      <c r="L40" s="2">
        <f t="shared" si="6"/>
        <v>-750000</v>
      </c>
      <c r="N40" s="5" t="str">
        <f t="shared" si="2"/>
        <v>Always</v>
      </c>
      <c r="P40" t="b">
        <f>VLOOKUP(A40,[1]Foglio1!$A:$H,8,0)=B40</f>
        <v>1</v>
      </c>
      <c r="Q40" t="b">
        <f>VLOOKUP(C40,[1]Foglio1!$A:$H,8,0)=D40</f>
        <v>1</v>
      </c>
      <c r="S40">
        <f t="shared" si="3"/>
        <v>75000</v>
      </c>
    </row>
    <row r="41" spans="1:19" x14ac:dyDescent="0.3">
      <c r="A41" s="1" t="s">
        <v>87</v>
      </c>
      <c r="B41" t="s">
        <v>54</v>
      </c>
      <c r="C41" s="1" t="s">
        <v>56</v>
      </c>
      <c r="D41" t="s">
        <v>57</v>
      </c>
      <c r="E41">
        <v>1</v>
      </c>
      <c r="F41" s="2">
        <v>70000</v>
      </c>
      <c r="G41" s="2">
        <v>80000</v>
      </c>
      <c r="H41" s="1">
        <v>1040</v>
      </c>
      <c r="I41" s="1" t="s">
        <v>208</v>
      </c>
      <c r="K41" s="2">
        <f t="shared" si="5"/>
        <v>0</v>
      </c>
      <c r="L41" s="2">
        <f t="shared" si="6"/>
        <v>-750000</v>
      </c>
      <c r="N41" s="5" t="str">
        <f t="shared" si="2"/>
        <v>Always</v>
      </c>
      <c r="P41" t="b">
        <f>VLOOKUP(A41,[1]Foglio1!$A:$H,8,0)=B41</f>
        <v>1</v>
      </c>
      <c r="Q41" t="b">
        <f>VLOOKUP(C41,[1]Foglio1!$A:$H,8,0)=D41</f>
        <v>1</v>
      </c>
      <c r="S41">
        <f t="shared" si="3"/>
        <v>75000</v>
      </c>
    </row>
    <row r="42" spans="1:19" x14ac:dyDescent="0.3">
      <c r="A42" s="1" t="s">
        <v>88</v>
      </c>
      <c r="B42" t="s">
        <v>55</v>
      </c>
      <c r="C42" s="1" t="s">
        <v>56</v>
      </c>
      <c r="D42" t="s">
        <v>57</v>
      </c>
      <c r="E42">
        <v>1</v>
      </c>
      <c r="F42" s="2">
        <v>70000</v>
      </c>
      <c r="G42" s="2">
        <v>80000</v>
      </c>
      <c r="H42" s="1">
        <v>1040</v>
      </c>
      <c r="I42" s="1" t="s">
        <v>208</v>
      </c>
      <c r="K42" s="2">
        <f t="shared" si="5"/>
        <v>0</v>
      </c>
      <c r="L42" s="2">
        <f t="shared" si="6"/>
        <v>-750000</v>
      </c>
      <c r="N42" s="5" t="str">
        <f t="shared" si="2"/>
        <v>Always</v>
      </c>
      <c r="P42" t="b">
        <f>VLOOKUP(A42,[1]Foglio1!$A:$H,8,0)=B42</f>
        <v>1</v>
      </c>
      <c r="Q42" t="b">
        <f>VLOOKUP(C42,[1]Foglio1!$A:$H,8,0)=D42</f>
        <v>1</v>
      </c>
      <c r="S42">
        <f t="shared" si="3"/>
        <v>75000</v>
      </c>
    </row>
    <row r="43" spans="1:19" x14ac:dyDescent="0.3">
      <c r="A43" s="1" t="s">
        <v>196</v>
      </c>
      <c r="B43" t="s">
        <v>63</v>
      </c>
      <c r="C43" s="1" t="s">
        <v>58</v>
      </c>
      <c r="D43" t="s">
        <v>60</v>
      </c>
      <c r="E43">
        <v>1</v>
      </c>
      <c r="F43" s="2">
        <v>70000</v>
      </c>
      <c r="G43" s="2">
        <v>79000</v>
      </c>
      <c r="H43" s="1">
        <v>1050</v>
      </c>
      <c r="I43" s="1" t="s">
        <v>208</v>
      </c>
      <c r="K43" s="2">
        <f t="shared" si="5"/>
        <v>745000</v>
      </c>
      <c r="L43" s="2">
        <f t="shared" si="6"/>
        <v>0</v>
      </c>
      <c r="N43" s="5" t="str">
        <f t="shared" si="2"/>
        <v>Always</v>
      </c>
      <c r="P43" t="b">
        <f>VLOOKUP(A43,[1]Foglio1!$A:$H,8,0)=B43</f>
        <v>1</v>
      </c>
      <c r="Q43" t="b">
        <f>VLOOKUP(C43,[1]Foglio1!$A:$H,8,0)=D43</f>
        <v>1</v>
      </c>
      <c r="S43">
        <f t="shared" si="3"/>
        <v>74500</v>
      </c>
    </row>
    <row r="44" spans="1:19" x14ac:dyDescent="0.3">
      <c r="A44" s="1" t="s">
        <v>196</v>
      </c>
      <c r="B44" t="s">
        <v>63</v>
      </c>
      <c r="C44" s="1" t="s">
        <v>58</v>
      </c>
      <c r="D44" t="s">
        <v>60</v>
      </c>
      <c r="E44">
        <v>1</v>
      </c>
      <c r="F44" s="2">
        <v>70000</v>
      </c>
      <c r="G44" s="2">
        <v>79000</v>
      </c>
      <c r="H44" s="1">
        <v>1050</v>
      </c>
      <c r="I44" s="1" t="s">
        <v>208</v>
      </c>
      <c r="K44" s="2">
        <f t="shared" si="5"/>
        <v>745000</v>
      </c>
      <c r="L44" s="2">
        <f t="shared" si="6"/>
        <v>0</v>
      </c>
      <c r="N44" s="5" t="str">
        <f t="shared" si="2"/>
        <v>Always</v>
      </c>
      <c r="P44" t="b">
        <f>VLOOKUP(A44,[1]Foglio1!$A:$H,8,0)=B44</f>
        <v>1</v>
      </c>
      <c r="Q44" t="b">
        <f>VLOOKUP(C44,[1]Foglio1!$A:$H,8,0)=D44</f>
        <v>1</v>
      </c>
      <c r="S44">
        <f t="shared" si="3"/>
        <v>74500</v>
      </c>
    </row>
    <row r="45" spans="1:19" x14ac:dyDescent="0.3">
      <c r="A45" s="1" t="s">
        <v>196</v>
      </c>
      <c r="B45" t="s">
        <v>63</v>
      </c>
      <c r="C45" s="1" t="s">
        <v>58</v>
      </c>
      <c r="D45" t="s">
        <v>60</v>
      </c>
      <c r="E45">
        <v>1</v>
      </c>
      <c r="F45" s="2">
        <v>70000</v>
      </c>
      <c r="G45" s="2">
        <v>79000</v>
      </c>
      <c r="H45" s="1">
        <v>1050</v>
      </c>
      <c r="I45" s="1" t="s">
        <v>208</v>
      </c>
      <c r="K45" s="2">
        <f t="shared" si="5"/>
        <v>745000</v>
      </c>
      <c r="L45" s="2">
        <f t="shared" si="6"/>
        <v>0</v>
      </c>
      <c r="N45" s="5" t="str">
        <f t="shared" si="2"/>
        <v>Always</v>
      </c>
      <c r="P45" t="b">
        <f>VLOOKUP(A45,[1]Foglio1!$A:$H,8,0)=B45</f>
        <v>1</v>
      </c>
      <c r="Q45" t="b">
        <f>VLOOKUP(C45,[1]Foglio1!$A:$H,8,0)=D45</f>
        <v>1</v>
      </c>
      <c r="S45">
        <f t="shared" si="3"/>
        <v>74500</v>
      </c>
    </row>
    <row r="46" spans="1:19" x14ac:dyDescent="0.3">
      <c r="A46" s="1" t="s">
        <v>196</v>
      </c>
      <c r="B46" t="s">
        <v>63</v>
      </c>
      <c r="C46" s="1" t="s">
        <v>58</v>
      </c>
      <c r="D46" t="s">
        <v>60</v>
      </c>
      <c r="E46">
        <v>1</v>
      </c>
      <c r="F46" s="2">
        <v>70000</v>
      </c>
      <c r="G46" s="2">
        <v>79000</v>
      </c>
      <c r="H46" s="1">
        <v>1050</v>
      </c>
      <c r="I46" s="1" t="s">
        <v>208</v>
      </c>
      <c r="K46" s="2">
        <f t="shared" si="5"/>
        <v>745000</v>
      </c>
      <c r="L46" s="2">
        <f t="shared" si="6"/>
        <v>0</v>
      </c>
      <c r="N46" s="5" t="str">
        <f t="shared" si="2"/>
        <v>Always</v>
      </c>
      <c r="P46" t="b">
        <f>VLOOKUP(A46,[1]Foglio1!$A:$H,8,0)=B46</f>
        <v>1</v>
      </c>
      <c r="Q46" t="b">
        <f>VLOOKUP(C46,[1]Foglio1!$A:$H,8,0)=D46</f>
        <v>1</v>
      </c>
      <c r="S46">
        <f t="shared" si="3"/>
        <v>74500</v>
      </c>
    </row>
    <row r="47" spans="1:19" x14ac:dyDescent="0.3">
      <c r="A47" s="1" t="s">
        <v>196</v>
      </c>
      <c r="B47" t="s">
        <v>63</v>
      </c>
      <c r="C47" s="1" t="s">
        <v>58</v>
      </c>
      <c r="D47" t="s">
        <v>60</v>
      </c>
      <c r="E47">
        <v>1</v>
      </c>
      <c r="F47" s="2">
        <v>70000</v>
      </c>
      <c r="G47" s="2">
        <v>79000</v>
      </c>
      <c r="H47" s="1">
        <v>1050</v>
      </c>
      <c r="I47" s="1" t="s">
        <v>208</v>
      </c>
      <c r="K47" s="2">
        <f t="shared" si="5"/>
        <v>745000</v>
      </c>
      <c r="L47" s="2">
        <f t="shared" si="6"/>
        <v>0</v>
      </c>
      <c r="N47" s="5" t="str">
        <f t="shared" si="2"/>
        <v>Always</v>
      </c>
      <c r="P47" t="b">
        <f>VLOOKUP(A47,[1]Foglio1!$A:$H,8,0)=B47</f>
        <v>1</v>
      </c>
      <c r="Q47" t="b">
        <f>VLOOKUP(C47,[1]Foglio1!$A:$H,8,0)=D47</f>
        <v>1</v>
      </c>
      <c r="S47">
        <f t="shared" si="3"/>
        <v>74500</v>
      </c>
    </row>
    <row r="48" spans="1:19" x14ac:dyDescent="0.3">
      <c r="A48" s="1" t="s">
        <v>196</v>
      </c>
      <c r="B48" t="s">
        <v>63</v>
      </c>
      <c r="C48" s="1" t="s">
        <v>58</v>
      </c>
      <c r="D48" t="s">
        <v>60</v>
      </c>
      <c r="E48">
        <v>1</v>
      </c>
      <c r="F48" s="2">
        <v>70000</v>
      </c>
      <c r="G48" s="2">
        <v>79000</v>
      </c>
      <c r="H48" s="1">
        <v>1050</v>
      </c>
      <c r="I48" s="1" t="s">
        <v>208</v>
      </c>
      <c r="K48" s="2">
        <f t="shared" si="5"/>
        <v>745000</v>
      </c>
      <c r="L48" s="2">
        <f t="shared" si="6"/>
        <v>0</v>
      </c>
      <c r="N48" s="5" t="str">
        <f t="shared" si="2"/>
        <v>Always</v>
      </c>
      <c r="P48" t="b">
        <f>VLOOKUP(A48,[1]Foglio1!$A:$H,8,0)=B48</f>
        <v>1</v>
      </c>
      <c r="Q48" t="b">
        <f>VLOOKUP(C48,[1]Foglio1!$A:$H,8,0)=D48</f>
        <v>1</v>
      </c>
      <c r="S48">
        <f t="shared" si="3"/>
        <v>74500</v>
      </c>
    </row>
    <row r="49" spans="1:21" x14ac:dyDescent="0.3">
      <c r="A49" s="1" t="s">
        <v>196</v>
      </c>
      <c r="B49" t="s">
        <v>63</v>
      </c>
      <c r="C49" s="1" t="s">
        <v>58</v>
      </c>
      <c r="D49" t="s">
        <v>60</v>
      </c>
      <c r="E49">
        <v>1</v>
      </c>
      <c r="F49" s="2">
        <v>70000</v>
      </c>
      <c r="G49" s="2">
        <v>79000</v>
      </c>
      <c r="H49" s="1">
        <v>1050</v>
      </c>
      <c r="I49" s="1" t="s">
        <v>208</v>
      </c>
      <c r="K49" s="2">
        <f t="shared" si="5"/>
        <v>745000</v>
      </c>
      <c r="L49" s="2">
        <f t="shared" si="6"/>
        <v>0</v>
      </c>
      <c r="N49" s="5" t="str">
        <f t="shared" si="2"/>
        <v>Always</v>
      </c>
      <c r="P49" t="b">
        <f>VLOOKUP(A49,[1]Foglio1!$A:$H,8,0)=B49</f>
        <v>1</v>
      </c>
      <c r="Q49" t="b">
        <f>VLOOKUP(C49,[1]Foglio1!$A:$H,8,0)=D49</f>
        <v>1</v>
      </c>
      <c r="S49">
        <f t="shared" si="3"/>
        <v>74500</v>
      </c>
    </row>
    <row r="50" spans="1:21" x14ac:dyDescent="0.3">
      <c r="A50" s="1" t="s">
        <v>196</v>
      </c>
      <c r="B50" t="s">
        <v>63</v>
      </c>
      <c r="C50" s="1" t="s">
        <v>58</v>
      </c>
      <c r="D50" t="s">
        <v>60</v>
      </c>
      <c r="E50">
        <v>1</v>
      </c>
      <c r="F50" s="2">
        <v>70000</v>
      </c>
      <c r="G50" s="2">
        <v>79000</v>
      </c>
      <c r="H50" s="1">
        <v>1050</v>
      </c>
      <c r="I50" s="1" t="s">
        <v>208</v>
      </c>
      <c r="K50" s="2">
        <f t="shared" si="5"/>
        <v>745000</v>
      </c>
      <c r="L50" s="2">
        <f t="shared" si="6"/>
        <v>0</v>
      </c>
      <c r="N50" s="5" t="str">
        <f t="shared" si="2"/>
        <v>Always</v>
      </c>
      <c r="P50" t="b">
        <f>VLOOKUP(A50,[1]Foglio1!$A:$H,8,0)=B50</f>
        <v>1</v>
      </c>
      <c r="Q50" t="b">
        <f>VLOOKUP(C50,[1]Foglio1!$A:$H,8,0)=D50</f>
        <v>1</v>
      </c>
      <c r="S50">
        <f t="shared" si="3"/>
        <v>74500</v>
      </c>
    </row>
    <row r="51" spans="1:21" x14ac:dyDescent="0.3">
      <c r="A51" s="1" t="s">
        <v>29</v>
      </c>
      <c r="B51" t="s">
        <v>65</v>
      </c>
      <c r="C51" s="1" t="s">
        <v>59</v>
      </c>
      <c r="D51" t="s">
        <v>61</v>
      </c>
      <c r="E51">
        <v>1</v>
      </c>
      <c r="F51" s="2">
        <v>70000</v>
      </c>
      <c r="G51" s="2">
        <v>79000</v>
      </c>
      <c r="H51" s="1">
        <v>1050</v>
      </c>
      <c r="I51" s="1" t="s">
        <v>208</v>
      </c>
      <c r="K51" s="2">
        <f t="shared" si="5"/>
        <v>745000</v>
      </c>
      <c r="L51" s="2">
        <f t="shared" si="6"/>
        <v>0</v>
      </c>
      <c r="N51" s="5" t="str">
        <f t="shared" si="2"/>
        <v>Always</v>
      </c>
      <c r="P51" t="b">
        <f>VLOOKUP(A51,[1]Foglio1!$A:$H,8,0)=B51</f>
        <v>1</v>
      </c>
      <c r="Q51" t="b">
        <f>VLOOKUP(C51,[1]Foglio1!$A:$H,8,0)=D51</f>
        <v>1</v>
      </c>
      <c r="S51">
        <f t="shared" si="3"/>
        <v>74500</v>
      </c>
    </row>
    <row r="52" spans="1:21" x14ac:dyDescent="0.3">
      <c r="A52" s="1" t="s">
        <v>29</v>
      </c>
      <c r="B52" t="s">
        <v>65</v>
      </c>
      <c r="C52" s="1" t="s">
        <v>59</v>
      </c>
      <c r="D52" t="s">
        <v>61</v>
      </c>
      <c r="E52">
        <v>1</v>
      </c>
      <c r="F52" s="2">
        <v>70000</v>
      </c>
      <c r="G52" s="2">
        <v>79000</v>
      </c>
      <c r="H52" s="1">
        <v>1050</v>
      </c>
      <c r="I52" s="1" t="s">
        <v>208</v>
      </c>
      <c r="K52" s="2">
        <f t="shared" si="5"/>
        <v>745000</v>
      </c>
      <c r="L52" s="2">
        <f t="shared" si="6"/>
        <v>0</v>
      </c>
      <c r="N52" s="5" t="str">
        <f t="shared" si="2"/>
        <v>Always</v>
      </c>
      <c r="P52" t="b">
        <f>VLOOKUP(A52,[1]Foglio1!$A:$H,8,0)=B52</f>
        <v>1</v>
      </c>
      <c r="Q52" t="b">
        <f>VLOOKUP(C52,[1]Foglio1!$A:$H,8,0)=D52</f>
        <v>1</v>
      </c>
      <c r="S52">
        <f t="shared" si="3"/>
        <v>74500</v>
      </c>
    </row>
    <row r="53" spans="1:21" x14ac:dyDescent="0.3">
      <c r="A53" s="1" t="s">
        <v>29</v>
      </c>
      <c r="B53" t="s">
        <v>65</v>
      </c>
      <c r="C53" s="1" t="s">
        <v>59</v>
      </c>
      <c r="D53" t="s">
        <v>61</v>
      </c>
      <c r="E53">
        <v>1</v>
      </c>
      <c r="F53" s="2">
        <v>70000</v>
      </c>
      <c r="G53" s="2">
        <v>79000</v>
      </c>
      <c r="H53" s="1">
        <v>1050</v>
      </c>
      <c r="I53" s="1" t="s">
        <v>208</v>
      </c>
      <c r="K53" s="2">
        <f t="shared" si="5"/>
        <v>745000</v>
      </c>
      <c r="L53" s="2">
        <f t="shared" si="6"/>
        <v>0</v>
      </c>
      <c r="N53" s="5" t="str">
        <f t="shared" si="2"/>
        <v>Always</v>
      </c>
      <c r="P53" t="b">
        <f>VLOOKUP(A53,[1]Foglio1!$A:$H,8,0)=B53</f>
        <v>1</v>
      </c>
      <c r="Q53" t="b">
        <f>VLOOKUP(C53,[1]Foglio1!$A:$H,8,0)=D53</f>
        <v>1</v>
      </c>
      <c r="S53">
        <f t="shared" si="3"/>
        <v>74500</v>
      </c>
    </row>
    <row r="54" spans="1:21" x14ac:dyDescent="0.3">
      <c r="A54" s="1" t="s">
        <v>70</v>
      </c>
      <c r="B54" t="s">
        <v>67</v>
      </c>
      <c r="C54" s="1" t="s">
        <v>39</v>
      </c>
      <c r="D54" t="s">
        <v>69</v>
      </c>
      <c r="E54">
        <v>0.1</v>
      </c>
      <c r="F54" s="2">
        <v>1158000</v>
      </c>
      <c r="G54" s="2">
        <v>1500000</v>
      </c>
      <c r="H54" s="1">
        <v>1040</v>
      </c>
      <c r="I54" s="1" t="s">
        <v>208</v>
      </c>
      <c r="K54" s="2">
        <f t="shared" ref="K54" si="7">IF(OR(RIGHT(LEFT(A54,4),2)="49",RIGHT(LEFT(A54,4),2)="59"),AVERAGE(F54,G54),0)*N54</f>
        <v>0</v>
      </c>
      <c r="L54" s="2">
        <f t="shared" ref="L54" si="8">IF(OR(RIGHT(LEFT(C54,4),2)="49",RIGHT(LEFT(C54,4),2)="59"),AVERAGE(F54,G54)*-1,0)*N54</f>
        <v>-1329000</v>
      </c>
      <c r="N54" s="5">
        <f t="shared" si="2"/>
        <v>1</v>
      </c>
      <c r="P54" t="b">
        <f>VLOOKUP(A54,[1]Foglio1!$A:$H,8,0)=B54</f>
        <v>1</v>
      </c>
      <c r="Q54" t="b">
        <f>VLOOKUP(C54,[1]Foglio1!$A:$H,8,0)=D54</f>
        <v>1</v>
      </c>
      <c r="S54">
        <f t="shared" si="3"/>
        <v>132900</v>
      </c>
    </row>
    <row r="55" spans="1:21" x14ac:dyDescent="0.3">
      <c r="A55" s="1" t="s">
        <v>184</v>
      </c>
      <c r="B55" t="s">
        <v>185</v>
      </c>
      <c r="C55" s="1" t="s">
        <v>70</v>
      </c>
      <c r="D55" t="s">
        <v>67</v>
      </c>
      <c r="E55">
        <v>0.1</v>
      </c>
      <c r="F55" s="2">
        <v>1158000</v>
      </c>
      <c r="G55" s="2">
        <v>1500000</v>
      </c>
      <c r="H55" s="1">
        <v>1040</v>
      </c>
      <c r="I55" s="1" t="s">
        <v>210</v>
      </c>
      <c r="K55" s="2">
        <f t="shared" ref="K55:K67" si="9">IF(OR(RIGHT(LEFT(A55,4),2)="49",RIGHT(LEFT(A55,4),2)="59"),AVERAGE(F55,G55),0)*N55</f>
        <v>0</v>
      </c>
      <c r="L55" s="2">
        <f t="shared" ref="L55:L67" si="10">IF(OR(RIGHT(LEFT(C55,4),2)="49",RIGHT(LEFT(C55,4),2)="59"),AVERAGE(F55,G55)*-1,0)*N55</f>
        <v>0</v>
      </c>
      <c r="N55" s="5">
        <f t="shared" si="2"/>
        <v>1</v>
      </c>
      <c r="P55" t="b">
        <f>VLOOKUP(A55,[1]Foglio1!$A:$H,8,0)=B55</f>
        <v>1</v>
      </c>
      <c r="Q55" t="b">
        <f>VLOOKUP(C55,[1]Foglio1!$A:$H,8,0)=D55</f>
        <v>1</v>
      </c>
      <c r="S55">
        <f t="shared" si="3"/>
        <v>132900</v>
      </c>
    </row>
    <row r="56" spans="1:21" x14ac:dyDescent="0.3">
      <c r="A56" s="1" t="s">
        <v>70</v>
      </c>
      <c r="B56" t="s">
        <v>67</v>
      </c>
      <c r="C56" s="1" t="s">
        <v>39</v>
      </c>
      <c r="D56" t="s">
        <v>69</v>
      </c>
      <c r="E56">
        <v>0.1</v>
      </c>
      <c r="F56" s="2">
        <v>1000000</v>
      </c>
      <c r="G56" s="2">
        <v>1842000</v>
      </c>
      <c r="H56" s="1">
        <v>1040</v>
      </c>
      <c r="I56" s="1" t="s">
        <v>208</v>
      </c>
      <c r="K56" s="2">
        <f t="shared" si="9"/>
        <v>0</v>
      </c>
      <c r="L56" s="2">
        <f t="shared" si="10"/>
        <v>-1421000</v>
      </c>
      <c r="N56" s="5">
        <f t="shared" si="2"/>
        <v>1</v>
      </c>
      <c r="P56" t="b">
        <f>VLOOKUP(A56,[1]Foglio1!$A:$H,8,0)=B56</f>
        <v>1</v>
      </c>
      <c r="Q56" t="b">
        <f>VLOOKUP(C56,[1]Foglio1!$A:$H,8,0)=D56</f>
        <v>1</v>
      </c>
      <c r="S56">
        <f t="shared" si="3"/>
        <v>142100</v>
      </c>
    </row>
    <row r="57" spans="1:21" x14ac:dyDescent="0.3">
      <c r="A57" s="1" t="s">
        <v>186</v>
      </c>
      <c r="B57" t="s">
        <v>187</v>
      </c>
      <c r="C57" s="1" t="s">
        <v>70</v>
      </c>
      <c r="D57" t="s">
        <v>67</v>
      </c>
      <c r="E57">
        <v>0.1</v>
      </c>
      <c r="F57" s="2">
        <v>1000000</v>
      </c>
      <c r="G57" s="2">
        <v>1842000</v>
      </c>
      <c r="H57" s="1">
        <v>1040</v>
      </c>
      <c r="I57" s="1" t="s">
        <v>210</v>
      </c>
      <c r="K57" s="2">
        <f t="shared" si="9"/>
        <v>0</v>
      </c>
      <c r="L57" s="2">
        <f t="shared" si="10"/>
        <v>0</v>
      </c>
      <c r="N57" s="5">
        <f t="shared" si="2"/>
        <v>1</v>
      </c>
      <c r="P57" t="b">
        <f>VLOOKUP(A57,[1]Foglio1!$A:$H,8,0)=B57</f>
        <v>1</v>
      </c>
      <c r="Q57" t="b">
        <f>VLOOKUP(C57,[1]Foglio1!$A:$H,8,0)=D57</f>
        <v>1</v>
      </c>
      <c r="S57">
        <f t="shared" si="3"/>
        <v>142100</v>
      </c>
      <c r="U57" s="2"/>
    </row>
    <row r="58" spans="1:21" x14ac:dyDescent="0.3">
      <c r="A58" s="1" t="s">
        <v>197</v>
      </c>
      <c r="B58" t="s">
        <v>30</v>
      </c>
      <c r="C58" s="1" t="s">
        <v>90</v>
      </c>
      <c r="D58" t="s">
        <v>91</v>
      </c>
      <c r="E58">
        <v>0.1</v>
      </c>
      <c r="F58" s="2">
        <v>1000000</v>
      </c>
      <c r="G58" s="2">
        <v>3000000</v>
      </c>
      <c r="H58" s="1">
        <v>1050</v>
      </c>
      <c r="I58" s="1" t="s">
        <v>208</v>
      </c>
      <c r="K58" s="2">
        <f t="shared" si="9"/>
        <v>2000000</v>
      </c>
      <c r="L58" s="2">
        <f t="shared" si="10"/>
        <v>0</v>
      </c>
      <c r="N58" s="5">
        <f t="shared" si="2"/>
        <v>1</v>
      </c>
      <c r="P58" t="b">
        <f>VLOOKUP(A58,[1]Foglio1!$A:$H,8,0)=B58</f>
        <v>1</v>
      </c>
      <c r="Q58" t="b">
        <f>VLOOKUP(C58,[1]Foglio1!$A:$H,8,0)=D58</f>
        <v>1</v>
      </c>
      <c r="S58">
        <f t="shared" si="3"/>
        <v>200000</v>
      </c>
    </row>
    <row r="59" spans="1:21" x14ac:dyDescent="0.3">
      <c r="A59" s="1" t="s">
        <v>90</v>
      </c>
      <c r="B59" t="s">
        <v>91</v>
      </c>
      <c r="C59" s="1" t="s">
        <v>197</v>
      </c>
      <c r="D59" t="s">
        <v>30</v>
      </c>
      <c r="E59">
        <v>0.1</v>
      </c>
      <c r="F59" s="2">
        <v>1000000</v>
      </c>
      <c r="G59" s="2">
        <v>3000000</v>
      </c>
      <c r="H59" s="1">
        <v>1050</v>
      </c>
      <c r="I59" s="1" t="s">
        <v>208</v>
      </c>
      <c r="K59" s="2">
        <f t="shared" si="9"/>
        <v>0</v>
      </c>
      <c r="L59" s="2">
        <f t="shared" si="10"/>
        <v>-2000000</v>
      </c>
      <c r="N59" s="5">
        <f t="shared" si="2"/>
        <v>1</v>
      </c>
      <c r="P59" t="b">
        <f>VLOOKUP(A59,[1]Foglio1!$A:$H,8,0)=B59</f>
        <v>1</v>
      </c>
      <c r="Q59" t="b">
        <f>VLOOKUP(C59,[1]Foglio1!$A:$H,8,0)=D59</f>
        <v>1</v>
      </c>
      <c r="S59">
        <f t="shared" si="3"/>
        <v>200000</v>
      </c>
    </row>
    <row r="60" spans="1:21" x14ac:dyDescent="0.3">
      <c r="A60" s="1" t="s">
        <v>163</v>
      </c>
      <c r="B60" t="s">
        <v>101</v>
      </c>
      <c r="C60" s="1" t="s">
        <v>92</v>
      </c>
      <c r="D60" t="s">
        <v>93</v>
      </c>
      <c r="E60">
        <v>0.1</v>
      </c>
      <c r="F60" s="2">
        <v>20000</v>
      </c>
      <c r="G60" s="2">
        <v>50000</v>
      </c>
      <c r="H60" s="1">
        <v>1040</v>
      </c>
      <c r="I60" s="1" t="s">
        <v>208</v>
      </c>
      <c r="K60" s="2">
        <f t="shared" si="9"/>
        <v>35000</v>
      </c>
      <c r="L60" s="2">
        <f t="shared" si="10"/>
        <v>0</v>
      </c>
      <c r="N60" s="5">
        <f t="shared" si="2"/>
        <v>1</v>
      </c>
      <c r="P60" t="b">
        <f>VLOOKUP(A60,[1]Foglio1!$A:$H,8,0)=B60</f>
        <v>1</v>
      </c>
      <c r="Q60" t="b">
        <f>VLOOKUP(C60,[1]Foglio1!$A:$H,8,0)=D60</f>
        <v>1</v>
      </c>
      <c r="S60">
        <f t="shared" si="3"/>
        <v>3500</v>
      </c>
    </row>
    <row r="61" spans="1:21" x14ac:dyDescent="0.3">
      <c r="A61" s="1" t="s">
        <v>92</v>
      </c>
      <c r="B61" t="s">
        <v>93</v>
      </c>
      <c r="C61" s="1" t="s">
        <v>186</v>
      </c>
      <c r="D61" t="s">
        <v>187</v>
      </c>
      <c r="E61">
        <v>0.1</v>
      </c>
      <c r="F61" s="2">
        <v>20000</v>
      </c>
      <c r="G61" s="2">
        <v>50000</v>
      </c>
      <c r="H61" s="1">
        <v>1040</v>
      </c>
      <c r="I61" s="1" t="s">
        <v>208</v>
      </c>
      <c r="K61" s="2">
        <f t="shared" si="9"/>
        <v>0</v>
      </c>
      <c r="L61" s="2">
        <f t="shared" si="10"/>
        <v>0</v>
      </c>
      <c r="N61" s="5">
        <f t="shared" si="2"/>
        <v>1</v>
      </c>
      <c r="P61" t="b">
        <f>VLOOKUP(A61,[1]Foglio1!$A:$H,8,0)=B61</f>
        <v>1</v>
      </c>
      <c r="Q61" t="b">
        <f>VLOOKUP(C61,[1]Foglio1!$A:$H,8,0)=D61</f>
        <v>1</v>
      </c>
      <c r="S61">
        <f t="shared" si="3"/>
        <v>3500</v>
      </c>
    </row>
    <row r="62" spans="1:21" x14ac:dyDescent="0.3">
      <c r="A62" s="1" t="s">
        <v>161</v>
      </c>
      <c r="B62" t="s">
        <v>99</v>
      </c>
      <c r="C62" s="1" t="s">
        <v>94</v>
      </c>
      <c r="D62" t="s">
        <v>95</v>
      </c>
      <c r="E62">
        <v>0.1</v>
      </c>
      <c r="F62" s="2">
        <v>20000</v>
      </c>
      <c r="G62" s="2">
        <v>50000</v>
      </c>
      <c r="H62" s="1">
        <v>1010</v>
      </c>
      <c r="I62" s="1" t="s">
        <v>210</v>
      </c>
      <c r="K62" s="2">
        <f t="shared" si="9"/>
        <v>35000</v>
      </c>
      <c r="L62" s="2">
        <f t="shared" si="10"/>
        <v>0</v>
      </c>
      <c r="N62" s="5">
        <f t="shared" si="2"/>
        <v>1</v>
      </c>
      <c r="P62" t="b">
        <f>VLOOKUP(A62,[1]Foglio1!$A:$H,8,0)=B62</f>
        <v>1</v>
      </c>
      <c r="Q62" t="b">
        <f>VLOOKUP(C62,[1]Foglio1!$A:$H,8,0)=D62</f>
        <v>1</v>
      </c>
      <c r="S62">
        <f t="shared" si="3"/>
        <v>3500</v>
      </c>
    </row>
    <row r="63" spans="1:21" x14ac:dyDescent="0.3">
      <c r="A63" s="1" t="s">
        <v>94</v>
      </c>
      <c r="B63" t="s">
        <v>95</v>
      </c>
      <c r="C63" s="1" t="s">
        <v>186</v>
      </c>
      <c r="D63" t="s">
        <v>187</v>
      </c>
      <c r="E63">
        <v>0.1</v>
      </c>
      <c r="F63" s="2">
        <v>20000</v>
      </c>
      <c r="G63" s="2">
        <v>50000</v>
      </c>
      <c r="H63" s="1">
        <v>1010</v>
      </c>
      <c r="I63" s="1" t="s">
        <v>210</v>
      </c>
      <c r="K63" s="2">
        <f t="shared" si="9"/>
        <v>0</v>
      </c>
      <c r="L63" s="2">
        <f t="shared" si="10"/>
        <v>0</v>
      </c>
      <c r="N63" s="5">
        <f t="shared" si="2"/>
        <v>1</v>
      </c>
      <c r="P63" t="b">
        <f>VLOOKUP(A63,[1]Foglio1!$A:$H,8,0)=B63</f>
        <v>1</v>
      </c>
      <c r="Q63" t="b">
        <f>VLOOKUP(C63,[1]Foglio1!$A:$H,8,0)=D63</f>
        <v>1</v>
      </c>
      <c r="S63">
        <f t="shared" si="3"/>
        <v>3500</v>
      </c>
    </row>
    <row r="64" spans="1:21" x14ac:dyDescent="0.3">
      <c r="A64" s="1" t="s">
        <v>160</v>
      </c>
      <c r="B64" t="s">
        <v>107</v>
      </c>
      <c r="C64" s="1" t="s">
        <v>102</v>
      </c>
      <c r="D64" t="s">
        <v>103</v>
      </c>
      <c r="E64">
        <v>0.1</v>
      </c>
      <c r="F64" s="2">
        <v>20000</v>
      </c>
      <c r="G64" s="2">
        <v>50000</v>
      </c>
      <c r="H64" s="1">
        <v>1020</v>
      </c>
      <c r="I64" s="1" t="s">
        <v>210</v>
      </c>
      <c r="K64" s="2">
        <f t="shared" si="9"/>
        <v>35000</v>
      </c>
      <c r="L64" s="2">
        <f t="shared" si="10"/>
        <v>0</v>
      </c>
      <c r="N64" s="5">
        <f t="shared" si="2"/>
        <v>1</v>
      </c>
      <c r="P64" t="b">
        <f>VLOOKUP(A64,[1]Foglio1!$A:$H,8,0)=B64</f>
        <v>1</v>
      </c>
      <c r="Q64" t="b">
        <f>VLOOKUP(C64,[1]Foglio1!$A:$H,8,0)=D64</f>
        <v>1</v>
      </c>
      <c r="S64">
        <f t="shared" si="3"/>
        <v>3500</v>
      </c>
    </row>
    <row r="65" spans="1:19" x14ac:dyDescent="0.3">
      <c r="A65" s="1" t="s">
        <v>102</v>
      </c>
      <c r="B65" t="s">
        <v>103</v>
      </c>
      <c r="C65" s="1" t="s">
        <v>184</v>
      </c>
      <c r="D65" t="s">
        <v>185</v>
      </c>
      <c r="E65">
        <v>0.1</v>
      </c>
      <c r="F65" s="2">
        <v>20000</v>
      </c>
      <c r="G65" s="2">
        <v>50000</v>
      </c>
      <c r="H65" s="1">
        <v>1020</v>
      </c>
      <c r="I65" s="1" t="s">
        <v>210</v>
      </c>
      <c r="K65" s="2">
        <f t="shared" si="9"/>
        <v>0</v>
      </c>
      <c r="L65" s="2">
        <f t="shared" si="10"/>
        <v>0</v>
      </c>
      <c r="N65" s="5">
        <f t="shared" si="2"/>
        <v>1</v>
      </c>
      <c r="P65" t="b">
        <f>VLOOKUP(A65,[1]Foglio1!$A:$H,8,0)=B65</f>
        <v>1</v>
      </c>
      <c r="Q65" t="b">
        <f>VLOOKUP(C65,[1]Foglio1!$A:$H,8,0)=D65</f>
        <v>1</v>
      </c>
      <c r="S65">
        <f t="shared" si="3"/>
        <v>3500</v>
      </c>
    </row>
    <row r="66" spans="1:19" x14ac:dyDescent="0.3">
      <c r="A66" s="1" t="s">
        <v>100</v>
      </c>
      <c r="B66" t="s">
        <v>97</v>
      </c>
      <c r="C66" s="1" t="s">
        <v>104</v>
      </c>
      <c r="D66" t="s">
        <v>105</v>
      </c>
      <c r="E66">
        <v>0.1</v>
      </c>
      <c r="F66" s="2">
        <v>20000</v>
      </c>
      <c r="G66" s="2">
        <v>50000</v>
      </c>
      <c r="H66" s="1">
        <v>1020</v>
      </c>
      <c r="I66" s="1" t="s">
        <v>210</v>
      </c>
      <c r="K66" s="2">
        <f t="shared" si="9"/>
        <v>35000</v>
      </c>
      <c r="L66" s="2">
        <f t="shared" si="10"/>
        <v>0</v>
      </c>
      <c r="N66" s="5">
        <f t="shared" si="2"/>
        <v>1</v>
      </c>
      <c r="P66" t="b">
        <f>VLOOKUP(A66,[1]Foglio1!$A:$H,8,0)=B66</f>
        <v>1</v>
      </c>
      <c r="Q66" t="b">
        <f>VLOOKUP(C66,[1]Foglio1!$A:$H,8,0)=D66</f>
        <v>1</v>
      </c>
      <c r="S66">
        <f t="shared" si="3"/>
        <v>3500</v>
      </c>
    </row>
    <row r="67" spans="1:19" x14ac:dyDescent="0.3">
      <c r="A67" s="1" t="s">
        <v>104</v>
      </c>
      <c r="B67" t="s">
        <v>105</v>
      </c>
      <c r="C67" s="1" t="s">
        <v>186</v>
      </c>
      <c r="D67" t="s">
        <v>187</v>
      </c>
      <c r="E67">
        <v>0.1</v>
      </c>
      <c r="F67" s="2">
        <v>20000</v>
      </c>
      <c r="G67" s="2">
        <v>50000</v>
      </c>
      <c r="H67" s="1">
        <v>1020</v>
      </c>
      <c r="I67" s="1" t="s">
        <v>210</v>
      </c>
      <c r="K67" s="2">
        <f t="shared" si="9"/>
        <v>0</v>
      </c>
      <c r="L67" s="2">
        <f t="shared" si="10"/>
        <v>0</v>
      </c>
      <c r="N67" s="5">
        <f t="shared" ref="N67:N130" si="11">IF(E67&lt;&gt;1,E67*10,"Always")</f>
        <v>1</v>
      </c>
      <c r="P67" t="b">
        <f>VLOOKUP(A67,[1]Foglio1!$A:$H,8,0)=B67</f>
        <v>1</v>
      </c>
      <c r="Q67" t="b">
        <f>VLOOKUP(C67,[1]Foglio1!$A:$H,8,0)=D67</f>
        <v>1</v>
      </c>
      <c r="S67">
        <f t="shared" si="3"/>
        <v>3500</v>
      </c>
    </row>
    <row r="68" spans="1:19" x14ac:dyDescent="0.3">
      <c r="A68" s="1" t="s">
        <v>184</v>
      </c>
      <c r="B68" t="s">
        <v>185</v>
      </c>
      <c r="C68" s="1" t="s">
        <v>108</v>
      </c>
      <c r="D68" t="s">
        <v>109</v>
      </c>
      <c r="E68">
        <v>0.1</v>
      </c>
      <c r="F68" s="2">
        <v>100000</v>
      </c>
      <c r="G68" s="2">
        <v>200000</v>
      </c>
      <c r="H68" s="1">
        <v>1040</v>
      </c>
      <c r="I68" s="1" t="s">
        <v>209</v>
      </c>
      <c r="K68" s="2">
        <f t="shared" ref="K68:K83" si="12">IF(OR(RIGHT(LEFT(A68,4),2)="49",RIGHT(LEFT(A68,4),2)="59"),AVERAGE(F68,G68),0)*N68</f>
        <v>0</v>
      </c>
      <c r="L68" s="2">
        <f t="shared" ref="L68:L83" si="13">IF(OR(RIGHT(LEFT(C68,4),2)="49",RIGHT(LEFT(C68,4),2)="59"),AVERAGE(F68,G68)*-1,0)*N68</f>
        <v>-150000</v>
      </c>
      <c r="N68" s="5">
        <f t="shared" si="11"/>
        <v>1</v>
      </c>
      <c r="P68" t="b">
        <f>VLOOKUP(C68,[1]Foglio1!$A:$H,8,0)=D68</f>
        <v>1</v>
      </c>
      <c r="Q68" t="b">
        <f>VLOOKUP(A68,[1]Foglio1!$A:$H,8,0)=B68</f>
        <v>1</v>
      </c>
      <c r="S68">
        <f t="shared" si="3"/>
        <v>15000</v>
      </c>
    </row>
    <row r="69" spans="1:19" x14ac:dyDescent="0.3">
      <c r="A69" s="1" t="s">
        <v>190</v>
      </c>
      <c r="B69" t="s">
        <v>191</v>
      </c>
      <c r="C69" s="1" t="s">
        <v>110</v>
      </c>
      <c r="D69" t="s">
        <v>112</v>
      </c>
      <c r="E69">
        <v>0.1</v>
      </c>
      <c r="F69" s="2">
        <v>10000</v>
      </c>
      <c r="G69" s="2">
        <v>20000</v>
      </c>
      <c r="H69" s="1">
        <v>1030</v>
      </c>
      <c r="I69" s="1" t="s">
        <v>209</v>
      </c>
      <c r="K69" s="2">
        <f t="shared" si="12"/>
        <v>0</v>
      </c>
      <c r="L69" s="2">
        <f t="shared" si="13"/>
        <v>-15000</v>
      </c>
      <c r="N69" s="5">
        <f t="shared" si="11"/>
        <v>1</v>
      </c>
      <c r="P69" t="b">
        <f>VLOOKUP(A69,[1]Foglio1!$A:$H,8,0)=B69</f>
        <v>1</v>
      </c>
      <c r="Q69" t="b">
        <f>VLOOKUP(C69,[1]Foglio1!$A:$H,8,0)=D69</f>
        <v>1</v>
      </c>
      <c r="S69">
        <f t="shared" ref="S69:S131" si="14">E69*AVERAGE(F69,G69)</f>
        <v>1500</v>
      </c>
    </row>
    <row r="70" spans="1:19" x14ac:dyDescent="0.3">
      <c r="A70" s="1" t="s">
        <v>190</v>
      </c>
      <c r="B70" t="s">
        <v>191</v>
      </c>
      <c r="C70" s="1" t="s">
        <v>111</v>
      </c>
      <c r="D70" t="s">
        <v>113</v>
      </c>
      <c r="E70">
        <v>0.1</v>
      </c>
      <c r="F70" s="2">
        <v>10000</v>
      </c>
      <c r="G70" s="2">
        <v>20000</v>
      </c>
      <c r="H70" s="1">
        <v>1030</v>
      </c>
      <c r="I70" s="1" t="s">
        <v>209</v>
      </c>
      <c r="K70" s="2">
        <f t="shared" si="12"/>
        <v>0</v>
      </c>
      <c r="L70" s="2">
        <f t="shared" si="13"/>
        <v>-15000</v>
      </c>
      <c r="N70" s="5">
        <f t="shared" si="11"/>
        <v>1</v>
      </c>
      <c r="P70" t="b">
        <f>VLOOKUP(A70,[1]Foglio1!$A:$H,8,0)=B70</f>
        <v>1</v>
      </c>
      <c r="Q70" t="b">
        <f>VLOOKUP(C70,[1]Foglio1!$A:$H,8,0)=D70</f>
        <v>1</v>
      </c>
      <c r="S70">
        <f t="shared" si="14"/>
        <v>1500</v>
      </c>
    </row>
    <row r="71" spans="1:19" x14ac:dyDescent="0.3">
      <c r="A71" s="1" t="s">
        <v>184</v>
      </c>
      <c r="B71" t="s">
        <v>185</v>
      </c>
      <c r="C71" s="3" t="s">
        <v>118</v>
      </c>
      <c r="D71" s="3" t="s">
        <v>119</v>
      </c>
      <c r="E71">
        <v>0.1</v>
      </c>
      <c r="F71" s="2">
        <v>100000</v>
      </c>
      <c r="G71" s="2">
        <v>200000</v>
      </c>
      <c r="H71" s="1">
        <v>1030</v>
      </c>
      <c r="I71" s="1" t="s">
        <v>209</v>
      </c>
      <c r="K71" s="2">
        <f t="shared" si="12"/>
        <v>0</v>
      </c>
      <c r="L71" s="2">
        <f t="shared" si="13"/>
        <v>-150000</v>
      </c>
      <c r="N71" s="5">
        <f t="shared" si="11"/>
        <v>1</v>
      </c>
      <c r="P71" t="b">
        <f>VLOOKUP(A71,[1]Foglio1!$A:$H,8,0)=B71</f>
        <v>1</v>
      </c>
      <c r="Q71" t="b">
        <f>VLOOKUP(C71,[1]Foglio1!$A:$H,8,0)=D71</f>
        <v>1</v>
      </c>
      <c r="S71">
        <f t="shared" si="14"/>
        <v>15000</v>
      </c>
    </row>
    <row r="72" spans="1:19" x14ac:dyDescent="0.3">
      <c r="A72" s="1" t="s">
        <v>196</v>
      </c>
      <c r="B72" s="3" t="s">
        <v>63</v>
      </c>
      <c r="C72" s="3" t="s">
        <v>58</v>
      </c>
      <c r="D72" s="3" t="s">
        <v>60</v>
      </c>
      <c r="E72">
        <v>0.1</v>
      </c>
      <c r="F72" s="2">
        <v>100000</v>
      </c>
      <c r="G72" s="2">
        <v>200000</v>
      </c>
      <c r="H72" s="1">
        <v>1050</v>
      </c>
      <c r="I72" s="1" t="s">
        <v>208</v>
      </c>
      <c r="K72" s="2">
        <f t="shared" si="12"/>
        <v>150000</v>
      </c>
      <c r="L72" s="2">
        <f t="shared" si="13"/>
        <v>0</v>
      </c>
      <c r="N72" s="5">
        <f t="shared" si="11"/>
        <v>1</v>
      </c>
      <c r="P72" t="b">
        <f>VLOOKUP(A72,[1]Foglio1!$A:$H,8,0)=B72</f>
        <v>1</v>
      </c>
      <c r="Q72" t="b">
        <f>VLOOKUP(C72,[1]Foglio1!$A:$H,8,0)=D72</f>
        <v>1</v>
      </c>
      <c r="S72">
        <f t="shared" si="14"/>
        <v>15000</v>
      </c>
    </row>
    <row r="73" spans="1:19" x14ac:dyDescent="0.3">
      <c r="A73" t="s">
        <v>120</v>
      </c>
      <c r="B73" s="3" t="s">
        <v>121</v>
      </c>
      <c r="C73" s="1" t="s">
        <v>188</v>
      </c>
      <c r="D73" t="s">
        <v>189</v>
      </c>
      <c r="E73">
        <v>0.1</v>
      </c>
      <c r="F73" s="2">
        <v>100000</v>
      </c>
      <c r="G73" s="2">
        <v>200000</v>
      </c>
      <c r="H73" s="1">
        <v>1030</v>
      </c>
      <c r="I73" s="1" t="s">
        <v>209</v>
      </c>
      <c r="K73" s="2">
        <f t="shared" si="12"/>
        <v>150000</v>
      </c>
      <c r="L73" s="2">
        <f t="shared" si="13"/>
        <v>0</v>
      </c>
      <c r="N73" s="5">
        <f t="shared" si="11"/>
        <v>1</v>
      </c>
      <c r="P73" t="b">
        <f>VLOOKUP(A73,[1]Foglio1!$A:$H,8,0)=B73</f>
        <v>1</v>
      </c>
      <c r="Q73" t="b">
        <f>VLOOKUP(C73,[1]Foglio1!$A:$H,8,0)=D73</f>
        <v>1</v>
      </c>
      <c r="S73">
        <f t="shared" si="14"/>
        <v>15000</v>
      </c>
    </row>
    <row r="74" spans="1:19" x14ac:dyDescent="0.3">
      <c r="A74" t="s">
        <v>58</v>
      </c>
      <c r="B74" s="3" t="s">
        <v>60</v>
      </c>
      <c r="C74" s="1" t="s">
        <v>196</v>
      </c>
      <c r="D74" s="3" t="s">
        <v>63</v>
      </c>
      <c r="E74">
        <v>0.1</v>
      </c>
      <c r="F74" s="2">
        <v>100000</v>
      </c>
      <c r="G74" s="2">
        <v>200000</v>
      </c>
      <c r="H74" s="1">
        <v>1050</v>
      </c>
      <c r="I74" s="1" t="s">
        <v>208</v>
      </c>
      <c r="K74" s="2">
        <f t="shared" si="12"/>
        <v>0</v>
      </c>
      <c r="L74" s="2">
        <f t="shared" si="13"/>
        <v>-150000</v>
      </c>
      <c r="N74" s="5">
        <f t="shared" si="11"/>
        <v>1</v>
      </c>
      <c r="P74" t="b">
        <f>VLOOKUP(A74,[1]Foglio1!$A:$H,8,0)=B74</f>
        <v>1</v>
      </c>
      <c r="Q74" t="b">
        <f>VLOOKUP(C74,[1]Foglio1!$A:$H,8,0)=D74</f>
        <v>1</v>
      </c>
      <c r="S74">
        <f t="shared" si="14"/>
        <v>15000</v>
      </c>
    </row>
    <row r="75" spans="1:19" x14ac:dyDescent="0.3">
      <c r="A75" s="1" t="s">
        <v>190</v>
      </c>
      <c r="B75" t="s">
        <v>191</v>
      </c>
      <c r="C75" s="3" t="s">
        <v>122</v>
      </c>
      <c r="D75" s="3" t="s">
        <v>116</v>
      </c>
      <c r="E75">
        <v>0.1</v>
      </c>
      <c r="F75" s="2">
        <v>10000</v>
      </c>
      <c r="G75" s="2">
        <v>20000</v>
      </c>
      <c r="H75" s="1">
        <v>1030</v>
      </c>
      <c r="I75" s="1" t="s">
        <v>209</v>
      </c>
      <c r="K75" s="2">
        <f t="shared" si="12"/>
        <v>0</v>
      </c>
      <c r="L75" s="2">
        <f t="shared" si="13"/>
        <v>-15000</v>
      </c>
      <c r="N75" s="5">
        <f t="shared" si="11"/>
        <v>1</v>
      </c>
      <c r="P75" t="b">
        <f>VLOOKUP(A75,[1]Foglio1!$A:$H,8,0)=B75</f>
        <v>1</v>
      </c>
      <c r="Q75" t="b">
        <f>VLOOKUP(C75,[1]Foglio1!$A:$H,8,0)=D75</f>
        <v>1</v>
      </c>
      <c r="S75">
        <f t="shared" si="14"/>
        <v>1500</v>
      </c>
    </row>
    <row r="76" spans="1:19" x14ac:dyDescent="0.3">
      <c r="A76" t="s">
        <v>123</v>
      </c>
      <c r="B76" s="3" t="s">
        <v>117</v>
      </c>
      <c r="C76" s="1" t="s">
        <v>190</v>
      </c>
      <c r="D76" t="s">
        <v>191</v>
      </c>
      <c r="E76">
        <v>0.1</v>
      </c>
      <c r="F76" s="2">
        <v>10000</v>
      </c>
      <c r="G76" s="2">
        <v>20000</v>
      </c>
      <c r="H76" s="1">
        <v>1030</v>
      </c>
      <c r="I76" s="1" t="s">
        <v>209</v>
      </c>
      <c r="K76" s="2">
        <f t="shared" si="12"/>
        <v>15000</v>
      </c>
      <c r="L76" s="2">
        <f t="shared" si="13"/>
        <v>0</v>
      </c>
      <c r="N76" s="5">
        <f t="shared" si="11"/>
        <v>1</v>
      </c>
      <c r="P76" t="b">
        <f>VLOOKUP(A76,[1]Foglio1!$A:$H,8,0)=B76</f>
        <v>1</v>
      </c>
      <c r="Q76" t="b">
        <f>VLOOKUP(C76,[1]Foglio1!$A:$H,8,0)=D76</f>
        <v>1</v>
      </c>
      <c r="S76">
        <f t="shared" si="14"/>
        <v>1500</v>
      </c>
    </row>
    <row r="77" spans="1:19" x14ac:dyDescent="0.3">
      <c r="A77" s="1" t="s">
        <v>182</v>
      </c>
      <c r="B77" t="s">
        <v>183</v>
      </c>
      <c r="C77" s="1" t="s">
        <v>114</v>
      </c>
      <c r="D77" t="s">
        <v>124</v>
      </c>
      <c r="E77">
        <v>0.1</v>
      </c>
      <c r="F77" s="2">
        <v>50000</v>
      </c>
      <c r="G77" s="2">
        <v>60000</v>
      </c>
      <c r="H77" s="1">
        <v>1030</v>
      </c>
      <c r="I77" s="1" t="s">
        <v>209</v>
      </c>
      <c r="K77" s="2">
        <f t="shared" si="12"/>
        <v>0</v>
      </c>
      <c r="L77" s="2">
        <f t="shared" si="13"/>
        <v>-55000</v>
      </c>
      <c r="N77" s="5">
        <f t="shared" si="11"/>
        <v>1</v>
      </c>
      <c r="P77" t="b">
        <f>VLOOKUP(A77,[1]Foglio1!$A:$H,8,0)=B77</f>
        <v>1</v>
      </c>
      <c r="Q77" t="b">
        <f>VLOOKUP(C77,[1]Foglio1!$A:$H,8,0)=D77</f>
        <v>1</v>
      </c>
      <c r="S77">
        <f t="shared" si="14"/>
        <v>5500</v>
      </c>
    </row>
    <row r="78" spans="1:19" x14ac:dyDescent="0.3">
      <c r="A78" s="1" t="s">
        <v>184</v>
      </c>
      <c r="B78" t="s">
        <v>185</v>
      </c>
      <c r="C78" s="1" t="s">
        <v>115</v>
      </c>
      <c r="D78" t="s">
        <v>125</v>
      </c>
      <c r="E78">
        <v>0.1</v>
      </c>
      <c r="F78" s="2">
        <v>25000</v>
      </c>
      <c r="G78" s="2">
        <v>45000</v>
      </c>
      <c r="H78" s="1">
        <v>1030</v>
      </c>
      <c r="I78" s="1" t="s">
        <v>209</v>
      </c>
      <c r="K78" s="2">
        <f t="shared" si="12"/>
        <v>0</v>
      </c>
      <c r="L78" s="2">
        <f t="shared" si="13"/>
        <v>-35000</v>
      </c>
      <c r="N78" s="5">
        <f t="shared" si="11"/>
        <v>1</v>
      </c>
      <c r="P78" t="b">
        <f>VLOOKUP(A78,[1]Foglio1!$A:$H,8,0)=B78</f>
        <v>1</v>
      </c>
      <c r="Q78" t="b">
        <f>VLOOKUP(C78,[1]Foglio1!$A:$H,8,0)=D78</f>
        <v>1</v>
      </c>
      <c r="S78">
        <f t="shared" si="14"/>
        <v>3500</v>
      </c>
    </row>
    <row r="79" spans="1:19" x14ac:dyDescent="0.3">
      <c r="A79" s="1" t="s">
        <v>182</v>
      </c>
      <c r="B79" t="s">
        <v>183</v>
      </c>
      <c r="C79" s="1" t="s">
        <v>126</v>
      </c>
      <c r="D79" t="s">
        <v>127</v>
      </c>
      <c r="E79">
        <v>0.1</v>
      </c>
      <c r="F79" s="2">
        <v>80000</v>
      </c>
      <c r="G79" s="2">
        <v>100000</v>
      </c>
      <c r="H79" s="1">
        <v>1020</v>
      </c>
      <c r="I79" s="1" t="s">
        <v>210</v>
      </c>
      <c r="K79" s="2">
        <f t="shared" si="12"/>
        <v>0</v>
      </c>
      <c r="L79" s="2">
        <f t="shared" si="13"/>
        <v>-90000</v>
      </c>
      <c r="N79" s="5">
        <f t="shared" si="11"/>
        <v>1</v>
      </c>
      <c r="P79" t="b">
        <f>VLOOKUP(A79,[1]Foglio1!$A:$H,8,0)=B79</f>
        <v>1</v>
      </c>
      <c r="Q79" t="b">
        <f>VLOOKUP(C79,[1]Foglio1!$A:$H,8,0)=D79</f>
        <v>1</v>
      </c>
      <c r="S79">
        <f t="shared" si="14"/>
        <v>9000</v>
      </c>
    </row>
    <row r="80" spans="1:19" x14ac:dyDescent="0.3">
      <c r="A80" s="1" t="s">
        <v>190</v>
      </c>
      <c r="B80" t="s">
        <v>191</v>
      </c>
      <c r="C80" s="1" t="s">
        <v>128</v>
      </c>
      <c r="D80" t="s">
        <v>130</v>
      </c>
      <c r="E80">
        <v>0.1</v>
      </c>
      <c r="F80" s="2">
        <v>150000</v>
      </c>
      <c r="G80" s="2">
        <v>170000</v>
      </c>
      <c r="H80" s="1">
        <v>1030</v>
      </c>
      <c r="I80" s="1" t="s">
        <v>209</v>
      </c>
      <c r="K80" s="2">
        <f t="shared" si="12"/>
        <v>0</v>
      </c>
      <c r="L80" s="2">
        <f t="shared" si="13"/>
        <v>-160000</v>
      </c>
      <c r="N80" s="5">
        <f t="shared" si="11"/>
        <v>1</v>
      </c>
      <c r="P80" t="b">
        <f>VLOOKUP(A80,[1]Foglio1!$A:$H,8,0)=B80</f>
        <v>1</v>
      </c>
      <c r="Q80" t="b">
        <f>VLOOKUP(C80,[1]Foglio1!$A:$H,8,0)=D80</f>
        <v>1</v>
      </c>
      <c r="S80">
        <f t="shared" si="14"/>
        <v>16000</v>
      </c>
    </row>
    <row r="81" spans="1:19" x14ac:dyDescent="0.3">
      <c r="A81" s="1" t="s">
        <v>190</v>
      </c>
      <c r="B81" t="s">
        <v>191</v>
      </c>
      <c r="C81" s="1" t="s">
        <v>129</v>
      </c>
      <c r="D81" t="s">
        <v>131</v>
      </c>
      <c r="E81">
        <v>0.1</v>
      </c>
      <c r="F81" s="2">
        <v>50000</v>
      </c>
      <c r="G81" s="2">
        <v>70000</v>
      </c>
      <c r="H81" s="1">
        <v>1030</v>
      </c>
      <c r="I81" s="1" t="s">
        <v>209</v>
      </c>
      <c r="K81" s="2">
        <f t="shared" si="12"/>
        <v>0</v>
      </c>
      <c r="L81" s="2">
        <f t="shared" si="13"/>
        <v>-60000</v>
      </c>
      <c r="N81" s="5">
        <f t="shared" si="11"/>
        <v>1</v>
      </c>
      <c r="P81" t="b">
        <f>VLOOKUP(A81,[1]Foglio1!$A:$H,8,0)=B81</f>
        <v>1</v>
      </c>
      <c r="Q81" t="b">
        <f>VLOOKUP(C81,[1]Foglio1!$A:$H,8,0)=D81</f>
        <v>1</v>
      </c>
      <c r="S81">
        <f t="shared" si="14"/>
        <v>6000</v>
      </c>
    </row>
    <row r="82" spans="1:19" x14ac:dyDescent="0.3">
      <c r="A82" s="1" t="s">
        <v>188</v>
      </c>
      <c r="B82" t="s">
        <v>189</v>
      </c>
      <c r="C82" s="1" t="s">
        <v>132</v>
      </c>
      <c r="D82" t="s">
        <v>40</v>
      </c>
      <c r="E82">
        <v>0.1</v>
      </c>
      <c r="F82" s="2">
        <v>150000</v>
      </c>
      <c r="G82" s="2">
        <v>180000</v>
      </c>
      <c r="H82" s="1">
        <v>1030</v>
      </c>
      <c r="I82" s="1" t="s">
        <v>209</v>
      </c>
      <c r="K82" s="2">
        <f t="shared" si="12"/>
        <v>0</v>
      </c>
      <c r="L82" s="2">
        <f t="shared" si="13"/>
        <v>-165000</v>
      </c>
      <c r="N82" s="5">
        <f t="shared" si="11"/>
        <v>1</v>
      </c>
      <c r="P82" t="b">
        <f>VLOOKUP(A82,[1]Foglio1!$A:$H,8,0)=B82</f>
        <v>1</v>
      </c>
      <c r="Q82" t="b">
        <f>VLOOKUP(C82,[1]Foglio1!$A:$H,8,0)=D82</f>
        <v>1</v>
      </c>
      <c r="S82">
        <f t="shared" si="14"/>
        <v>16500</v>
      </c>
    </row>
    <row r="83" spans="1:19" x14ac:dyDescent="0.3">
      <c r="A83" s="1" t="s">
        <v>188</v>
      </c>
      <c r="B83" t="s">
        <v>189</v>
      </c>
      <c r="C83" s="1" t="s">
        <v>39</v>
      </c>
      <c r="D83" t="s">
        <v>69</v>
      </c>
      <c r="E83">
        <v>0.1</v>
      </c>
      <c r="F83" s="2">
        <v>100000</v>
      </c>
      <c r="G83" s="2">
        <v>200000</v>
      </c>
      <c r="H83" s="1">
        <v>1040</v>
      </c>
      <c r="I83" s="1" t="s">
        <v>208</v>
      </c>
      <c r="K83" s="2">
        <f t="shared" si="12"/>
        <v>0</v>
      </c>
      <c r="L83" s="2">
        <f t="shared" si="13"/>
        <v>-150000</v>
      </c>
      <c r="N83" s="5">
        <f t="shared" si="11"/>
        <v>1</v>
      </c>
      <c r="P83" t="b">
        <f>VLOOKUP(A83,[1]Foglio1!$A:$H,8,0)=B83</f>
        <v>1</v>
      </c>
      <c r="Q83" t="b">
        <f>VLOOKUP(C83,[1]Foglio1!$A:$H,8,0)=D83</f>
        <v>1</v>
      </c>
      <c r="S83">
        <f t="shared" si="14"/>
        <v>15000</v>
      </c>
    </row>
    <row r="84" spans="1:19" x14ac:dyDescent="0.3">
      <c r="A84" t="s">
        <v>133</v>
      </c>
      <c r="B84" t="s">
        <v>137</v>
      </c>
      <c r="C84" s="1" t="s">
        <v>78</v>
      </c>
      <c r="D84" t="s">
        <v>45</v>
      </c>
      <c r="E84">
        <v>1</v>
      </c>
      <c r="F84" s="2">
        <v>60000</v>
      </c>
      <c r="G84" s="2">
        <v>80000</v>
      </c>
      <c r="H84" s="1">
        <v>1040</v>
      </c>
      <c r="I84" s="1" t="s">
        <v>208</v>
      </c>
      <c r="K84" s="2">
        <f>IF(OR(RIGHT(LEFT(A84,4),2)="49",RIGHT(LEFT(A84,4),2)="59"),AVERAGE(F84,G84)*E84,0)*10</f>
        <v>700000</v>
      </c>
      <c r="L84" s="2">
        <f>IF(OR(RIGHT(LEFT(C84,4),2)="49",RIGHT(LEFT(C84,4),2)="59"),AVERAGE(F84,G84)*E84*-1,0)*10</f>
        <v>0</v>
      </c>
      <c r="N84" s="5" t="str">
        <f t="shared" si="11"/>
        <v>Always</v>
      </c>
      <c r="P84" t="b">
        <f>VLOOKUP(A84,[1]Foglio1!$A:$H,8,0)=B84</f>
        <v>1</v>
      </c>
      <c r="Q84" t="b">
        <f>VLOOKUP(C84,[1]Foglio1!$A:$H,8,0)=D84</f>
        <v>1</v>
      </c>
      <c r="S84">
        <f t="shared" si="14"/>
        <v>70000</v>
      </c>
    </row>
    <row r="85" spans="1:19" x14ac:dyDescent="0.3">
      <c r="A85" t="s">
        <v>134</v>
      </c>
      <c r="B85" t="s">
        <v>138</v>
      </c>
      <c r="C85" s="1" t="s">
        <v>79</v>
      </c>
      <c r="D85" t="s">
        <v>46</v>
      </c>
      <c r="E85">
        <v>1</v>
      </c>
      <c r="F85" s="2">
        <v>60000</v>
      </c>
      <c r="G85" s="2">
        <v>80000</v>
      </c>
      <c r="H85" s="1">
        <v>1040</v>
      </c>
      <c r="I85" s="1" t="s">
        <v>208</v>
      </c>
      <c r="K85" s="2">
        <f t="shared" ref="K85:K105" si="15">IF(OR(RIGHT(LEFT(A85,4),2)="49",RIGHT(LEFT(A85,4),2)="59"),AVERAGE(F85,G85)*E85,0)*10</f>
        <v>700000</v>
      </c>
      <c r="L85" s="2">
        <f t="shared" ref="L85:L105" si="16">IF(OR(RIGHT(LEFT(C85,4),2)="49",RIGHT(LEFT(C85,4),2)="59"),AVERAGE(F85,G85)*E85*-1,0)*10</f>
        <v>0</v>
      </c>
      <c r="N85" s="5" t="str">
        <f t="shared" si="11"/>
        <v>Always</v>
      </c>
      <c r="P85" t="b">
        <f>VLOOKUP(A85,[1]Foglio1!$A:$H,8,0)=B85</f>
        <v>1</v>
      </c>
      <c r="Q85" t="b">
        <f>VLOOKUP(C85,[1]Foglio1!$A:$H,8,0)=D85</f>
        <v>1</v>
      </c>
      <c r="S85">
        <f t="shared" si="14"/>
        <v>70000</v>
      </c>
    </row>
    <row r="86" spans="1:19" x14ac:dyDescent="0.3">
      <c r="A86" t="s">
        <v>135</v>
      </c>
      <c r="B86" t="s">
        <v>139</v>
      </c>
      <c r="C86" s="1" t="s">
        <v>80</v>
      </c>
      <c r="D86" t="s">
        <v>47</v>
      </c>
      <c r="E86">
        <v>1</v>
      </c>
      <c r="F86" s="2">
        <v>60000</v>
      </c>
      <c r="G86" s="2">
        <v>80000</v>
      </c>
      <c r="H86" s="1">
        <v>1040</v>
      </c>
      <c r="I86" s="1" t="s">
        <v>208</v>
      </c>
      <c r="K86" s="2">
        <f t="shared" si="15"/>
        <v>700000</v>
      </c>
      <c r="L86" s="2">
        <f t="shared" si="16"/>
        <v>0</v>
      </c>
      <c r="N86" s="5" t="str">
        <f t="shared" si="11"/>
        <v>Always</v>
      </c>
      <c r="P86" t="b">
        <f>VLOOKUP(A86,[1]Foglio1!$A:$H,8,0)=B86</f>
        <v>1</v>
      </c>
      <c r="Q86" t="b">
        <f>VLOOKUP(C86,[1]Foglio1!$A:$H,8,0)=D86</f>
        <v>1</v>
      </c>
      <c r="S86">
        <f t="shared" si="14"/>
        <v>70000</v>
      </c>
    </row>
    <row r="87" spans="1:19" x14ac:dyDescent="0.3">
      <c r="A87" t="s">
        <v>136</v>
      </c>
      <c r="B87" t="s">
        <v>140</v>
      </c>
      <c r="C87" s="1" t="s">
        <v>81</v>
      </c>
      <c r="D87" t="s">
        <v>48</v>
      </c>
      <c r="E87">
        <v>1</v>
      </c>
      <c r="F87" s="2">
        <v>60000</v>
      </c>
      <c r="G87" s="2">
        <v>80000</v>
      </c>
      <c r="H87" s="1">
        <v>1040</v>
      </c>
      <c r="I87" s="1" t="s">
        <v>208</v>
      </c>
      <c r="K87" s="2">
        <f t="shared" si="15"/>
        <v>700000</v>
      </c>
      <c r="L87" s="2">
        <f t="shared" si="16"/>
        <v>0</v>
      </c>
      <c r="N87" s="5" t="str">
        <f t="shared" si="11"/>
        <v>Always</v>
      </c>
      <c r="P87" t="b">
        <f>VLOOKUP(A87,[1]Foglio1!$A:$H,8,0)=B87</f>
        <v>1</v>
      </c>
      <c r="Q87" t="b">
        <f>VLOOKUP(C87,[1]Foglio1!$A:$H,8,0)=D87</f>
        <v>1</v>
      </c>
      <c r="S87">
        <f t="shared" si="14"/>
        <v>70000</v>
      </c>
    </row>
    <row r="88" spans="1:19" x14ac:dyDescent="0.3">
      <c r="A88" t="s">
        <v>62</v>
      </c>
      <c r="B88" t="s">
        <v>141</v>
      </c>
      <c r="C88" s="1" t="s">
        <v>82</v>
      </c>
      <c r="D88" t="s">
        <v>49</v>
      </c>
      <c r="E88">
        <v>1</v>
      </c>
      <c r="F88" s="2">
        <v>60000</v>
      </c>
      <c r="G88" s="2">
        <v>80000</v>
      </c>
      <c r="H88" s="1">
        <v>1040</v>
      </c>
      <c r="I88" s="1" t="s">
        <v>208</v>
      </c>
      <c r="K88" s="2">
        <f t="shared" si="15"/>
        <v>700000</v>
      </c>
      <c r="L88" s="2">
        <f t="shared" si="16"/>
        <v>0</v>
      </c>
      <c r="N88" s="5" t="str">
        <f t="shared" si="11"/>
        <v>Always</v>
      </c>
      <c r="P88" t="b">
        <f>VLOOKUP(A88,[1]Foglio1!$A:$H,8,0)=B88</f>
        <v>1</v>
      </c>
      <c r="Q88" t="b">
        <f>VLOOKUP(C88,[1]Foglio1!$A:$H,8,0)=D88</f>
        <v>1</v>
      </c>
      <c r="S88">
        <f t="shared" si="14"/>
        <v>70000</v>
      </c>
    </row>
    <row r="89" spans="1:19" x14ac:dyDescent="0.3">
      <c r="A89" t="s">
        <v>64</v>
      </c>
      <c r="B89" t="s">
        <v>142</v>
      </c>
      <c r="C89" s="1" t="s">
        <v>83</v>
      </c>
      <c r="D89" t="s">
        <v>50</v>
      </c>
      <c r="E89">
        <v>1</v>
      </c>
      <c r="F89" s="2">
        <v>60000</v>
      </c>
      <c r="G89" s="2">
        <v>80000</v>
      </c>
      <c r="H89" s="1">
        <v>1040</v>
      </c>
      <c r="I89" s="1" t="s">
        <v>208</v>
      </c>
      <c r="K89" s="2">
        <f t="shared" si="15"/>
        <v>700000</v>
      </c>
      <c r="L89" s="2">
        <f t="shared" si="16"/>
        <v>0</v>
      </c>
      <c r="N89" s="5" t="str">
        <f t="shared" si="11"/>
        <v>Always</v>
      </c>
      <c r="P89" t="b">
        <f>VLOOKUP(A89,[1]Foglio1!$A:$H,8,0)=B89</f>
        <v>1</v>
      </c>
      <c r="Q89" t="b">
        <f>VLOOKUP(C89,[1]Foglio1!$A:$H,8,0)=D89</f>
        <v>1</v>
      </c>
      <c r="S89">
        <f t="shared" si="14"/>
        <v>70000</v>
      </c>
    </row>
    <row r="90" spans="1:19" x14ac:dyDescent="0.3">
      <c r="A90" t="s">
        <v>133</v>
      </c>
      <c r="B90" t="s">
        <v>137</v>
      </c>
      <c r="C90" s="1" t="s">
        <v>84</v>
      </c>
      <c r="D90" t="s">
        <v>51</v>
      </c>
      <c r="E90">
        <v>1</v>
      </c>
      <c r="F90" s="2">
        <v>60000</v>
      </c>
      <c r="G90" s="2">
        <v>80000</v>
      </c>
      <c r="H90" s="1">
        <v>1040</v>
      </c>
      <c r="I90" s="1" t="s">
        <v>208</v>
      </c>
      <c r="K90" s="2">
        <f t="shared" si="15"/>
        <v>700000</v>
      </c>
      <c r="L90" s="2">
        <f t="shared" si="16"/>
        <v>0</v>
      </c>
      <c r="N90" s="5" t="str">
        <f t="shared" si="11"/>
        <v>Always</v>
      </c>
      <c r="P90" t="b">
        <f>VLOOKUP(A90,[1]Foglio1!$A:$H,8,0)=B90</f>
        <v>1</v>
      </c>
      <c r="Q90" t="b">
        <f>VLOOKUP(C90,[1]Foglio1!$A:$H,8,0)=D90</f>
        <v>1</v>
      </c>
      <c r="S90">
        <f t="shared" si="14"/>
        <v>70000</v>
      </c>
    </row>
    <row r="91" spans="1:19" x14ac:dyDescent="0.3">
      <c r="A91" t="s">
        <v>134</v>
      </c>
      <c r="B91" t="s">
        <v>138</v>
      </c>
      <c r="C91" s="1" t="s">
        <v>85</v>
      </c>
      <c r="D91" t="s">
        <v>52</v>
      </c>
      <c r="E91">
        <v>1</v>
      </c>
      <c r="F91" s="2">
        <v>60000</v>
      </c>
      <c r="G91" s="2">
        <v>80000</v>
      </c>
      <c r="H91" s="1">
        <v>1040</v>
      </c>
      <c r="I91" s="1" t="s">
        <v>208</v>
      </c>
      <c r="K91" s="2">
        <f t="shared" si="15"/>
        <v>700000</v>
      </c>
      <c r="L91" s="2">
        <f t="shared" si="16"/>
        <v>0</v>
      </c>
      <c r="N91" s="5" t="str">
        <f t="shared" si="11"/>
        <v>Always</v>
      </c>
      <c r="P91" t="b">
        <f>VLOOKUP(A91,[1]Foglio1!$A:$H,8,0)=B91</f>
        <v>1</v>
      </c>
      <c r="Q91" t="b">
        <f>VLOOKUP(C91,[1]Foglio1!$A:$H,8,0)=D91</f>
        <v>1</v>
      </c>
      <c r="S91">
        <f t="shared" si="14"/>
        <v>70000</v>
      </c>
    </row>
    <row r="92" spans="1:19" x14ac:dyDescent="0.3">
      <c r="A92" t="s">
        <v>135</v>
      </c>
      <c r="B92" t="s">
        <v>139</v>
      </c>
      <c r="C92" s="1" t="s">
        <v>86</v>
      </c>
      <c r="D92" t="s">
        <v>53</v>
      </c>
      <c r="E92">
        <v>1</v>
      </c>
      <c r="F92" s="2">
        <v>60000</v>
      </c>
      <c r="G92" s="2">
        <v>80000</v>
      </c>
      <c r="H92" s="1">
        <v>1040</v>
      </c>
      <c r="I92" s="1" t="s">
        <v>208</v>
      </c>
      <c r="K92" s="2">
        <f t="shared" si="15"/>
        <v>700000</v>
      </c>
      <c r="L92" s="2">
        <f t="shared" si="16"/>
        <v>0</v>
      </c>
      <c r="N92" s="5" t="str">
        <f t="shared" si="11"/>
        <v>Always</v>
      </c>
      <c r="P92" t="b">
        <f>VLOOKUP(A92,[1]Foglio1!$A:$H,8,0)=B92</f>
        <v>1</v>
      </c>
      <c r="Q92" t="b">
        <f>VLOOKUP(C92,[1]Foglio1!$A:$H,8,0)=D92</f>
        <v>1</v>
      </c>
      <c r="S92">
        <f t="shared" si="14"/>
        <v>70000</v>
      </c>
    </row>
    <row r="93" spans="1:19" x14ac:dyDescent="0.3">
      <c r="A93" t="s">
        <v>136</v>
      </c>
      <c r="B93" t="s">
        <v>140</v>
      </c>
      <c r="C93" s="1" t="s">
        <v>87</v>
      </c>
      <c r="D93" t="s">
        <v>54</v>
      </c>
      <c r="E93">
        <v>1</v>
      </c>
      <c r="F93" s="2">
        <v>60000</v>
      </c>
      <c r="G93" s="2">
        <v>80000</v>
      </c>
      <c r="H93" s="1">
        <v>1040</v>
      </c>
      <c r="I93" s="1" t="s">
        <v>208</v>
      </c>
      <c r="K93" s="2">
        <f t="shared" si="15"/>
        <v>700000</v>
      </c>
      <c r="L93" s="2">
        <f t="shared" si="16"/>
        <v>0</v>
      </c>
      <c r="N93" s="5" t="str">
        <f t="shared" si="11"/>
        <v>Always</v>
      </c>
      <c r="P93" t="b">
        <f>VLOOKUP(A93,[1]Foglio1!$A:$H,8,0)=B93</f>
        <v>1</v>
      </c>
      <c r="Q93" t="b">
        <f>VLOOKUP(C93,[1]Foglio1!$A:$H,8,0)=D93</f>
        <v>1</v>
      </c>
      <c r="S93">
        <f t="shared" si="14"/>
        <v>70000</v>
      </c>
    </row>
    <row r="94" spans="1:19" x14ac:dyDescent="0.3">
      <c r="A94" t="s">
        <v>62</v>
      </c>
      <c r="B94" t="s">
        <v>141</v>
      </c>
      <c r="C94" s="1" t="s">
        <v>88</v>
      </c>
      <c r="D94" t="s">
        <v>55</v>
      </c>
      <c r="E94">
        <v>1</v>
      </c>
      <c r="F94" s="2">
        <v>60000</v>
      </c>
      <c r="G94" s="2">
        <v>80000</v>
      </c>
      <c r="H94" s="1">
        <v>1040</v>
      </c>
      <c r="I94" s="1" t="s">
        <v>208</v>
      </c>
      <c r="K94" s="2">
        <f t="shared" si="15"/>
        <v>700000</v>
      </c>
      <c r="L94" s="2">
        <f t="shared" si="16"/>
        <v>0</v>
      </c>
      <c r="N94" s="5" t="str">
        <f t="shared" si="11"/>
        <v>Always</v>
      </c>
      <c r="P94" t="b">
        <f>VLOOKUP(A94,[1]Foglio1!$A:$H,8,0)=B94</f>
        <v>1</v>
      </c>
      <c r="Q94" t="b">
        <f>VLOOKUP(C94,[1]Foglio1!$A:$H,8,0)=D94</f>
        <v>1</v>
      </c>
      <c r="S94">
        <f t="shared" si="14"/>
        <v>70000</v>
      </c>
    </row>
    <row r="95" spans="1:19" x14ac:dyDescent="0.3">
      <c r="A95" s="1" t="s">
        <v>58</v>
      </c>
      <c r="B95" t="s">
        <v>60</v>
      </c>
      <c r="C95" s="1" t="s">
        <v>196</v>
      </c>
      <c r="D95" t="s">
        <v>63</v>
      </c>
      <c r="E95">
        <v>1</v>
      </c>
      <c r="F95" s="2">
        <v>60000</v>
      </c>
      <c r="G95" s="2">
        <v>80000</v>
      </c>
      <c r="H95" s="1">
        <v>1050</v>
      </c>
      <c r="I95" s="1" t="s">
        <v>208</v>
      </c>
      <c r="K95" s="2">
        <f t="shared" si="15"/>
        <v>0</v>
      </c>
      <c r="L95" s="2">
        <f t="shared" si="16"/>
        <v>-700000</v>
      </c>
      <c r="N95" s="5" t="str">
        <f t="shared" si="11"/>
        <v>Always</v>
      </c>
      <c r="P95" t="b">
        <f>VLOOKUP(A95,[1]Foglio1!$A:$H,8,0)=B95</f>
        <v>1</v>
      </c>
      <c r="Q95" t="b">
        <f>VLOOKUP(C95,[1]Foglio1!$A:$H,8,0)=D95</f>
        <v>1</v>
      </c>
      <c r="S95">
        <f t="shared" si="14"/>
        <v>70000</v>
      </c>
    </row>
    <row r="96" spans="1:19" x14ac:dyDescent="0.3">
      <c r="A96" s="1" t="s">
        <v>58</v>
      </c>
      <c r="B96" t="s">
        <v>60</v>
      </c>
      <c r="C96" s="1" t="s">
        <v>196</v>
      </c>
      <c r="D96" t="s">
        <v>63</v>
      </c>
      <c r="E96">
        <v>1</v>
      </c>
      <c r="F96" s="2">
        <v>60000</v>
      </c>
      <c r="G96" s="2">
        <v>80000</v>
      </c>
      <c r="H96" s="1">
        <v>1050</v>
      </c>
      <c r="I96" s="1" t="s">
        <v>208</v>
      </c>
      <c r="K96" s="2">
        <f t="shared" si="15"/>
        <v>0</v>
      </c>
      <c r="L96" s="2">
        <f t="shared" si="16"/>
        <v>-700000</v>
      </c>
      <c r="N96" s="5" t="str">
        <f t="shared" si="11"/>
        <v>Always</v>
      </c>
      <c r="P96" t="b">
        <f>VLOOKUP(A96,[1]Foglio1!$A:$H,8,0)=B96</f>
        <v>1</v>
      </c>
      <c r="Q96" t="b">
        <f>VLOOKUP(C96,[1]Foglio1!$A:$H,8,0)=D96</f>
        <v>1</v>
      </c>
      <c r="S96">
        <f t="shared" si="14"/>
        <v>70000</v>
      </c>
    </row>
    <row r="97" spans="1:19" x14ac:dyDescent="0.3">
      <c r="A97" s="1" t="s">
        <v>58</v>
      </c>
      <c r="B97" t="s">
        <v>60</v>
      </c>
      <c r="C97" s="1" t="s">
        <v>196</v>
      </c>
      <c r="D97" t="s">
        <v>63</v>
      </c>
      <c r="E97">
        <v>1</v>
      </c>
      <c r="F97" s="2">
        <v>60000</v>
      </c>
      <c r="G97" s="2">
        <v>80000</v>
      </c>
      <c r="H97" s="1">
        <v>1050</v>
      </c>
      <c r="I97" s="1" t="s">
        <v>208</v>
      </c>
      <c r="K97" s="2">
        <f t="shared" si="15"/>
        <v>0</v>
      </c>
      <c r="L97" s="2">
        <f t="shared" si="16"/>
        <v>-700000</v>
      </c>
      <c r="N97" s="5" t="str">
        <f t="shared" si="11"/>
        <v>Always</v>
      </c>
      <c r="P97" t="b">
        <f>VLOOKUP(A97,[1]Foglio1!$A:$H,8,0)=B97</f>
        <v>1</v>
      </c>
      <c r="Q97" t="b">
        <f>VLOOKUP(C97,[1]Foglio1!$A:$H,8,0)=D97</f>
        <v>1</v>
      </c>
      <c r="S97">
        <f t="shared" si="14"/>
        <v>70000</v>
      </c>
    </row>
    <row r="98" spans="1:19" x14ac:dyDescent="0.3">
      <c r="A98" s="1" t="s">
        <v>58</v>
      </c>
      <c r="B98" t="s">
        <v>60</v>
      </c>
      <c r="C98" s="1" t="s">
        <v>196</v>
      </c>
      <c r="D98" t="s">
        <v>63</v>
      </c>
      <c r="E98">
        <v>1</v>
      </c>
      <c r="F98" s="2">
        <v>60000</v>
      </c>
      <c r="G98" s="2">
        <v>80000</v>
      </c>
      <c r="H98" s="1">
        <v>1050</v>
      </c>
      <c r="I98" s="1" t="s">
        <v>208</v>
      </c>
      <c r="K98" s="2">
        <f t="shared" si="15"/>
        <v>0</v>
      </c>
      <c r="L98" s="2">
        <f t="shared" si="16"/>
        <v>-700000</v>
      </c>
      <c r="N98" s="5" t="str">
        <f t="shared" si="11"/>
        <v>Always</v>
      </c>
      <c r="P98" t="b">
        <f>VLOOKUP(A98,[1]Foglio1!$A:$H,8,0)=B98</f>
        <v>1</v>
      </c>
      <c r="Q98" t="b">
        <f>VLOOKUP(C98,[1]Foglio1!$A:$H,8,0)=D98</f>
        <v>1</v>
      </c>
      <c r="S98">
        <f t="shared" si="14"/>
        <v>70000</v>
      </c>
    </row>
    <row r="99" spans="1:19" x14ac:dyDescent="0.3">
      <c r="A99" s="1" t="s">
        <v>58</v>
      </c>
      <c r="B99" t="s">
        <v>60</v>
      </c>
      <c r="C99" s="1" t="s">
        <v>196</v>
      </c>
      <c r="D99" t="s">
        <v>63</v>
      </c>
      <c r="E99">
        <v>1</v>
      </c>
      <c r="F99" s="2">
        <v>60000</v>
      </c>
      <c r="G99" s="2">
        <v>80000</v>
      </c>
      <c r="H99" s="1">
        <v>1050</v>
      </c>
      <c r="I99" s="1" t="s">
        <v>208</v>
      </c>
      <c r="K99" s="2">
        <f t="shared" si="15"/>
        <v>0</v>
      </c>
      <c r="L99" s="2">
        <f t="shared" si="16"/>
        <v>-700000</v>
      </c>
      <c r="N99" s="5" t="str">
        <f t="shared" si="11"/>
        <v>Always</v>
      </c>
      <c r="P99" t="b">
        <f>VLOOKUP(A99,[1]Foglio1!$A:$H,8,0)=B99</f>
        <v>1</v>
      </c>
      <c r="Q99" t="b">
        <f>VLOOKUP(C99,[1]Foglio1!$A:$H,8,0)=D99</f>
        <v>1</v>
      </c>
      <c r="S99">
        <f t="shared" si="14"/>
        <v>70000</v>
      </c>
    </row>
    <row r="100" spans="1:19" x14ac:dyDescent="0.3">
      <c r="A100" s="1" t="s">
        <v>58</v>
      </c>
      <c r="B100" t="s">
        <v>60</v>
      </c>
      <c r="C100" s="1" t="s">
        <v>196</v>
      </c>
      <c r="D100" t="s">
        <v>63</v>
      </c>
      <c r="E100">
        <v>1</v>
      </c>
      <c r="F100" s="2">
        <v>60000</v>
      </c>
      <c r="G100" s="2">
        <v>80000</v>
      </c>
      <c r="H100" s="1">
        <v>1050</v>
      </c>
      <c r="I100" s="1" t="s">
        <v>208</v>
      </c>
      <c r="K100" s="2">
        <f t="shared" si="15"/>
        <v>0</v>
      </c>
      <c r="L100" s="2">
        <f t="shared" si="16"/>
        <v>-700000</v>
      </c>
      <c r="N100" s="5" t="str">
        <f t="shared" si="11"/>
        <v>Always</v>
      </c>
      <c r="P100" t="b">
        <f>VLOOKUP(A100,[1]Foglio1!$A:$H,8,0)=B100</f>
        <v>1</v>
      </c>
      <c r="Q100" t="b">
        <f>VLOOKUP(C100,[1]Foglio1!$A:$H,8,0)=D100</f>
        <v>1</v>
      </c>
      <c r="S100">
        <f t="shared" si="14"/>
        <v>70000</v>
      </c>
    </row>
    <row r="101" spans="1:19" x14ac:dyDescent="0.3">
      <c r="A101" s="1" t="s">
        <v>58</v>
      </c>
      <c r="B101" t="s">
        <v>60</v>
      </c>
      <c r="C101" s="1" t="s">
        <v>196</v>
      </c>
      <c r="D101" t="s">
        <v>63</v>
      </c>
      <c r="E101">
        <v>1</v>
      </c>
      <c r="F101" s="2">
        <v>60000</v>
      </c>
      <c r="G101" s="2">
        <v>80000</v>
      </c>
      <c r="H101" s="1">
        <v>1050</v>
      </c>
      <c r="I101" s="1" t="s">
        <v>208</v>
      </c>
      <c r="K101" s="2">
        <f t="shared" si="15"/>
        <v>0</v>
      </c>
      <c r="L101" s="2">
        <f t="shared" si="16"/>
        <v>-700000</v>
      </c>
      <c r="N101" s="5" t="str">
        <f t="shared" si="11"/>
        <v>Always</v>
      </c>
      <c r="P101" t="b">
        <f>VLOOKUP(A101,[1]Foglio1!$A:$H,8,0)=B101</f>
        <v>1</v>
      </c>
      <c r="Q101" t="b">
        <f>VLOOKUP(C101,[1]Foglio1!$A:$H,8,0)=D101</f>
        <v>1</v>
      </c>
      <c r="S101">
        <f t="shared" si="14"/>
        <v>70000</v>
      </c>
    </row>
    <row r="102" spans="1:19" x14ac:dyDescent="0.3">
      <c r="A102" s="1" t="s">
        <v>58</v>
      </c>
      <c r="B102" t="s">
        <v>60</v>
      </c>
      <c r="C102" s="1" t="s">
        <v>196</v>
      </c>
      <c r="D102" t="s">
        <v>63</v>
      </c>
      <c r="E102">
        <v>1</v>
      </c>
      <c r="F102" s="2">
        <v>60000</v>
      </c>
      <c r="G102" s="2">
        <v>80000</v>
      </c>
      <c r="H102" s="1">
        <v>1050</v>
      </c>
      <c r="I102" s="1" t="s">
        <v>208</v>
      </c>
      <c r="K102" s="2">
        <f t="shared" si="15"/>
        <v>0</v>
      </c>
      <c r="L102" s="2">
        <f t="shared" si="16"/>
        <v>-700000</v>
      </c>
      <c r="N102" s="5" t="str">
        <f t="shared" si="11"/>
        <v>Always</v>
      </c>
      <c r="P102" t="b">
        <f>VLOOKUP(A102,[1]Foglio1!$A:$H,8,0)=B102</f>
        <v>1</v>
      </c>
      <c r="Q102" t="b">
        <f>VLOOKUP(C102,[1]Foglio1!$A:$H,8,0)=D102</f>
        <v>1</v>
      </c>
      <c r="S102">
        <f t="shared" si="14"/>
        <v>70000</v>
      </c>
    </row>
    <row r="103" spans="1:19" x14ac:dyDescent="0.3">
      <c r="A103" s="1" t="s">
        <v>59</v>
      </c>
      <c r="B103" t="s">
        <v>61</v>
      </c>
      <c r="C103" s="1" t="s">
        <v>29</v>
      </c>
      <c r="D103" t="s">
        <v>65</v>
      </c>
      <c r="E103">
        <v>1</v>
      </c>
      <c r="F103" s="2">
        <v>60000</v>
      </c>
      <c r="G103" s="2">
        <v>80000</v>
      </c>
      <c r="H103" s="1">
        <v>1050</v>
      </c>
      <c r="I103" s="1" t="s">
        <v>208</v>
      </c>
      <c r="K103" s="2">
        <f t="shared" si="15"/>
        <v>0</v>
      </c>
      <c r="L103" s="2">
        <f t="shared" si="16"/>
        <v>-700000</v>
      </c>
      <c r="N103" s="5" t="str">
        <f t="shared" si="11"/>
        <v>Always</v>
      </c>
      <c r="P103" t="b">
        <f>VLOOKUP(A103,[1]Foglio1!$A:$H,8,0)=B103</f>
        <v>1</v>
      </c>
      <c r="Q103" t="b">
        <f>VLOOKUP(C103,[1]Foglio1!$A:$H,8,0)=D103</f>
        <v>1</v>
      </c>
      <c r="S103">
        <f t="shared" si="14"/>
        <v>70000</v>
      </c>
    </row>
    <row r="104" spans="1:19" x14ac:dyDescent="0.3">
      <c r="A104" s="1" t="s">
        <v>59</v>
      </c>
      <c r="B104" t="s">
        <v>61</v>
      </c>
      <c r="C104" s="1" t="s">
        <v>29</v>
      </c>
      <c r="D104" t="s">
        <v>65</v>
      </c>
      <c r="E104">
        <v>1</v>
      </c>
      <c r="F104" s="2">
        <v>60000</v>
      </c>
      <c r="G104" s="2">
        <v>80000</v>
      </c>
      <c r="H104" s="1">
        <v>1050</v>
      </c>
      <c r="I104" s="1" t="s">
        <v>208</v>
      </c>
      <c r="K104" s="2">
        <f t="shared" si="15"/>
        <v>0</v>
      </c>
      <c r="L104" s="2">
        <f t="shared" si="16"/>
        <v>-700000</v>
      </c>
      <c r="N104" s="5" t="str">
        <f t="shared" si="11"/>
        <v>Always</v>
      </c>
      <c r="P104" t="b">
        <f>VLOOKUP(A104,[1]Foglio1!$A:$H,8,0)=B104</f>
        <v>1</v>
      </c>
      <c r="Q104" t="b">
        <f>VLOOKUP(C104,[1]Foglio1!$A:$H,8,0)=D104</f>
        <v>1</v>
      </c>
      <c r="S104">
        <f t="shared" si="14"/>
        <v>70000</v>
      </c>
    </row>
    <row r="105" spans="1:19" x14ac:dyDescent="0.3">
      <c r="A105" s="1" t="s">
        <v>59</v>
      </c>
      <c r="B105" t="s">
        <v>61</v>
      </c>
      <c r="C105" s="1" t="s">
        <v>29</v>
      </c>
      <c r="D105" t="s">
        <v>65</v>
      </c>
      <c r="E105">
        <v>1</v>
      </c>
      <c r="F105" s="2">
        <v>60000</v>
      </c>
      <c r="G105" s="2">
        <v>80000</v>
      </c>
      <c r="H105" s="1">
        <v>1050</v>
      </c>
      <c r="I105" s="1" t="s">
        <v>208</v>
      </c>
      <c r="K105" s="2">
        <f t="shared" si="15"/>
        <v>0</v>
      </c>
      <c r="L105" s="2">
        <f t="shared" si="16"/>
        <v>-700000</v>
      </c>
      <c r="N105" s="5" t="str">
        <f t="shared" si="11"/>
        <v>Always</v>
      </c>
      <c r="P105" t="b">
        <f>VLOOKUP(A105,[1]Foglio1!$A:$H,8,0)=B105</f>
        <v>1</v>
      </c>
      <c r="Q105" t="b">
        <f>VLOOKUP(C105,[1]Foglio1!$A:$H,8,0)=D105</f>
        <v>1</v>
      </c>
      <c r="S105">
        <f t="shared" si="14"/>
        <v>70000</v>
      </c>
    </row>
    <row r="106" spans="1:19" x14ac:dyDescent="0.3">
      <c r="A106" s="1" t="s">
        <v>184</v>
      </c>
      <c r="B106" t="s">
        <v>185</v>
      </c>
      <c r="C106" s="1" t="s">
        <v>33</v>
      </c>
      <c r="D106" t="s">
        <v>66</v>
      </c>
      <c r="E106">
        <v>0.1</v>
      </c>
      <c r="F106" s="2">
        <v>1000000</v>
      </c>
      <c r="G106" s="2">
        <v>1500000</v>
      </c>
      <c r="H106" s="1">
        <v>1040</v>
      </c>
      <c r="I106" s="1" t="s">
        <v>208</v>
      </c>
      <c r="K106" s="2">
        <f t="shared" ref="K106:K131" si="17">IF(OR(RIGHT(LEFT(A106,4),2)="49",RIGHT(LEFT(A106,4),2)="59"),AVERAGE(F106,G106),0)*N106</f>
        <v>0</v>
      </c>
      <c r="L106" s="2">
        <f t="shared" ref="L106:L131" si="18">IF(OR(RIGHT(LEFT(C106,4),2)="49",RIGHT(LEFT(C106,4),2)="59"),AVERAGE(F106,G106)*-1,0)*N106</f>
        <v>-1250000</v>
      </c>
      <c r="N106" s="5">
        <f t="shared" si="11"/>
        <v>1</v>
      </c>
      <c r="P106" t="b">
        <f>VLOOKUP(A106,[1]Foglio1!$A:$H,8,0)=B106</f>
        <v>1</v>
      </c>
      <c r="Q106" t="b">
        <f>VLOOKUP(C106,[1]Foglio1!$A:$H,8,0)=D106</f>
        <v>1</v>
      </c>
      <c r="S106">
        <f t="shared" si="14"/>
        <v>125000</v>
      </c>
    </row>
    <row r="107" spans="1:19" x14ac:dyDescent="0.3">
      <c r="A107" s="1" t="s">
        <v>68</v>
      </c>
      <c r="B107" t="s">
        <v>89</v>
      </c>
      <c r="C107" s="1" t="s">
        <v>72</v>
      </c>
      <c r="D107" t="s">
        <v>24</v>
      </c>
      <c r="E107">
        <v>0.1</v>
      </c>
      <c r="F107" s="2">
        <v>1000000</v>
      </c>
      <c r="G107" s="2">
        <v>1500000</v>
      </c>
      <c r="H107" s="1">
        <v>1050</v>
      </c>
      <c r="I107" s="1" t="s">
        <v>208</v>
      </c>
      <c r="K107" s="2">
        <f t="shared" si="17"/>
        <v>1250000</v>
      </c>
      <c r="L107" s="2">
        <f t="shared" si="18"/>
        <v>0</v>
      </c>
      <c r="N107" s="5">
        <f t="shared" si="11"/>
        <v>1</v>
      </c>
      <c r="P107" t="b">
        <f>VLOOKUP(A107,[1]Foglio1!$A:$H,8,0)=B107</f>
        <v>1</v>
      </c>
      <c r="Q107" t="b">
        <f>VLOOKUP(C107,[1]Foglio1!$A:$H,8,0)=D107</f>
        <v>1</v>
      </c>
      <c r="S107">
        <f t="shared" si="14"/>
        <v>125000</v>
      </c>
    </row>
    <row r="108" spans="1:19" x14ac:dyDescent="0.3">
      <c r="A108" s="1" t="s">
        <v>143</v>
      </c>
      <c r="B108" t="s">
        <v>145</v>
      </c>
      <c r="C108" s="1" t="s">
        <v>182</v>
      </c>
      <c r="D108" t="s">
        <v>183</v>
      </c>
      <c r="E108">
        <v>0.1</v>
      </c>
      <c r="F108" s="2">
        <v>50000</v>
      </c>
      <c r="G108" s="2">
        <v>60000</v>
      </c>
      <c r="H108" s="1">
        <v>1030</v>
      </c>
      <c r="I108" s="1" t="s">
        <v>209</v>
      </c>
      <c r="K108" s="2">
        <f t="shared" si="17"/>
        <v>55000</v>
      </c>
      <c r="L108" s="2">
        <f t="shared" si="18"/>
        <v>0</v>
      </c>
      <c r="N108" s="5">
        <f t="shared" si="11"/>
        <v>1</v>
      </c>
      <c r="P108" t="b">
        <f>VLOOKUP(A108,[1]Foglio1!$A:$H,8,0)=B108</f>
        <v>1</v>
      </c>
      <c r="Q108" t="b">
        <f>VLOOKUP(C108,[1]Foglio1!$A:$H,8,0)=D108</f>
        <v>1</v>
      </c>
      <c r="S108">
        <f t="shared" si="14"/>
        <v>5500</v>
      </c>
    </row>
    <row r="109" spans="1:19" x14ac:dyDescent="0.3">
      <c r="A109" s="1" t="s">
        <v>144</v>
      </c>
      <c r="B109" t="s">
        <v>146</v>
      </c>
      <c r="C109" s="1" t="s">
        <v>190</v>
      </c>
      <c r="D109" t="s">
        <v>191</v>
      </c>
      <c r="E109">
        <v>0.1</v>
      </c>
      <c r="F109" s="2">
        <v>25000</v>
      </c>
      <c r="G109" s="2">
        <v>45000</v>
      </c>
      <c r="H109" s="1">
        <v>1030</v>
      </c>
      <c r="I109" s="1" t="s">
        <v>209</v>
      </c>
      <c r="K109" s="2">
        <f t="shared" si="17"/>
        <v>35000</v>
      </c>
      <c r="L109" s="2">
        <f t="shared" si="18"/>
        <v>0</v>
      </c>
      <c r="N109" s="5">
        <f t="shared" si="11"/>
        <v>1</v>
      </c>
      <c r="P109" t="b">
        <f>VLOOKUP(A109,[1]Foglio1!$A:$H,8,0)=B109</f>
        <v>1</v>
      </c>
      <c r="Q109" t="b">
        <f>VLOOKUP(C109,[1]Foglio1!$A:$H,8,0)=D109</f>
        <v>1</v>
      </c>
      <c r="S109">
        <f t="shared" si="14"/>
        <v>3500</v>
      </c>
    </row>
    <row r="110" spans="1:19" x14ac:dyDescent="0.3">
      <c r="A110" s="1" t="s">
        <v>147</v>
      </c>
      <c r="B110" t="s">
        <v>148</v>
      </c>
      <c r="C110" s="1" t="s">
        <v>182</v>
      </c>
      <c r="D110" t="s">
        <v>183</v>
      </c>
      <c r="E110">
        <v>0.1</v>
      </c>
      <c r="F110" s="2">
        <v>80000</v>
      </c>
      <c r="G110" s="2">
        <v>100000</v>
      </c>
      <c r="H110" s="1">
        <v>1020</v>
      </c>
      <c r="I110" s="1" t="s">
        <v>210</v>
      </c>
      <c r="K110" s="2">
        <f t="shared" si="17"/>
        <v>90000</v>
      </c>
      <c r="L110" s="2">
        <f t="shared" si="18"/>
        <v>0</v>
      </c>
      <c r="N110" s="5">
        <f t="shared" si="11"/>
        <v>1</v>
      </c>
      <c r="P110" t="b">
        <f>VLOOKUP(A110,[1]Foglio1!$A:$H,8,0)=B110</f>
        <v>1</v>
      </c>
      <c r="Q110" t="b">
        <f>VLOOKUP(C110,[1]Foglio1!$A:$H,8,0)=D110</f>
        <v>1</v>
      </c>
      <c r="S110">
        <f t="shared" si="14"/>
        <v>9000</v>
      </c>
    </row>
    <row r="111" spans="1:19" x14ac:dyDescent="0.3">
      <c r="A111" s="1" t="s">
        <v>41</v>
      </c>
      <c r="B111" t="s">
        <v>149</v>
      </c>
      <c r="C111" s="1" t="s">
        <v>190</v>
      </c>
      <c r="D111" t="s">
        <v>191</v>
      </c>
      <c r="E111">
        <v>0.1</v>
      </c>
      <c r="F111" s="2">
        <v>150000</v>
      </c>
      <c r="G111" s="2">
        <v>170000</v>
      </c>
      <c r="H111" s="1">
        <v>1030</v>
      </c>
      <c r="I111" s="1" t="s">
        <v>209</v>
      </c>
      <c r="K111" s="2">
        <f t="shared" si="17"/>
        <v>160000</v>
      </c>
      <c r="L111" s="2">
        <f t="shared" si="18"/>
        <v>0</v>
      </c>
      <c r="N111" s="5">
        <f t="shared" si="11"/>
        <v>1</v>
      </c>
      <c r="P111" t="b">
        <f>VLOOKUP(A111,[1]Foglio1!$A:$H,8,0)=B111</f>
        <v>1</v>
      </c>
      <c r="Q111" t="b">
        <f>VLOOKUP(C111,[1]Foglio1!$A:$H,8,0)=D111</f>
        <v>1</v>
      </c>
      <c r="S111">
        <f t="shared" si="14"/>
        <v>16000</v>
      </c>
    </row>
    <row r="112" spans="1:19" x14ac:dyDescent="0.3">
      <c r="A112" s="1" t="s">
        <v>35</v>
      </c>
      <c r="B112" t="s">
        <v>150</v>
      </c>
      <c r="C112" s="1" t="s">
        <v>190</v>
      </c>
      <c r="D112" t="s">
        <v>191</v>
      </c>
      <c r="E112">
        <v>0.1</v>
      </c>
      <c r="F112" s="2">
        <v>50000</v>
      </c>
      <c r="G112" s="2">
        <v>70000</v>
      </c>
      <c r="H112" s="1">
        <v>1030</v>
      </c>
      <c r="I112" s="1" t="s">
        <v>209</v>
      </c>
      <c r="K112" s="2">
        <f t="shared" si="17"/>
        <v>60000</v>
      </c>
      <c r="L112" s="2">
        <f t="shared" si="18"/>
        <v>0</v>
      </c>
      <c r="N112" s="5">
        <f t="shared" si="11"/>
        <v>1</v>
      </c>
      <c r="P112" t="b">
        <f>VLOOKUP(A112,[1]Foglio1!$A:$H,8,0)=B112</f>
        <v>1</v>
      </c>
      <c r="Q112" t="b">
        <f>VLOOKUP(C112,[1]Foglio1!$A:$H,8,0)=D112</f>
        <v>1</v>
      </c>
      <c r="S112">
        <f t="shared" si="14"/>
        <v>6000</v>
      </c>
    </row>
    <row r="113" spans="1:21" x14ac:dyDescent="0.3">
      <c r="A113" s="1" t="s">
        <v>151</v>
      </c>
      <c r="B113" t="s">
        <v>42</v>
      </c>
      <c r="C113" s="1" t="s">
        <v>188</v>
      </c>
      <c r="D113" t="s">
        <v>189</v>
      </c>
      <c r="E113">
        <v>0.1</v>
      </c>
      <c r="F113" s="2">
        <v>150000</v>
      </c>
      <c r="G113" s="2">
        <v>180000</v>
      </c>
      <c r="H113" s="1">
        <v>1030</v>
      </c>
      <c r="I113" s="1" t="s">
        <v>209</v>
      </c>
      <c r="K113" s="2">
        <f t="shared" si="17"/>
        <v>165000</v>
      </c>
      <c r="L113" s="2">
        <f t="shared" si="18"/>
        <v>0</v>
      </c>
      <c r="N113" s="5">
        <f t="shared" si="11"/>
        <v>1</v>
      </c>
      <c r="P113" t="b">
        <f>VLOOKUP(A113,[1]Foglio1!$A:$H,8,0)=B113</f>
        <v>1</v>
      </c>
      <c r="Q113" t="b">
        <f>VLOOKUP(C113,[1]Foglio1!$A:$H,8,0)=D113</f>
        <v>1</v>
      </c>
      <c r="S113">
        <f t="shared" si="14"/>
        <v>16500</v>
      </c>
    </row>
    <row r="114" spans="1:21" x14ac:dyDescent="0.3">
      <c r="A114" t="s">
        <v>152</v>
      </c>
      <c r="B114" t="s">
        <v>155</v>
      </c>
      <c r="C114" s="1" t="s">
        <v>184</v>
      </c>
      <c r="D114" t="s">
        <v>185</v>
      </c>
      <c r="E114">
        <v>0.1</v>
      </c>
      <c r="F114" s="2">
        <v>400000</v>
      </c>
      <c r="G114" s="2">
        <v>500000</v>
      </c>
      <c r="H114" s="1">
        <v>1040</v>
      </c>
      <c r="I114" s="1" t="s">
        <v>208</v>
      </c>
      <c r="K114" s="2">
        <f t="shared" si="17"/>
        <v>450000</v>
      </c>
      <c r="L114" s="2">
        <f>IF(OR(RIGHT(LEFT(C120,4),2)="49",RIGHT(LEFT(C120,4),2)="59"),AVERAGE(F114,G114)*-1,0)*N114</f>
        <v>0</v>
      </c>
      <c r="N114" s="5">
        <f t="shared" si="11"/>
        <v>1</v>
      </c>
      <c r="P114" t="b">
        <f>VLOOKUP(A114,[1]Foglio1!$A:$H,8,0)=B114</f>
        <v>1</v>
      </c>
      <c r="Q114" t="b">
        <f>VLOOKUP(C120,[1]Foglio1!$A:$H,8,0)=D120</f>
        <v>1</v>
      </c>
      <c r="S114">
        <f t="shared" si="14"/>
        <v>45000</v>
      </c>
    </row>
    <row r="115" spans="1:21" x14ac:dyDescent="0.3">
      <c r="A115" t="s">
        <v>153</v>
      </c>
      <c r="B115" t="s">
        <v>156</v>
      </c>
      <c r="C115" s="1" t="s">
        <v>184</v>
      </c>
      <c r="D115" t="s">
        <v>185</v>
      </c>
      <c r="E115">
        <v>0.1</v>
      </c>
      <c r="F115" s="2">
        <v>158000</v>
      </c>
      <c r="G115" s="2">
        <v>190000</v>
      </c>
      <c r="H115" s="1">
        <v>1040</v>
      </c>
      <c r="I115" s="1" t="s">
        <v>208</v>
      </c>
      <c r="K115" s="2">
        <f t="shared" si="17"/>
        <v>174000</v>
      </c>
      <c r="L115" s="2">
        <f>IF(OR(RIGHT(LEFT(C121,4),2)="49",RIGHT(LEFT(C121,4),2)="59"),AVERAGE(F115,G115)*-1,0)*N115</f>
        <v>0</v>
      </c>
      <c r="N115" s="5">
        <f t="shared" si="11"/>
        <v>1</v>
      </c>
      <c r="P115" t="b">
        <f>VLOOKUP(A115,[1]Foglio1!$A:$H,8,0)=B115</f>
        <v>1</v>
      </c>
      <c r="Q115" t="b">
        <f>VLOOKUP(C121,[1]Foglio1!$A:$H,8,0)=D121</f>
        <v>1</v>
      </c>
      <c r="S115">
        <f t="shared" si="14"/>
        <v>17400</v>
      </c>
    </row>
    <row r="116" spans="1:21" x14ac:dyDescent="0.3">
      <c r="A116" t="s">
        <v>154</v>
      </c>
      <c r="B116" t="s">
        <v>157</v>
      </c>
      <c r="C116" s="1" t="s">
        <v>184</v>
      </c>
      <c r="D116" t="s">
        <v>185</v>
      </c>
      <c r="E116">
        <v>0.1</v>
      </c>
      <c r="F116" s="2">
        <v>300000</v>
      </c>
      <c r="G116" s="2">
        <v>350000</v>
      </c>
      <c r="H116" s="1">
        <v>1040</v>
      </c>
      <c r="I116" s="1" t="s">
        <v>208</v>
      </c>
      <c r="K116" s="2">
        <f t="shared" si="17"/>
        <v>325000</v>
      </c>
      <c r="L116" s="2">
        <f t="shared" si="18"/>
        <v>0</v>
      </c>
      <c r="N116" s="5">
        <f t="shared" si="11"/>
        <v>1</v>
      </c>
      <c r="P116" t="b">
        <f>VLOOKUP(A116,[1]Foglio1!$A:$H,8,0)=B116</f>
        <v>1</v>
      </c>
      <c r="Q116" t="b">
        <f>VLOOKUP(C116,[1]Foglio1!$A:$H,8,0)=D116</f>
        <v>1</v>
      </c>
      <c r="S116">
        <f t="shared" si="14"/>
        <v>32500</v>
      </c>
    </row>
    <row r="117" spans="1:21" x14ac:dyDescent="0.3">
      <c r="A117" s="1" t="s">
        <v>106</v>
      </c>
      <c r="B117" t="s">
        <v>158</v>
      </c>
      <c r="C117" s="1" t="s">
        <v>184</v>
      </c>
      <c r="D117" t="s">
        <v>185</v>
      </c>
      <c r="E117">
        <v>0.1</v>
      </c>
      <c r="F117" s="2">
        <v>10000</v>
      </c>
      <c r="G117" s="2">
        <v>20000</v>
      </c>
      <c r="H117" s="1">
        <v>1020</v>
      </c>
      <c r="I117" s="1" t="s">
        <v>210</v>
      </c>
      <c r="K117" s="2">
        <f t="shared" si="17"/>
        <v>15000</v>
      </c>
      <c r="L117" s="2">
        <f t="shared" si="18"/>
        <v>0</v>
      </c>
      <c r="N117" s="5">
        <f t="shared" si="11"/>
        <v>1</v>
      </c>
      <c r="P117" t="b">
        <f>VLOOKUP(A117,[1]Foglio1!$A:$H,8,0)=B117</f>
        <v>1</v>
      </c>
      <c r="Q117" t="b">
        <f>VLOOKUP(C117,[1]Foglio1!$A:$H,8,0)=D117</f>
        <v>1</v>
      </c>
      <c r="S117">
        <f t="shared" si="14"/>
        <v>1500</v>
      </c>
    </row>
    <row r="118" spans="1:21" x14ac:dyDescent="0.3">
      <c r="A118" t="s">
        <v>159</v>
      </c>
      <c r="B118" s="6" t="s">
        <v>168</v>
      </c>
      <c r="C118" s="1" t="s">
        <v>184</v>
      </c>
      <c r="D118" t="s">
        <v>185</v>
      </c>
      <c r="E118">
        <v>0.1</v>
      </c>
      <c r="F118" s="2">
        <v>500000</v>
      </c>
      <c r="G118" s="2">
        <v>600000</v>
      </c>
      <c r="H118" s="1">
        <v>1020</v>
      </c>
      <c r="I118" s="1" t="s">
        <v>210</v>
      </c>
      <c r="K118" s="2">
        <f t="shared" si="17"/>
        <v>550000</v>
      </c>
      <c r="L118" s="2">
        <f t="shared" si="18"/>
        <v>0</v>
      </c>
      <c r="N118" s="5">
        <f t="shared" si="11"/>
        <v>1</v>
      </c>
      <c r="P118" t="b">
        <f>VLOOKUP(A118,[1]Foglio1!$A:$H,8,0)=B118</f>
        <v>1</v>
      </c>
      <c r="Q118" t="b">
        <f>VLOOKUP(C118,[1]Foglio1!$A:$H,8,0)=D118</f>
        <v>1</v>
      </c>
      <c r="S118">
        <f t="shared" si="14"/>
        <v>55000</v>
      </c>
    </row>
    <row r="119" spans="1:21" x14ac:dyDescent="0.3">
      <c r="A119" t="s">
        <v>160</v>
      </c>
      <c r="B119" t="s">
        <v>107</v>
      </c>
      <c r="C119" s="1" t="s">
        <v>184</v>
      </c>
      <c r="D119" t="s">
        <v>185</v>
      </c>
      <c r="E119">
        <v>0.1</v>
      </c>
      <c r="F119" s="2">
        <v>80000</v>
      </c>
      <c r="G119" s="2">
        <v>100000</v>
      </c>
      <c r="H119" s="1">
        <v>1020</v>
      </c>
      <c r="I119" s="1" t="s">
        <v>210</v>
      </c>
      <c r="K119" s="2">
        <f t="shared" si="17"/>
        <v>90000</v>
      </c>
      <c r="L119" s="2">
        <f t="shared" si="18"/>
        <v>0</v>
      </c>
      <c r="N119" s="5">
        <f t="shared" si="11"/>
        <v>1</v>
      </c>
      <c r="P119" t="b">
        <f>VLOOKUP(A119,[1]Foglio1!$A:$H,8,0)=B119</f>
        <v>1</v>
      </c>
      <c r="Q119" t="b">
        <f>VLOOKUP(C119,[1]Foglio1!$A:$H,8,0)=D119</f>
        <v>1</v>
      </c>
      <c r="S119">
        <f t="shared" si="14"/>
        <v>9000</v>
      </c>
    </row>
    <row r="120" spans="1:21" x14ac:dyDescent="0.3">
      <c r="A120" t="s">
        <v>98</v>
      </c>
      <c r="B120" t="s">
        <v>169</v>
      </c>
      <c r="C120" s="1" t="s">
        <v>186</v>
      </c>
      <c r="D120" t="s">
        <v>187</v>
      </c>
      <c r="E120">
        <v>0.1</v>
      </c>
      <c r="F120" s="2">
        <v>10000</v>
      </c>
      <c r="G120" s="2">
        <v>15000</v>
      </c>
      <c r="H120" s="1">
        <v>1010</v>
      </c>
      <c r="I120" s="1" t="s">
        <v>210</v>
      </c>
      <c r="K120" s="2">
        <f t="shared" si="17"/>
        <v>12500</v>
      </c>
      <c r="L120" s="2">
        <f>IF(OR(RIGHT(LEFT(C114,4),2)="49",RIGHT(LEFT(C114,4),2)="59"),AVERAGE(F120,G120)*-1,0)*N120</f>
        <v>0</v>
      </c>
      <c r="N120" s="5">
        <f t="shared" si="11"/>
        <v>1</v>
      </c>
      <c r="P120" t="b">
        <f>VLOOKUP(A120,[1]Foglio1!$A:$H,8,0)=B120</f>
        <v>1</v>
      </c>
      <c r="Q120" t="b">
        <f>VLOOKUP(C114,[1]Foglio1!$A:$H,8,0)=D114</f>
        <v>1</v>
      </c>
      <c r="S120">
        <f t="shared" si="14"/>
        <v>1250</v>
      </c>
      <c r="U120" s="7" t="s">
        <v>200</v>
      </c>
    </row>
    <row r="121" spans="1:21" x14ac:dyDescent="0.3">
      <c r="A121" t="s">
        <v>96</v>
      </c>
      <c r="B121" t="s">
        <v>170</v>
      </c>
      <c r="C121" s="1" t="s">
        <v>184</v>
      </c>
      <c r="D121" t="s">
        <v>185</v>
      </c>
      <c r="E121">
        <v>0.1</v>
      </c>
      <c r="F121" s="2">
        <v>70000</v>
      </c>
      <c r="G121" s="2">
        <v>80000</v>
      </c>
      <c r="H121" s="1">
        <v>1020</v>
      </c>
      <c r="I121" s="1" t="s">
        <v>210</v>
      </c>
      <c r="K121" s="2">
        <f t="shared" si="17"/>
        <v>75000</v>
      </c>
      <c r="L121" s="2">
        <f>IF(OR(RIGHT(LEFT(C115,4),2)="49",RIGHT(LEFT(C115,4),2)="59"),AVERAGE(F121,G121)*-1,0)*N121</f>
        <v>0</v>
      </c>
      <c r="N121" s="5">
        <f t="shared" si="11"/>
        <v>1</v>
      </c>
      <c r="P121" t="b">
        <f>VLOOKUP(A121,[1]Foglio1!$A:$H,8,0)=B121</f>
        <v>1</v>
      </c>
      <c r="Q121" t="b">
        <f>VLOOKUP(C115,[1]Foglio1!$A:$H,8,0)=D115</f>
        <v>1</v>
      </c>
      <c r="S121">
        <f t="shared" si="14"/>
        <v>7500</v>
      </c>
      <c r="U121" s="8">
        <v>2907575</v>
      </c>
    </row>
    <row r="122" spans="1:21" x14ac:dyDescent="0.3">
      <c r="A122" t="s">
        <v>161</v>
      </c>
      <c r="B122" t="s">
        <v>99</v>
      </c>
      <c r="C122" s="1" t="s">
        <v>186</v>
      </c>
      <c r="D122" t="s">
        <v>187</v>
      </c>
      <c r="E122">
        <v>0.1</v>
      </c>
      <c r="F122" s="2">
        <v>2000</v>
      </c>
      <c r="G122" s="2">
        <v>3000</v>
      </c>
      <c r="H122" s="1">
        <v>1010</v>
      </c>
      <c r="I122" s="1" t="s">
        <v>210</v>
      </c>
      <c r="K122" s="2">
        <f t="shared" si="17"/>
        <v>2500</v>
      </c>
      <c r="L122" s="2">
        <f t="shared" si="18"/>
        <v>0</v>
      </c>
      <c r="N122" s="5">
        <f t="shared" si="11"/>
        <v>1</v>
      </c>
      <c r="P122" t="b">
        <f>VLOOKUP(A122,[1]Foglio1!$A:$H,8,0)=B122</f>
        <v>1</v>
      </c>
      <c r="Q122" t="b">
        <f>VLOOKUP(C122,[1]Foglio1!$A:$H,8,0)=D122</f>
        <v>1</v>
      </c>
      <c r="S122">
        <f t="shared" si="14"/>
        <v>250</v>
      </c>
    </row>
    <row r="123" spans="1:21" x14ac:dyDescent="0.3">
      <c r="A123" t="s">
        <v>100</v>
      </c>
      <c r="B123" t="s">
        <v>97</v>
      </c>
      <c r="C123" s="1" t="s">
        <v>184</v>
      </c>
      <c r="D123" t="s">
        <v>185</v>
      </c>
      <c r="E123">
        <v>0.1</v>
      </c>
      <c r="F123" s="2">
        <v>30000</v>
      </c>
      <c r="G123" s="2">
        <v>70000</v>
      </c>
      <c r="H123" s="1">
        <v>1020</v>
      </c>
      <c r="I123" s="1" t="s">
        <v>210</v>
      </c>
      <c r="K123" s="2">
        <f t="shared" si="17"/>
        <v>50000</v>
      </c>
      <c r="L123" s="2">
        <f t="shared" si="18"/>
        <v>0</v>
      </c>
      <c r="N123" s="5">
        <f t="shared" si="11"/>
        <v>1</v>
      </c>
      <c r="P123" t="b">
        <f>VLOOKUP(A123,[1]Foglio1!$A:$H,8,0)=B123</f>
        <v>1</v>
      </c>
      <c r="Q123" t="b">
        <f>VLOOKUP(C123,[1]Foglio1!$A:$H,8,0)=D123</f>
        <v>1</v>
      </c>
      <c r="S123">
        <f t="shared" si="14"/>
        <v>5000</v>
      </c>
    </row>
    <row r="124" spans="1:21" x14ac:dyDescent="0.3">
      <c r="A124" t="s">
        <v>162</v>
      </c>
      <c r="B124" t="s">
        <v>171</v>
      </c>
      <c r="C124" s="1" t="s">
        <v>184</v>
      </c>
      <c r="D124" t="s">
        <v>185</v>
      </c>
      <c r="E124">
        <v>0.1</v>
      </c>
      <c r="F124" s="2">
        <v>50000</v>
      </c>
      <c r="G124" s="2">
        <v>80000</v>
      </c>
      <c r="H124" s="1">
        <v>1010</v>
      </c>
      <c r="I124" s="1" t="s">
        <v>210</v>
      </c>
      <c r="K124" s="2">
        <f t="shared" si="17"/>
        <v>65000</v>
      </c>
      <c r="L124" s="2">
        <f t="shared" si="18"/>
        <v>0</v>
      </c>
      <c r="N124" s="5">
        <f t="shared" si="11"/>
        <v>1</v>
      </c>
      <c r="P124" t="b">
        <f>VLOOKUP(A124,[1]Foglio1!$A:$H,8,0)=B124</f>
        <v>1</v>
      </c>
      <c r="Q124" t="b">
        <f>VLOOKUP(C124,[1]Foglio1!$A:$H,8,0)=D124</f>
        <v>1</v>
      </c>
      <c r="S124">
        <f t="shared" si="14"/>
        <v>6500</v>
      </c>
      <c r="U124" s="2">
        <f>SUM(K114:K131)</f>
        <v>2907575</v>
      </c>
    </row>
    <row r="125" spans="1:21" x14ac:dyDescent="0.3">
      <c r="A125" t="s">
        <v>163</v>
      </c>
      <c r="B125" t="s">
        <v>101</v>
      </c>
      <c r="C125" s="1" t="s">
        <v>184</v>
      </c>
      <c r="D125" t="s">
        <v>185</v>
      </c>
      <c r="E125">
        <v>0.1</v>
      </c>
      <c r="F125" s="2">
        <v>50000</v>
      </c>
      <c r="G125" s="2">
        <v>70000</v>
      </c>
      <c r="H125" s="1">
        <v>1010</v>
      </c>
      <c r="I125" s="1" t="s">
        <v>208</v>
      </c>
      <c r="K125" s="2">
        <f t="shared" si="17"/>
        <v>60000</v>
      </c>
      <c r="L125" s="2">
        <f t="shared" si="18"/>
        <v>0</v>
      </c>
      <c r="N125" s="5">
        <f t="shared" si="11"/>
        <v>1</v>
      </c>
      <c r="P125" t="b">
        <f>VLOOKUP(A125,[1]Foglio1!$A:$H,8,0)=B125</f>
        <v>1</v>
      </c>
      <c r="Q125" t="b">
        <f>VLOOKUP(C125,[1]Foglio1!$A:$H,8,0)=D125</f>
        <v>1</v>
      </c>
      <c r="S125">
        <f t="shared" si="14"/>
        <v>6000</v>
      </c>
    </row>
    <row r="126" spans="1:21" x14ac:dyDescent="0.3">
      <c r="A126" t="s">
        <v>164</v>
      </c>
      <c r="B126" t="s">
        <v>172</v>
      </c>
      <c r="C126" s="1" t="s">
        <v>186</v>
      </c>
      <c r="D126" t="s">
        <v>187</v>
      </c>
      <c r="E126">
        <v>0.1</v>
      </c>
      <c r="F126" s="2">
        <v>50</v>
      </c>
      <c r="G126" s="2">
        <v>100</v>
      </c>
      <c r="H126" s="1">
        <v>1010</v>
      </c>
      <c r="I126" s="1" t="s">
        <v>210</v>
      </c>
      <c r="K126" s="2">
        <f t="shared" si="17"/>
        <v>75</v>
      </c>
      <c r="L126" s="2">
        <f t="shared" si="18"/>
        <v>0</v>
      </c>
      <c r="N126" s="5">
        <f t="shared" si="11"/>
        <v>1</v>
      </c>
      <c r="P126" t="b">
        <f>VLOOKUP(A126,[1]Foglio1!$A:$H,8,0)=B126</f>
        <v>1</v>
      </c>
      <c r="Q126" t="b">
        <f>VLOOKUP(C126,[1]Foglio1!$A:$H,8,0)=D126</f>
        <v>1</v>
      </c>
      <c r="S126">
        <f t="shared" si="14"/>
        <v>7.5</v>
      </c>
    </row>
    <row r="127" spans="1:21" x14ac:dyDescent="0.3">
      <c r="A127" t="s">
        <v>165</v>
      </c>
      <c r="B127" t="s">
        <v>173</v>
      </c>
      <c r="C127" s="1" t="s">
        <v>186</v>
      </c>
      <c r="D127" t="s">
        <v>187</v>
      </c>
      <c r="E127">
        <v>0.1</v>
      </c>
      <c r="F127" s="2">
        <v>4000</v>
      </c>
      <c r="G127" s="2">
        <v>8000</v>
      </c>
      <c r="H127" s="1">
        <v>1010</v>
      </c>
      <c r="I127" s="1" t="s">
        <v>210</v>
      </c>
      <c r="K127" s="2">
        <f t="shared" si="17"/>
        <v>6000</v>
      </c>
      <c r="L127" s="2">
        <f t="shared" si="18"/>
        <v>0</v>
      </c>
      <c r="N127" s="5">
        <f t="shared" si="11"/>
        <v>1</v>
      </c>
      <c r="P127" t="b">
        <f>VLOOKUP(A127,[1]Foglio1!$A:$H,8,0)=B127</f>
        <v>1</v>
      </c>
      <c r="Q127" t="b">
        <f>VLOOKUP(C127,[1]Foglio1!$A:$H,8,0)=D127</f>
        <v>1</v>
      </c>
      <c r="S127">
        <f t="shared" si="14"/>
        <v>600</v>
      </c>
    </row>
    <row r="128" spans="1:21" x14ac:dyDescent="0.3">
      <c r="A128" t="s">
        <v>166</v>
      </c>
      <c r="B128" t="s">
        <v>174</v>
      </c>
      <c r="C128" s="1" t="s">
        <v>186</v>
      </c>
      <c r="D128" t="s">
        <v>187</v>
      </c>
      <c r="E128">
        <v>0.1</v>
      </c>
      <c r="F128" s="2">
        <v>2000</v>
      </c>
      <c r="G128" s="2">
        <v>3000</v>
      </c>
      <c r="H128" s="1">
        <v>1010</v>
      </c>
      <c r="I128" s="1" t="s">
        <v>210</v>
      </c>
      <c r="K128" s="2">
        <f t="shared" si="17"/>
        <v>2500</v>
      </c>
      <c r="L128" s="2">
        <f t="shared" si="18"/>
        <v>0</v>
      </c>
      <c r="N128" s="5">
        <f t="shared" si="11"/>
        <v>1</v>
      </c>
      <c r="P128" t="b">
        <f>VLOOKUP(A128,[1]Foglio1!$A:$H,8,0)=B128</f>
        <v>1</v>
      </c>
      <c r="Q128" t="b">
        <f>VLOOKUP(C128,[1]Foglio1!$A:$H,8,0)=D128</f>
        <v>1</v>
      </c>
      <c r="S128">
        <f t="shared" si="14"/>
        <v>250</v>
      </c>
    </row>
    <row r="129" spans="1:19" x14ac:dyDescent="0.3">
      <c r="A129" t="s">
        <v>167</v>
      </c>
      <c r="B129" t="s">
        <v>175</v>
      </c>
      <c r="C129" s="1" t="s">
        <v>188</v>
      </c>
      <c r="D129" t="s">
        <v>189</v>
      </c>
      <c r="E129">
        <v>0.1</v>
      </c>
      <c r="F129" s="2">
        <v>4000</v>
      </c>
      <c r="G129" s="2">
        <v>6000</v>
      </c>
      <c r="H129" s="1">
        <v>1010</v>
      </c>
      <c r="I129" s="1" t="s">
        <v>210</v>
      </c>
      <c r="K129" s="2">
        <f t="shared" si="17"/>
        <v>5000</v>
      </c>
      <c r="L129" s="2">
        <f t="shared" si="18"/>
        <v>0</v>
      </c>
      <c r="N129" s="5">
        <f t="shared" si="11"/>
        <v>1</v>
      </c>
      <c r="P129" t="b">
        <f>VLOOKUP(A129,[1]Foglio1!$A:$H,8,0)=B129</f>
        <v>1</v>
      </c>
      <c r="Q129" t="b">
        <f>VLOOKUP(C129,[1]Foglio1!$A:$H,8,0)=D129</f>
        <v>1</v>
      </c>
      <c r="S129">
        <f t="shared" si="14"/>
        <v>500</v>
      </c>
    </row>
    <row r="130" spans="1:19" x14ac:dyDescent="0.3">
      <c r="A130" t="s">
        <v>176</v>
      </c>
      <c r="B130" t="s">
        <v>177</v>
      </c>
      <c r="C130" s="1" t="s">
        <v>184</v>
      </c>
      <c r="D130" t="s">
        <v>185</v>
      </c>
      <c r="E130">
        <v>0.1</v>
      </c>
      <c r="F130" s="2">
        <v>200000</v>
      </c>
      <c r="G130" s="2">
        <v>250000</v>
      </c>
      <c r="H130" s="1">
        <v>1040</v>
      </c>
      <c r="I130" s="1" t="s">
        <v>209</v>
      </c>
      <c r="K130" s="2">
        <f t="shared" si="17"/>
        <v>225000</v>
      </c>
      <c r="L130" s="2">
        <f t="shared" si="18"/>
        <v>0</v>
      </c>
      <c r="N130" s="5">
        <f t="shared" si="11"/>
        <v>1</v>
      </c>
      <c r="P130" t="b">
        <f>VLOOKUP(A130,[1]Foglio1!$A:$H,8,0)=B130</f>
        <v>1</v>
      </c>
      <c r="Q130" t="b">
        <f>VLOOKUP(C130,[1]Foglio1!$A:$H,8,0)=D130</f>
        <v>1</v>
      </c>
      <c r="S130">
        <f t="shared" si="14"/>
        <v>22500</v>
      </c>
    </row>
    <row r="131" spans="1:19" x14ac:dyDescent="0.3">
      <c r="A131" t="s">
        <v>178</v>
      </c>
      <c r="B131" t="s">
        <v>179</v>
      </c>
      <c r="C131" s="1" t="s">
        <v>184</v>
      </c>
      <c r="D131" t="s">
        <v>185</v>
      </c>
      <c r="E131">
        <v>0.1</v>
      </c>
      <c r="F131" s="2">
        <v>700000</v>
      </c>
      <c r="G131" s="2">
        <v>900000</v>
      </c>
      <c r="H131" s="1">
        <v>1020</v>
      </c>
      <c r="I131" s="1" t="s">
        <v>210</v>
      </c>
      <c r="K131" s="2">
        <f t="shared" si="17"/>
        <v>800000</v>
      </c>
      <c r="L131" s="2">
        <f t="shared" si="18"/>
        <v>0</v>
      </c>
      <c r="N131" s="5">
        <f t="shared" ref="N131" si="19">IF(E131&lt;&gt;1,E131*10,"Always")</f>
        <v>1</v>
      </c>
      <c r="P131" t="b">
        <f>VLOOKUP(A131,[1]Foglio1!$A:$H,8,0)=B131</f>
        <v>1</v>
      </c>
      <c r="Q131" t="b">
        <f>VLOOKUP(C131,[1]Foglio1!$A:$H,8,0)=D131</f>
        <v>1</v>
      </c>
      <c r="S131">
        <f t="shared" si="14"/>
        <v>80000</v>
      </c>
    </row>
  </sheetData>
  <autoFilter ref="A1:I131" xr:uid="{0C3FD046-08EB-4C26-86FB-1B3EAD30726E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AFD8B-5371-444F-81BB-C305E973E8E8}">
  <dimension ref="A1:I131"/>
  <sheetViews>
    <sheetView workbookViewId="0">
      <selection activeCell="B7" sqref="B7"/>
    </sheetView>
  </sheetViews>
  <sheetFormatPr defaultRowHeight="14.4" x14ac:dyDescent="0.3"/>
  <cols>
    <col min="1" max="1" width="12.6640625" bestFit="1" customWidth="1"/>
    <col min="2" max="2" width="40.109375" bestFit="1" customWidth="1"/>
    <col min="3" max="3" width="13.33203125" bestFit="1" customWidth="1"/>
    <col min="4" max="4" width="40.109375" bestFit="1" customWidth="1"/>
    <col min="5" max="5" width="9.109375" bestFit="1" customWidth="1"/>
    <col min="6" max="7" width="12.44140625" bestFit="1" customWidth="1"/>
    <col min="9" max="9" width="10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201</v>
      </c>
      <c r="I1" s="1" t="s">
        <v>207</v>
      </c>
    </row>
    <row r="2" spans="1:9" x14ac:dyDescent="0.3">
      <c r="A2" s="1" t="s">
        <v>7</v>
      </c>
      <c r="B2" t="s">
        <v>8</v>
      </c>
      <c r="C2" s="1" t="s">
        <v>182</v>
      </c>
      <c r="D2" t="s">
        <v>183</v>
      </c>
      <c r="E2">
        <v>0.05</v>
      </c>
      <c r="F2" s="2">
        <v>1000</v>
      </c>
      <c r="G2" s="2">
        <v>10000</v>
      </c>
      <c r="H2" s="1">
        <v>1010</v>
      </c>
      <c r="I2" s="1" t="s">
        <v>210</v>
      </c>
    </row>
    <row r="3" spans="1:9" x14ac:dyDescent="0.3">
      <c r="A3" s="1" t="s">
        <v>9</v>
      </c>
      <c r="B3" t="s">
        <v>10</v>
      </c>
      <c r="C3" s="1" t="s">
        <v>184</v>
      </c>
      <c r="D3" t="s">
        <v>185</v>
      </c>
      <c r="E3">
        <v>0.05</v>
      </c>
      <c r="F3" s="2">
        <v>1000</v>
      </c>
      <c r="G3" s="2">
        <v>10000</v>
      </c>
      <c r="H3" s="1">
        <v>1020</v>
      </c>
      <c r="I3" s="1" t="s">
        <v>210</v>
      </c>
    </row>
    <row r="4" spans="1:9" x14ac:dyDescent="0.3">
      <c r="A4" s="1" t="s">
        <v>182</v>
      </c>
      <c r="B4" t="s">
        <v>183</v>
      </c>
      <c r="C4" s="1" t="s">
        <v>7</v>
      </c>
      <c r="D4" t="s">
        <v>8</v>
      </c>
      <c r="E4">
        <v>0.05</v>
      </c>
      <c r="F4" s="2">
        <v>1000</v>
      </c>
      <c r="G4" s="2">
        <v>10000</v>
      </c>
      <c r="H4" s="1">
        <v>1010</v>
      </c>
      <c r="I4" s="1" t="s">
        <v>210</v>
      </c>
    </row>
    <row r="5" spans="1:9" x14ac:dyDescent="0.3">
      <c r="A5" s="1" t="s">
        <v>184</v>
      </c>
      <c r="B5" t="s">
        <v>185</v>
      </c>
      <c r="C5" s="1" t="s">
        <v>9</v>
      </c>
      <c r="D5" t="s">
        <v>10</v>
      </c>
      <c r="E5">
        <v>0.05</v>
      </c>
      <c r="F5" s="2">
        <v>1000</v>
      </c>
      <c r="G5" s="2">
        <v>10000</v>
      </c>
      <c r="H5" s="1">
        <v>1020</v>
      </c>
      <c r="I5" s="1" t="s">
        <v>210</v>
      </c>
    </row>
    <row r="6" spans="1:9" x14ac:dyDescent="0.3">
      <c r="A6" s="1" t="s">
        <v>11</v>
      </c>
      <c r="B6" t="s">
        <v>13</v>
      </c>
      <c r="C6" s="1" t="s">
        <v>186</v>
      </c>
      <c r="D6" t="s">
        <v>187</v>
      </c>
      <c r="E6">
        <v>0.05</v>
      </c>
      <c r="F6" s="2">
        <v>20000</v>
      </c>
      <c r="G6" s="2">
        <v>100000</v>
      </c>
      <c r="H6" s="1">
        <v>1020</v>
      </c>
      <c r="I6" s="1" t="s">
        <v>210</v>
      </c>
    </row>
    <row r="7" spans="1:9" x14ac:dyDescent="0.3">
      <c r="A7" s="1" t="s">
        <v>12</v>
      </c>
      <c r="B7" t="s">
        <v>14</v>
      </c>
      <c r="C7" s="1" t="s">
        <v>186</v>
      </c>
      <c r="D7" t="s">
        <v>187</v>
      </c>
      <c r="E7">
        <v>0.05</v>
      </c>
      <c r="F7" s="2">
        <v>20000</v>
      </c>
      <c r="G7" s="2">
        <v>100000</v>
      </c>
      <c r="H7" s="1">
        <v>1020</v>
      </c>
      <c r="I7" s="1" t="s">
        <v>210</v>
      </c>
    </row>
    <row r="8" spans="1:9" x14ac:dyDescent="0.3">
      <c r="A8" s="1" t="s">
        <v>186</v>
      </c>
      <c r="B8" t="s">
        <v>187</v>
      </c>
      <c r="C8" s="1" t="s">
        <v>11</v>
      </c>
      <c r="D8" t="s">
        <v>13</v>
      </c>
      <c r="E8">
        <v>0.05</v>
      </c>
      <c r="F8" s="2">
        <v>20000</v>
      </c>
      <c r="G8" s="2">
        <v>100000</v>
      </c>
      <c r="H8" s="1">
        <v>1020</v>
      </c>
      <c r="I8" s="1" t="s">
        <v>210</v>
      </c>
    </row>
    <row r="9" spans="1:9" x14ac:dyDescent="0.3">
      <c r="A9" s="1" t="s">
        <v>186</v>
      </c>
      <c r="B9" t="s">
        <v>187</v>
      </c>
      <c r="C9" s="1" t="s">
        <v>12</v>
      </c>
      <c r="D9" t="s">
        <v>14</v>
      </c>
      <c r="E9">
        <v>0.05</v>
      </c>
      <c r="F9" s="2">
        <v>20000</v>
      </c>
      <c r="G9" s="2">
        <v>100000</v>
      </c>
      <c r="H9" s="1">
        <v>1020</v>
      </c>
      <c r="I9" s="1" t="s">
        <v>210</v>
      </c>
    </row>
    <row r="10" spans="1:9" x14ac:dyDescent="0.3">
      <c r="A10" s="1" t="s">
        <v>15</v>
      </c>
      <c r="B10" t="s">
        <v>19</v>
      </c>
      <c r="C10" s="1" t="s">
        <v>184</v>
      </c>
      <c r="D10" t="s">
        <v>185</v>
      </c>
      <c r="E10">
        <v>0.05</v>
      </c>
      <c r="F10" s="2">
        <v>300</v>
      </c>
      <c r="G10" s="2">
        <v>600</v>
      </c>
      <c r="H10" s="1">
        <v>1010</v>
      </c>
      <c r="I10" s="1" t="s">
        <v>210</v>
      </c>
    </row>
    <row r="11" spans="1:9" x14ac:dyDescent="0.3">
      <c r="A11" s="1" t="s">
        <v>16</v>
      </c>
      <c r="B11" t="s">
        <v>20</v>
      </c>
      <c r="C11" s="1" t="s">
        <v>186</v>
      </c>
      <c r="D11" t="s">
        <v>187</v>
      </c>
      <c r="E11">
        <v>0.05</v>
      </c>
      <c r="F11" s="2">
        <v>300</v>
      </c>
      <c r="G11" s="2">
        <v>600</v>
      </c>
      <c r="H11" s="1">
        <v>1010</v>
      </c>
      <c r="I11" s="1" t="s">
        <v>210</v>
      </c>
    </row>
    <row r="12" spans="1:9" x14ac:dyDescent="0.3">
      <c r="A12" s="1" t="s">
        <v>17</v>
      </c>
      <c r="B12" t="s">
        <v>21</v>
      </c>
      <c r="C12" s="1" t="s">
        <v>184</v>
      </c>
      <c r="D12" t="s">
        <v>185</v>
      </c>
      <c r="E12">
        <v>0.05</v>
      </c>
      <c r="F12" s="2">
        <v>300</v>
      </c>
      <c r="G12" s="2">
        <v>600</v>
      </c>
      <c r="H12" s="1">
        <v>1010</v>
      </c>
      <c r="I12" s="1" t="s">
        <v>210</v>
      </c>
    </row>
    <row r="13" spans="1:9" x14ac:dyDescent="0.3">
      <c r="A13" s="1" t="s">
        <v>18</v>
      </c>
      <c r="B13" t="s">
        <v>22</v>
      </c>
      <c r="C13" s="1" t="s">
        <v>186</v>
      </c>
      <c r="D13" t="s">
        <v>187</v>
      </c>
      <c r="E13">
        <v>0.05</v>
      </c>
      <c r="F13" s="2">
        <v>300</v>
      </c>
      <c r="G13" s="2">
        <v>600</v>
      </c>
      <c r="H13" s="1">
        <v>1010</v>
      </c>
      <c r="I13" s="1" t="s">
        <v>210</v>
      </c>
    </row>
    <row r="14" spans="1:9" x14ac:dyDescent="0.3">
      <c r="A14" s="1" t="s">
        <v>184</v>
      </c>
      <c r="B14" t="s">
        <v>185</v>
      </c>
      <c r="C14" s="1" t="s">
        <v>15</v>
      </c>
      <c r="D14" t="s">
        <v>19</v>
      </c>
      <c r="E14">
        <v>0.05</v>
      </c>
      <c r="F14" s="2">
        <v>300</v>
      </c>
      <c r="G14" s="2">
        <v>600</v>
      </c>
      <c r="H14" s="1">
        <v>1010</v>
      </c>
      <c r="I14" s="1" t="s">
        <v>210</v>
      </c>
    </row>
    <row r="15" spans="1:9" x14ac:dyDescent="0.3">
      <c r="A15" s="1" t="s">
        <v>186</v>
      </c>
      <c r="B15" t="s">
        <v>187</v>
      </c>
      <c r="C15" s="1" t="s">
        <v>16</v>
      </c>
      <c r="D15" t="s">
        <v>20</v>
      </c>
      <c r="E15">
        <v>0.05</v>
      </c>
      <c r="F15" s="2">
        <v>300</v>
      </c>
      <c r="G15" s="2">
        <v>600</v>
      </c>
      <c r="H15" s="1">
        <v>1010</v>
      </c>
      <c r="I15" s="1" t="s">
        <v>210</v>
      </c>
    </row>
    <row r="16" spans="1:9" x14ac:dyDescent="0.3">
      <c r="A16" s="1" t="s">
        <v>184</v>
      </c>
      <c r="B16" t="s">
        <v>185</v>
      </c>
      <c r="C16" s="1" t="s">
        <v>17</v>
      </c>
      <c r="D16" t="s">
        <v>21</v>
      </c>
      <c r="E16">
        <v>0.05</v>
      </c>
      <c r="F16" s="2">
        <v>300</v>
      </c>
      <c r="G16" s="2">
        <v>600</v>
      </c>
      <c r="H16" s="1">
        <v>1010</v>
      </c>
      <c r="I16" s="1" t="s">
        <v>210</v>
      </c>
    </row>
    <row r="17" spans="1:9" x14ac:dyDescent="0.3">
      <c r="A17" s="1" t="s">
        <v>186</v>
      </c>
      <c r="B17" t="s">
        <v>187</v>
      </c>
      <c r="C17" s="1" t="s">
        <v>18</v>
      </c>
      <c r="D17" t="s">
        <v>22</v>
      </c>
      <c r="E17">
        <v>0.05</v>
      </c>
      <c r="F17" s="2">
        <v>300</v>
      </c>
      <c r="G17" s="2">
        <v>600</v>
      </c>
      <c r="H17" s="1">
        <v>1010</v>
      </c>
      <c r="I17" s="1" t="s">
        <v>210</v>
      </c>
    </row>
    <row r="18" spans="1:9" x14ac:dyDescent="0.3">
      <c r="A18" s="1" t="s">
        <v>71</v>
      </c>
      <c r="B18" t="s">
        <v>23</v>
      </c>
      <c r="C18" s="1" t="s">
        <v>188</v>
      </c>
      <c r="D18" t="s">
        <v>189</v>
      </c>
      <c r="E18">
        <v>0.05</v>
      </c>
      <c r="F18" s="2">
        <v>50000</v>
      </c>
      <c r="G18" s="2">
        <v>200000</v>
      </c>
      <c r="H18" s="1">
        <v>1030</v>
      </c>
      <c r="I18" s="1" t="s">
        <v>209</v>
      </c>
    </row>
    <row r="19" spans="1:9" x14ac:dyDescent="0.3">
      <c r="A19" s="1" t="s">
        <v>188</v>
      </c>
      <c r="B19" t="s">
        <v>189</v>
      </c>
      <c r="C19" s="1" t="s">
        <v>71</v>
      </c>
      <c r="D19" t="s">
        <v>23</v>
      </c>
      <c r="E19">
        <v>0.05</v>
      </c>
      <c r="F19" s="2">
        <v>50000</v>
      </c>
      <c r="G19" s="2">
        <v>200000</v>
      </c>
      <c r="H19" s="1">
        <v>1030</v>
      </c>
      <c r="I19" s="1" t="s">
        <v>209</v>
      </c>
    </row>
    <row r="20" spans="1:9" x14ac:dyDescent="0.3">
      <c r="A20" s="1" t="s">
        <v>26</v>
      </c>
      <c r="B20" t="s">
        <v>27</v>
      </c>
      <c r="C20" s="1" t="s">
        <v>186</v>
      </c>
      <c r="D20" t="s">
        <v>187</v>
      </c>
      <c r="E20">
        <v>0.1</v>
      </c>
      <c r="F20" s="2">
        <v>1000000</v>
      </c>
      <c r="G20" s="2">
        <v>1500000</v>
      </c>
      <c r="H20" s="1">
        <v>1040</v>
      </c>
      <c r="I20" s="1" t="s">
        <v>208</v>
      </c>
    </row>
    <row r="21" spans="1:9" x14ac:dyDescent="0.3">
      <c r="A21" s="1" t="s">
        <v>72</v>
      </c>
      <c r="B21" t="s">
        <v>24</v>
      </c>
      <c r="C21" s="1" t="s">
        <v>68</v>
      </c>
      <c r="D21" t="s">
        <v>89</v>
      </c>
      <c r="E21">
        <v>0.1</v>
      </c>
      <c r="F21" s="2">
        <v>1000000</v>
      </c>
      <c r="G21" s="2">
        <v>1500000</v>
      </c>
      <c r="H21" s="1">
        <v>1050</v>
      </c>
      <c r="I21" s="1" t="s">
        <v>208</v>
      </c>
    </row>
    <row r="22" spans="1:9" x14ac:dyDescent="0.3">
      <c r="A22" s="1" t="s">
        <v>193</v>
      </c>
      <c r="B22" t="s">
        <v>25</v>
      </c>
      <c r="C22" s="1" t="s">
        <v>73</v>
      </c>
      <c r="D22" t="s">
        <v>28</v>
      </c>
      <c r="E22">
        <v>0.05</v>
      </c>
      <c r="F22" s="2">
        <v>800000</v>
      </c>
      <c r="G22" s="2">
        <v>1000000</v>
      </c>
      <c r="H22" s="1">
        <v>1050</v>
      </c>
      <c r="I22" s="1" t="s">
        <v>208</v>
      </c>
    </row>
    <row r="23" spans="1:9" x14ac:dyDescent="0.3">
      <c r="A23" s="1" t="s">
        <v>73</v>
      </c>
      <c r="B23" s="3" t="s">
        <v>28</v>
      </c>
      <c r="C23" s="4" t="s">
        <v>193</v>
      </c>
      <c r="D23" s="3" t="s">
        <v>25</v>
      </c>
      <c r="E23">
        <v>0.05</v>
      </c>
      <c r="F23" s="2">
        <v>800000</v>
      </c>
      <c r="G23" s="2">
        <v>1000000</v>
      </c>
      <c r="H23" s="1">
        <v>1050</v>
      </c>
      <c r="I23" s="1" t="s">
        <v>208</v>
      </c>
    </row>
    <row r="24" spans="1:9" x14ac:dyDescent="0.3">
      <c r="A24" s="1" t="s">
        <v>74</v>
      </c>
      <c r="B24" s="3" t="s">
        <v>31</v>
      </c>
      <c r="C24" s="4" t="s">
        <v>194</v>
      </c>
      <c r="D24" s="3" t="s">
        <v>34</v>
      </c>
      <c r="E24">
        <v>0.05</v>
      </c>
      <c r="F24" s="2">
        <v>1000000</v>
      </c>
      <c r="G24" s="2">
        <v>2000000</v>
      </c>
      <c r="H24" s="1">
        <v>1030</v>
      </c>
      <c r="I24" s="1" t="s">
        <v>209</v>
      </c>
    </row>
    <row r="25" spans="1:9" x14ac:dyDescent="0.3">
      <c r="A25" s="1" t="s">
        <v>75</v>
      </c>
      <c r="B25" s="3" t="s">
        <v>32</v>
      </c>
      <c r="C25" s="4" t="s">
        <v>194</v>
      </c>
      <c r="D25" s="3" t="s">
        <v>34</v>
      </c>
      <c r="E25">
        <v>0.05</v>
      </c>
      <c r="F25" s="2">
        <v>1000000</v>
      </c>
      <c r="G25" s="2">
        <v>2000000</v>
      </c>
      <c r="H25" s="1">
        <v>1030</v>
      </c>
      <c r="I25" s="1" t="s">
        <v>209</v>
      </c>
    </row>
    <row r="26" spans="1:9" x14ac:dyDescent="0.3">
      <c r="A26" s="1" t="s">
        <v>195</v>
      </c>
      <c r="B26" s="3" t="s">
        <v>36</v>
      </c>
      <c r="C26" s="4" t="s">
        <v>74</v>
      </c>
      <c r="D26" s="3" t="s">
        <v>31</v>
      </c>
      <c r="E26">
        <v>0.05</v>
      </c>
      <c r="F26" s="2">
        <v>1000000</v>
      </c>
      <c r="G26" s="2">
        <v>2000000</v>
      </c>
      <c r="H26" s="1">
        <v>1030</v>
      </c>
      <c r="I26" s="1" t="s">
        <v>209</v>
      </c>
    </row>
    <row r="27" spans="1:9" x14ac:dyDescent="0.3">
      <c r="A27" s="1" t="s">
        <v>195</v>
      </c>
      <c r="B27" s="3" t="s">
        <v>36</v>
      </c>
      <c r="C27" s="4" t="s">
        <v>75</v>
      </c>
      <c r="D27" s="3" t="s">
        <v>32</v>
      </c>
      <c r="E27">
        <v>0.05</v>
      </c>
      <c r="F27" s="2">
        <v>1000000</v>
      </c>
      <c r="G27" s="2">
        <v>2000000</v>
      </c>
      <c r="H27" s="1">
        <v>1030</v>
      </c>
      <c r="I27" s="1" t="s">
        <v>209</v>
      </c>
    </row>
    <row r="28" spans="1:9" x14ac:dyDescent="0.3">
      <c r="A28" s="1" t="s">
        <v>76</v>
      </c>
      <c r="B28" s="3" t="s">
        <v>37</v>
      </c>
      <c r="C28" s="4" t="s">
        <v>43</v>
      </c>
      <c r="D28" s="3" t="s">
        <v>44</v>
      </c>
      <c r="E28">
        <v>0.05</v>
      </c>
      <c r="F28" s="2">
        <v>1000000</v>
      </c>
      <c r="G28" s="2">
        <v>2000000</v>
      </c>
      <c r="H28" s="1">
        <v>1030</v>
      </c>
      <c r="I28" s="1" t="s">
        <v>209</v>
      </c>
    </row>
    <row r="29" spans="1:9" x14ac:dyDescent="0.3">
      <c r="A29" s="1" t="s">
        <v>77</v>
      </c>
      <c r="B29" t="s">
        <v>38</v>
      </c>
      <c r="C29" s="1" t="s">
        <v>43</v>
      </c>
      <c r="D29" t="s">
        <v>44</v>
      </c>
      <c r="E29">
        <v>0.05</v>
      </c>
      <c r="F29" s="2">
        <v>1000000</v>
      </c>
      <c r="G29" s="2">
        <v>2000000</v>
      </c>
      <c r="H29" s="1">
        <v>1030</v>
      </c>
      <c r="I29" s="1" t="s">
        <v>209</v>
      </c>
    </row>
    <row r="30" spans="1:9" x14ac:dyDescent="0.3">
      <c r="A30" s="1" t="s">
        <v>43</v>
      </c>
      <c r="B30" t="s">
        <v>44</v>
      </c>
      <c r="C30" s="1" t="s">
        <v>76</v>
      </c>
      <c r="D30" t="s">
        <v>37</v>
      </c>
      <c r="E30">
        <v>0.05</v>
      </c>
      <c r="F30" s="2">
        <v>1000000</v>
      </c>
      <c r="G30" s="2">
        <v>2000000</v>
      </c>
      <c r="H30" s="1">
        <v>1030</v>
      </c>
      <c r="I30" s="1" t="s">
        <v>209</v>
      </c>
    </row>
    <row r="31" spans="1:9" x14ac:dyDescent="0.3">
      <c r="A31" s="1" t="s">
        <v>43</v>
      </c>
      <c r="B31" t="s">
        <v>44</v>
      </c>
      <c r="C31" s="1" t="s">
        <v>77</v>
      </c>
      <c r="D31" t="s">
        <v>38</v>
      </c>
      <c r="E31">
        <v>0.05</v>
      </c>
      <c r="F31" s="2">
        <v>1000000</v>
      </c>
      <c r="G31" s="2">
        <v>2000000</v>
      </c>
      <c r="H31" s="1">
        <v>1030</v>
      </c>
      <c r="I31" s="1" t="s">
        <v>209</v>
      </c>
    </row>
    <row r="32" spans="1:9" x14ac:dyDescent="0.3">
      <c r="A32" s="1" t="s">
        <v>78</v>
      </c>
      <c r="B32" t="s">
        <v>45</v>
      </c>
      <c r="C32" s="1" t="s">
        <v>56</v>
      </c>
      <c r="D32" t="s">
        <v>57</v>
      </c>
      <c r="E32">
        <v>1</v>
      </c>
      <c r="F32" s="2">
        <v>70000</v>
      </c>
      <c r="G32" s="2">
        <v>80000</v>
      </c>
      <c r="H32" s="1">
        <v>1040</v>
      </c>
      <c r="I32" s="1" t="s">
        <v>208</v>
      </c>
    </row>
    <row r="33" spans="1:9" x14ac:dyDescent="0.3">
      <c r="A33" s="1" t="s">
        <v>79</v>
      </c>
      <c r="B33" t="s">
        <v>46</v>
      </c>
      <c r="C33" s="1" t="s">
        <v>56</v>
      </c>
      <c r="D33" t="s">
        <v>57</v>
      </c>
      <c r="E33">
        <v>1</v>
      </c>
      <c r="F33" s="2">
        <v>70000</v>
      </c>
      <c r="G33" s="2">
        <v>80000</v>
      </c>
      <c r="H33" s="1">
        <v>1040</v>
      </c>
      <c r="I33" s="1" t="s">
        <v>208</v>
      </c>
    </row>
    <row r="34" spans="1:9" x14ac:dyDescent="0.3">
      <c r="A34" s="1" t="s">
        <v>80</v>
      </c>
      <c r="B34" t="s">
        <v>47</v>
      </c>
      <c r="C34" s="1" t="s">
        <v>56</v>
      </c>
      <c r="D34" t="s">
        <v>57</v>
      </c>
      <c r="E34">
        <v>1</v>
      </c>
      <c r="F34" s="2">
        <v>70000</v>
      </c>
      <c r="G34" s="2">
        <v>80000</v>
      </c>
      <c r="H34" s="1">
        <v>1040</v>
      </c>
      <c r="I34" s="1" t="s">
        <v>208</v>
      </c>
    </row>
    <row r="35" spans="1:9" x14ac:dyDescent="0.3">
      <c r="A35" s="1" t="s">
        <v>81</v>
      </c>
      <c r="B35" t="s">
        <v>48</v>
      </c>
      <c r="C35" s="1" t="s">
        <v>56</v>
      </c>
      <c r="D35" t="s">
        <v>57</v>
      </c>
      <c r="E35">
        <v>1</v>
      </c>
      <c r="F35" s="2">
        <v>70000</v>
      </c>
      <c r="G35" s="2">
        <v>80000</v>
      </c>
      <c r="H35" s="1">
        <v>1040</v>
      </c>
      <c r="I35" s="1" t="s">
        <v>208</v>
      </c>
    </row>
    <row r="36" spans="1:9" x14ac:dyDescent="0.3">
      <c r="A36" s="1" t="s">
        <v>82</v>
      </c>
      <c r="B36" t="s">
        <v>49</v>
      </c>
      <c r="C36" s="1" t="s">
        <v>56</v>
      </c>
      <c r="D36" t="s">
        <v>57</v>
      </c>
      <c r="E36">
        <v>1</v>
      </c>
      <c r="F36" s="2">
        <v>70000</v>
      </c>
      <c r="G36" s="2">
        <v>80000</v>
      </c>
      <c r="H36" s="1">
        <v>1040</v>
      </c>
      <c r="I36" s="1" t="s">
        <v>208</v>
      </c>
    </row>
    <row r="37" spans="1:9" x14ac:dyDescent="0.3">
      <c r="A37" s="1" t="s">
        <v>83</v>
      </c>
      <c r="B37" t="s">
        <v>50</v>
      </c>
      <c r="C37" s="1" t="s">
        <v>56</v>
      </c>
      <c r="D37" t="s">
        <v>57</v>
      </c>
      <c r="E37">
        <v>1</v>
      </c>
      <c r="F37" s="2">
        <v>70000</v>
      </c>
      <c r="G37" s="2">
        <v>80000</v>
      </c>
      <c r="H37" s="1">
        <v>1040</v>
      </c>
      <c r="I37" s="1" t="s">
        <v>208</v>
      </c>
    </row>
    <row r="38" spans="1:9" x14ac:dyDescent="0.3">
      <c r="A38" s="1" t="s">
        <v>84</v>
      </c>
      <c r="B38" t="s">
        <v>51</v>
      </c>
      <c r="C38" s="1" t="s">
        <v>56</v>
      </c>
      <c r="D38" t="s">
        <v>57</v>
      </c>
      <c r="E38">
        <v>1</v>
      </c>
      <c r="F38" s="2">
        <v>70000</v>
      </c>
      <c r="G38" s="2">
        <v>80000</v>
      </c>
      <c r="H38" s="1">
        <v>1040</v>
      </c>
      <c r="I38" s="1" t="s">
        <v>208</v>
      </c>
    </row>
    <row r="39" spans="1:9" x14ac:dyDescent="0.3">
      <c r="A39" s="1" t="s">
        <v>85</v>
      </c>
      <c r="B39" t="s">
        <v>52</v>
      </c>
      <c r="C39" s="1" t="s">
        <v>56</v>
      </c>
      <c r="D39" t="s">
        <v>57</v>
      </c>
      <c r="E39">
        <v>1</v>
      </c>
      <c r="F39" s="2">
        <v>70000</v>
      </c>
      <c r="G39" s="2">
        <v>80000</v>
      </c>
      <c r="H39" s="1">
        <v>1040</v>
      </c>
      <c r="I39" s="1" t="s">
        <v>208</v>
      </c>
    </row>
    <row r="40" spans="1:9" x14ac:dyDescent="0.3">
      <c r="A40" s="1" t="s">
        <v>86</v>
      </c>
      <c r="B40" t="s">
        <v>53</v>
      </c>
      <c r="C40" s="1" t="s">
        <v>56</v>
      </c>
      <c r="D40" t="s">
        <v>57</v>
      </c>
      <c r="E40">
        <v>1</v>
      </c>
      <c r="F40" s="2">
        <v>70000</v>
      </c>
      <c r="G40" s="2">
        <v>80000</v>
      </c>
      <c r="H40" s="1">
        <v>1040</v>
      </c>
      <c r="I40" s="1" t="s">
        <v>208</v>
      </c>
    </row>
    <row r="41" spans="1:9" x14ac:dyDescent="0.3">
      <c r="A41" s="1" t="s">
        <v>87</v>
      </c>
      <c r="B41" t="s">
        <v>54</v>
      </c>
      <c r="C41" s="1" t="s">
        <v>56</v>
      </c>
      <c r="D41" t="s">
        <v>57</v>
      </c>
      <c r="E41">
        <v>1</v>
      </c>
      <c r="F41" s="2">
        <v>70000</v>
      </c>
      <c r="G41" s="2">
        <v>80000</v>
      </c>
      <c r="H41" s="1">
        <v>1040</v>
      </c>
      <c r="I41" s="1" t="s">
        <v>208</v>
      </c>
    </row>
    <row r="42" spans="1:9" x14ac:dyDescent="0.3">
      <c r="A42" s="1" t="s">
        <v>88</v>
      </c>
      <c r="B42" t="s">
        <v>55</v>
      </c>
      <c r="C42" s="1" t="s">
        <v>56</v>
      </c>
      <c r="D42" t="s">
        <v>57</v>
      </c>
      <c r="E42">
        <v>1</v>
      </c>
      <c r="F42" s="2">
        <v>70000</v>
      </c>
      <c r="G42" s="2">
        <v>80000</v>
      </c>
      <c r="H42" s="1">
        <v>1040</v>
      </c>
      <c r="I42" s="1" t="s">
        <v>208</v>
      </c>
    </row>
    <row r="43" spans="1:9" x14ac:dyDescent="0.3">
      <c r="A43" s="1" t="s">
        <v>196</v>
      </c>
      <c r="B43" t="s">
        <v>63</v>
      </c>
      <c r="C43" s="1" t="s">
        <v>58</v>
      </c>
      <c r="D43" t="s">
        <v>60</v>
      </c>
      <c r="E43">
        <v>1</v>
      </c>
      <c r="F43" s="2">
        <v>70000</v>
      </c>
      <c r="G43" s="2">
        <v>79000</v>
      </c>
      <c r="H43" s="1">
        <v>1050</v>
      </c>
      <c r="I43" s="1" t="s">
        <v>208</v>
      </c>
    </row>
    <row r="44" spans="1:9" x14ac:dyDescent="0.3">
      <c r="A44" s="1" t="s">
        <v>196</v>
      </c>
      <c r="B44" t="s">
        <v>63</v>
      </c>
      <c r="C44" s="1" t="s">
        <v>58</v>
      </c>
      <c r="D44" t="s">
        <v>60</v>
      </c>
      <c r="E44">
        <v>1</v>
      </c>
      <c r="F44" s="2">
        <v>70000</v>
      </c>
      <c r="G44" s="2">
        <v>79000</v>
      </c>
      <c r="H44" s="1">
        <v>1050</v>
      </c>
      <c r="I44" s="1" t="s">
        <v>208</v>
      </c>
    </row>
    <row r="45" spans="1:9" x14ac:dyDescent="0.3">
      <c r="A45" s="1" t="s">
        <v>196</v>
      </c>
      <c r="B45" t="s">
        <v>63</v>
      </c>
      <c r="C45" s="1" t="s">
        <v>58</v>
      </c>
      <c r="D45" t="s">
        <v>60</v>
      </c>
      <c r="E45">
        <v>1</v>
      </c>
      <c r="F45" s="2">
        <v>70000</v>
      </c>
      <c r="G45" s="2">
        <v>79000</v>
      </c>
      <c r="H45" s="1">
        <v>1050</v>
      </c>
      <c r="I45" s="1" t="s">
        <v>208</v>
      </c>
    </row>
    <row r="46" spans="1:9" x14ac:dyDescent="0.3">
      <c r="A46" s="1" t="s">
        <v>196</v>
      </c>
      <c r="B46" t="s">
        <v>63</v>
      </c>
      <c r="C46" s="1" t="s">
        <v>58</v>
      </c>
      <c r="D46" t="s">
        <v>60</v>
      </c>
      <c r="E46">
        <v>1</v>
      </c>
      <c r="F46" s="2">
        <v>70000</v>
      </c>
      <c r="G46" s="2">
        <v>79000</v>
      </c>
      <c r="H46" s="1">
        <v>1050</v>
      </c>
      <c r="I46" s="1" t="s">
        <v>208</v>
      </c>
    </row>
    <row r="47" spans="1:9" x14ac:dyDescent="0.3">
      <c r="A47" s="1" t="s">
        <v>196</v>
      </c>
      <c r="B47" t="s">
        <v>63</v>
      </c>
      <c r="C47" s="1" t="s">
        <v>58</v>
      </c>
      <c r="D47" t="s">
        <v>60</v>
      </c>
      <c r="E47">
        <v>1</v>
      </c>
      <c r="F47" s="2">
        <v>70000</v>
      </c>
      <c r="G47" s="2">
        <v>79000</v>
      </c>
      <c r="H47" s="1">
        <v>1050</v>
      </c>
      <c r="I47" s="1" t="s">
        <v>208</v>
      </c>
    </row>
    <row r="48" spans="1:9" x14ac:dyDescent="0.3">
      <c r="A48" s="1" t="s">
        <v>196</v>
      </c>
      <c r="B48" t="s">
        <v>63</v>
      </c>
      <c r="C48" s="1" t="s">
        <v>58</v>
      </c>
      <c r="D48" t="s">
        <v>60</v>
      </c>
      <c r="E48">
        <v>1</v>
      </c>
      <c r="F48" s="2">
        <v>70000</v>
      </c>
      <c r="G48" s="2">
        <v>79000</v>
      </c>
      <c r="H48" s="1">
        <v>1050</v>
      </c>
      <c r="I48" s="1" t="s">
        <v>208</v>
      </c>
    </row>
    <row r="49" spans="1:9" x14ac:dyDescent="0.3">
      <c r="A49" s="1" t="s">
        <v>196</v>
      </c>
      <c r="B49" t="s">
        <v>63</v>
      </c>
      <c r="C49" s="1" t="s">
        <v>58</v>
      </c>
      <c r="D49" t="s">
        <v>60</v>
      </c>
      <c r="E49">
        <v>1</v>
      </c>
      <c r="F49" s="2">
        <v>70000</v>
      </c>
      <c r="G49" s="2">
        <v>79000</v>
      </c>
      <c r="H49" s="1">
        <v>1050</v>
      </c>
      <c r="I49" s="1" t="s">
        <v>208</v>
      </c>
    </row>
    <row r="50" spans="1:9" x14ac:dyDescent="0.3">
      <c r="A50" s="1" t="s">
        <v>196</v>
      </c>
      <c r="B50" t="s">
        <v>63</v>
      </c>
      <c r="C50" s="1" t="s">
        <v>58</v>
      </c>
      <c r="D50" t="s">
        <v>60</v>
      </c>
      <c r="E50">
        <v>1</v>
      </c>
      <c r="F50" s="2">
        <v>70000</v>
      </c>
      <c r="G50" s="2">
        <v>79000</v>
      </c>
      <c r="H50" s="1">
        <v>1050</v>
      </c>
      <c r="I50" s="1" t="s">
        <v>208</v>
      </c>
    </row>
    <row r="51" spans="1:9" x14ac:dyDescent="0.3">
      <c r="A51" s="1" t="s">
        <v>29</v>
      </c>
      <c r="B51" t="s">
        <v>65</v>
      </c>
      <c r="C51" s="1" t="s">
        <v>59</v>
      </c>
      <c r="D51" t="s">
        <v>61</v>
      </c>
      <c r="E51">
        <v>1</v>
      </c>
      <c r="F51" s="2">
        <v>70000</v>
      </c>
      <c r="G51" s="2">
        <v>79000</v>
      </c>
      <c r="H51" s="1">
        <v>1050</v>
      </c>
      <c r="I51" s="1" t="s">
        <v>208</v>
      </c>
    </row>
    <row r="52" spans="1:9" x14ac:dyDescent="0.3">
      <c r="A52" s="1" t="s">
        <v>29</v>
      </c>
      <c r="B52" t="s">
        <v>65</v>
      </c>
      <c r="C52" s="1" t="s">
        <v>59</v>
      </c>
      <c r="D52" t="s">
        <v>61</v>
      </c>
      <c r="E52">
        <v>1</v>
      </c>
      <c r="F52" s="2">
        <v>70000</v>
      </c>
      <c r="G52" s="2">
        <v>79000</v>
      </c>
      <c r="H52" s="1">
        <v>1050</v>
      </c>
      <c r="I52" s="1" t="s">
        <v>208</v>
      </c>
    </row>
    <row r="53" spans="1:9" x14ac:dyDescent="0.3">
      <c r="A53" s="1" t="s">
        <v>29</v>
      </c>
      <c r="B53" t="s">
        <v>65</v>
      </c>
      <c r="C53" s="1" t="s">
        <v>59</v>
      </c>
      <c r="D53" t="s">
        <v>61</v>
      </c>
      <c r="E53">
        <v>1</v>
      </c>
      <c r="F53" s="2">
        <v>70000</v>
      </c>
      <c r="G53" s="2">
        <v>79000</v>
      </c>
      <c r="H53" s="1">
        <v>1050</v>
      </c>
      <c r="I53" s="1" t="s">
        <v>208</v>
      </c>
    </row>
    <row r="54" spans="1:9" x14ac:dyDescent="0.3">
      <c r="A54" s="1" t="s">
        <v>70</v>
      </c>
      <c r="B54" t="s">
        <v>67</v>
      </c>
      <c r="C54" s="1" t="s">
        <v>39</v>
      </c>
      <c r="D54" t="s">
        <v>69</v>
      </c>
      <c r="E54">
        <v>0.1</v>
      </c>
      <c r="F54" s="2">
        <v>1158000</v>
      </c>
      <c r="G54" s="2">
        <v>1500000</v>
      </c>
      <c r="H54" s="1">
        <v>1040</v>
      </c>
      <c r="I54" s="1" t="s">
        <v>208</v>
      </c>
    </row>
    <row r="55" spans="1:9" x14ac:dyDescent="0.3">
      <c r="A55" s="1" t="s">
        <v>184</v>
      </c>
      <c r="B55" t="s">
        <v>185</v>
      </c>
      <c r="C55" s="1" t="s">
        <v>70</v>
      </c>
      <c r="D55" t="s">
        <v>67</v>
      </c>
      <c r="E55">
        <v>0.1</v>
      </c>
      <c r="F55" s="2">
        <v>1158000</v>
      </c>
      <c r="G55" s="2">
        <v>1500000</v>
      </c>
      <c r="H55" s="1">
        <v>1040</v>
      </c>
      <c r="I55" s="1" t="s">
        <v>210</v>
      </c>
    </row>
    <row r="56" spans="1:9" x14ac:dyDescent="0.3">
      <c r="A56" s="1" t="s">
        <v>70</v>
      </c>
      <c r="B56" t="s">
        <v>67</v>
      </c>
      <c r="C56" s="1" t="s">
        <v>39</v>
      </c>
      <c r="D56" t="s">
        <v>69</v>
      </c>
      <c r="E56">
        <v>0.1</v>
      </c>
      <c r="F56" s="2">
        <v>1000000</v>
      </c>
      <c r="G56" s="2">
        <v>1842000</v>
      </c>
      <c r="H56" s="1">
        <v>1040</v>
      </c>
      <c r="I56" s="1" t="s">
        <v>208</v>
      </c>
    </row>
    <row r="57" spans="1:9" x14ac:dyDescent="0.3">
      <c r="A57" s="1" t="s">
        <v>186</v>
      </c>
      <c r="B57" t="s">
        <v>187</v>
      </c>
      <c r="C57" s="1" t="s">
        <v>70</v>
      </c>
      <c r="D57" t="s">
        <v>67</v>
      </c>
      <c r="E57">
        <v>0.1</v>
      </c>
      <c r="F57" s="2">
        <v>1000000</v>
      </c>
      <c r="G57" s="2">
        <v>1842000</v>
      </c>
      <c r="H57" s="1">
        <v>1040</v>
      </c>
      <c r="I57" s="1" t="s">
        <v>210</v>
      </c>
    </row>
    <row r="58" spans="1:9" x14ac:dyDescent="0.3">
      <c r="A58" s="1" t="s">
        <v>197</v>
      </c>
      <c r="B58" t="s">
        <v>30</v>
      </c>
      <c r="C58" s="1" t="s">
        <v>90</v>
      </c>
      <c r="D58" t="s">
        <v>91</v>
      </c>
      <c r="E58">
        <v>0.1</v>
      </c>
      <c r="F58" s="2">
        <v>1000000</v>
      </c>
      <c r="G58" s="2">
        <v>3000000</v>
      </c>
      <c r="H58" s="1">
        <v>1050</v>
      </c>
      <c r="I58" s="1" t="s">
        <v>208</v>
      </c>
    </row>
    <row r="59" spans="1:9" x14ac:dyDescent="0.3">
      <c r="A59" s="1" t="s">
        <v>90</v>
      </c>
      <c r="B59" t="s">
        <v>91</v>
      </c>
      <c r="C59" s="1" t="s">
        <v>197</v>
      </c>
      <c r="D59" t="s">
        <v>30</v>
      </c>
      <c r="E59">
        <v>0.1</v>
      </c>
      <c r="F59" s="2">
        <v>1000000</v>
      </c>
      <c r="G59" s="2">
        <v>3000000</v>
      </c>
      <c r="H59" s="1">
        <v>1050</v>
      </c>
      <c r="I59" s="1" t="s">
        <v>208</v>
      </c>
    </row>
    <row r="60" spans="1:9" x14ac:dyDescent="0.3">
      <c r="A60" s="1" t="s">
        <v>163</v>
      </c>
      <c r="B60" t="s">
        <v>101</v>
      </c>
      <c r="C60" s="1" t="s">
        <v>92</v>
      </c>
      <c r="D60" t="s">
        <v>93</v>
      </c>
      <c r="E60">
        <v>0.1</v>
      </c>
      <c r="F60" s="2">
        <v>20000</v>
      </c>
      <c r="G60" s="2">
        <v>50000</v>
      </c>
      <c r="H60" s="1">
        <v>1040</v>
      </c>
      <c r="I60" s="1" t="s">
        <v>208</v>
      </c>
    </row>
    <row r="61" spans="1:9" x14ac:dyDescent="0.3">
      <c r="A61" s="1" t="s">
        <v>92</v>
      </c>
      <c r="B61" t="s">
        <v>93</v>
      </c>
      <c r="C61" s="1" t="s">
        <v>186</v>
      </c>
      <c r="D61" t="s">
        <v>187</v>
      </c>
      <c r="E61">
        <v>0.1</v>
      </c>
      <c r="F61" s="2">
        <v>20000</v>
      </c>
      <c r="G61" s="2">
        <v>50000</v>
      </c>
      <c r="H61" s="1">
        <v>1040</v>
      </c>
      <c r="I61" s="1" t="s">
        <v>208</v>
      </c>
    </row>
    <row r="62" spans="1:9" x14ac:dyDescent="0.3">
      <c r="A62" s="1" t="s">
        <v>161</v>
      </c>
      <c r="B62" t="s">
        <v>99</v>
      </c>
      <c r="C62" s="1" t="s">
        <v>94</v>
      </c>
      <c r="D62" t="s">
        <v>95</v>
      </c>
      <c r="E62">
        <v>0.1</v>
      </c>
      <c r="F62" s="2">
        <v>20000</v>
      </c>
      <c r="G62" s="2">
        <v>50000</v>
      </c>
      <c r="H62" s="1">
        <v>1010</v>
      </c>
      <c r="I62" s="1" t="s">
        <v>210</v>
      </c>
    </row>
    <row r="63" spans="1:9" x14ac:dyDescent="0.3">
      <c r="A63" s="1" t="s">
        <v>94</v>
      </c>
      <c r="B63" t="s">
        <v>95</v>
      </c>
      <c r="C63" s="1" t="s">
        <v>186</v>
      </c>
      <c r="D63" t="s">
        <v>187</v>
      </c>
      <c r="E63">
        <v>0.1</v>
      </c>
      <c r="F63" s="2">
        <v>20000</v>
      </c>
      <c r="G63" s="2">
        <v>50000</v>
      </c>
      <c r="H63" s="1">
        <v>1010</v>
      </c>
      <c r="I63" s="1" t="s">
        <v>210</v>
      </c>
    </row>
    <row r="64" spans="1:9" x14ac:dyDescent="0.3">
      <c r="A64" s="1" t="s">
        <v>160</v>
      </c>
      <c r="B64" t="s">
        <v>107</v>
      </c>
      <c r="C64" s="1" t="s">
        <v>102</v>
      </c>
      <c r="D64" t="s">
        <v>103</v>
      </c>
      <c r="E64">
        <v>0.1</v>
      </c>
      <c r="F64" s="2">
        <v>20000</v>
      </c>
      <c r="G64" s="2">
        <v>50000</v>
      </c>
      <c r="H64" s="1">
        <v>1020</v>
      </c>
      <c r="I64" s="1" t="s">
        <v>210</v>
      </c>
    </row>
    <row r="65" spans="1:9" x14ac:dyDescent="0.3">
      <c r="A65" s="1" t="s">
        <v>102</v>
      </c>
      <c r="B65" t="s">
        <v>103</v>
      </c>
      <c r="C65" s="1" t="s">
        <v>184</v>
      </c>
      <c r="D65" t="s">
        <v>185</v>
      </c>
      <c r="E65">
        <v>0.1</v>
      </c>
      <c r="F65" s="2">
        <v>20000</v>
      </c>
      <c r="G65" s="2">
        <v>50000</v>
      </c>
      <c r="H65" s="1">
        <v>1020</v>
      </c>
      <c r="I65" s="1" t="s">
        <v>210</v>
      </c>
    </row>
    <row r="66" spans="1:9" x14ac:dyDescent="0.3">
      <c r="A66" s="1" t="s">
        <v>100</v>
      </c>
      <c r="B66" t="s">
        <v>97</v>
      </c>
      <c r="C66" s="1" t="s">
        <v>104</v>
      </c>
      <c r="D66" t="s">
        <v>105</v>
      </c>
      <c r="E66">
        <v>0.1</v>
      </c>
      <c r="F66" s="2">
        <v>20000</v>
      </c>
      <c r="G66" s="2">
        <v>50000</v>
      </c>
      <c r="H66" s="1">
        <v>1020</v>
      </c>
      <c r="I66" s="1" t="s">
        <v>210</v>
      </c>
    </row>
    <row r="67" spans="1:9" x14ac:dyDescent="0.3">
      <c r="A67" s="1" t="s">
        <v>104</v>
      </c>
      <c r="B67" t="s">
        <v>105</v>
      </c>
      <c r="C67" s="1" t="s">
        <v>186</v>
      </c>
      <c r="D67" t="s">
        <v>187</v>
      </c>
      <c r="E67">
        <v>0.1</v>
      </c>
      <c r="F67" s="2">
        <v>20000</v>
      </c>
      <c r="G67" s="2">
        <v>50000</v>
      </c>
      <c r="H67" s="1">
        <v>1020</v>
      </c>
      <c r="I67" s="1" t="s">
        <v>210</v>
      </c>
    </row>
    <row r="68" spans="1:9" x14ac:dyDescent="0.3">
      <c r="A68" s="1" t="s">
        <v>184</v>
      </c>
      <c r="B68" t="s">
        <v>185</v>
      </c>
      <c r="C68" s="1" t="s">
        <v>108</v>
      </c>
      <c r="D68" t="s">
        <v>109</v>
      </c>
      <c r="E68">
        <v>0.1</v>
      </c>
      <c r="F68" s="2">
        <v>100000</v>
      </c>
      <c r="G68" s="2">
        <v>200000</v>
      </c>
      <c r="H68" s="1">
        <v>1040</v>
      </c>
      <c r="I68" s="1" t="s">
        <v>209</v>
      </c>
    </row>
    <row r="69" spans="1:9" x14ac:dyDescent="0.3">
      <c r="A69" s="1" t="s">
        <v>190</v>
      </c>
      <c r="B69" t="s">
        <v>191</v>
      </c>
      <c r="C69" s="1" t="s">
        <v>110</v>
      </c>
      <c r="D69" t="s">
        <v>112</v>
      </c>
      <c r="E69">
        <v>0.1</v>
      </c>
      <c r="F69" s="2">
        <v>10000</v>
      </c>
      <c r="G69" s="2">
        <v>20000</v>
      </c>
      <c r="H69" s="1">
        <v>1030</v>
      </c>
      <c r="I69" s="1" t="s">
        <v>209</v>
      </c>
    </row>
    <row r="70" spans="1:9" x14ac:dyDescent="0.3">
      <c r="A70" s="1" t="s">
        <v>190</v>
      </c>
      <c r="B70" t="s">
        <v>191</v>
      </c>
      <c r="C70" s="1" t="s">
        <v>111</v>
      </c>
      <c r="D70" t="s">
        <v>113</v>
      </c>
      <c r="E70">
        <v>0.1</v>
      </c>
      <c r="F70" s="2">
        <v>10000</v>
      </c>
      <c r="G70" s="2">
        <v>20000</v>
      </c>
      <c r="H70" s="1">
        <v>1030</v>
      </c>
      <c r="I70" s="1" t="s">
        <v>209</v>
      </c>
    </row>
    <row r="71" spans="1:9" x14ac:dyDescent="0.3">
      <c r="A71" s="1" t="s">
        <v>184</v>
      </c>
      <c r="B71" t="s">
        <v>185</v>
      </c>
      <c r="C71" s="3" t="s">
        <v>118</v>
      </c>
      <c r="D71" s="3" t="s">
        <v>119</v>
      </c>
      <c r="E71">
        <v>0.1</v>
      </c>
      <c r="F71" s="2">
        <v>100000</v>
      </c>
      <c r="G71" s="2">
        <v>200000</v>
      </c>
      <c r="H71" s="1">
        <v>1030</v>
      </c>
      <c r="I71" s="1" t="s">
        <v>209</v>
      </c>
    </row>
    <row r="72" spans="1:9" x14ac:dyDescent="0.3">
      <c r="A72" s="1" t="s">
        <v>196</v>
      </c>
      <c r="B72" s="3" t="s">
        <v>63</v>
      </c>
      <c r="C72" s="3" t="s">
        <v>58</v>
      </c>
      <c r="D72" s="3" t="s">
        <v>60</v>
      </c>
      <c r="E72">
        <v>0.1</v>
      </c>
      <c r="F72" s="2">
        <v>100000</v>
      </c>
      <c r="G72" s="2">
        <v>200000</v>
      </c>
      <c r="H72" s="1">
        <v>1050</v>
      </c>
      <c r="I72" s="1" t="s">
        <v>208</v>
      </c>
    </row>
    <row r="73" spans="1:9" x14ac:dyDescent="0.3">
      <c r="A73" t="s">
        <v>120</v>
      </c>
      <c r="B73" s="3" t="s">
        <v>121</v>
      </c>
      <c r="C73" s="1" t="s">
        <v>188</v>
      </c>
      <c r="D73" t="s">
        <v>189</v>
      </c>
      <c r="E73">
        <v>0.1</v>
      </c>
      <c r="F73" s="2">
        <v>100000</v>
      </c>
      <c r="G73" s="2">
        <v>200000</v>
      </c>
      <c r="H73" s="1">
        <v>1030</v>
      </c>
      <c r="I73" s="1" t="s">
        <v>209</v>
      </c>
    </row>
    <row r="74" spans="1:9" x14ac:dyDescent="0.3">
      <c r="A74" t="s">
        <v>58</v>
      </c>
      <c r="B74" s="3" t="s">
        <v>60</v>
      </c>
      <c r="C74" s="1" t="s">
        <v>196</v>
      </c>
      <c r="D74" s="3" t="s">
        <v>63</v>
      </c>
      <c r="E74">
        <v>0.1</v>
      </c>
      <c r="F74" s="2">
        <v>100000</v>
      </c>
      <c r="G74" s="2">
        <v>200000</v>
      </c>
      <c r="H74" s="1">
        <v>1050</v>
      </c>
      <c r="I74" s="1" t="s">
        <v>208</v>
      </c>
    </row>
    <row r="75" spans="1:9" x14ac:dyDescent="0.3">
      <c r="A75" s="1" t="s">
        <v>190</v>
      </c>
      <c r="B75" t="s">
        <v>191</v>
      </c>
      <c r="C75" s="3" t="s">
        <v>122</v>
      </c>
      <c r="D75" s="3" t="s">
        <v>116</v>
      </c>
      <c r="E75">
        <v>0.1</v>
      </c>
      <c r="F75" s="2">
        <v>10000</v>
      </c>
      <c r="G75" s="2">
        <v>20000</v>
      </c>
      <c r="H75" s="1">
        <v>1030</v>
      </c>
      <c r="I75" s="1" t="s">
        <v>209</v>
      </c>
    </row>
    <row r="76" spans="1:9" x14ac:dyDescent="0.3">
      <c r="A76" t="s">
        <v>123</v>
      </c>
      <c r="B76" s="3" t="s">
        <v>117</v>
      </c>
      <c r="C76" s="1" t="s">
        <v>190</v>
      </c>
      <c r="D76" t="s">
        <v>191</v>
      </c>
      <c r="E76">
        <v>0.1</v>
      </c>
      <c r="F76" s="2">
        <v>10000</v>
      </c>
      <c r="G76" s="2">
        <v>20000</v>
      </c>
      <c r="H76" s="1">
        <v>1030</v>
      </c>
      <c r="I76" s="1" t="s">
        <v>209</v>
      </c>
    </row>
    <row r="77" spans="1:9" x14ac:dyDescent="0.3">
      <c r="A77" s="1" t="s">
        <v>182</v>
      </c>
      <c r="B77" t="s">
        <v>183</v>
      </c>
      <c r="C77" s="1" t="s">
        <v>114</v>
      </c>
      <c r="D77" t="s">
        <v>124</v>
      </c>
      <c r="E77">
        <v>0.1</v>
      </c>
      <c r="F77" s="2">
        <v>50000</v>
      </c>
      <c r="G77" s="2">
        <v>60000</v>
      </c>
      <c r="H77" s="1">
        <v>1030</v>
      </c>
      <c r="I77" s="1" t="s">
        <v>209</v>
      </c>
    </row>
    <row r="78" spans="1:9" x14ac:dyDescent="0.3">
      <c r="A78" s="1" t="s">
        <v>184</v>
      </c>
      <c r="B78" t="s">
        <v>185</v>
      </c>
      <c r="C78" s="1" t="s">
        <v>115</v>
      </c>
      <c r="D78" t="s">
        <v>125</v>
      </c>
      <c r="E78">
        <v>0.1</v>
      </c>
      <c r="F78" s="2">
        <v>25000</v>
      </c>
      <c r="G78" s="2">
        <v>45000</v>
      </c>
      <c r="H78" s="1">
        <v>1030</v>
      </c>
      <c r="I78" s="1" t="s">
        <v>209</v>
      </c>
    </row>
    <row r="79" spans="1:9" x14ac:dyDescent="0.3">
      <c r="A79" s="1" t="s">
        <v>182</v>
      </c>
      <c r="B79" t="s">
        <v>183</v>
      </c>
      <c r="C79" s="1" t="s">
        <v>126</v>
      </c>
      <c r="D79" t="s">
        <v>127</v>
      </c>
      <c r="E79">
        <v>0.1</v>
      </c>
      <c r="F79" s="2">
        <v>80000</v>
      </c>
      <c r="G79" s="2">
        <v>100000</v>
      </c>
      <c r="H79" s="1">
        <v>1020</v>
      </c>
      <c r="I79" s="1" t="s">
        <v>210</v>
      </c>
    </row>
    <row r="80" spans="1:9" x14ac:dyDescent="0.3">
      <c r="A80" s="1" t="s">
        <v>190</v>
      </c>
      <c r="B80" t="s">
        <v>191</v>
      </c>
      <c r="C80" s="1" t="s">
        <v>128</v>
      </c>
      <c r="D80" t="s">
        <v>130</v>
      </c>
      <c r="E80">
        <v>0.1</v>
      </c>
      <c r="F80" s="2">
        <v>150000</v>
      </c>
      <c r="G80" s="2">
        <v>170000</v>
      </c>
      <c r="H80" s="1">
        <v>1030</v>
      </c>
      <c r="I80" s="1" t="s">
        <v>209</v>
      </c>
    </row>
    <row r="81" spans="1:9" x14ac:dyDescent="0.3">
      <c r="A81" s="1" t="s">
        <v>190</v>
      </c>
      <c r="B81" t="s">
        <v>191</v>
      </c>
      <c r="C81" s="1" t="s">
        <v>129</v>
      </c>
      <c r="D81" t="s">
        <v>131</v>
      </c>
      <c r="E81">
        <v>0.1</v>
      </c>
      <c r="F81" s="2">
        <v>50000</v>
      </c>
      <c r="G81" s="2">
        <v>70000</v>
      </c>
      <c r="H81" s="1">
        <v>1030</v>
      </c>
      <c r="I81" s="1" t="s">
        <v>209</v>
      </c>
    </row>
    <row r="82" spans="1:9" x14ac:dyDescent="0.3">
      <c r="A82" s="1" t="s">
        <v>188</v>
      </c>
      <c r="B82" t="s">
        <v>189</v>
      </c>
      <c r="C82" s="1" t="s">
        <v>132</v>
      </c>
      <c r="D82" t="s">
        <v>40</v>
      </c>
      <c r="E82">
        <v>0.1</v>
      </c>
      <c r="F82" s="2">
        <v>150000</v>
      </c>
      <c r="G82" s="2">
        <v>180000</v>
      </c>
      <c r="H82" s="1">
        <v>1030</v>
      </c>
      <c r="I82" s="1" t="s">
        <v>209</v>
      </c>
    </row>
    <row r="83" spans="1:9" x14ac:dyDescent="0.3">
      <c r="A83" s="1" t="s">
        <v>188</v>
      </c>
      <c r="B83" t="s">
        <v>189</v>
      </c>
      <c r="C83" s="1" t="s">
        <v>39</v>
      </c>
      <c r="D83" t="s">
        <v>69</v>
      </c>
      <c r="E83">
        <v>0.1</v>
      </c>
      <c r="F83" s="2">
        <v>100000</v>
      </c>
      <c r="G83" s="2">
        <v>200000</v>
      </c>
      <c r="H83" s="1">
        <v>1040</v>
      </c>
      <c r="I83" s="1" t="s">
        <v>208</v>
      </c>
    </row>
    <row r="84" spans="1:9" x14ac:dyDescent="0.3">
      <c r="A84" t="s">
        <v>133</v>
      </c>
      <c r="B84" t="s">
        <v>137</v>
      </c>
      <c r="C84" s="1" t="s">
        <v>78</v>
      </c>
      <c r="D84" t="s">
        <v>45</v>
      </c>
      <c r="E84">
        <v>1</v>
      </c>
      <c r="F84" s="2">
        <v>60000</v>
      </c>
      <c r="G84" s="2">
        <v>80000</v>
      </c>
      <c r="H84" s="1">
        <v>1040</v>
      </c>
      <c r="I84" s="1" t="s">
        <v>208</v>
      </c>
    </row>
    <row r="85" spans="1:9" x14ac:dyDescent="0.3">
      <c r="A85" t="s">
        <v>134</v>
      </c>
      <c r="B85" t="s">
        <v>138</v>
      </c>
      <c r="C85" s="1" t="s">
        <v>79</v>
      </c>
      <c r="D85" t="s">
        <v>46</v>
      </c>
      <c r="E85">
        <v>1</v>
      </c>
      <c r="F85" s="2">
        <v>60000</v>
      </c>
      <c r="G85" s="2">
        <v>80000</v>
      </c>
      <c r="H85" s="1">
        <v>1040</v>
      </c>
      <c r="I85" s="1" t="s">
        <v>208</v>
      </c>
    </row>
    <row r="86" spans="1:9" x14ac:dyDescent="0.3">
      <c r="A86" t="s">
        <v>135</v>
      </c>
      <c r="B86" t="s">
        <v>139</v>
      </c>
      <c r="C86" s="1" t="s">
        <v>80</v>
      </c>
      <c r="D86" t="s">
        <v>47</v>
      </c>
      <c r="E86">
        <v>1</v>
      </c>
      <c r="F86" s="2">
        <v>60000</v>
      </c>
      <c r="G86" s="2">
        <v>80000</v>
      </c>
      <c r="H86" s="1">
        <v>1040</v>
      </c>
      <c r="I86" s="1" t="s">
        <v>208</v>
      </c>
    </row>
    <row r="87" spans="1:9" x14ac:dyDescent="0.3">
      <c r="A87" t="s">
        <v>136</v>
      </c>
      <c r="B87" t="s">
        <v>140</v>
      </c>
      <c r="C87" s="1" t="s">
        <v>81</v>
      </c>
      <c r="D87" t="s">
        <v>48</v>
      </c>
      <c r="E87">
        <v>1</v>
      </c>
      <c r="F87" s="2">
        <v>60000</v>
      </c>
      <c r="G87" s="2">
        <v>80000</v>
      </c>
      <c r="H87" s="1">
        <v>1040</v>
      </c>
      <c r="I87" s="1" t="s">
        <v>208</v>
      </c>
    </row>
    <row r="88" spans="1:9" x14ac:dyDescent="0.3">
      <c r="A88" t="s">
        <v>62</v>
      </c>
      <c r="B88" t="s">
        <v>141</v>
      </c>
      <c r="C88" s="1" t="s">
        <v>82</v>
      </c>
      <c r="D88" t="s">
        <v>49</v>
      </c>
      <c r="E88">
        <v>1</v>
      </c>
      <c r="F88" s="2">
        <v>60000</v>
      </c>
      <c r="G88" s="2">
        <v>80000</v>
      </c>
      <c r="H88" s="1">
        <v>1040</v>
      </c>
      <c r="I88" s="1" t="s">
        <v>208</v>
      </c>
    </row>
    <row r="89" spans="1:9" x14ac:dyDescent="0.3">
      <c r="A89" t="s">
        <v>64</v>
      </c>
      <c r="B89" t="s">
        <v>142</v>
      </c>
      <c r="C89" s="1" t="s">
        <v>83</v>
      </c>
      <c r="D89" t="s">
        <v>50</v>
      </c>
      <c r="E89">
        <v>1</v>
      </c>
      <c r="F89" s="2">
        <v>60000</v>
      </c>
      <c r="G89" s="2">
        <v>80000</v>
      </c>
      <c r="H89" s="1">
        <v>1040</v>
      </c>
      <c r="I89" s="1" t="s">
        <v>208</v>
      </c>
    </row>
    <row r="90" spans="1:9" x14ac:dyDescent="0.3">
      <c r="A90" t="s">
        <v>133</v>
      </c>
      <c r="B90" t="s">
        <v>137</v>
      </c>
      <c r="C90" s="1" t="s">
        <v>84</v>
      </c>
      <c r="D90" t="s">
        <v>51</v>
      </c>
      <c r="E90">
        <v>1</v>
      </c>
      <c r="F90" s="2">
        <v>60000</v>
      </c>
      <c r="G90" s="2">
        <v>80000</v>
      </c>
      <c r="H90" s="1">
        <v>1040</v>
      </c>
      <c r="I90" s="1" t="s">
        <v>208</v>
      </c>
    </row>
    <row r="91" spans="1:9" x14ac:dyDescent="0.3">
      <c r="A91" t="s">
        <v>134</v>
      </c>
      <c r="B91" t="s">
        <v>138</v>
      </c>
      <c r="C91" s="1" t="s">
        <v>85</v>
      </c>
      <c r="D91" t="s">
        <v>52</v>
      </c>
      <c r="E91">
        <v>1</v>
      </c>
      <c r="F91" s="2">
        <v>60000</v>
      </c>
      <c r="G91" s="2">
        <v>80000</v>
      </c>
      <c r="H91" s="1">
        <v>1040</v>
      </c>
      <c r="I91" s="1" t="s">
        <v>208</v>
      </c>
    </row>
    <row r="92" spans="1:9" x14ac:dyDescent="0.3">
      <c r="A92" t="s">
        <v>135</v>
      </c>
      <c r="B92" t="s">
        <v>139</v>
      </c>
      <c r="C92" s="1" t="s">
        <v>86</v>
      </c>
      <c r="D92" t="s">
        <v>53</v>
      </c>
      <c r="E92">
        <v>1</v>
      </c>
      <c r="F92" s="2">
        <v>60000</v>
      </c>
      <c r="G92" s="2">
        <v>80000</v>
      </c>
      <c r="H92" s="1">
        <v>1040</v>
      </c>
      <c r="I92" s="1" t="s">
        <v>208</v>
      </c>
    </row>
    <row r="93" spans="1:9" x14ac:dyDescent="0.3">
      <c r="A93" t="s">
        <v>136</v>
      </c>
      <c r="B93" t="s">
        <v>140</v>
      </c>
      <c r="C93" s="1" t="s">
        <v>87</v>
      </c>
      <c r="D93" t="s">
        <v>54</v>
      </c>
      <c r="E93">
        <v>1</v>
      </c>
      <c r="F93" s="2">
        <v>60000</v>
      </c>
      <c r="G93" s="2">
        <v>80000</v>
      </c>
      <c r="H93" s="1">
        <v>1040</v>
      </c>
      <c r="I93" s="1" t="s">
        <v>208</v>
      </c>
    </row>
    <row r="94" spans="1:9" x14ac:dyDescent="0.3">
      <c r="A94" t="s">
        <v>62</v>
      </c>
      <c r="B94" t="s">
        <v>141</v>
      </c>
      <c r="C94" s="1" t="s">
        <v>88</v>
      </c>
      <c r="D94" t="s">
        <v>55</v>
      </c>
      <c r="E94">
        <v>1</v>
      </c>
      <c r="F94" s="2">
        <v>60000</v>
      </c>
      <c r="G94" s="2">
        <v>80000</v>
      </c>
      <c r="H94" s="1">
        <v>1040</v>
      </c>
      <c r="I94" s="1" t="s">
        <v>208</v>
      </c>
    </row>
    <row r="95" spans="1:9" x14ac:dyDescent="0.3">
      <c r="A95" s="1" t="s">
        <v>58</v>
      </c>
      <c r="B95" t="s">
        <v>60</v>
      </c>
      <c r="C95" s="1" t="s">
        <v>196</v>
      </c>
      <c r="D95" t="s">
        <v>63</v>
      </c>
      <c r="E95">
        <v>1</v>
      </c>
      <c r="F95" s="2">
        <v>60000</v>
      </c>
      <c r="G95" s="2">
        <v>80000</v>
      </c>
      <c r="H95" s="1">
        <v>1050</v>
      </c>
      <c r="I95" s="1" t="s">
        <v>208</v>
      </c>
    </row>
    <row r="96" spans="1:9" x14ac:dyDescent="0.3">
      <c r="A96" s="1" t="s">
        <v>58</v>
      </c>
      <c r="B96" t="s">
        <v>60</v>
      </c>
      <c r="C96" s="1" t="s">
        <v>196</v>
      </c>
      <c r="D96" t="s">
        <v>63</v>
      </c>
      <c r="E96">
        <v>1</v>
      </c>
      <c r="F96" s="2">
        <v>60000</v>
      </c>
      <c r="G96" s="2">
        <v>80000</v>
      </c>
      <c r="H96" s="1">
        <v>1050</v>
      </c>
      <c r="I96" s="1" t="s">
        <v>208</v>
      </c>
    </row>
    <row r="97" spans="1:9" x14ac:dyDescent="0.3">
      <c r="A97" s="1" t="s">
        <v>58</v>
      </c>
      <c r="B97" t="s">
        <v>60</v>
      </c>
      <c r="C97" s="1" t="s">
        <v>196</v>
      </c>
      <c r="D97" t="s">
        <v>63</v>
      </c>
      <c r="E97">
        <v>1</v>
      </c>
      <c r="F97" s="2">
        <v>60000</v>
      </c>
      <c r="G97" s="2">
        <v>80000</v>
      </c>
      <c r="H97" s="1">
        <v>1050</v>
      </c>
      <c r="I97" s="1" t="s">
        <v>208</v>
      </c>
    </row>
    <row r="98" spans="1:9" x14ac:dyDescent="0.3">
      <c r="A98" s="1" t="s">
        <v>58</v>
      </c>
      <c r="B98" t="s">
        <v>60</v>
      </c>
      <c r="C98" s="1" t="s">
        <v>196</v>
      </c>
      <c r="D98" t="s">
        <v>63</v>
      </c>
      <c r="E98">
        <v>1</v>
      </c>
      <c r="F98" s="2">
        <v>60000</v>
      </c>
      <c r="G98" s="2">
        <v>80000</v>
      </c>
      <c r="H98" s="1">
        <v>1050</v>
      </c>
      <c r="I98" s="1" t="s">
        <v>208</v>
      </c>
    </row>
    <row r="99" spans="1:9" x14ac:dyDescent="0.3">
      <c r="A99" s="1" t="s">
        <v>58</v>
      </c>
      <c r="B99" t="s">
        <v>60</v>
      </c>
      <c r="C99" s="1" t="s">
        <v>196</v>
      </c>
      <c r="D99" t="s">
        <v>63</v>
      </c>
      <c r="E99">
        <v>1</v>
      </c>
      <c r="F99" s="2">
        <v>60000</v>
      </c>
      <c r="G99" s="2">
        <v>80000</v>
      </c>
      <c r="H99" s="1">
        <v>1050</v>
      </c>
      <c r="I99" s="1" t="s">
        <v>208</v>
      </c>
    </row>
    <row r="100" spans="1:9" x14ac:dyDescent="0.3">
      <c r="A100" s="1" t="s">
        <v>58</v>
      </c>
      <c r="B100" t="s">
        <v>60</v>
      </c>
      <c r="C100" s="1" t="s">
        <v>196</v>
      </c>
      <c r="D100" t="s">
        <v>63</v>
      </c>
      <c r="E100">
        <v>1</v>
      </c>
      <c r="F100" s="2">
        <v>60000</v>
      </c>
      <c r="G100" s="2">
        <v>80000</v>
      </c>
      <c r="H100" s="1">
        <v>1050</v>
      </c>
      <c r="I100" s="1" t="s">
        <v>208</v>
      </c>
    </row>
    <row r="101" spans="1:9" x14ac:dyDescent="0.3">
      <c r="A101" s="1" t="s">
        <v>58</v>
      </c>
      <c r="B101" t="s">
        <v>60</v>
      </c>
      <c r="C101" s="1" t="s">
        <v>196</v>
      </c>
      <c r="D101" t="s">
        <v>63</v>
      </c>
      <c r="E101">
        <v>1</v>
      </c>
      <c r="F101" s="2">
        <v>60000</v>
      </c>
      <c r="G101" s="2">
        <v>80000</v>
      </c>
      <c r="H101" s="1">
        <v>1050</v>
      </c>
      <c r="I101" s="1" t="s">
        <v>208</v>
      </c>
    </row>
    <row r="102" spans="1:9" x14ac:dyDescent="0.3">
      <c r="A102" s="1" t="s">
        <v>58</v>
      </c>
      <c r="B102" t="s">
        <v>60</v>
      </c>
      <c r="C102" s="1" t="s">
        <v>196</v>
      </c>
      <c r="D102" t="s">
        <v>63</v>
      </c>
      <c r="E102">
        <v>1</v>
      </c>
      <c r="F102" s="2">
        <v>60000</v>
      </c>
      <c r="G102" s="2">
        <v>80000</v>
      </c>
      <c r="H102" s="1">
        <v>1050</v>
      </c>
      <c r="I102" s="1" t="s">
        <v>208</v>
      </c>
    </row>
    <row r="103" spans="1:9" x14ac:dyDescent="0.3">
      <c r="A103" s="1" t="s">
        <v>59</v>
      </c>
      <c r="B103" t="s">
        <v>61</v>
      </c>
      <c r="C103" s="1" t="s">
        <v>29</v>
      </c>
      <c r="D103" t="s">
        <v>65</v>
      </c>
      <c r="E103">
        <v>1</v>
      </c>
      <c r="F103" s="2">
        <v>60000</v>
      </c>
      <c r="G103" s="2">
        <v>80000</v>
      </c>
      <c r="H103" s="1">
        <v>1050</v>
      </c>
      <c r="I103" s="1" t="s">
        <v>208</v>
      </c>
    </row>
    <row r="104" spans="1:9" x14ac:dyDescent="0.3">
      <c r="A104" s="1" t="s">
        <v>59</v>
      </c>
      <c r="B104" t="s">
        <v>61</v>
      </c>
      <c r="C104" s="1" t="s">
        <v>29</v>
      </c>
      <c r="D104" t="s">
        <v>65</v>
      </c>
      <c r="E104">
        <v>1</v>
      </c>
      <c r="F104" s="2">
        <v>60000</v>
      </c>
      <c r="G104" s="2">
        <v>80000</v>
      </c>
      <c r="H104" s="1">
        <v>1050</v>
      </c>
      <c r="I104" s="1" t="s">
        <v>208</v>
      </c>
    </row>
    <row r="105" spans="1:9" x14ac:dyDescent="0.3">
      <c r="A105" s="1" t="s">
        <v>59</v>
      </c>
      <c r="B105" t="s">
        <v>61</v>
      </c>
      <c r="C105" s="1" t="s">
        <v>29</v>
      </c>
      <c r="D105" t="s">
        <v>65</v>
      </c>
      <c r="E105">
        <v>1</v>
      </c>
      <c r="F105" s="2">
        <v>60000</v>
      </c>
      <c r="G105" s="2">
        <v>80000</v>
      </c>
      <c r="H105" s="1">
        <v>1050</v>
      </c>
      <c r="I105" s="1" t="s">
        <v>208</v>
      </c>
    </row>
    <row r="106" spans="1:9" x14ac:dyDescent="0.3">
      <c r="A106" s="1" t="s">
        <v>184</v>
      </c>
      <c r="B106" t="s">
        <v>185</v>
      </c>
      <c r="C106" s="1" t="s">
        <v>33</v>
      </c>
      <c r="D106" t="s">
        <v>66</v>
      </c>
      <c r="E106">
        <v>0.1</v>
      </c>
      <c r="F106" s="2">
        <v>1000000</v>
      </c>
      <c r="G106" s="2">
        <v>1500000</v>
      </c>
      <c r="H106" s="1">
        <v>1040</v>
      </c>
      <c r="I106" s="1" t="s">
        <v>208</v>
      </c>
    </row>
    <row r="107" spans="1:9" x14ac:dyDescent="0.3">
      <c r="A107" s="1" t="s">
        <v>68</v>
      </c>
      <c r="B107" t="s">
        <v>89</v>
      </c>
      <c r="C107" s="1" t="s">
        <v>72</v>
      </c>
      <c r="D107" t="s">
        <v>24</v>
      </c>
      <c r="E107">
        <v>0.1</v>
      </c>
      <c r="F107" s="2">
        <v>1000000</v>
      </c>
      <c r="G107" s="2">
        <v>1500000</v>
      </c>
      <c r="H107" s="1">
        <v>1050</v>
      </c>
      <c r="I107" s="1" t="s">
        <v>208</v>
      </c>
    </row>
    <row r="108" spans="1:9" x14ac:dyDescent="0.3">
      <c r="A108" s="1" t="s">
        <v>143</v>
      </c>
      <c r="B108" t="s">
        <v>145</v>
      </c>
      <c r="C108" s="1" t="s">
        <v>182</v>
      </c>
      <c r="D108" t="s">
        <v>183</v>
      </c>
      <c r="E108">
        <v>0.1</v>
      </c>
      <c r="F108" s="2">
        <v>50000</v>
      </c>
      <c r="G108" s="2">
        <v>60000</v>
      </c>
      <c r="H108" s="1">
        <v>1030</v>
      </c>
      <c r="I108" s="1" t="s">
        <v>209</v>
      </c>
    </row>
    <row r="109" spans="1:9" x14ac:dyDescent="0.3">
      <c r="A109" s="1" t="s">
        <v>144</v>
      </c>
      <c r="B109" t="s">
        <v>146</v>
      </c>
      <c r="C109" s="1" t="s">
        <v>190</v>
      </c>
      <c r="D109" t="s">
        <v>191</v>
      </c>
      <c r="E109">
        <v>0.1</v>
      </c>
      <c r="F109" s="2">
        <v>25000</v>
      </c>
      <c r="G109" s="2">
        <v>45000</v>
      </c>
      <c r="H109" s="1">
        <v>1030</v>
      </c>
      <c r="I109" s="1" t="s">
        <v>209</v>
      </c>
    </row>
    <row r="110" spans="1:9" x14ac:dyDescent="0.3">
      <c r="A110" s="1" t="s">
        <v>147</v>
      </c>
      <c r="B110" t="s">
        <v>148</v>
      </c>
      <c r="C110" s="1" t="s">
        <v>182</v>
      </c>
      <c r="D110" t="s">
        <v>183</v>
      </c>
      <c r="E110">
        <v>0.1</v>
      </c>
      <c r="F110" s="2">
        <v>80000</v>
      </c>
      <c r="G110" s="2">
        <v>100000</v>
      </c>
      <c r="H110" s="1">
        <v>1020</v>
      </c>
      <c r="I110" s="1" t="s">
        <v>210</v>
      </c>
    </row>
    <row r="111" spans="1:9" x14ac:dyDescent="0.3">
      <c r="A111" s="1" t="s">
        <v>41</v>
      </c>
      <c r="B111" t="s">
        <v>149</v>
      </c>
      <c r="C111" s="1" t="s">
        <v>190</v>
      </c>
      <c r="D111" t="s">
        <v>191</v>
      </c>
      <c r="E111">
        <v>0.1</v>
      </c>
      <c r="F111" s="2">
        <v>150000</v>
      </c>
      <c r="G111" s="2">
        <v>170000</v>
      </c>
      <c r="H111" s="1">
        <v>1030</v>
      </c>
      <c r="I111" s="1" t="s">
        <v>209</v>
      </c>
    </row>
    <row r="112" spans="1:9" x14ac:dyDescent="0.3">
      <c r="A112" s="1" t="s">
        <v>35</v>
      </c>
      <c r="B112" t="s">
        <v>150</v>
      </c>
      <c r="C112" s="1" t="s">
        <v>190</v>
      </c>
      <c r="D112" t="s">
        <v>191</v>
      </c>
      <c r="E112">
        <v>0.1</v>
      </c>
      <c r="F112" s="2">
        <v>50000</v>
      </c>
      <c r="G112" s="2">
        <v>70000</v>
      </c>
      <c r="H112" s="1">
        <v>1030</v>
      </c>
      <c r="I112" s="1" t="s">
        <v>209</v>
      </c>
    </row>
    <row r="113" spans="1:9" x14ac:dyDescent="0.3">
      <c r="A113" s="1" t="s">
        <v>151</v>
      </c>
      <c r="B113" t="s">
        <v>42</v>
      </c>
      <c r="C113" s="1" t="s">
        <v>188</v>
      </c>
      <c r="D113" t="s">
        <v>189</v>
      </c>
      <c r="E113">
        <v>0.1</v>
      </c>
      <c r="F113" s="2">
        <v>150000</v>
      </c>
      <c r="G113" s="2">
        <v>180000</v>
      </c>
      <c r="H113" s="1">
        <v>1030</v>
      </c>
      <c r="I113" s="1" t="s">
        <v>209</v>
      </c>
    </row>
    <row r="114" spans="1:9" x14ac:dyDescent="0.3">
      <c r="A114" t="s">
        <v>152</v>
      </c>
      <c r="B114" t="s">
        <v>155</v>
      </c>
      <c r="C114" s="1" t="s">
        <v>184</v>
      </c>
      <c r="D114" t="s">
        <v>185</v>
      </c>
      <c r="E114">
        <v>0.1</v>
      </c>
      <c r="F114" s="2">
        <v>400000</v>
      </c>
      <c r="G114" s="2">
        <v>500000</v>
      </c>
      <c r="H114" s="1">
        <v>1040</v>
      </c>
      <c r="I114" s="1" t="s">
        <v>208</v>
      </c>
    </row>
    <row r="115" spans="1:9" x14ac:dyDescent="0.3">
      <c r="A115" t="s">
        <v>153</v>
      </c>
      <c r="B115" t="s">
        <v>156</v>
      </c>
      <c r="C115" s="1" t="s">
        <v>184</v>
      </c>
      <c r="D115" t="s">
        <v>185</v>
      </c>
      <c r="E115">
        <v>0.1</v>
      </c>
      <c r="F115" s="2">
        <v>158000</v>
      </c>
      <c r="G115" s="2">
        <v>190000</v>
      </c>
      <c r="H115" s="1">
        <v>1040</v>
      </c>
      <c r="I115" s="1" t="s">
        <v>208</v>
      </c>
    </row>
    <row r="116" spans="1:9" x14ac:dyDescent="0.3">
      <c r="A116" t="s">
        <v>154</v>
      </c>
      <c r="B116" t="s">
        <v>157</v>
      </c>
      <c r="C116" s="1" t="s">
        <v>184</v>
      </c>
      <c r="D116" t="s">
        <v>185</v>
      </c>
      <c r="E116">
        <v>0.1</v>
      </c>
      <c r="F116" s="2">
        <v>300000</v>
      </c>
      <c r="G116" s="2">
        <v>350000</v>
      </c>
      <c r="H116" s="1">
        <v>1040</v>
      </c>
      <c r="I116" s="1" t="s">
        <v>208</v>
      </c>
    </row>
    <row r="117" spans="1:9" x14ac:dyDescent="0.3">
      <c r="A117" s="1" t="s">
        <v>106</v>
      </c>
      <c r="B117" t="s">
        <v>158</v>
      </c>
      <c r="C117" s="1" t="s">
        <v>184</v>
      </c>
      <c r="D117" t="s">
        <v>185</v>
      </c>
      <c r="E117">
        <v>0.1</v>
      </c>
      <c r="F117" s="2">
        <v>10000</v>
      </c>
      <c r="G117" s="2">
        <v>20000</v>
      </c>
      <c r="H117" s="1">
        <v>1020</v>
      </c>
      <c r="I117" s="1" t="s">
        <v>210</v>
      </c>
    </row>
    <row r="118" spans="1:9" x14ac:dyDescent="0.3">
      <c r="A118" t="s">
        <v>159</v>
      </c>
      <c r="B118" s="6" t="s">
        <v>168</v>
      </c>
      <c r="C118" s="1" t="s">
        <v>184</v>
      </c>
      <c r="D118" t="s">
        <v>185</v>
      </c>
      <c r="E118">
        <v>0.1</v>
      </c>
      <c r="F118" s="2">
        <v>500000</v>
      </c>
      <c r="G118" s="2">
        <v>600000</v>
      </c>
      <c r="H118" s="1">
        <v>1020</v>
      </c>
      <c r="I118" s="1" t="s">
        <v>210</v>
      </c>
    </row>
    <row r="119" spans="1:9" x14ac:dyDescent="0.3">
      <c r="A119" t="s">
        <v>160</v>
      </c>
      <c r="B119" t="s">
        <v>107</v>
      </c>
      <c r="C119" s="1" t="s">
        <v>184</v>
      </c>
      <c r="D119" t="s">
        <v>185</v>
      </c>
      <c r="E119">
        <v>0.1</v>
      </c>
      <c r="F119" s="2">
        <v>80000</v>
      </c>
      <c r="G119" s="2">
        <v>100000</v>
      </c>
      <c r="H119" s="1">
        <v>1020</v>
      </c>
      <c r="I119" s="1" t="s">
        <v>210</v>
      </c>
    </row>
    <row r="120" spans="1:9" x14ac:dyDescent="0.3">
      <c r="A120" t="s">
        <v>98</v>
      </c>
      <c r="B120" t="s">
        <v>169</v>
      </c>
      <c r="C120" s="1" t="s">
        <v>186</v>
      </c>
      <c r="D120" t="s">
        <v>187</v>
      </c>
      <c r="E120">
        <v>0.1</v>
      </c>
      <c r="F120" s="2">
        <v>10000</v>
      </c>
      <c r="G120" s="2">
        <v>15000</v>
      </c>
      <c r="H120" s="1">
        <v>1010</v>
      </c>
      <c r="I120" s="1" t="s">
        <v>210</v>
      </c>
    </row>
    <row r="121" spans="1:9" x14ac:dyDescent="0.3">
      <c r="A121" t="s">
        <v>96</v>
      </c>
      <c r="B121" t="s">
        <v>170</v>
      </c>
      <c r="C121" s="1" t="s">
        <v>184</v>
      </c>
      <c r="D121" t="s">
        <v>185</v>
      </c>
      <c r="E121">
        <v>0.1</v>
      </c>
      <c r="F121" s="2">
        <v>70000</v>
      </c>
      <c r="G121" s="2">
        <v>80000</v>
      </c>
      <c r="H121" s="1">
        <v>1020</v>
      </c>
      <c r="I121" s="1" t="s">
        <v>210</v>
      </c>
    </row>
    <row r="122" spans="1:9" x14ac:dyDescent="0.3">
      <c r="A122" t="s">
        <v>161</v>
      </c>
      <c r="B122" t="s">
        <v>99</v>
      </c>
      <c r="C122" s="1" t="s">
        <v>186</v>
      </c>
      <c r="D122" t="s">
        <v>187</v>
      </c>
      <c r="E122">
        <v>0.1</v>
      </c>
      <c r="F122" s="2">
        <v>2000</v>
      </c>
      <c r="G122" s="2">
        <v>3000</v>
      </c>
      <c r="H122" s="1">
        <v>1010</v>
      </c>
      <c r="I122" s="1" t="s">
        <v>210</v>
      </c>
    </row>
    <row r="123" spans="1:9" x14ac:dyDescent="0.3">
      <c r="A123" t="s">
        <v>100</v>
      </c>
      <c r="B123" t="s">
        <v>97</v>
      </c>
      <c r="C123" s="1" t="s">
        <v>184</v>
      </c>
      <c r="D123" t="s">
        <v>185</v>
      </c>
      <c r="E123">
        <v>0.1</v>
      </c>
      <c r="F123" s="2">
        <v>30000</v>
      </c>
      <c r="G123" s="2">
        <v>70000</v>
      </c>
      <c r="H123" s="1">
        <v>1020</v>
      </c>
      <c r="I123" s="1" t="s">
        <v>210</v>
      </c>
    </row>
    <row r="124" spans="1:9" x14ac:dyDescent="0.3">
      <c r="A124" t="s">
        <v>162</v>
      </c>
      <c r="B124" t="s">
        <v>171</v>
      </c>
      <c r="C124" s="1" t="s">
        <v>184</v>
      </c>
      <c r="D124" t="s">
        <v>185</v>
      </c>
      <c r="E124">
        <v>0.1</v>
      </c>
      <c r="F124" s="2">
        <v>50000</v>
      </c>
      <c r="G124" s="2">
        <v>80000</v>
      </c>
      <c r="H124" s="1">
        <v>1010</v>
      </c>
      <c r="I124" s="1" t="s">
        <v>210</v>
      </c>
    </row>
    <row r="125" spans="1:9" x14ac:dyDescent="0.3">
      <c r="A125" t="s">
        <v>163</v>
      </c>
      <c r="B125" t="s">
        <v>101</v>
      </c>
      <c r="C125" s="1" t="s">
        <v>184</v>
      </c>
      <c r="D125" t="s">
        <v>185</v>
      </c>
      <c r="E125">
        <v>0.1</v>
      </c>
      <c r="F125" s="2">
        <v>50000</v>
      </c>
      <c r="G125" s="2">
        <v>70000</v>
      </c>
      <c r="H125" s="1">
        <v>1010</v>
      </c>
      <c r="I125" s="1" t="s">
        <v>208</v>
      </c>
    </row>
    <row r="126" spans="1:9" x14ac:dyDescent="0.3">
      <c r="A126" t="s">
        <v>164</v>
      </c>
      <c r="B126" t="s">
        <v>172</v>
      </c>
      <c r="C126" s="1" t="s">
        <v>186</v>
      </c>
      <c r="D126" t="s">
        <v>187</v>
      </c>
      <c r="E126">
        <v>0.1</v>
      </c>
      <c r="F126" s="2">
        <v>50</v>
      </c>
      <c r="G126" s="2">
        <v>100</v>
      </c>
      <c r="H126" s="1">
        <v>1010</v>
      </c>
      <c r="I126" s="1" t="s">
        <v>210</v>
      </c>
    </row>
    <row r="127" spans="1:9" x14ac:dyDescent="0.3">
      <c r="A127" t="s">
        <v>165</v>
      </c>
      <c r="B127" t="s">
        <v>173</v>
      </c>
      <c r="C127" s="1" t="s">
        <v>186</v>
      </c>
      <c r="D127" t="s">
        <v>187</v>
      </c>
      <c r="E127">
        <v>0.1</v>
      </c>
      <c r="F127" s="2">
        <v>4000</v>
      </c>
      <c r="G127" s="2">
        <v>8000</v>
      </c>
      <c r="H127" s="1">
        <v>1010</v>
      </c>
      <c r="I127" s="1" t="s">
        <v>210</v>
      </c>
    </row>
    <row r="128" spans="1:9" x14ac:dyDescent="0.3">
      <c r="A128" t="s">
        <v>166</v>
      </c>
      <c r="B128" t="s">
        <v>174</v>
      </c>
      <c r="C128" s="1" t="s">
        <v>186</v>
      </c>
      <c r="D128" t="s">
        <v>187</v>
      </c>
      <c r="E128">
        <v>0.1</v>
      </c>
      <c r="F128" s="2">
        <v>2000</v>
      </c>
      <c r="G128" s="2">
        <v>3000</v>
      </c>
      <c r="H128" s="1">
        <v>1010</v>
      </c>
      <c r="I128" s="1" t="s">
        <v>210</v>
      </c>
    </row>
    <row r="129" spans="1:9" x14ac:dyDescent="0.3">
      <c r="A129" t="s">
        <v>167</v>
      </c>
      <c r="B129" t="s">
        <v>175</v>
      </c>
      <c r="C129" s="1" t="s">
        <v>188</v>
      </c>
      <c r="D129" t="s">
        <v>189</v>
      </c>
      <c r="E129">
        <v>0.1</v>
      </c>
      <c r="F129" s="2">
        <v>4000</v>
      </c>
      <c r="G129" s="2">
        <v>6000</v>
      </c>
      <c r="H129" s="1">
        <v>1010</v>
      </c>
      <c r="I129" s="1" t="s">
        <v>210</v>
      </c>
    </row>
    <row r="130" spans="1:9" x14ac:dyDescent="0.3">
      <c r="A130" t="s">
        <v>176</v>
      </c>
      <c r="B130" t="s">
        <v>177</v>
      </c>
      <c r="C130" s="1" t="s">
        <v>184</v>
      </c>
      <c r="D130" t="s">
        <v>185</v>
      </c>
      <c r="E130">
        <v>0.1</v>
      </c>
      <c r="F130" s="2">
        <v>200000</v>
      </c>
      <c r="G130" s="2">
        <v>250000</v>
      </c>
      <c r="H130" s="1">
        <v>1040</v>
      </c>
      <c r="I130" s="1" t="s">
        <v>209</v>
      </c>
    </row>
    <row r="131" spans="1:9" x14ac:dyDescent="0.3">
      <c r="A131" t="s">
        <v>178</v>
      </c>
      <c r="B131" t="s">
        <v>179</v>
      </c>
      <c r="C131" s="1" t="s">
        <v>184</v>
      </c>
      <c r="D131" t="s">
        <v>185</v>
      </c>
      <c r="E131">
        <v>0.1</v>
      </c>
      <c r="F131" s="2">
        <v>700000</v>
      </c>
      <c r="G131" s="2">
        <v>900000</v>
      </c>
      <c r="H131" s="1">
        <v>1020</v>
      </c>
      <c r="I131" s="1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BAF5-D404-4BC5-8301-1C2D9D10AAF7}">
  <dimension ref="A1:E5"/>
  <sheetViews>
    <sheetView workbookViewId="0">
      <selection activeCell="H17" sqref="H17"/>
    </sheetView>
  </sheetViews>
  <sheetFormatPr defaultRowHeight="14.4" x14ac:dyDescent="0.3"/>
  <cols>
    <col min="2" max="2" width="23.5546875" bestFit="1" customWidth="1"/>
    <col min="5" max="5" width="10.109375" bestFit="1" customWidth="1"/>
  </cols>
  <sheetData>
    <row r="1" spans="1:5" x14ac:dyDescent="0.3">
      <c r="A1">
        <v>1010</v>
      </c>
      <c r="B1" s="2" t="s">
        <v>202</v>
      </c>
      <c r="D1" s="1" t="s">
        <v>208</v>
      </c>
      <c r="E1" t="s">
        <v>211</v>
      </c>
    </row>
    <row r="2" spans="1:5" x14ac:dyDescent="0.3">
      <c r="A2">
        <v>1020</v>
      </c>
      <c r="B2" s="2" t="s">
        <v>203</v>
      </c>
      <c r="D2" s="1" t="s">
        <v>209</v>
      </c>
      <c r="E2" t="s">
        <v>212</v>
      </c>
    </row>
    <row r="3" spans="1:5" x14ac:dyDescent="0.3">
      <c r="A3">
        <v>1030</v>
      </c>
      <c r="B3" s="2" t="s">
        <v>204</v>
      </c>
      <c r="D3" s="1" t="s">
        <v>210</v>
      </c>
      <c r="E3" t="s">
        <v>213</v>
      </c>
    </row>
    <row r="4" spans="1:5" x14ac:dyDescent="0.3">
      <c r="A4">
        <v>1040</v>
      </c>
      <c r="B4" s="2" t="s">
        <v>206</v>
      </c>
      <c r="D4" s="1"/>
    </row>
    <row r="5" spans="1:5" x14ac:dyDescent="0.3">
      <c r="A5">
        <v>1050</v>
      </c>
      <c r="B5" s="2" t="s">
        <v>205</v>
      </c>
      <c r="D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accounting_manual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Maggioni</dc:creator>
  <cp:lastModifiedBy>Luciano Maggioni</cp:lastModifiedBy>
  <dcterms:created xsi:type="dcterms:W3CDTF">2022-05-07T17:35:21Z</dcterms:created>
  <dcterms:modified xsi:type="dcterms:W3CDTF">2022-05-16T21:11:25Z</dcterms:modified>
</cp:coreProperties>
</file>