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176996\Downloads\"/>
    </mc:Choice>
  </mc:AlternateContent>
  <xr:revisionPtr revIDLastSave="0" documentId="13_ncr:1_{478CD222-F2B8-4E12-A362-3FB1177461D7}" xr6:coauthVersionLast="47" xr6:coauthVersionMax="47" xr10:uidLastSave="{00000000-0000-0000-0000-000000000000}"/>
  <bookViews>
    <workbookView xWindow="-108" yWindow="-108" windowWidth="23256" windowHeight="12456" xr2:uid="{00000000-000D-0000-FFFF-FFFF00000000}"/>
  </bookViews>
  <sheets>
    <sheet name="Organizzazione progetto." sheetId="11" r:id="rId1"/>
    <sheet name="About" sheetId="12" r:id="rId2"/>
  </sheets>
  <definedNames>
    <definedName name="Display_Week">'Organizzazione progetto.'!$Q$2</definedName>
    <definedName name="Project_Start">'Organizzazione progetto.'!$Q$1</definedName>
    <definedName name="task_end" localSheetId="0">'Organizzazione progetto.'!$F1</definedName>
    <definedName name="task_progress" localSheetId="0">'Organizzazione progetto.'!$D1</definedName>
    <definedName name="task_start" localSheetId="0">'Organizzazione progetto.'!$E1</definedName>
    <definedName name="_xlnm.Print_Titles" localSheetId="0">'Organizzazione progetto.'!$7:$9</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7" i="11" l="1"/>
  <c r="E38" i="11"/>
  <c r="F38" i="11" s="1"/>
  <c r="E37" i="11"/>
  <c r="F36" i="11"/>
  <c r="F35" i="11"/>
  <c r="F34" i="11"/>
  <c r="E34" i="11"/>
  <c r="F32" i="11"/>
  <c r="E32" i="11"/>
  <c r="E31" i="11"/>
  <c r="E30" i="11"/>
  <c r="F29" i="11"/>
  <c r="E29" i="11"/>
  <c r="E27" i="11"/>
  <c r="E26" i="11"/>
  <c r="F22" i="11"/>
  <c r="F24" i="11"/>
  <c r="F23" i="11"/>
  <c r="F20" i="11"/>
  <c r="E20" i="11"/>
  <c r="H10" i="11"/>
  <c r="E12" i="11" l="1"/>
  <c r="F26" i="11" l="1"/>
  <c r="E28" i="11" s="1"/>
  <c r="F12" i="11"/>
  <c r="E13" i="11" s="1"/>
  <c r="E18" i="11" s="1"/>
  <c r="I8" i="11"/>
  <c r="H11" i="11"/>
  <c r="F18" i="11" l="1"/>
  <c r="F27" i="11"/>
  <c r="H25" i="11" s="1"/>
  <c r="E35" i="11"/>
  <c r="H12" i="11"/>
  <c r="F28" i="11"/>
  <c r="F13" i="11"/>
  <c r="I9" i="11"/>
  <c r="E21" i="11" l="1"/>
  <c r="E36" i="11"/>
  <c r="F31" i="11"/>
  <c r="H13" i="11"/>
  <c r="H26" i="11"/>
  <c r="F21" i="11"/>
  <c r="H18" i="11"/>
  <c r="F14" i="11"/>
  <c r="J8" i="11"/>
  <c r="K8" i="11" s="1"/>
  <c r="L8" i="11" s="1"/>
  <c r="M8" i="11" s="1"/>
  <c r="N8" i="11" s="1"/>
  <c r="O8" i="11" s="1"/>
  <c r="P8" i="11" s="1"/>
  <c r="I7" i="11"/>
  <c r="H31" i="11" l="1"/>
  <c r="H16" i="11"/>
  <c r="H17" i="11"/>
  <c r="H38" i="11"/>
  <c r="F30" i="11"/>
  <c r="H19" i="11"/>
  <c r="E22" i="11"/>
  <c r="E23" i="11" s="1"/>
  <c r="E24" i="11" s="1"/>
  <c r="H14" i="11"/>
  <c r="F15" i="11"/>
  <c r="H15" i="11" s="1"/>
  <c r="P7" i="11"/>
  <c r="Q8" i="11"/>
  <c r="R8" i="11" s="1"/>
  <c r="S8" i="11" s="1"/>
  <c r="T8" i="11" s="1"/>
  <c r="U8" i="11" s="1"/>
  <c r="V8" i="11" s="1"/>
  <c r="W8" i="11" s="1"/>
  <c r="J9" i="11"/>
  <c r="H29" i="11" l="1"/>
  <c r="H30" i="11"/>
  <c r="H36" i="11"/>
  <c r="H37" i="11"/>
  <c r="H24" i="11"/>
  <c r="H27" i="11"/>
  <c r="H28" i="11"/>
  <c r="H34" i="11"/>
  <c r="H35" i="11"/>
  <c r="H20" i="11"/>
  <c r="W7" i="11"/>
  <c r="X8" i="11"/>
  <c r="Y8" i="11" s="1"/>
  <c r="Z8" i="11" s="1"/>
  <c r="AA8" i="11" s="1"/>
  <c r="AB8" i="11" s="1"/>
  <c r="AC8" i="11" s="1"/>
  <c r="AD8" i="11" s="1"/>
  <c r="K9" i="11"/>
  <c r="H21" i="11" l="1"/>
  <c r="H22" i="11"/>
  <c r="H23" i="11"/>
  <c r="AE8" i="11"/>
  <c r="AF8" i="11" s="1"/>
  <c r="AG8" i="11" s="1"/>
  <c r="AH8" i="11" s="1"/>
  <c r="AI8" i="11" s="1"/>
  <c r="AJ8" i="11" s="1"/>
  <c r="AD7" i="11"/>
  <c r="L9" i="11"/>
  <c r="AK8" i="11" l="1"/>
  <c r="AL8" i="11" s="1"/>
  <c r="AM8" i="11" s="1"/>
  <c r="AN8" i="11" s="1"/>
  <c r="AO8" i="11" s="1"/>
  <c r="AP8" i="11" s="1"/>
  <c r="AQ8" i="11" s="1"/>
  <c r="M9" i="11"/>
  <c r="AR8" i="11" l="1"/>
  <c r="AS8" i="11" s="1"/>
  <c r="AK7" i="11"/>
  <c r="N9" i="11"/>
  <c r="AT8" i="11" l="1"/>
  <c r="AS9" i="11"/>
  <c r="AR7" i="11"/>
  <c r="O9" i="11"/>
  <c r="AU8" i="11" l="1"/>
  <c r="AT9" i="11"/>
  <c r="AV8" i="11" l="1"/>
  <c r="AU9" i="11"/>
  <c r="P9" i="11"/>
  <c r="Q9" i="11"/>
  <c r="AW8" i="11" l="1"/>
  <c r="AV9" i="11"/>
  <c r="R9" i="11"/>
  <c r="AX8" i="11" l="1"/>
  <c r="AY8" i="11" s="1"/>
  <c r="AW9" i="11"/>
  <c r="S9" i="11"/>
  <c r="AY9" i="11" l="1"/>
  <c r="AZ8" i="11"/>
  <c r="AY7" i="11"/>
  <c r="AX9" i="11"/>
  <c r="T9" i="11"/>
  <c r="BA8" i="11" l="1"/>
  <c r="AZ9" i="11"/>
  <c r="U9" i="11"/>
  <c r="BA9" i="11" l="1"/>
  <c r="BB8" i="11"/>
  <c r="V9" i="11"/>
  <c r="BB9" i="11" l="1"/>
  <c r="BC8" i="11"/>
  <c r="W9" i="11"/>
  <c r="BC9" i="11" l="1"/>
  <c r="BD8" i="11"/>
  <c r="X9" i="11"/>
  <c r="BE8" i="11" l="1"/>
  <c r="BD9" i="11"/>
  <c r="Y9" i="11"/>
  <c r="BE9" i="11" l="1"/>
  <c r="BF8" i="11"/>
  <c r="BF7" i="11" s="1"/>
  <c r="Z9" i="11"/>
  <c r="BF9" i="11" l="1"/>
  <c r="BG8" i="11"/>
  <c r="AA9" i="11"/>
  <c r="BG9" i="11" l="1"/>
  <c r="BH8" i="11"/>
  <c r="AB9" i="11"/>
  <c r="BI8" i="11" l="1"/>
  <c r="BH9" i="11"/>
  <c r="AC9" i="11"/>
  <c r="BJ8" i="11" l="1"/>
  <c r="BI9" i="11"/>
  <c r="AD9" i="11"/>
  <c r="BK8" i="11" l="1"/>
  <c r="BJ9" i="11"/>
  <c r="AE9" i="11"/>
  <c r="BL8" i="11" l="1"/>
  <c r="BK9" i="11"/>
  <c r="AF9" i="11"/>
  <c r="BL9" i="11" l="1"/>
  <c r="AG9" i="11"/>
  <c r="AH9" i="11" l="1"/>
  <c r="AI9" i="11" l="1"/>
  <c r="AJ9" i="11" l="1"/>
  <c r="AK9" i="11" l="1"/>
  <c r="AL9" i="11" l="1"/>
  <c r="AM9" i="11" l="1"/>
  <c r="AN9" i="11" l="1"/>
  <c r="AO9" i="11" l="1"/>
  <c r="AP9" i="11" l="1"/>
  <c r="AQ9" i="11" l="1"/>
  <c r="AR9" i="11" l="1"/>
</calcChain>
</file>

<file path=xl/sharedStrings.xml><?xml version="1.0" encoding="utf-8"?>
<sst xmlns="http://schemas.openxmlformats.org/spreadsheetml/2006/main" count="87" uniqueCount="69">
  <si>
    <t>SmartBike primo deploy</t>
  </si>
  <si>
    <t>Project start:</t>
  </si>
  <si>
    <t>Giovanni Magrone</t>
  </si>
  <si>
    <t>Project lead (AI)</t>
  </si>
  <si>
    <t>Mostra settimana:</t>
  </si>
  <si>
    <t>&lt;---</t>
  </si>
  <si>
    <t>Cambiando settimana mostra anche i giorni successivi</t>
  </si>
  <si>
    <t>Antonio Doriani</t>
  </si>
  <si>
    <t>Full-stack</t>
  </si>
  <si>
    <t>Francesca Fasano</t>
  </si>
  <si>
    <t>AI</t>
  </si>
  <si>
    <t>TASK</t>
  </si>
  <si>
    <t xml:space="preserve">Assegnato a </t>
  </si>
  <si>
    <t>Progresso</t>
  </si>
  <si>
    <t>START</t>
  </si>
  <si>
    <t>END</t>
  </si>
  <si>
    <t xml:space="preserve">Do not delete this row. This row is hidden to preserve a formula that is used to highlight the current day within the project schedule. </t>
  </si>
  <si>
    <t>Raccolta dei requisiti</t>
  </si>
  <si>
    <t>Analsi dello stato dell'arte</t>
  </si>
  <si>
    <t>Intervista agli stakeholder</t>
  </si>
  <si>
    <t>Definizione vincoli tecnici</t>
  </si>
  <si>
    <t>Dati da raccogliere</t>
  </si>
  <si>
    <t>Integrazione con altri sistemi</t>
  </si>
  <si>
    <t xml:space="preserve">Antonio Doriani </t>
  </si>
  <si>
    <t>10/16/24</t>
  </si>
  <si>
    <t>10/20/24</t>
  </si>
  <si>
    <t>Utilizzo dei dati</t>
  </si>
  <si>
    <t>10/19/24</t>
  </si>
  <si>
    <t>10/23/24</t>
  </si>
  <si>
    <t>Sicurezza e privacy</t>
  </si>
  <si>
    <t>Definizione dell'architettura</t>
  </si>
  <si>
    <t>Raccolta dati</t>
  </si>
  <si>
    <t>Definizione backend</t>
  </si>
  <si>
    <t xml:space="preserve">Antonio Doriani- Giovanni Magrone </t>
  </si>
  <si>
    <t>Definizione frontend</t>
  </si>
  <si>
    <t>Servizi embedded</t>
  </si>
  <si>
    <t>Scelta dei protocolli</t>
  </si>
  <si>
    <t>Sviluppo</t>
  </si>
  <si>
    <t>Sviluppo API Backend</t>
  </si>
  <si>
    <t>Antonio Doriani - Giovanni Magrone</t>
  </si>
  <si>
    <t>Sviluppo API Chatbot</t>
  </si>
  <si>
    <t>Sviluppo della dashboard</t>
  </si>
  <si>
    <t>Sviluppo del DB e struttura dati</t>
  </si>
  <si>
    <t>Integrazone sensori backend</t>
  </si>
  <si>
    <t>Test e validazione</t>
  </si>
  <si>
    <t>Francesca Fasano- Giovanni Magrone</t>
  </si>
  <si>
    <t>Deployment inziale</t>
  </si>
  <si>
    <t>Valutazione risultati</t>
  </si>
  <si>
    <t xml:space="preserve">Raccolta e analisi dati </t>
  </si>
  <si>
    <t>Calcolo dei costi</t>
  </si>
  <si>
    <t>Valutazione progressi</t>
  </si>
  <si>
    <t>Giovanni Magrone - Francesca - Antonio</t>
  </si>
  <si>
    <t>Comprendere futuri rischi</t>
  </si>
  <si>
    <t>Francesa Fasano - Antonio Doriani</t>
  </si>
  <si>
    <t>Raccogliere il feedback</t>
  </si>
  <si>
    <t>SIMPLE GANTT CHART by Vertex42.com</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</si>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</sst>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31"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40"/>
      <color theme="9"/>
      <name val="Arial Black"/>
      <family val="2"/>
      <scheme val="major"/>
    </font>
    <font>
      <sz val="11"/>
      <color rgb="FF1D2129"/>
      <name val="Arial"/>
      <family val="2"/>
      <scheme val="minor"/>
    </font>
    <font>
      <u/>
      <sz val="11"/>
      <color indexed="12"/>
      <name val="Arial"/>
      <family val="2"/>
      <scheme val="minor"/>
    </font>
    <font>
      <sz val="11"/>
      <color rgb="FFA37DFB"/>
      <name val="Arial"/>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
      <patternFill patternType="solid">
        <fgColor rgb="FFA37DFB"/>
        <bgColor indexed="64"/>
      </patternFill>
    </fill>
  </fills>
  <borders count="22">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3" fillId="0" borderId="0"/>
    <xf numFmtId="164"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6" fontId="4" fillId="0" borderId="2">
      <alignment horizontal="center" vertical="center"/>
    </xf>
    <xf numFmtId="165"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24">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 fillId="0" borderId="0" xfId="0" applyFont="1" applyAlignment="1">
      <alignment horizontal="left" vertical="top"/>
    </xf>
    <xf numFmtId="0" fontId="11" fillId="0" borderId="0" xfId="0" applyFont="1" applyAlignment="1">
      <alignment vertical="top"/>
    </xf>
    <xf numFmtId="0" fontId="13" fillId="0" borderId="0" xfId="3"/>
    <xf numFmtId="0" fontId="13" fillId="0" borderId="0" xfId="3" applyAlignment="1">
      <alignment wrapText="1"/>
    </xf>
    <xf numFmtId="0" fontId="13" fillId="0" borderId="0" xfId="0" applyFont="1" applyAlignment="1">
      <alignment horizontal="center"/>
    </xf>
    <xf numFmtId="0" fontId="7" fillId="0" borderId="0" xfId="0" applyFont="1"/>
    <xf numFmtId="0" fontId="3" fillId="0" borderId="0" xfId="0" applyFont="1" applyAlignment="1">
      <alignment horizontal="center" vertical="center"/>
    </xf>
    <xf numFmtId="0" fontId="15" fillId="0" borderId="0" xfId="0" applyFont="1"/>
    <xf numFmtId="0" fontId="14" fillId="0" borderId="0" xfId="0" applyFont="1"/>
    <xf numFmtId="0" fontId="14" fillId="0" borderId="0" xfId="0" applyFont="1" applyAlignment="1">
      <alignment horizontal="center"/>
    </xf>
    <xf numFmtId="0" fontId="14" fillId="0" borderId="0" xfId="0" applyFont="1" applyAlignment="1">
      <alignment horizontal="center" vertical="center"/>
    </xf>
    <xf numFmtId="0" fontId="16" fillId="0" borderId="0" xfId="0" applyFont="1"/>
    <xf numFmtId="0" fontId="16" fillId="0" borderId="0" xfId="0" applyFont="1" applyAlignment="1">
      <alignment horizontal="center"/>
    </xf>
    <xf numFmtId="0" fontId="17" fillId="0" borderId="0" xfId="0" applyFont="1"/>
    <xf numFmtId="0" fontId="18"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8" fontId="21" fillId="12" borderId="20" xfId="0" applyNumberFormat="1" applyFont="1" applyFill="1" applyBorder="1" applyAlignment="1">
      <alignment horizontal="center" vertical="center"/>
    </xf>
    <xf numFmtId="168" fontId="21" fillId="12" borderId="18" xfId="0" applyNumberFormat="1" applyFont="1" applyFill="1" applyBorder="1" applyAlignment="1">
      <alignment horizontal="center" vertical="center"/>
    </xf>
    <xf numFmtId="168" fontId="21" fillId="12" borderId="19" xfId="0" applyNumberFormat="1" applyFont="1" applyFill="1" applyBorder="1" applyAlignment="1">
      <alignment horizontal="center" vertical="center"/>
    </xf>
    <xf numFmtId="0" fontId="22" fillId="2" borderId="17" xfId="0" applyFont="1" applyFill="1" applyBorder="1" applyAlignment="1">
      <alignment horizontal="center" vertical="center" shrinkToFit="1"/>
    </xf>
    <xf numFmtId="0" fontId="22" fillId="2" borderId="14" xfId="0" applyFont="1" applyFill="1" applyBorder="1" applyAlignment="1">
      <alignment horizontal="center" vertical="center" shrinkToFit="1"/>
    </xf>
    <xf numFmtId="0" fontId="22" fillId="2" borderId="15" xfId="0" applyFont="1" applyFill="1" applyBorder="1" applyAlignment="1">
      <alignment horizontal="center" vertical="center" shrinkToFit="1"/>
    </xf>
    <xf numFmtId="0" fontId="19" fillId="0" borderId="0" xfId="0" applyFont="1"/>
    <xf numFmtId="0" fontId="19" fillId="0" borderId="0" xfId="0" applyFont="1" applyAlignment="1">
      <alignment wrapText="1"/>
    </xf>
    <xf numFmtId="0" fontId="4" fillId="0" borderId="3" xfId="0" applyFont="1" applyBorder="1" applyAlignment="1">
      <alignment vertical="center"/>
    </xf>
    <xf numFmtId="0" fontId="23" fillId="6" borderId="0" xfId="0" applyFont="1" applyFill="1" applyAlignment="1">
      <alignment horizontal="left" vertical="center" indent="1"/>
    </xf>
    <xf numFmtId="0" fontId="19" fillId="6" borderId="0" xfId="11" applyFont="1" applyFill="1" applyBorder="1" applyAlignment="1">
      <alignment vertical="center"/>
    </xf>
    <xf numFmtId="9" fontId="1" fillId="6" borderId="0" xfId="2" applyFont="1" applyFill="1" applyBorder="1" applyAlignment="1">
      <alignment horizontal="center" vertical="center"/>
    </xf>
    <xf numFmtId="165" fontId="19" fillId="6" borderId="0" xfId="0" applyNumberFormat="1" applyFont="1" applyFill="1" applyAlignment="1">
      <alignment horizontal="center" vertical="center"/>
    </xf>
    <xf numFmtId="165"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9" fillId="3" borderId="6" xfId="12" applyFont="1" applyFill="1" applyBorder="1">
      <alignment horizontal="left" vertical="center" indent="2"/>
    </xf>
    <xf numFmtId="0" fontId="19" fillId="3" borderId="6" xfId="11" applyFont="1" applyFill="1" applyBorder="1" applyAlignment="1">
      <alignment vertical="center"/>
    </xf>
    <xf numFmtId="9" fontId="1" fillId="3" borderId="6" xfId="2" applyFont="1" applyFill="1" applyBorder="1" applyAlignment="1">
      <alignment horizontal="center" vertical="center"/>
    </xf>
    <xf numFmtId="165" fontId="19" fillId="3" borderId="6" xfId="10" applyFont="1" applyFill="1" applyBorder="1">
      <alignment horizontal="center" vertical="center"/>
    </xf>
    <xf numFmtId="0" fontId="4" fillId="0" borderId="4" xfId="0" applyFont="1" applyBorder="1" applyAlignment="1">
      <alignment vertical="center"/>
    </xf>
    <xf numFmtId="0" fontId="19" fillId="3" borderId="7" xfId="12" applyFont="1" applyFill="1" applyBorder="1">
      <alignment horizontal="left" vertical="center" indent="2"/>
    </xf>
    <xf numFmtId="0" fontId="19" fillId="3" borderId="7" xfId="11" applyFont="1" applyFill="1" applyBorder="1" applyAlignment="1">
      <alignment vertical="center"/>
    </xf>
    <xf numFmtId="9" fontId="1" fillId="3" borderId="7" xfId="2" applyFont="1" applyFill="1" applyBorder="1" applyAlignment="1">
      <alignment horizontal="center" vertical="center"/>
    </xf>
    <xf numFmtId="165" fontId="19" fillId="3" borderId="7" xfId="10" applyFont="1" applyFill="1" applyBorder="1">
      <alignment horizontal="center" vertical="center"/>
    </xf>
    <xf numFmtId="0" fontId="4" fillId="0" borderId="4" xfId="0" applyFont="1" applyBorder="1" applyAlignment="1">
      <alignment horizontal="right" vertical="center"/>
    </xf>
    <xf numFmtId="0" fontId="23" fillId="7" borderId="0" xfId="0" applyFont="1" applyFill="1" applyAlignment="1">
      <alignment horizontal="left" vertical="center" indent="1"/>
    </xf>
    <xf numFmtId="0" fontId="19" fillId="7" borderId="0" xfId="11" applyFont="1" applyFill="1" applyBorder="1" applyAlignment="1">
      <alignment vertical="center"/>
    </xf>
    <xf numFmtId="9" fontId="1" fillId="7" borderId="0" xfId="2" applyFont="1" applyFill="1" applyBorder="1" applyAlignment="1">
      <alignment horizontal="center" vertical="center"/>
    </xf>
    <xf numFmtId="165" fontId="19" fillId="7" borderId="0" xfId="0" applyNumberFormat="1" applyFont="1" applyFill="1" applyAlignment="1">
      <alignment horizontal="center" vertical="center"/>
    </xf>
    <xf numFmtId="165" fontId="1" fillId="7" borderId="0" xfId="0" applyNumberFormat="1" applyFont="1" applyFill="1" applyAlignment="1">
      <alignment horizontal="center" vertical="center"/>
    </xf>
    <xf numFmtId="0" fontId="19" fillId="4" borderId="5" xfId="12" applyFont="1" applyFill="1" applyBorder="1">
      <alignment horizontal="left" vertical="center" indent="2"/>
    </xf>
    <xf numFmtId="0" fontId="19" fillId="4" borderId="5" xfId="11" applyFont="1" applyFill="1" applyBorder="1" applyAlignment="1">
      <alignment vertical="center"/>
    </xf>
    <xf numFmtId="9" fontId="1" fillId="4" borderId="5" xfId="2" applyFont="1" applyFill="1" applyBorder="1" applyAlignment="1">
      <alignment horizontal="center" vertical="center"/>
    </xf>
    <xf numFmtId="165" fontId="19" fillId="4" borderId="5" xfId="10" applyFont="1" applyFill="1" applyBorder="1">
      <alignment horizontal="center" vertical="center"/>
    </xf>
    <xf numFmtId="0" fontId="23" fillId="8" borderId="0" xfId="0" applyFont="1" applyFill="1" applyAlignment="1">
      <alignment horizontal="left" vertical="center" indent="1"/>
    </xf>
    <xf numFmtId="0" fontId="19" fillId="8" borderId="0" xfId="11" applyFont="1" applyFill="1" applyBorder="1" applyAlignment="1">
      <alignment vertical="center"/>
    </xf>
    <xf numFmtId="9" fontId="1" fillId="8" borderId="0" xfId="2" applyFont="1" applyFill="1" applyBorder="1" applyAlignment="1">
      <alignment horizontal="center" vertical="center"/>
    </xf>
    <xf numFmtId="165" fontId="19" fillId="8" borderId="0" xfId="0" applyNumberFormat="1" applyFont="1" applyFill="1" applyAlignment="1">
      <alignment horizontal="center" vertical="center"/>
    </xf>
    <xf numFmtId="165" fontId="1" fillId="8" borderId="0" xfId="0" applyNumberFormat="1" applyFont="1" applyFill="1" applyAlignment="1">
      <alignment horizontal="center" vertical="center"/>
    </xf>
    <xf numFmtId="0" fontId="4" fillId="0" borderId="11" xfId="0" applyFont="1" applyBorder="1" applyAlignment="1">
      <alignment vertical="center"/>
    </xf>
    <xf numFmtId="0" fontId="19" fillId="5" borderId="8" xfId="12" applyFont="1" applyFill="1" applyBorder="1">
      <alignment horizontal="left" vertical="center" indent="2"/>
    </xf>
    <xf numFmtId="0" fontId="19" fillId="5" borderId="8" xfId="11" applyFont="1" applyFill="1" applyBorder="1" applyAlignment="1">
      <alignment vertical="center"/>
    </xf>
    <xf numFmtId="9" fontId="1" fillId="5" borderId="8" xfId="2" applyFont="1" applyFill="1" applyBorder="1" applyAlignment="1">
      <alignment horizontal="center" vertical="center"/>
    </xf>
    <xf numFmtId="165" fontId="19" fillId="5" borderId="8" xfId="10" applyFont="1" applyFill="1" applyBorder="1">
      <alignment horizontal="center" vertical="center"/>
    </xf>
    <xf numFmtId="0" fontId="23" fillId="9" borderId="0" xfId="0" applyFont="1" applyFill="1" applyAlignment="1">
      <alignment horizontal="left" vertical="center" indent="1"/>
    </xf>
    <xf numFmtId="0" fontId="19" fillId="9" borderId="0" xfId="11" applyFont="1" applyFill="1" applyBorder="1" applyAlignment="1">
      <alignment vertical="center"/>
    </xf>
    <xf numFmtId="9" fontId="1" fillId="9" borderId="0" xfId="2" applyFont="1" applyFill="1" applyBorder="1" applyAlignment="1">
      <alignment horizontal="center" vertical="center"/>
    </xf>
    <xf numFmtId="165" fontId="19" fillId="9" borderId="0" xfId="0" applyNumberFormat="1" applyFont="1" applyFill="1" applyAlignment="1">
      <alignment horizontal="center" vertical="center"/>
    </xf>
    <xf numFmtId="165" fontId="1" fillId="9" borderId="0" xfId="0" applyNumberFormat="1" applyFont="1" applyFill="1" applyAlignment="1">
      <alignment horizontal="center" vertical="center"/>
    </xf>
    <xf numFmtId="0" fontId="4" fillId="0" borderId="10" xfId="0" applyFont="1" applyBorder="1" applyAlignment="1">
      <alignment vertical="center"/>
    </xf>
    <xf numFmtId="0" fontId="19" fillId="10" borderId="9" xfId="12" applyFont="1" applyFill="1" applyBorder="1">
      <alignment horizontal="left" vertical="center" indent="2"/>
    </xf>
    <xf numFmtId="0" fontId="19" fillId="10" borderId="9" xfId="11" applyFont="1" applyFill="1" applyBorder="1" applyAlignment="1">
      <alignment vertical="center"/>
    </xf>
    <xf numFmtId="9" fontId="1" fillId="10" borderId="9" xfId="2" applyFont="1" applyFill="1" applyBorder="1" applyAlignment="1">
      <alignment horizontal="center" vertical="center"/>
    </xf>
    <xf numFmtId="165" fontId="19" fillId="10" borderId="9" xfId="10" applyFont="1" applyFill="1" applyBorder="1">
      <alignment horizontal="center" vertical="center"/>
    </xf>
    <xf numFmtId="0" fontId="19" fillId="0" borderId="0" xfId="12" applyFont="1" applyBorder="1">
      <alignment horizontal="left" vertical="center" indent="2"/>
    </xf>
    <xf numFmtId="0" fontId="19" fillId="0" borderId="0" xfId="11" applyFont="1" applyBorder="1" applyAlignment="1">
      <alignment vertical="center"/>
    </xf>
    <xf numFmtId="9" fontId="1" fillId="0" borderId="0" xfId="2" applyFont="1" applyBorder="1" applyAlignment="1">
      <alignment horizontal="center" vertical="center"/>
    </xf>
    <xf numFmtId="165" fontId="19" fillId="0" borderId="0" xfId="10" applyFont="1" applyBorder="1">
      <alignment horizontal="center" vertical="center"/>
    </xf>
    <xf numFmtId="0" fontId="24" fillId="0" borderId="0" xfId="6" applyFont="1" applyAlignment="1">
      <alignment horizontal="left" vertical="center" indent="1"/>
    </xf>
    <xf numFmtId="0" fontId="24" fillId="0" borderId="0" xfId="7" applyFont="1" applyAlignment="1">
      <alignment horizontal="left" vertical="center" indent="1"/>
    </xf>
    <xf numFmtId="0" fontId="27" fillId="0" borderId="0" xfId="5" applyFont="1" applyAlignment="1">
      <alignment horizontal="left"/>
    </xf>
    <xf numFmtId="0" fontId="9" fillId="0" borderId="0" xfId="0" applyFont="1" applyAlignment="1">
      <alignment horizontal="left" vertical="center" indent="1"/>
    </xf>
    <xf numFmtId="0" fontId="3" fillId="0" borderId="0" xfId="0" applyFont="1" applyAlignment="1">
      <alignment horizontal="left" vertical="top" indent="1"/>
    </xf>
    <xf numFmtId="0" fontId="24" fillId="0" borderId="0" xfId="0" applyFont="1" applyAlignment="1">
      <alignment horizontal="left" vertical="center" indent="1"/>
    </xf>
    <xf numFmtId="0" fontId="28" fillId="0" borderId="0" xfId="0" applyFont="1" applyAlignment="1">
      <alignment horizontal="left" vertical="top" wrapText="1" indent="1"/>
    </xf>
    <xf numFmtId="0" fontId="0" fillId="0" borderId="0" xfId="0" applyAlignment="1">
      <alignment horizontal="left" vertical="top" wrapText="1" indent="1"/>
    </xf>
    <xf numFmtId="0" fontId="29" fillId="0" borderId="0" xfId="1" applyFont="1" applyAlignment="1" applyProtection="1">
      <alignment horizontal="left" vertical="top" indent="1"/>
    </xf>
    <xf numFmtId="0" fontId="1" fillId="0" borderId="0" xfId="0" applyFont="1" applyAlignment="1">
      <alignment horizontal="left" vertical="top" indent="1"/>
    </xf>
    <xf numFmtId="0" fontId="25" fillId="0" borderId="0" xfId="0" applyFont="1" applyAlignment="1">
      <alignment horizontal="left"/>
    </xf>
    <xf numFmtId="0" fontId="24" fillId="0" borderId="0" xfId="8" applyFont="1" applyAlignment="1">
      <alignment horizontal="left"/>
    </xf>
    <xf numFmtId="0" fontId="26" fillId="0" borderId="0" xfId="0" applyFont="1"/>
    <xf numFmtId="0" fontId="19" fillId="5" borderId="0" xfId="12" applyFont="1" applyFill="1" applyBorder="1">
      <alignment horizontal="left" vertical="center" indent="2"/>
    </xf>
    <xf numFmtId="0" fontId="19" fillId="5" borderId="0" xfId="11" applyFont="1" applyFill="1" applyBorder="1" applyAlignment="1">
      <alignment vertical="center"/>
    </xf>
    <xf numFmtId="9" fontId="1" fillId="5" borderId="0" xfId="2" applyFont="1" applyFill="1" applyBorder="1" applyAlignment="1">
      <alignment horizontal="center" vertical="center"/>
    </xf>
    <xf numFmtId="165" fontId="19" fillId="5" borderId="0" xfId="10" applyFont="1" applyFill="1" applyBorder="1">
      <alignment horizontal="center" vertical="center"/>
    </xf>
    <xf numFmtId="0" fontId="30" fillId="0" borderId="4" xfId="0" applyFont="1" applyBorder="1" applyAlignment="1">
      <alignment vertical="center"/>
    </xf>
    <xf numFmtId="0" fontId="30" fillId="13" borderId="4" xfId="0" applyFont="1" applyFill="1" applyBorder="1" applyAlignment="1">
      <alignment vertical="center"/>
    </xf>
    <xf numFmtId="0" fontId="4" fillId="13" borderId="4" xfId="0" applyFont="1" applyFill="1" applyBorder="1" applyAlignment="1">
      <alignment vertical="center"/>
    </xf>
    <xf numFmtId="167" fontId="19" fillId="2" borderId="13" xfId="0" applyNumberFormat="1" applyFont="1" applyFill="1" applyBorder="1" applyAlignment="1">
      <alignment horizontal="center" vertical="center" wrapText="1"/>
    </xf>
    <xf numFmtId="167" fontId="19" fillId="2" borderId="19" xfId="0" applyNumberFormat="1" applyFont="1" applyFill="1" applyBorder="1" applyAlignment="1">
      <alignment horizontal="center" vertical="center" wrapText="1"/>
    </xf>
    <xf numFmtId="167" fontId="19" fillId="2" borderId="18" xfId="0" applyNumberFormat="1" applyFont="1" applyFill="1" applyBorder="1" applyAlignment="1">
      <alignment horizontal="center" vertical="center" wrapText="1"/>
    </xf>
    <xf numFmtId="0" fontId="20" fillId="11" borderId="16" xfId="0" applyFont="1" applyFill="1" applyBorder="1" applyAlignment="1">
      <alignment horizontal="center" vertical="center"/>
    </xf>
    <xf numFmtId="0" fontId="4" fillId="2" borderId="21" xfId="0" applyFont="1" applyFill="1" applyBorder="1"/>
    <xf numFmtId="0" fontId="25" fillId="0" borderId="0" xfId="0" applyFont="1" applyAlignment="1">
      <alignment horizontal="left"/>
    </xf>
    <xf numFmtId="0" fontId="26" fillId="0" borderId="0" xfId="0" applyFont="1"/>
    <xf numFmtId="166" fontId="25" fillId="0" borderId="0" xfId="9" applyFont="1" applyBorder="1" applyAlignment="1">
      <alignment horizontal="left"/>
    </xf>
    <xf numFmtId="0" fontId="24" fillId="0" borderId="0" xfId="8" applyFont="1" applyAlignment="1">
      <alignment horizontal="left"/>
    </xf>
    <xf numFmtId="0" fontId="4" fillId="0" borderId="0" xfId="0" applyFont="1"/>
    <xf numFmtId="0" fontId="13" fillId="0" borderId="0" xfId="3" applyAlignment="1">
      <alignment wrapText="1"/>
    </xf>
    <xf numFmtId="0" fontId="20" fillId="11" borderId="16" xfId="0" applyFont="1" applyFill="1" applyBorder="1" applyAlignment="1">
      <alignment horizontal="left" vertical="center" indent="1"/>
    </xf>
    <xf numFmtId="0" fontId="4" fillId="2" borderId="21" xfId="0" applyFont="1" applyFill="1" applyBorder="1" applyAlignment="1">
      <alignment horizontal="left" indent="1"/>
    </xf>
    <xf numFmtId="0" fontId="20" fillId="11" borderId="16" xfId="0" applyFont="1" applyFill="1" applyBorder="1" applyAlignment="1">
      <alignment vertical="center"/>
    </xf>
  </cellXfs>
  <cellStyles count="13">
    <cellStyle name="Collegamento ipertestuale" xfId="1" builtinId="8" customBuiltin="1"/>
    <cellStyle name="Date" xfId="10" xr:uid="{229918B6-DD13-4F5A-97B9-305F7E002AA3}"/>
    <cellStyle name="Migliaia" xfId="4" builtinId="3" customBuiltin="1"/>
    <cellStyle name="Name" xfId="11" xr:uid="{B2D3C1EE-6B41-4801-AAFC-C2274E49E503}"/>
    <cellStyle name="Normale" xfId="0" builtinId="0"/>
    <cellStyle name="Percentuale" xfId="2" builtinId="5"/>
    <cellStyle name="Project Start" xfId="9" xr:uid="{8EB8A09A-C31C-40A3-B2C1-9449520178B8}"/>
    <cellStyle name="Task" xfId="12" xr:uid="{6391D789-272B-4DD2-9BF3-2CDCF610FA41}"/>
    <cellStyle name="Titolo" xfId="5" builtinId="15" customBuiltin="1"/>
    <cellStyle name="Titolo 1" xfId="6" builtinId="16" customBuiltin="1"/>
    <cellStyle name="Titolo 2" xfId="7" builtinId="17" customBuiltin="1"/>
    <cellStyle name="Titolo 3" xfId="8" builtinId="18" customBuiltin="1"/>
    <cellStyle name="zHiddenText" xfId="3" xr:uid="{26E66EE6-E33F-4D77-BAE4-0FB4F5BBF673}"/>
  </cellStyles>
  <dxfs count="22">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6" tint="0.39994506668294322"/>
        </patternFill>
      </fill>
      <border>
        <left/>
        <right/>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fill>
        <patternFill>
          <bgColor theme="4" tint="0.39994506668294322"/>
        </patternFill>
      </fill>
      <border>
        <left/>
        <right/>
        <top style="thin">
          <color theme="0" tint="-4.9989318521683403E-2"/>
        </top>
        <bottom style="thin">
          <color theme="0" tint="-4.9989318521683403E-2"/>
        </bottom>
      </border>
    </dxf>
    <dxf>
      <border>
        <left style="thin">
          <color theme="5"/>
        </left>
        <right style="thin">
          <color theme="5"/>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21"/>
      <tableStyleElement type="headerRow" dxfId="20"/>
      <tableStyleElement type="totalRow" dxfId="19"/>
      <tableStyleElement type="firstColumn" dxfId="18"/>
      <tableStyleElement type="lastColumn" dxfId="17"/>
      <tableStyleElement type="firstRowStripe" dxfId="16"/>
      <tableStyleElement type="secondRowStripe" dxfId="15"/>
      <tableStyleElement type="firstColumnStripe" dxfId="14"/>
      <tableStyleElement type="secondColumnStripe" dxfId="1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A37DFB"/>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N42"/>
  <sheetViews>
    <sheetView showGridLines="0" tabSelected="1" showRuler="0" zoomScaleNormal="100" zoomScalePageLayoutView="70" workbookViewId="0">
      <selection activeCell="Q3" sqref="Q3"/>
    </sheetView>
  </sheetViews>
  <sheetFormatPr defaultColWidth="8.69921875" defaultRowHeight="30" customHeight="1" x14ac:dyDescent="0.25"/>
  <cols>
    <col min="1" max="1" width="2.69921875" style="13" customWidth="1"/>
    <col min="2" max="2" width="28.69921875" customWidth="1"/>
    <col min="3" max="3" width="31.09765625" customWidth="1"/>
    <col min="4" max="4" width="10.69921875" customWidth="1"/>
    <col min="5" max="5" width="10.69921875" style="2" customWidth="1"/>
    <col min="6" max="6" width="10.69921875" customWidth="1"/>
    <col min="7" max="7" width="2.69921875" customWidth="1"/>
    <col min="8" max="8" width="6" hidden="1" customWidth="1"/>
    <col min="9" max="9" width="8.09765625" customWidth="1"/>
    <col min="10" max="65" width="2.69921875" customWidth="1"/>
  </cols>
  <sheetData>
    <row r="1" spans="1:64" ht="90" customHeight="1" x14ac:dyDescent="1.45">
      <c r="A1" s="14"/>
      <c r="B1" s="92" t="s">
        <v>0</v>
      </c>
      <c r="C1" s="18"/>
      <c r="D1" s="19"/>
      <c r="E1" s="20"/>
      <c r="F1" s="21"/>
      <c r="H1" s="1"/>
      <c r="I1" s="118" t="s">
        <v>1</v>
      </c>
      <c r="J1" s="119"/>
      <c r="K1" s="119"/>
      <c r="L1" s="119"/>
      <c r="M1" s="119"/>
      <c r="N1" s="119"/>
      <c r="O1" s="119"/>
      <c r="P1" s="24"/>
      <c r="Q1" s="117">
        <v>45575</v>
      </c>
      <c r="R1" s="116"/>
      <c r="S1" s="116"/>
      <c r="T1" s="116"/>
      <c r="U1" s="116"/>
      <c r="V1" s="116"/>
      <c r="W1" s="116"/>
      <c r="X1" s="116"/>
      <c r="Y1" s="116"/>
      <c r="Z1" s="116"/>
    </row>
    <row r="2" spans="1:64" ht="30" customHeight="1" x14ac:dyDescent="0.6">
      <c r="B2" s="90" t="s">
        <v>2</v>
      </c>
      <c r="C2" s="91" t="s">
        <v>3</v>
      </c>
      <c r="D2" s="22"/>
      <c r="E2" s="23"/>
      <c r="F2" s="22"/>
      <c r="I2" s="118" t="s">
        <v>4</v>
      </c>
      <c r="J2" s="119"/>
      <c r="K2" s="119"/>
      <c r="L2" s="119"/>
      <c r="M2" s="119"/>
      <c r="N2" s="119"/>
      <c r="O2" s="119"/>
      <c r="P2" s="24"/>
      <c r="Q2" s="115">
        <v>1</v>
      </c>
      <c r="R2" s="116"/>
      <c r="S2" s="116"/>
      <c r="T2" s="116"/>
      <c r="U2" s="116"/>
      <c r="V2" s="116"/>
      <c r="W2" s="116"/>
      <c r="X2" s="116"/>
      <c r="Y2" s="116"/>
      <c r="Z2" s="116"/>
      <c r="AD2" t="s">
        <v>5</v>
      </c>
      <c r="AF2" t="s">
        <v>6</v>
      </c>
    </row>
    <row r="3" spans="1:64" ht="30" customHeight="1" x14ac:dyDescent="0.6">
      <c r="B3" s="90" t="s">
        <v>7</v>
      </c>
      <c r="C3" s="91" t="s">
        <v>8</v>
      </c>
      <c r="D3" s="22"/>
      <c r="E3" s="23"/>
      <c r="F3" s="22"/>
      <c r="I3" s="101"/>
      <c r="J3" s="26"/>
      <c r="K3" s="26"/>
      <c r="L3" s="26"/>
      <c r="M3" s="26"/>
      <c r="N3" s="26"/>
      <c r="O3" s="26"/>
      <c r="P3" s="24"/>
      <c r="Q3" s="100"/>
      <c r="R3" s="102"/>
      <c r="S3" s="102"/>
      <c r="T3" s="102"/>
      <c r="U3" s="102"/>
      <c r="V3" s="102"/>
      <c r="W3" s="102"/>
      <c r="X3" s="102"/>
      <c r="Y3" s="102"/>
      <c r="Z3" s="102"/>
    </row>
    <row r="4" spans="1:64" ht="30" customHeight="1" x14ac:dyDescent="0.6">
      <c r="B4" s="90" t="s">
        <v>9</v>
      </c>
      <c r="C4" s="91" t="s">
        <v>10</v>
      </c>
      <c r="D4" s="22"/>
      <c r="E4" s="23"/>
      <c r="F4" s="22"/>
      <c r="I4" s="101"/>
      <c r="J4" s="26"/>
      <c r="K4" s="26"/>
      <c r="L4" s="26"/>
      <c r="M4" s="26"/>
      <c r="N4" s="26"/>
      <c r="O4" s="26"/>
      <c r="P4" s="24"/>
      <c r="Q4" s="100"/>
      <c r="R4" s="102"/>
      <c r="S4" s="102"/>
      <c r="T4" s="102"/>
      <c r="U4" s="102"/>
      <c r="V4" s="102"/>
      <c r="W4" s="102"/>
      <c r="X4" s="102"/>
      <c r="Y4" s="102"/>
      <c r="Z4" s="102"/>
    </row>
    <row r="5" spans="1:64" ht="30" customHeight="1" x14ac:dyDescent="0.6">
      <c r="B5" s="90"/>
      <c r="C5" s="91"/>
      <c r="D5" s="22"/>
      <c r="E5" s="23"/>
      <c r="F5" s="22"/>
      <c r="I5" s="101"/>
      <c r="J5" s="26"/>
      <c r="K5" s="26"/>
      <c r="L5" s="26"/>
      <c r="M5" s="26"/>
      <c r="N5" s="26"/>
      <c r="O5" s="26"/>
      <c r="P5" s="24"/>
      <c r="Q5" s="100"/>
      <c r="R5" s="102"/>
      <c r="S5" s="102"/>
      <c r="T5" s="102"/>
      <c r="U5" s="102"/>
      <c r="V5" s="102"/>
      <c r="W5" s="102"/>
      <c r="X5" s="102"/>
      <c r="Y5" s="102"/>
      <c r="Z5" s="102"/>
    </row>
    <row r="6" spans="1:64" s="26" customFormat="1" ht="30" customHeight="1" x14ac:dyDescent="0.25">
      <c r="A6" s="13"/>
      <c r="B6" s="25"/>
      <c r="D6" s="27"/>
      <c r="E6" s="28"/>
    </row>
    <row r="7" spans="1:64" s="26" customFormat="1" ht="30" customHeight="1" x14ac:dyDescent="0.25">
      <c r="A7" s="14"/>
      <c r="B7" s="29"/>
      <c r="E7" s="30"/>
      <c r="I7" s="112">
        <f>I8</f>
        <v>45572</v>
      </c>
      <c r="J7" s="110"/>
      <c r="K7" s="110"/>
      <c r="L7" s="110"/>
      <c r="M7" s="110"/>
      <c r="N7" s="110"/>
      <c r="O7" s="110"/>
      <c r="P7" s="110">
        <f>P8</f>
        <v>45579</v>
      </c>
      <c r="Q7" s="110"/>
      <c r="R7" s="110"/>
      <c r="S7" s="110"/>
      <c r="T7" s="110"/>
      <c r="U7" s="110"/>
      <c r="V7" s="110"/>
      <c r="W7" s="110">
        <f>W8</f>
        <v>45586</v>
      </c>
      <c r="X7" s="110"/>
      <c r="Y7" s="110"/>
      <c r="Z7" s="110"/>
      <c r="AA7" s="110"/>
      <c r="AB7" s="110"/>
      <c r="AC7" s="110"/>
      <c r="AD7" s="110">
        <f>AD8</f>
        <v>45593</v>
      </c>
      <c r="AE7" s="110"/>
      <c r="AF7" s="110"/>
      <c r="AG7" s="110"/>
      <c r="AH7" s="110"/>
      <c r="AI7" s="110"/>
      <c r="AJ7" s="110"/>
      <c r="AK7" s="110">
        <f>AK8</f>
        <v>45600</v>
      </c>
      <c r="AL7" s="110"/>
      <c r="AM7" s="110"/>
      <c r="AN7" s="110"/>
      <c r="AO7" s="110"/>
      <c r="AP7" s="110"/>
      <c r="AQ7" s="110"/>
      <c r="AR7" s="110">
        <f>AR8</f>
        <v>45607</v>
      </c>
      <c r="AS7" s="110"/>
      <c r="AT7" s="110"/>
      <c r="AU7" s="110"/>
      <c r="AV7" s="110"/>
      <c r="AW7" s="110"/>
      <c r="AX7" s="110"/>
      <c r="AY7" s="110">
        <f>AY8</f>
        <v>45614</v>
      </c>
      <c r="AZ7" s="110"/>
      <c r="BA7" s="110"/>
      <c r="BB7" s="110"/>
      <c r="BC7" s="110"/>
      <c r="BD7" s="110"/>
      <c r="BE7" s="110"/>
      <c r="BF7" s="110">
        <f>BF8</f>
        <v>45621</v>
      </c>
      <c r="BG7" s="110"/>
      <c r="BH7" s="110"/>
      <c r="BI7" s="110"/>
      <c r="BJ7" s="110"/>
      <c r="BK7" s="110"/>
      <c r="BL7" s="111"/>
    </row>
    <row r="8" spans="1:64" s="26" customFormat="1" ht="15" customHeight="1" x14ac:dyDescent="0.25">
      <c r="A8" s="120"/>
      <c r="B8" s="121" t="s">
        <v>11</v>
      </c>
      <c r="C8" s="123" t="s">
        <v>12</v>
      </c>
      <c r="D8" s="113" t="s">
        <v>13</v>
      </c>
      <c r="E8" s="113" t="s">
        <v>14</v>
      </c>
      <c r="F8" s="113" t="s">
        <v>15</v>
      </c>
      <c r="I8" s="31">
        <f>Project_Start-WEEKDAY(Project_Start,1)+2+7*(Display_Week-1)</f>
        <v>45572</v>
      </c>
      <c r="J8" s="31">
        <f>I8+1</f>
        <v>45573</v>
      </c>
      <c r="K8" s="31">
        <f t="shared" ref="K8:AX8" si="0">J8+1</f>
        <v>45574</v>
      </c>
      <c r="L8" s="31">
        <f t="shared" si="0"/>
        <v>45575</v>
      </c>
      <c r="M8" s="31">
        <f t="shared" si="0"/>
        <v>45576</v>
      </c>
      <c r="N8" s="31">
        <f t="shared" si="0"/>
        <v>45577</v>
      </c>
      <c r="O8" s="32">
        <f t="shared" si="0"/>
        <v>45578</v>
      </c>
      <c r="P8" s="33">
        <f>O8+1</f>
        <v>45579</v>
      </c>
      <c r="Q8" s="31">
        <f>P8+1</f>
        <v>45580</v>
      </c>
      <c r="R8" s="31">
        <f t="shared" si="0"/>
        <v>45581</v>
      </c>
      <c r="S8" s="31">
        <f t="shared" si="0"/>
        <v>45582</v>
      </c>
      <c r="T8" s="31">
        <f t="shared" si="0"/>
        <v>45583</v>
      </c>
      <c r="U8" s="31">
        <f t="shared" si="0"/>
        <v>45584</v>
      </c>
      <c r="V8" s="32">
        <f t="shared" si="0"/>
        <v>45585</v>
      </c>
      <c r="W8" s="33">
        <f>V8+1</f>
        <v>45586</v>
      </c>
      <c r="X8" s="31">
        <f>W8+1</f>
        <v>45587</v>
      </c>
      <c r="Y8" s="31">
        <f t="shared" si="0"/>
        <v>45588</v>
      </c>
      <c r="Z8" s="31">
        <f t="shared" si="0"/>
        <v>45589</v>
      </c>
      <c r="AA8" s="31">
        <f t="shared" si="0"/>
        <v>45590</v>
      </c>
      <c r="AB8" s="31">
        <f t="shared" si="0"/>
        <v>45591</v>
      </c>
      <c r="AC8" s="32">
        <f t="shared" si="0"/>
        <v>45592</v>
      </c>
      <c r="AD8" s="33">
        <f>AC8+1</f>
        <v>45593</v>
      </c>
      <c r="AE8" s="31">
        <f>AD8+1</f>
        <v>45594</v>
      </c>
      <c r="AF8" s="31">
        <f t="shared" si="0"/>
        <v>45595</v>
      </c>
      <c r="AG8" s="31">
        <f t="shared" si="0"/>
        <v>45596</v>
      </c>
      <c r="AH8" s="31">
        <f t="shared" si="0"/>
        <v>45597</v>
      </c>
      <c r="AI8" s="31">
        <f t="shared" si="0"/>
        <v>45598</v>
      </c>
      <c r="AJ8" s="32">
        <f t="shared" si="0"/>
        <v>45599</v>
      </c>
      <c r="AK8" s="33">
        <f>AJ8+1</f>
        <v>45600</v>
      </c>
      <c r="AL8" s="31">
        <f>AK8+1</f>
        <v>45601</v>
      </c>
      <c r="AM8" s="31">
        <f t="shared" si="0"/>
        <v>45602</v>
      </c>
      <c r="AN8" s="31">
        <f t="shared" si="0"/>
        <v>45603</v>
      </c>
      <c r="AO8" s="31">
        <f t="shared" si="0"/>
        <v>45604</v>
      </c>
      <c r="AP8" s="31">
        <f t="shared" si="0"/>
        <v>45605</v>
      </c>
      <c r="AQ8" s="32">
        <f t="shared" si="0"/>
        <v>45606</v>
      </c>
      <c r="AR8" s="33">
        <f>AQ8+1</f>
        <v>45607</v>
      </c>
      <c r="AS8" s="31">
        <f>AR8+1</f>
        <v>45608</v>
      </c>
      <c r="AT8" s="31">
        <f t="shared" si="0"/>
        <v>45609</v>
      </c>
      <c r="AU8" s="31">
        <f t="shared" si="0"/>
        <v>45610</v>
      </c>
      <c r="AV8" s="31">
        <f t="shared" si="0"/>
        <v>45611</v>
      </c>
      <c r="AW8" s="31">
        <f t="shared" si="0"/>
        <v>45612</v>
      </c>
      <c r="AX8" s="32">
        <f t="shared" si="0"/>
        <v>45613</v>
      </c>
      <c r="AY8" s="33">
        <f>AX8+1</f>
        <v>45614</v>
      </c>
      <c r="AZ8" s="31">
        <f>AY8+1</f>
        <v>45615</v>
      </c>
      <c r="BA8" s="31">
        <f t="shared" ref="BA8:BE8" si="1">AZ8+1</f>
        <v>45616</v>
      </c>
      <c r="BB8" s="31">
        <f t="shared" si="1"/>
        <v>45617</v>
      </c>
      <c r="BC8" s="31">
        <f t="shared" si="1"/>
        <v>45618</v>
      </c>
      <c r="BD8" s="31">
        <f t="shared" si="1"/>
        <v>45619</v>
      </c>
      <c r="BE8" s="32">
        <f t="shared" si="1"/>
        <v>45620</v>
      </c>
      <c r="BF8" s="33">
        <f>BE8+1</f>
        <v>45621</v>
      </c>
      <c r="BG8" s="31">
        <f>BF8+1</f>
        <v>45622</v>
      </c>
      <c r="BH8" s="31">
        <f t="shared" ref="BH8:BL8" si="2">BG8+1</f>
        <v>45623</v>
      </c>
      <c r="BI8" s="31">
        <f t="shared" si="2"/>
        <v>45624</v>
      </c>
      <c r="BJ8" s="31">
        <f t="shared" si="2"/>
        <v>45625</v>
      </c>
      <c r="BK8" s="31">
        <f t="shared" si="2"/>
        <v>45626</v>
      </c>
      <c r="BL8" s="31">
        <f t="shared" si="2"/>
        <v>45627</v>
      </c>
    </row>
    <row r="9" spans="1:64" s="26" customFormat="1" ht="15" customHeight="1" thickBot="1" x14ac:dyDescent="0.3">
      <c r="A9" s="120"/>
      <c r="B9" s="122"/>
      <c r="C9" s="114"/>
      <c r="D9" s="114"/>
      <c r="E9" s="114"/>
      <c r="F9" s="114"/>
      <c r="I9" s="34" t="str">
        <f t="shared" ref="I9:AN9" si="3">LEFT(TEXT(I8,"ddd"),1)</f>
        <v>d</v>
      </c>
      <c r="J9" s="35" t="str">
        <f t="shared" si="3"/>
        <v>d</v>
      </c>
      <c r="K9" s="35" t="str">
        <f t="shared" si="3"/>
        <v>d</v>
      </c>
      <c r="L9" s="35" t="str">
        <f t="shared" si="3"/>
        <v>d</v>
      </c>
      <c r="M9" s="35" t="str">
        <f t="shared" si="3"/>
        <v>d</v>
      </c>
      <c r="N9" s="35" t="str">
        <f t="shared" si="3"/>
        <v>d</v>
      </c>
      <c r="O9" s="35" t="str">
        <f t="shared" si="3"/>
        <v>d</v>
      </c>
      <c r="P9" s="35" t="str">
        <f t="shared" si="3"/>
        <v>d</v>
      </c>
      <c r="Q9" s="35" t="str">
        <f t="shared" si="3"/>
        <v>d</v>
      </c>
      <c r="R9" s="35" t="str">
        <f t="shared" si="3"/>
        <v>d</v>
      </c>
      <c r="S9" s="35" t="str">
        <f t="shared" si="3"/>
        <v>d</v>
      </c>
      <c r="T9" s="35" t="str">
        <f t="shared" si="3"/>
        <v>d</v>
      </c>
      <c r="U9" s="35" t="str">
        <f t="shared" si="3"/>
        <v>d</v>
      </c>
      <c r="V9" s="35" t="str">
        <f t="shared" si="3"/>
        <v>d</v>
      </c>
      <c r="W9" s="35" t="str">
        <f t="shared" si="3"/>
        <v>d</v>
      </c>
      <c r="X9" s="35" t="str">
        <f t="shared" si="3"/>
        <v>d</v>
      </c>
      <c r="Y9" s="35" t="str">
        <f t="shared" si="3"/>
        <v>d</v>
      </c>
      <c r="Z9" s="35" t="str">
        <f t="shared" si="3"/>
        <v>d</v>
      </c>
      <c r="AA9" s="35" t="str">
        <f t="shared" si="3"/>
        <v>d</v>
      </c>
      <c r="AB9" s="35" t="str">
        <f t="shared" si="3"/>
        <v>d</v>
      </c>
      <c r="AC9" s="35" t="str">
        <f t="shared" si="3"/>
        <v>d</v>
      </c>
      <c r="AD9" s="35" t="str">
        <f t="shared" si="3"/>
        <v>d</v>
      </c>
      <c r="AE9" s="35" t="str">
        <f t="shared" si="3"/>
        <v>d</v>
      </c>
      <c r="AF9" s="35" t="str">
        <f t="shared" si="3"/>
        <v>d</v>
      </c>
      <c r="AG9" s="35" t="str">
        <f t="shared" si="3"/>
        <v>d</v>
      </c>
      <c r="AH9" s="35" t="str">
        <f t="shared" si="3"/>
        <v>d</v>
      </c>
      <c r="AI9" s="35" t="str">
        <f t="shared" si="3"/>
        <v>d</v>
      </c>
      <c r="AJ9" s="35" t="str">
        <f t="shared" si="3"/>
        <v>d</v>
      </c>
      <c r="AK9" s="35" t="str">
        <f t="shared" si="3"/>
        <v>d</v>
      </c>
      <c r="AL9" s="35" t="str">
        <f t="shared" si="3"/>
        <v>d</v>
      </c>
      <c r="AM9" s="35" t="str">
        <f t="shared" si="3"/>
        <v>d</v>
      </c>
      <c r="AN9" s="35" t="str">
        <f t="shared" si="3"/>
        <v>d</v>
      </c>
      <c r="AO9" s="35" t="str">
        <f t="shared" ref="AO9:BL9" si="4">LEFT(TEXT(AO8,"ddd"),1)</f>
        <v>d</v>
      </c>
      <c r="AP9" s="35" t="str">
        <f t="shared" si="4"/>
        <v>d</v>
      </c>
      <c r="AQ9" s="35" t="str">
        <f t="shared" si="4"/>
        <v>d</v>
      </c>
      <c r="AR9" s="35" t="str">
        <f t="shared" si="4"/>
        <v>d</v>
      </c>
      <c r="AS9" s="35" t="str">
        <f t="shared" si="4"/>
        <v>d</v>
      </c>
      <c r="AT9" s="35" t="str">
        <f t="shared" si="4"/>
        <v>d</v>
      </c>
      <c r="AU9" s="35" t="str">
        <f t="shared" si="4"/>
        <v>d</v>
      </c>
      <c r="AV9" s="35" t="str">
        <f t="shared" si="4"/>
        <v>d</v>
      </c>
      <c r="AW9" s="35" t="str">
        <f t="shared" si="4"/>
        <v>d</v>
      </c>
      <c r="AX9" s="35" t="str">
        <f t="shared" si="4"/>
        <v>d</v>
      </c>
      <c r="AY9" s="35" t="str">
        <f t="shared" si="4"/>
        <v>d</v>
      </c>
      <c r="AZ9" s="35" t="str">
        <f t="shared" si="4"/>
        <v>d</v>
      </c>
      <c r="BA9" s="35" t="str">
        <f t="shared" si="4"/>
        <v>d</v>
      </c>
      <c r="BB9" s="35" t="str">
        <f t="shared" si="4"/>
        <v>d</v>
      </c>
      <c r="BC9" s="35" t="str">
        <f t="shared" si="4"/>
        <v>d</v>
      </c>
      <c r="BD9" s="35" t="str">
        <f t="shared" si="4"/>
        <v>d</v>
      </c>
      <c r="BE9" s="35" t="str">
        <f t="shared" si="4"/>
        <v>d</v>
      </c>
      <c r="BF9" s="35" t="str">
        <f t="shared" si="4"/>
        <v>d</v>
      </c>
      <c r="BG9" s="35" t="str">
        <f t="shared" si="4"/>
        <v>d</v>
      </c>
      <c r="BH9" s="35" t="str">
        <f t="shared" si="4"/>
        <v>d</v>
      </c>
      <c r="BI9" s="35" t="str">
        <f t="shared" si="4"/>
        <v>d</v>
      </c>
      <c r="BJ9" s="35" t="str">
        <f t="shared" si="4"/>
        <v>d</v>
      </c>
      <c r="BK9" s="35" t="str">
        <f t="shared" si="4"/>
        <v>d</v>
      </c>
      <c r="BL9" s="36" t="str">
        <f t="shared" si="4"/>
        <v>d</v>
      </c>
    </row>
    <row r="10" spans="1:64" s="26" customFormat="1" ht="30" hidden="1" customHeight="1" thickBot="1" x14ac:dyDescent="0.3">
      <c r="A10" s="13" t="s">
        <v>16</v>
      </c>
      <c r="B10" s="37"/>
      <c r="C10" s="38"/>
      <c r="D10" s="37"/>
      <c r="E10" s="37"/>
      <c r="F10" s="37"/>
      <c r="H10" s="26" t="str">
        <f>IF(OR(ISBLANK(task_start),ISBLANK(task_end)),"",task_end-task_start+1)</f>
        <v/>
      </c>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row>
    <row r="11" spans="1:64" s="46" customFormat="1" ht="30" customHeight="1" thickBot="1" x14ac:dyDescent="0.3">
      <c r="A11" s="14"/>
      <c r="B11" s="40" t="s">
        <v>17</v>
      </c>
      <c r="C11" s="41"/>
      <c r="D11" s="42"/>
      <c r="E11" s="43"/>
      <c r="F11" s="44"/>
      <c r="G11" s="17"/>
      <c r="H11" s="5" t="str">
        <f t="shared" ref="H11:H38" si="5">IF(OR(ISBLANK(task_start),ISBLANK(task_end)),"",task_end-task_start+1)</f>
        <v/>
      </c>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row>
    <row r="12" spans="1:64" s="46" customFormat="1" ht="30" customHeight="1" thickBot="1" x14ac:dyDescent="0.3">
      <c r="A12" s="14"/>
      <c r="B12" s="47" t="s">
        <v>18</v>
      </c>
      <c r="C12" s="48" t="s">
        <v>2</v>
      </c>
      <c r="D12" s="49">
        <v>0.5</v>
      </c>
      <c r="E12" s="50">
        <f>Project_Start</f>
        <v>45575</v>
      </c>
      <c r="F12" s="50">
        <f>E12+3</f>
        <v>45578</v>
      </c>
      <c r="G12" s="17"/>
      <c r="H12" s="5">
        <f t="shared" si="5"/>
        <v>4</v>
      </c>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row>
    <row r="13" spans="1:64" s="46" customFormat="1" ht="30" customHeight="1" thickBot="1" x14ac:dyDescent="0.3">
      <c r="A13" s="14"/>
      <c r="B13" s="52" t="s">
        <v>19</v>
      </c>
      <c r="C13" s="53" t="s">
        <v>7</v>
      </c>
      <c r="D13" s="54">
        <v>0.6</v>
      </c>
      <c r="E13" s="55">
        <f>F12</f>
        <v>45578</v>
      </c>
      <c r="F13" s="55">
        <f>E13+2</f>
        <v>45580</v>
      </c>
      <c r="G13" s="17"/>
      <c r="H13" s="5">
        <f t="shared" si="5"/>
        <v>3</v>
      </c>
      <c r="I13" s="51"/>
      <c r="J13" s="51"/>
      <c r="K13" s="51"/>
      <c r="L13" s="51"/>
      <c r="M13" s="51"/>
      <c r="N13" s="51"/>
      <c r="O13" s="51"/>
      <c r="P13" s="51"/>
      <c r="Q13" s="51"/>
      <c r="R13" s="51"/>
      <c r="S13" s="51"/>
      <c r="T13" s="51"/>
      <c r="U13" s="56"/>
      <c r="V13" s="56"/>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row>
    <row r="14" spans="1:64" s="46" customFormat="1" ht="30" customHeight="1" thickBot="1" x14ac:dyDescent="0.3">
      <c r="A14" s="13"/>
      <c r="B14" s="52" t="s">
        <v>20</v>
      </c>
      <c r="C14" s="53" t="s">
        <v>9</v>
      </c>
      <c r="D14" s="54">
        <v>0.5</v>
      </c>
      <c r="E14" s="55">
        <v>45579</v>
      </c>
      <c r="F14" s="55">
        <f>E14+4</f>
        <v>45583</v>
      </c>
      <c r="G14" s="17"/>
      <c r="H14" s="5">
        <f t="shared" si="5"/>
        <v>5</v>
      </c>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row>
    <row r="15" spans="1:64" s="46" customFormat="1" ht="30" customHeight="1" x14ac:dyDescent="0.25">
      <c r="A15" s="13"/>
      <c r="B15" s="52" t="s">
        <v>21</v>
      </c>
      <c r="C15" s="53" t="s">
        <v>2</v>
      </c>
      <c r="D15" s="54">
        <v>0.25</v>
      </c>
      <c r="E15" s="55">
        <v>45579</v>
      </c>
      <c r="F15" s="55">
        <f>E15+5</f>
        <v>45584</v>
      </c>
      <c r="G15" s="17"/>
      <c r="H15" s="5">
        <f t="shared" si="5"/>
        <v>6</v>
      </c>
      <c r="I15" s="51"/>
      <c r="J15" s="51"/>
      <c r="K15" s="51"/>
      <c r="L15" s="51"/>
      <c r="M15" s="51"/>
      <c r="N15" s="51"/>
      <c r="O15" s="51"/>
      <c r="P15" s="51"/>
      <c r="Q15" s="51"/>
      <c r="R15" s="51"/>
      <c r="S15" s="51"/>
      <c r="T15" s="51"/>
      <c r="U15" s="51"/>
      <c r="V15" s="51"/>
      <c r="W15" s="51"/>
      <c r="X15" s="51"/>
      <c r="Y15" s="56"/>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row>
    <row r="16" spans="1:64" s="46" customFormat="1" ht="30" customHeight="1" x14ac:dyDescent="0.25">
      <c r="A16" s="13"/>
      <c r="B16" s="52" t="s">
        <v>22</v>
      </c>
      <c r="C16" s="53" t="s">
        <v>23</v>
      </c>
      <c r="D16" s="54">
        <v>0</v>
      </c>
      <c r="E16" s="55" t="s">
        <v>24</v>
      </c>
      <c r="F16" s="55" t="s">
        <v>25</v>
      </c>
      <c r="G16" s="17"/>
      <c r="H16" s="5" t="e">
        <f t="shared" si="5"/>
        <v>#VALUE!</v>
      </c>
      <c r="I16" s="51"/>
      <c r="J16" s="51"/>
      <c r="K16" s="51"/>
      <c r="L16" s="51"/>
      <c r="M16" s="51"/>
      <c r="N16" s="51"/>
      <c r="O16" s="51"/>
      <c r="P16" s="51"/>
      <c r="Q16" s="51"/>
      <c r="R16" s="108"/>
      <c r="S16" s="108"/>
      <c r="T16" s="108"/>
      <c r="U16" s="108"/>
      <c r="V16" s="108"/>
      <c r="W16" s="107"/>
      <c r="X16" s="107"/>
      <c r="Y16" s="107"/>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row>
    <row r="17" spans="1:64" s="46" customFormat="1" ht="30" customHeight="1" x14ac:dyDescent="0.25">
      <c r="A17" s="14"/>
      <c r="B17" s="52" t="s">
        <v>26</v>
      </c>
      <c r="C17" s="53" t="s">
        <v>9</v>
      </c>
      <c r="D17" s="54">
        <v>0</v>
      </c>
      <c r="E17" s="55" t="s">
        <v>27</v>
      </c>
      <c r="F17" s="55" t="s">
        <v>28</v>
      </c>
      <c r="G17" s="17"/>
      <c r="H17" s="5" t="e">
        <f t="shared" si="5"/>
        <v>#VALUE!</v>
      </c>
      <c r="I17" s="51"/>
      <c r="J17" s="51"/>
      <c r="K17" s="51"/>
      <c r="L17" s="51"/>
      <c r="M17" s="51"/>
      <c r="N17" s="51"/>
      <c r="O17" s="51"/>
      <c r="P17" s="51"/>
      <c r="Q17" s="51"/>
      <c r="R17" s="51"/>
      <c r="S17" s="51"/>
      <c r="T17" s="51"/>
      <c r="U17" s="109"/>
      <c r="V17" s="109"/>
      <c r="W17" s="109"/>
      <c r="X17" s="109"/>
      <c r="Y17" s="109"/>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row>
    <row r="18" spans="1:64" s="46" customFormat="1" ht="30" customHeight="1" x14ac:dyDescent="0.25">
      <c r="A18" s="14"/>
      <c r="B18" s="52" t="s">
        <v>29</v>
      </c>
      <c r="C18" s="53" t="s">
        <v>23</v>
      </c>
      <c r="D18" s="54">
        <v>0.1</v>
      </c>
      <c r="E18" s="55">
        <f>E13+1</f>
        <v>45579</v>
      </c>
      <c r="F18" s="55">
        <f>E18+2</f>
        <v>45581</v>
      </c>
      <c r="G18" s="17"/>
      <c r="H18" s="5">
        <f t="shared" si="5"/>
        <v>3</v>
      </c>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row>
    <row r="19" spans="1:64" s="46" customFormat="1" ht="30" customHeight="1" x14ac:dyDescent="0.25">
      <c r="A19" s="13"/>
      <c r="B19" s="57" t="s">
        <v>30</v>
      </c>
      <c r="C19" s="58"/>
      <c r="D19" s="59"/>
      <c r="E19" s="60"/>
      <c r="F19" s="61"/>
      <c r="G19" s="17"/>
      <c r="H19" s="5" t="str">
        <f t="shared" si="5"/>
        <v/>
      </c>
    </row>
    <row r="20" spans="1:64" s="46" customFormat="1" ht="30" customHeight="1" x14ac:dyDescent="0.25">
      <c r="A20" s="13"/>
      <c r="B20" s="62" t="s">
        <v>31</v>
      </c>
      <c r="C20" s="63" t="s">
        <v>2</v>
      </c>
      <c r="D20" s="64">
        <v>0</v>
      </c>
      <c r="E20" s="65">
        <f>E18+11</f>
        <v>45590</v>
      </c>
      <c r="F20" s="65">
        <f>E20+5</f>
        <v>45595</v>
      </c>
      <c r="G20" s="17"/>
      <c r="H20" s="5">
        <f t="shared" si="5"/>
        <v>6</v>
      </c>
      <c r="I20" s="51"/>
      <c r="J20" s="51"/>
      <c r="K20" s="51"/>
      <c r="L20" s="51"/>
      <c r="M20" s="51"/>
      <c r="N20" s="51"/>
      <c r="O20" s="51"/>
      <c r="P20" s="51"/>
      <c r="Q20" s="51"/>
      <c r="R20" s="51"/>
      <c r="S20" s="51"/>
      <c r="T20" s="51"/>
      <c r="U20" s="56"/>
      <c r="V20" s="56"/>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row>
    <row r="21" spans="1:64" s="46" customFormat="1" ht="30" customHeight="1" x14ac:dyDescent="0.25">
      <c r="A21" s="13"/>
      <c r="B21" s="62" t="s">
        <v>32</v>
      </c>
      <c r="C21" s="63" t="s">
        <v>33</v>
      </c>
      <c r="D21" s="64">
        <v>0</v>
      </c>
      <c r="E21" s="65">
        <f>E20+2</f>
        <v>45592</v>
      </c>
      <c r="F21" s="65">
        <f>E21+5</f>
        <v>45597</v>
      </c>
      <c r="G21" s="17"/>
      <c r="H21" s="5">
        <f t="shared" si="5"/>
        <v>6</v>
      </c>
      <c r="I21" s="51"/>
      <c r="J21" s="51"/>
      <c r="K21" s="51"/>
      <c r="L21" s="51"/>
      <c r="M21" s="51"/>
      <c r="N21" s="51"/>
      <c r="O21" s="51"/>
      <c r="P21" s="51"/>
      <c r="Q21" s="51"/>
      <c r="R21" s="51"/>
      <c r="S21" s="51"/>
      <c r="T21" s="51"/>
      <c r="U21" s="56"/>
      <c r="V21" s="56"/>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row>
    <row r="22" spans="1:64" s="46" customFormat="1" ht="30" customHeight="1" x14ac:dyDescent="0.25">
      <c r="A22" s="13"/>
      <c r="B22" s="62" t="s">
        <v>34</v>
      </c>
      <c r="C22" s="63" t="s">
        <v>9</v>
      </c>
      <c r="D22" s="64">
        <v>0</v>
      </c>
      <c r="E22" s="65">
        <f>F21</f>
        <v>45597</v>
      </c>
      <c r="F22" s="65">
        <f>E22+5</f>
        <v>45602</v>
      </c>
      <c r="G22" s="17"/>
      <c r="H22" s="5">
        <f t="shared" si="5"/>
        <v>6</v>
      </c>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row>
    <row r="23" spans="1:64" s="46" customFormat="1" ht="30" customHeight="1" x14ac:dyDescent="0.25">
      <c r="A23" s="13"/>
      <c r="B23" s="62" t="s">
        <v>35</v>
      </c>
      <c r="C23" s="63" t="s">
        <v>2</v>
      </c>
      <c r="D23" s="64">
        <v>0</v>
      </c>
      <c r="E23" s="65">
        <f>E22</f>
        <v>45597</v>
      </c>
      <c r="F23" s="65">
        <f>E23+4</f>
        <v>45601</v>
      </c>
      <c r="G23" s="17"/>
      <c r="H23" s="5">
        <f t="shared" si="5"/>
        <v>5</v>
      </c>
      <c r="I23" s="51"/>
      <c r="J23" s="51"/>
      <c r="K23" s="51"/>
      <c r="L23" s="51"/>
      <c r="M23" s="51"/>
      <c r="N23" s="51"/>
      <c r="O23" s="51"/>
      <c r="P23" s="51"/>
      <c r="Q23" s="51"/>
      <c r="R23" s="51"/>
      <c r="S23" s="51"/>
      <c r="T23" s="51"/>
      <c r="U23" s="51"/>
      <c r="V23" s="51"/>
      <c r="W23" s="51"/>
      <c r="X23" s="51"/>
      <c r="Y23" s="56"/>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row>
    <row r="24" spans="1:64" s="46" customFormat="1" ht="30" customHeight="1" x14ac:dyDescent="0.25">
      <c r="A24" s="13"/>
      <c r="B24" s="62" t="s">
        <v>36</v>
      </c>
      <c r="C24" s="63" t="s">
        <v>23</v>
      </c>
      <c r="D24" s="64">
        <v>0</v>
      </c>
      <c r="E24" s="65">
        <f>E23</f>
        <v>45597</v>
      </c>
      <c r="F24" s="65">
        <f>E24+5</f>
        <v>45602</v>
      </c>
      <c r="G24" s="17"/>
      <c r="H24" s="5">
        <f t="shared" si="5"/>
        <v>6</v>
      </c>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row>
    <row r="25" spans="1:64" s="46" customFormat="1" ht="30" customHeight="1" x14ac:dyDescent="0.25">
      <c r="A25" s="13"/>
      <c r="B25" s="66" t="s">
        <v>37</v>
      </c>
      <c r="C25" s="67"/>
      <c r="D25" s="68"/>
      <c r="E25" s="69"/>
      <c r="F25" s="70"/>
      <c r="G25" s="17"/>
      <c r="H25" s="5" t="str">
        <f t="shared" si="5"/>
        <v/>
      </c>
      <c r="I25" s="71"/>
      <c r="J25" s="71"/>
      <c r="K25" s="71"/>
      <c r="L25" s="71"/>
      <c r="M25" s="71"/>
      <c r="N25" s="71"/>
      <c r="O25" s="71"/>
      <c r="P25" s="71"/>
      <c r="Q25" s="71"/>
      <c r="R25" s="71"/>
      <c r="S25" s="71"/>
      <c r="T25" s="71"/>
      <c r="U25" s="71"/>
      <c r="V25" s="71"/>
      <c r="W25" s="71"/>
      <c r="X25" s="71"/>
      <c r="Y25" s="71"/>
      <c r="Z25" s="71"/>
      <c r="AA25" s="71"/>
      <c r="AB25" s="71"/>
      <c r="AC25" s="71"/>
      <c r="AD25" s="71"/>
      <c r="AE25" s="71"/>
      <c r="AF25" s="71"/>
      <c r="AG25" s="71"/>
      <c r="AH25" s="71"/>
      <c r="AI25" s="71"/>
      <c r="AJ25" s="71"/>
      <c r="AK25" s="71"/>
      <c r="AL25" s="71"/>
      <c r="AM25" s="71"/>
      <c r="AN25" s="71"/>
      <c r="AO25" s="71"/>
      <c r="AP25" s="71"/>
      <c r="AQ25" s="71"/>
      <c r="AR25" s="71"/>
      <c r="AS25" s="71"/>
      <c r="AT25" s="71"/>
      <c r="AU25" s="71"/>
      <c r="AV25" s="71"/>
      <c r="AW25" s="71"/>
      <c r="AX25" s="71"/>
      <c r="AY25" s="71"/>
      <c r="AZ25" s="71"/>
      <c r="BA25" s="71"/>
      <c r="BB25" s="71"/>
      <c r="BC25" s="71"/>
      <c r="BD25" s="71"/>
      <c r="BE25" s="71"/>
      <c r="BF25" s="71"/>
      <c r="BG25" s="71"/>
      <c r="BH25" s="71"/>
      <c r="BI25" s="71"/>
      <c r="BJ25" s="71"/>
      <c r="BK25" s="71"/>
      <c r="BL25" s="71"/>
    </row>
    <row r="26" spans="1:64" s="46" customFormat="1" ht="30" customHeight="1" x14ac:dyDescent="0.25">
      <c r="A26" s="13"/>
      <c r="B26" s="72" t="s">
        <v>38</v>
      </c>
      <c r="C26" s="73" t="s">
        <v>39</v>
      </c>
      <c r="D26" s="74">
        <v>0</v>
      </c>
      <c r="E26" s="75">
        <f>F24+1</f>
        <v>45603</v>
      </c>
      <c r="F26" s="75">
        <f>E26+5</f>
        <v>45608</v>
      </c>
      <c r="G26" s="17"/>
      <c r="H26" s="5">
        <f t="shared" si="5"/>
        <v>6</v>
      </c>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row>
    <row r="27" spans="1:64" s="46" customFormat="1" ht="30" customHeight="1" x14ac:dyDescent="0.25">
      <c r="A27" s="13"/>
      <c r="B27" s="72" t="s">
        <v>40</v>
      </c>
      <c r="C27" s="73" t="s">
        <v>9</v>
      </c>
      <c r="D27" s="74">
        <v>0</v>
      </c>
      <c r="E27" s="75">
        <f>E26+1</f>
        <v>45604</v>
      </c>
      <c r="F27" s="75">
        <f>E27+4</f>
        <v>45608</v>
      </c>
      <c r="G27" s="17"/>
      <c r="H27" s="5">
        <f t="shared" si="5"/>
        <v>5</v>
      </c>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row>
    <row r="28" spans="1:64" s="46" customFormat="1" ht="30" customHeight="1" x14ac:dyDescent="0.25">
      <c r="A28" s="13"/>
      <c r="B28" s="72" t="s">
        <v>41</v>
      </c>
      <c r="C28" s="73" t="s">
        <v>33</v>
      </c>
      <c r="D28" s="74">
        <v>0</v>
      </c>
      <c r="E28" s="75">
        <f>E27+5</f>
        <v>45609</v>
      </c>
      <c r="F28" s="75">
        <f>E28+5</f>
        <v>45614</v>
      </c>
      <c r="G28" s="17"/>
      <c r="H28" s="5">
        <f t="shared" si="5"/>
        <v>6</v>
      </c>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row>
    <row r="29" spans="1:64" s="46" customFormat="1" ht="30" customHeight="1" x14ac:dyDescent="0.25">
      <c r="A29" s="13"/>
      <c r="B29" s="72" t="s">
        <v>42</v>
      </c>
      <c r="C29" s="73" t="s">
        <v>39</v>
      </c>
      <c r="D29" s="74">
        <v>0</v>
      </c>
      <c r="E29" s="75">
        <f>F28</f>
        <v>45614</v>
      </c>
      <c r="F29" s="75">
        <f>E29+5</f>
        <v>45619</v>
      </c>
      <c r="G29" s="17"/>
      <c r="H29" s="5">
        <f t="shared" si="5"/>
        <v>6</v>
      </c>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row>
    <row r="30" spans="1:64" s="46" customFormat="1" ht="30" customHeight="1" x14ac:dyDescent="0.25">
      <c r="A30" s="13"/>
      <c r="B30" s="72" t="s">
        <v>43</v>
      </c>
      <c r="C30" s="73" t="s">
        <v>9</v>
      </c>
      <c r="D30" s="74">
        <v>0</v>
      </c>
      <c r="E30" s="75">
        <f>F28</f>
        <v>45614</v>
      </c>
      <c r="F30" s="75">
        <f>E30+4</f>
        <v>45618</v>
      </c>
      <c r="G30" s="17"/>
      <c r="H30" s="5">
        <f t="shared" si="5"/>
        <v>5</v>
      </c>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row>
    <row r="31" spans="1:64" s="46" customFormat="1" ht="30" customHeight="1" x14ac:dyDescent="0.25">
      <c r="A31" s="13"/>
      <c r="B31" s="72" t="s">
        <v>44</v>
      </c>
      <c r="C31" s="73" t="s">
        <v>45</v>
      </c>
      <c r="D31" s="74">
        <v>0</v>
      </c>
      <c r="E31" s="75">
        <f>F29</f>
        <v>45619</v>
      </c>
      <c r="F31" s="75">
        <f>E31+4</f>
        <v>45623</v>
      </c>
      <c r="G31" s="17"/>
      <c r="H31" s="5">
        <f t="shared" si="5"/>
        <v>5</v>
      </c>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row>
    <row r="32" spans="1:64" s="46" customFormat="1" ht="30" customHeight="1" x14ac:dyDescent="0.25">
      <c r="A32" s="13"/>
      <c r="B32" s="103" t="s">
        <v>46</v>
      </c>
      <c r="C32" s="104" t="s">
        <v>2</v>
      </c>
      <c r="D32" s="105">
        <v>0</v>
      </c>
      <c r="E32" s="106">
        <f>F31-1</f>
        <v>45622</v>
      </c>
      <c r="F32" s="106">
        <f>E32+2</f>
        <v>45624</v>
      </c>
      <c r="G32" s="17"/>
      <c r="H32" s="5"/>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1"/>
      <c r="AY32" s="51"/>
      <c r="AZ32" s="51"/>
      <c r="BA32" s="51"/>
      <c r="BB32" s="51"/>
      <c r="BC32" s="51"/>
      <c r="BD32" s="51"/>
      <c r="BE32" s="51"/>
      <c r="BF32" s="51"/>
      <c r="BG32" s="51"/>
      <c r="BH32" s="51"/>
      <c r="BI32" s="51"/>
      <c r="BJ32" s="51"/>
      <c r="BK32" s="51"/>
      <c r="BL32" s="51"/>
    </row>
    <row r="33" spans="1:66" s="46" customFormat="1" ht="30" customHeight="1" x14ac:dyDescent="0.25">
      <c r="A33" s="13"/>
      <c r="B33" s="76" t="s">
        <v>47</v>
      </c>
      <c r="C33" s="77"/>
      <c r="D33" s="78"/>
      <c r="E33" s="79"/>
      <c r="F33" s="80"/>
      <c r="G33" s="17"/>
      <c r="H33" s="5"/>
      <c r="I33" s="81"/>
      <c r="J33" s="81"/>
      <c r="K33" s="81"/>
      <c r="L33" s="81"/>
      <c r="M33" s="81"/>
      <c r="N33" s="81"/>
      <c r="O33" s="81"/>
      <c r="P33" s="81"/>
      <c r="Q33" s="81"/>
      <c r="R33" s="81"/>
      <c r="S33" s="81"/>
      <c r="T33" s="81"/>
      <c r="U33" s="81"/>
      <c r="V33" s="81"/>
      <c r="W33" s="81"/>
      <c r="X33" s="81"/>
      <c r="Y33" s="81"/>
      <c r="Z33" s="81"/>
      <c r="AA33" s="81"/>
      <c r="AB33" s="81"/>
      <c r="AC33" s="81"/>
      <c r="AD33" s="81"/>
      <c r="AE33" s="81"/>
      <c r="AF33" s="81"/>
      <c r="AG33" s="81"/>
      <c r="AH33" s="81"/>
      <c r="AI33" s="81"/>
      <c r="AJ33" s="81"/>
      <c r="AK33" s="81"/>
      <c r="AL33" s="81"/>
      <c r="AM33" s="81"/>
      <c r="AN33" s="81"/>
      <c r="AO33" s="81"/>
      <c r="AP33" s="81"/>
      <c r="AQ33" s="81"/>
      <c r="AR33" s="81"/>
      <c r="AS33" s="81"/>
      <c r="AT33" s="81"/>
      <c r="AU33" s="81"/>
      <c r="AV33" s="81"/>
      <c r="AW33" s="81"/>
      <c r="AX33" s="81"/>
      <c r="AY33" s="81"/>
      <c r="AZ33" s="81"/>
      <c r="BA33" s="81"/>
      <c r="BB33" s="81"/>
      <c r="BC33" s="81"/>
      <c r="BD33" s="81"/>
      <c r="BE33" s="81"/>
      <c r="BF33" s="81"/>
      <c r="BG33" s="81"/>
      <c r="BH33" s="81"/>
      <c r="BI33" s="81"/>
      <c r="BJ33" s="81"/>
      <c r="BK33" s="81"/>
      <c r="BL33" s="81"/>
    </row>
    <row r="34" spans="1:66" s="46" customFormat="1" ht="30" customHeight="1" x14ac:dyDescent="0.25">
      <c r="A34" s="13"/>
      <c r="B34" s="82" t="s">
        <v>48</v>
      </c>
      <c r="C34" s="83" t="s">
        <v>45</v>
      </c>
      <c r="D34" s="84">
        <v>0</v>
      </c>
      <c r="E34" s="85">
        <f>F32</f>
        <v>45624</v>
      </c>
      <c r="F34" s="85">
        <f>E34+5</f>
        <v>45629</v>
      </c>
      <c r="G34" s="17"/>
      <c r="H34" s="5">
        <f t="shared" si="5"/>
        <v>6</v>
      </c>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51"/>
      <c r="BK34" s="51"/>
      <c r="BL34" s="51"/>
    </row>
    <row r="35" spans="1:66" s="46" customFormat="1" ht="30" customHeight="1" x14ac:dyDescent="0.25">
      <c r="A35" s="13"/>
      <c r="B35" s="82" t="s">
        <v>49</v>
      </c>
      <c r="C35" s="83" t="s">
        <v>2</v>
      </c>
      <c r="D35" s="84">
        <v>0</v>
      </c>
      <c r="E35" s="85">
        <f>F34</f>
        <v>45629</v>
      </c>
      <c r="F35" s="85">
        <f>E35+3</f>
        <v>45632</v>
      </c>
      <c r="G35" s="17"/>
      <c r="H35" s="5">
        <f t="shared" si="5"/>
        <v>4</v>
      </c>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51"/>
      <c r="BK35" s="51"/>
      <c r="BL35" s="51"/>
    </row>
    <row r="36" spans="1:66" s="46" customFormat="1" ht="30" customHeight="1" x14ac:dyDescent="0.25">
      <c r="A36" s="14"/>
      <c r="B36" s="82" t="s">
        <v>50</v>
      </c>
      <c r="C36" s="83" t="s">
        <v>51</v>
      </c>
      <c r="D36" s="84">
        <v>0</v>
      </c>
      <c r="E36" s="85">
        <f>F35+1</f>
        <v>45633</v>
      </c>
      <c r="F36" s="85">
        <f>E36+2</f>
        <v>45635</v>
      </c>
      <c r="G36" s="17"/>
      <c r="H36" s="5">
        <f t="shared" si="5"/>
        <v>3</v>
      </c>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1"/>
      <c r="BK36" s="51"/>
      <c r="BL36" s="51"/>
    </row>
    <row r="37" spans="1:66" ht="30" customHeight="1" x14ac:dyDescent="0.25">
      <c r="B37" s="82" t="s">
        <v>52</v>
      </c>
      <c r="C37" s="83" t="s">
        <v>53</v>
      </c>
      <c r="D37" s="84">
        <v>0</v>
      </c>
      <c r="E37" s="85">
        <f>F36</f>
        <v>45635</v>
      </c>
      <c r="F37" s="85">
        <f>E37+2</f>
        <v>45637</v>
      </c>
      <c r="G37" s="17"/>
      <c r="H37" s="5">
        <f t="shared" si="5"/>
        <v>3</v>
      </c>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1"/>
      <c r="BK37" s="51"/>
      <c r="BL37" s="51"/>
      <c r="BM37" s="46"/>
      <c r="BN37" s="46"/>
    </row>
    <row r="38" spans="1:66" ht="30" customHeight="1" x14ac:dyDescent="0.25">
      <c r="B38" s="82" t="s">
        <v>54</v>
      </c>
      <c r="C38" s="83" t="s">
        <v>9</v>
      </c>
      <c r="D38" s="84">
        <v>0</v>
      </c>
      <c r="E38" s="85">
        <f>F37</f>
        <v>45637</v>
      </c>
      <c r="F38" s="85">
        <f>E38+1</f>
        <v>45638</v>
      </c>
      <c r="G38" s="17"/>
      <c r="H38" s="6">
        <f t="shared" si="5"/>
        <v>2</v>
      </c>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1"/>
      <c r="AT38" s="51"/>
      <c r="AU38" s="51"/>
      <c r="AV38" s="51"/>
      <c r="AW38" s="51"/>
      <c r="AX38" s="51"/>
      <c r="AY38" s="51"/>
      <c r="AZ38" s="51"/>
      <c r="BA38" s="51"/>
      <c r="BB38" s="51"/>
      <c r="BC38" s="51"/>
      <c r="BD38" s="51"/>
      <c r="BE38" s="51"/>
      <c r="BF38" s="51"/>
      <c r="BG38" s="51"/>
      <c r="BH38" s="51"/>
      <c r="BI38" s="51"/>
      <c r="BJ38" s="51"/>
      <c r="BK38" s="51"/>
      <c r="BL38" s="51"/>
      <c r="BM38" s="46"/>
      <c r="BN38" s="46"/>
    </row>
    <row r="39" spans="1:66" ht="30" customHeight="1" x14ac:dyDescent="0.25">
      <c r="B39" s="86"/>
      <c r="C39" s="87"/>
      <c r="D39" s="88"/>
      <c r="E39" s="89"/>
      <c r="F39" s="89"/>
      <c r="G39" s="3"/>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c r="AI39" s="45"/>
      <c r="AJ39" s="45"/>
      <c r="AK39" s="45"/>
      <c r="AL39" s="45"/>
      <c r="AM39" s="45"/>
      <c r="AN39" s="45"/>
      <c r="AO39" s="45"/>
      <c r="AP39" s="45"/>
      <c r="AQ39" s="45"/>
      <c r="AR39" s="45"/>
      <c r="AS39" s="45"/>
      <c r="AT39" s="45"/>
      <c r="AU39" s="45"/>
      <c r="AV39" s="45"/>
      <c r="AW39" s="45"/>
      <c r="AX39" s="45"/>
      <c r="AY39" s="45"/>
      <c r="AZ39" s="45"/>
      <c r="BA39" s="45"/>
      <c r="BB39" s="45"/>
      <c r="BC39" s="45"/>
      <c r="BD39" s="45"/>
      <c r="BE39" s="45"/>
      <c r="BF39" s="45"/>
      <c r="BG39" s="45"/>
      <c r="BH39" s="45"/>
      <c r="BI39" s="45"/>
      <c r="BJ39" s="45"/>
      <c r="BK39" s="45"/>
      <c r="BL39" s="45"/>
      <c r="BM39" s="46"/>
    </row>
    <row r="41" spans="1:66" ht="30" customHeight="1" x14ac:dyDescent="0.25">
      <c r="C41" s="16"/>
      <c r="F41" s="15"/>
    </row>
    <row r="42" spans="1:66" ht="30" customHeight="1" x14ac:dyDescent="0.25">
      <c r="C42" s="4"/>
    </row>
  </sheetData>
  <mergeCells count="18">
    <mergeCell ref="A8:A9"/>
    <mergeCell ref="B8:B9"/>
    <mergeCell ref="C8:C9"/>
    <mergeCell ref="D8:D9"/>
    <mergeCell ref="E8:E9"/>
    <mergeCell ref="F8:F9"/>
    <mergeCell ref="Q2:Z2"/>
    <mergeCell ref="Q1:Z1"/>
    <mergeCell ref="I1:O1"/>
    <mergeCell ref="I2:O2"/>
    <mergeCell ref="BF7:BL7"/>
    <mergeCell ref="I7:O7"/>
    <mergeCell ref="P7:V7"/>
    <mergeCell ref="W7:AC7"/>
    <mergeCell ref="AD7:AJ7"/>
    <mergeCell ref="AK7:AQ7"/>
    <mergeCell ref="AR7:AX7"/>
    <mergeCell ref="AY7:BE7"/>
  </mergeCells>
  <conditionalFormatting sqref="D10:D39">
    <cfRule type="dataBar" priority="37">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7:BL38">
    <cfRule type="expression" dxfId="12" priority="15">
      <formula>AND(TODAY()&gt;=I$8, TODAY()&lt;J$8)</formula>
    </cfRule>
  </conditionalFormatting>
  <conditionalFormatting sqref="I12:BL16">
    <cfRule type="expression" dxfId="11" priority="21" stopIfTrue="1">
      <formula>AND(task_end&gt;=I$8,task_start&lt;J$8)</formula>
    </cfRule>
  </conditionalFormatting>
  <conditionalFormatting sqref="I12:BL18">
    <cfRule type="expression" dxfId="10" priority="9">
      <formula>AND(task_start&lt;=I$8,ROUNDDOWN((task_end-task_start+1)*task_progress,0)+task_start-1&gt;=I$8)</formula>
    </cfRule>
  </conditionalFormatting>
  <conditionalFormatting sqref="I16:BL17">
    <cfRule type="expression" dxfId="9" priority="5">
      <formula>AND(task_start&lt;=I$8,ROUNDDOWN((task_end-task_start+1)*task_progress,0)+task_start-1&gt;=I$8)</formula>
    </cfRule>
    <cfRule type="expression" dxfId="8" priority="6" stopIfTrue="1">
      <formula>AND(task_end&gt;=I$8,task_start&lt;J$8)</formula>
    </cfRule>
  </conditionalFormatting>
  <conditionalFormatting sqref="I17:BL18">
    <cfRule type="expression" dxfId="7" priority="10" stopIfTrue="1">
      <formula>AND(task_end&gt;=I$8,task_start&lt;J$8)</formula>
    </cfRule>
  </conditionalFormatting>
  <conditionalFormatting sqref="I20:BL24">
    <cfRule type="expression" dxfId="6" priority="18">
      <formula>AND(task_start&lt;=I$8,ROUNDDOWN((task_end-task_start+1)*task_progress,0)+task_start-1&gt;=I$8)</formula>
    </cfRule>
    <cfRule type="expression" dxfId="5" priority="19" stopIfTrue="1">
      <formula>AND(task_end&gt;=I$8,task_start&lt;J$8)</formula>
    </cfRule>
  </conditionalFormatting>
  <conditionalFormatting sqref="I26:BL30">
    <cfRule type="expression" dxfId="4" priority="17" stopIfTrue="1">
      <formula>AND(task_end&gt;=I$8,task_start&lt;J$8)</formula>
    </cfRule>
  </conditionalFormatting>
  <conditionalFormatting sqref="I26:BL32">
    <cfRule type="expression" dxfId="3" priority="1">
      <formula>AND(task_start&lt;=I$8,ROUNDDOWN((task_end-task_start+1)*task_progress,0)+task_start-1&gt;=I$8)</formula>
    </cfRule>
  </conditionalFormatting>
  <conditionalFormatting sqref="I31:BL32">
    <cfRule type="expression" dxfId="2" priority="2" stopIfTrue="1">
      <formula>AND(task_end&gt;=I$8,task_start&lt;J$8)</formula>
    </cfRule>
  </conditionalFormatting>
  <conditionalFormatting sqref="I34:BL38">
    <cfRule type="expression" dxfId="1" priority="50">
      <formula>AND(task_start&lt;=I$8,ROUNDDOWN((task_end-task_start+1)*task_progress,0)+task_start-1&gt;=I$8)</formula>
    </cfRule>
    <cfRule type="expression" dxfId="0" priority="51" stopIfTrue="1">
      <formula>AND(task_end&gt;=I$8,task_start&lt;J$8)</formula>
    </cfRule>
  </conditionalFormatting>
  <dataValidations count="13">
    <dataValidation type="whole" operator="greaterThanOrEqual" allowBlank="1" showInputMessage="1" promptTitle="Display Week" prompt="Changing this number will scroll the Gantt Chart view." sqref="Q2:Q5"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A5" xr:uid="{75F274B0-5B30-4CC0-A53C-C012C0845179}"/>
    <dataValidation allowBlank="1" showInputMessage="1" showErrorMessage="1" prompt="Enter the name of the Project Lead in cell C3. Enter the Project Start date in cell Q1. Project Start: label is in cell I1." sqref="A6"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7"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8:A9" xr:uid="{7A3789A6-A3FB-43B6-A4F7-8C0AC564F67E}"/>
    <dataValidation allowBlank="1" showInputMessage="1" showErrorMessage="1" prompt="Cell B8 contains the Phase 1 sample title. Enter a new title in cell B8._x000a_To delete the phase and work only from tasks, simply delete this row." sqref="A11"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12"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3"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7" xr:uid="{4F48FC41-E335-47F1-87AA-3333A52AD81C}"/>
    <dataValidation allowBlank="1" showInputMessage="1" showErrorMessage="1" prompt="Phase 3's sample block starts in cell B20." sqref="A23" xr:uid="{956902D1-D3B5-416D-BB69-9362D193BC0A}"/>
    <dataValidation allowBlank="1" showInputMessage="1" showErrorMessage="1" prompt="Phase 4's sample block starts in cell B26." sqref="A29"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36" xr:uid="{79B9237E-4DD3-4E0F-8ED6-E0B695A99D96}"/>
  </dataValidations>
  <printOptions horizontalCentered="1"/>
  <pageMargins left="0.35" right="0.35" top="0.35" bottom="0.5" header="0.3" footer="0.3"/>
  <pageSetup scale="57" fitToHeight="0" orientation="landscape" r:id="rId1"/>
  <headerFooter differentFirst="1" scaleWithDoc="0">
    <oddFooter>Page &amp;P of &amp;N</oddFooter>
  </headerFooter>
  <ignoredErrors>
    <ignoredError sqref="F27:F28 E28"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D10:D39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Normal="100" workbookViewId="0"/>
  </sheetViews>
  <sheetFormatPr defaultColWidth="9" defaultRowHeight="13.2" x14ac:dyDescent="0.25"/>
  <cols>
    <col min="1" max="1" width="87" style="7" customWidth="1"/>
    <col min="2" max="16384" width="9" style="1"/>
  </cols>
  <sheetData>
    <row r="1" spans="1:2" ht="46.5" customHeight="1" x14ac:dyDescent="0.25"/>
    <row r="2" spans="1:2" s="9" customFormat="1" ht="15.6" x14ac:dyDescent="0.25">
      <c r="A2" s="93" t="s">
        <v>55</v>
      </c>
      <c r="B2" s="8"/>
    </row>
    <row r="3" spans="1:2" s="11" customFormat="1" ht="27" customHeight="1" x14ac:dyDescent="0.25">
      <c r="A3" s="94"/>
      <c r="B3" s="12"/>
    </row>
    <row r="4" spans="1:2" s="10" customFormat="1" ht="30" x14ac:dyDescent="0.7">
      <c r="A4" s="95" t="s">
        <v>56</v>
      </c>
    </row>
    <row r="5" spans="1:2" ht="74.25" customHeight="1" x14ac:dyDescent="0.25">
      <c r="A5" s="96" t="s">
        <v>57</v>
      </c>
    </row>
    <row r="6" spans="1:2" ht="26.25" customHeight="1" x14ac:dyDescent="0.25">
      <c r="A6" s="95" t="s">
        <v>58</v>
      </c>
    </row>
    <row r="7" spans="1:2" s="7" customFormat="1" ht="205.2" customHeight="1" x14ac:dyDescent="0.25">
      <c r="A7" s="97" t="s">
        <v>59</v>
      </c>
    </row>
    <row r="8" spans="1:2" s="10" customFormat="1" ht="30" x14ac:dyDescent="0.7">
      <c r="A8" s="95" t="s">
        <v>60</v>
      </c>
    </row>
    <row r="9" spans="1:2" ht="41.4" x14ac:dyDescent="0.25">
      <c r="A9" s="96" t="s">
        <v>61</v>
      </c>
    </row>
    <row r="10" spans="1:2" s="7" customFormat="1" ht="28.2" customHeight="1" x14ac:dyDescent="0.25">
      <c r="A10" s="98" t="s">
        <v>62</v>
      </c>
    </row>
    <row r="11" spans="1:2" s="10" customFormat="1" ht="30" x14ac:dyDescent="0.7">
      <c r="A11" s="95" t="s">
        <v>63</v>
      </c>
    </row>
    <row r="12" spans="1:2" ht="27.6" x14ac:dyDescent="0.25">
      <c r="A12" s="96" t="s">
        <v>64</v>
      </c>
    </row>
    <row r="13" spans="1:2" s="7" customFormat="1" ht="28.2" customHeight="1" x14ac:dyDescent="0.25">
      <c r="A13" s="98" t="s">
        <v>65</v>
      </c>
    </row>
    <row r="14" spans="1:2" s="10" customFormat="1" ht="30" x14ac:dyDescent="0.7">
      <c r="A14" s="95" t="s">
        <v>66</v>
      </c>
    </row>
    <row r="15" spans="1:2" ht="75" customHeight="1" x14ac:dyDescent="0.25">
      <c r="A15" s="96" t="s">
        <v>67</v>
      </c>
    </row>
    <row r="16" spans="1:2" ht="69" x14ac:dyDescent="0.25">
      <c r="A16" s="96" t="s">
        <v>68</v>
      </c>
    </row>
    <row r="17" spans="1:1" x14ac:dyDescent="0.25">
      <c r="A17" s="99"/>
    </row>
    <row r="18" spans="1:1" x14ac:dyDescent="0.25">
      <c r="A18" s="99"/>
    </row>
    <row r="19" spans="1:1" x14ac:dyDescent="0.25">
      <c r="A19" s="99"/>
    </row>
    <row r="20" spans="1:1" x14ac:dyDescent="0.25">
      <c r="A20" s="99"/>
    </row>
    <row r="21" spans="1:1" x14ac:dyDescent="0.25">
      <c r="A21" s="99"/>
    </row>
    <row r="22" spans="1:1" x14ac:dyDescent="0.25">
      <c r="A22" s="99"/>
    </row>
    <row r="23" spans="1:1" x14ac:dyDescent="0.25">
      <c r="A23" s="99"/>
    </row>
    <row r="24" spans="1:1" x14ac:dyDescent="0.25">
      <c r="A24" s="99"/>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C2348D59-3426-404A-A0C5-6456F6613E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245281-08F3-4104-84BD-39F3D8CFB195}">
  <ds:schemaRefs>
    <ds:schemaRef ds:uri="http://schemas.microsoft.com/sharepoint/v3/contenttype/forms"/>
  </ds:schemaRefs>
</ds:datastoreItem>
</file>

<file path=customXml/itemProps3.xml><?xml version="1.0" encoding="utf-8"?>
<ds:datastoreItem xmlns:ds="http://schemas.openxmlformats.org/officeDocument/2006/customXml" ds:itemID="{A82239A0-E68C-493F-BEE6-C77FEA397FD6}">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Fogli di lavoro</vt:lpstr>
      </vt:variant>
      <vt:variant>
        <vt:i4>2</vt:i4>
      </vt:variant>
      <vt:variant>
        <vt:lpstr>Intervalli denominati</vt:lpstr>
      </vt:variant>
      <vt:variant>
        <vt:i4>6</vt:i4>
      </vt:variant>
    </vt:vector>
  </HeadingPairs>
  <TitlesOfParts>
    <vt:vector size="8" baseType="lpstr">
      <vt:lpstr>Organizzazione progetto.</vt:lpstr>
      <vt:lpstr>About</vt:lpstr>
      <vt:lpstr>Display_Week</vt:lpstr>
      <vt:lpstr>Project_Start</vt:lpstr>
      <vt:lpstr>'Organizzazione progetto.'!task_end</vt:lpstr>
      <vt:lpstr>'Organizzazione progetto.'!task_progress</vt:lpstr>
      <vt:lpstr>'Organizzazione progetto.'!task_start</vt:lpstr>
      <vt:lpstr>'Organizzazione progetto.'!Titoli_stampa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Giovanni  Magrone</cp:lastModifiedBy>
  <cp:revision/>
  <dcterms:created xsi:type="dcterms:W3CDTF">2024-09-16T10:10:35Z</dcterms:created>
  <dcterms:modified xsi:type="dcterms:W3CDTF">2024-09-16T14:29:12Z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