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83" firstSheet="0" activeTab="0" autoFilterDateGrouping="1"/>
  </bookViews>
  <sheets>
    <sheet name="04.04" sheetId="1" state="visible" r:id="rId1"/>
    <sheet name="03.04" sheetId="2" state="visible" r:id="rId2"/>
    <sheet name="31.03" sheetId="3" state="visible" r:id="rId3"/>
    <sheet name="30.03" sheetId="4" state="visible" r:id="rId4"/>
    <sheet name="29.03" sheetId="5" state="visible" r:id="rId5"/>
    <sheet name="28.03" sheetId="6" state="visible" r:id="rId6"/>
    <sheet name="27.03" sheetId="7" state="visible" r:id="rId7"/>
    <sheet name="лист 1" sheetId="8" state="visible" r:id="rId8"/>
  </sheets>
  <definedNames>
    <definedName name="_xlnm.Print_Titles" localSheetId="0">'04.04'!$14:$14</definedName>
    <definedName name="_xlnm.Print_Area" localSheetId="0">'04.04'!$A$1:$L$485</definedName>
    <definedName name="_xlnm.Print_Titles" localSheetId="1">'03.04'!$14:$14</definedName>
    <definedName name="_xlnm.Print_Area" localSheetId="1">'03.04'!$A$1:$L$461</definedName>
    <definedName name="_xlnm.Print_Titles" localSheetId="2">'31.03'!$11:$11</definedName>
    <definedName name="_xlnm.Print_Area" localSheetId="2">'31.03'!$A$1:$L$516</definedName>
    <definedName name="_xlnm.Print_Titles" localSheetId="3">'30.03'!$11:$11</definedName>
    <definedName name="_xlnm.Print_Area" localSheetId="3">'30.03'!$A$1:$L$516</definedName>
    <definedName name="_xlnm.Print_Titles" localSheetId="4">'29.03'!$11:$11</definedName>
    <definedName name="_xlnm.Print_Area" localSheetId="4">'29.03'!$A$1:$L$504</definedName>
    <definedName name="_xlnm.Print_Titles" localSheetId="5">'28.03'!$11:$11</definedName>
    <definedName name="_xlnm.Print_Area" localSheetId="5">'28.03'!$A$1:$L$496</definedName>
    <definedName name="_xlnm.Print_Titles" localSheetId="6">'27.03'!$11:$11</definedName>
    <definedName name="_xlnm.Print_Area" localSheetId="6">'27.03'!$A$1:$L$563</definedName>
    <definedName name="_xlnm.Print_Titles" localSheetId="7">'лист 1'!$11:$11</definedName>
    <definedName name="_xlnm.Print_Area" localSheetId="7">'лист 1'!$A$1:$L$545</definedName>
  </definedNames>
  <calcPr calcId="191029" fullCalcOnLoad="1"/>
</workbook>
</file>

<file path=xl/styles.xml><?xml version="1.0" encoding="utf-8"?>
<styleSheet xmlns="http://schemas.openxmlformats.org/spreadsheetml/2006/main">
  <numFmts count="15">
    <numFmt numFmtId="164" formatCode="_-* #,##0.00&quot;₽&quot;_-;\-* #,##0.00&quot;₽&quot;_-;_-* &quot;-&quot;??&quot;₽&quot;_-;_-@_-"/>
    <numFmt numFmtId="165" formatCode="_-* #,##0.00\ [$₽-419]_-;\-* #,##0.00\ [$₽-419]_-;_-* &quot;-&quot;??\ [$₽-419]_-;_-@_-"/>
    <numFmt numFmtId="166" formatCode="#,##0.0000_ ;\-#,##0.0000\ "/>
    <numFmt numFmtId="167" formatCode="#,##0.00\ [$USD]"/>
    <numFmt numFmtId="168" formatCode="_ * #,##0.00_ \ [$$-C0C]_ ;_ * \-#,##0.00\ \ [$$-C0C]_ ;_ * &quot;-&quot;??_ \ [$$-C0C]_ ;_ @_ "/>
    <numFmt numFmtId="169" formatCode="_-* #,##0.00\ [$€-1]_-;\-* #,##0.00\ [$€-1]_-;_-* &quot;-&quot;??\ [$€-1]_-;_-@_-"/>
    <numFmt numFmtId="170" formatCode="#,##0.0000"/>
    <numFmt numFmtId="171" formatCode="_-* #,##0.00\ &quot;₽&quot;_-;\-* #,##0.00\ &quot;₽&quot;_-;_-* &quot;-&quot;??\ &quot;₽&quot;_-;_-@_-"/>
    <numFmt numFmtId="172" formatCode="#,##0.00&quot;р.&quot;"/>
    <numFmt numFmtId="173" formatCode="_-[$$-C09]* #,##0.00_-;\-[$$-C09]* #,##0.00_-;_-[$$-C09]* &quot;-&quot;??_-;_-@_-"/>
    <numFmt numFmtId="174" formatCode="_-[$€-2]\ * #,##0.00_-;\-[$€-2]\ * #,##0.00_-;_-[$€-2]\ * &quot;-&quot;??_-;_-@_-"/>
    <numFmt numFmtId="175" formatCode="_-[$$-409]* #,##0.00_ ;_-[$$-409]* \-#,##0.00\ ;_-[$$-409]* &quot;-&quot;??_ ;_-@_ "/>
    <numFmt numFmtId="176" formatCode="_-[$£-809]* #,##0.00_-;\-[$£-809]* #,##0.00_-;_-[$£-809]* &quot;-&quot;??_-;_-@_-"/>
    <numFmt numFmtId="177" formatCode="_-* #,##0.00\ _₽_-;\-* #,##0.00\ _₽_-;_-* &quot;-&quot;??\ _₽_-;_-@_-"/>
    <numFmt numFmtId="178" formatCode="_-* #,##0.00_р_._-;\-* #,##0.00_р_._-;_-* &quot;-&quot;??_р_._-;_-@_-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ahoma"/>
      <charset val="204"/>
      <family val="2"/>
      <b val="1"/>
      <sz val="16"/>
    </font>
    <font>
      <name val="Tahoma"/>
      <charset val="204"/>
      <family val="2"/>
      <sz val="16"/>
    </font>
    <font>
      <name val="Arial"/>
      <charset val="204"/>
      <family val="2"/>
      <sz val="10"/>
    </font>
    <font>
      <name val="Tahoma"/>
      <charset val="204"/>
      <family val="2"/>
      <color theme="0"/>
      <sz val="16"/>
    </font>
    <font>
      <name val="Calibri"/>
      <family val="2"/>
      <color theme="1"/>
      <sz val="16"/>
      <scheme val="minor"/>
    </font>
    <font>
      <name val="Calibri"/>
      <family val="2"/>
      <color rgb="FFFF0000"/>
      <sz val="16"/>
      <scheme val="minor"/>
    </font>
    <font>
      <name val="Tahoma"/>
      <charset val="204"/>
      <family val="2"/>
      <color rgb="FFFF0000"/>
      <sz val="16"/>
    </font>
    <font>
      <name val="Tahoma"/>
      <charset val="204"/>
      <family val="2"/>
      <b val="1"/>
      <color theme="1"/>
      <sz val="16"/>
    </font>
    <font>
      <name val="Tahoma"/>
      <charset val="204"/>
      <family val="2"/>
      <b val="1"/>
      <color indexed="8"/>
      <sz val="16"/>
    </font>
    <font>
      <name val="Tahoma"/>
      <charset val="204"/>
      <family val="2"/>
      <sz val="14"/>
    </font>
    <font>
      <name val="Tahoma"/>
      <charset val="204"/>
      <family val="2"/>
      <color theme="1"/>
      <sz val="16"/>
    </font>
    <font>
      <name val="Tahoma"/>
      <charset val="204"/>
      <family val="2"/>
      <color indexed="8"/>
      <sz val="16"/>
    </font>
    <font>
      <name val="Tahoma"/>
      <charset val="204"/>
      <family val="2"/>
      <color theme="1"/>
      <sz val="14"/>
    </font>
    <font>
      <name val="Tahoma"/>
      <charset val="204"/>
      <family val="2"/>
      <color indexed="8"/>
      <sz val="14"/>
    </font>
    <font>
      <name val="Tahoma"/>
      <charset val="204"/>
      <family val="2"/>
      <i val="1"/>
      <color theme="0"/>
      <sz val="16"/>
    </font>
    <font>
      <name val="Tahoma"/>
      <charset val="204"/>
      <family val="2"/>
      <color theme="2" tint="-0.499984740745262"/>
      <sz val="16"/>
    </font>
    <font>
      <name val="Calibri"/>
      <family val="2"/>
      <sz val="8"/>
      <scheme val="minor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color theme="1"/>
      <sz val="10"/>
    </font>
    <font>
      <name val="Arial Cyr"/>
      <charset val="204"/>
      <sz val="10"/>
    </font>
    <font>
      <name val="Arial"/>
      <family val="2"/>
      <sz val="10"/>
    </font>
    <font>
      <name val="Arial"/>
      <charset val="204"/>
      <family val="2"/>
      <color rgb="FF333333"/>
      <sz val="8"/>
    </font>
    <font>
      <name val="Arial"/>
      <family val="2"/>
      <color indexed="63"/>
      <sz val="8"/>
    </font>
  </fonts>
  <fills count="1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31"/>
      </patternFill>
    </fill>
    <fill>
      <patternFill patternType="solid">
        <fgColor theme="4" tint="0.7999816888943144"/>
        <bgColor indexed="31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21" fillId="0" borderId="0"/>
    <xf numFmtId="0" fontId="3" fillId="2" borderId="1"/>
    <xf numFmtId="0" fontId="6" fillId="0" borderId="0"/>
    <xf numFmtId="0" fontId="22" fillId="0" borderId="0"/>
    <xf numFmtId="177" fontId="22" fillId="0" borderId="0"/>
    <xf numFmtId="177" fontId="22" fillId="0" borderId="0"/>
    <xf numFmtId="0" fontId="3" fillId="0" borderId="0"/>
    <xf numFmtId="178" fontId="3" fillId="0" borderId="0"/>
    <xf numFmtId="0" fontId="6" fillId="0" borderId="0"/>
    <xf numFmtId="178" fontId="24" fillId="0" borderId="0"/>
    <xf numFmtId="0" fontId="24" fillId="0" borderId="0"/>
    <xf numFmtId="9" fontId="24" fillId="0" borderId="0"/>
    <xf numFmtId="0" fontId="6" fillId="0" borderId="0"/>
    <xf numFmtId="9" fontId="22" fillId="0" borderId="0"/>
    <xf numFmtId="0" fontId="24" fillId="0" borderId="0"/>
    <xf numFmtId="9" fontId="23" fillId="0" borderId="0"/>
    <xf numFmtId="0" fontId="3" fillId="0" borderId="0"/>
    <xf numFmtId="0" fontId="25" fillId="0" borderId="0"/>
    <xf numFmtId="0" fontId="21" fillId="0" borderId="0"/>
    <xf numFmtId="0" fontId="3" fillId="2" borderId="1"/>
    <xf numFmtId="0" fontId="22" fillId="0" borderId="0"/>
  </cellStyleXfs>
  <cellXfs count="225">
    <xf numFmtId="0" fontId="0" fillId="0" borderId="0" pivotButton="0" quotePrefix="0" xfId="0"/>
    <xf numFmtId="164" fontId="5" fillId="3" borderId="0" applyAlignment="1" pivotButton="0" quotePrefix="0" xfId="0">
      <alignment horizontal="right" vertical="center"/>
    </xf>
    <xf numFmtId="4" fontId="5" fillId="3" borderId="0" applyAlignment="1" pivotButton="0" quotePrefix="0" xfId="0">
      <alignment vertical="center" wrapText="1"/>
    </xf>
    <xf numFmtId="14" fontId="5" fillId="3" borderId="0" applyAlignment="1" pivotButton="0" quotePrefix="0" xfId="0">
      <alignment horizontal="right" vertical="center" wrapText="1"/>
    </xf>
    <xf numFmtId="164" fontId="5" fillId="3" borderId="0" applyAlignment="1" pivotButton="0" quotePrefix="0" xfId="0">
      <alignment horizontal="left" vertical="center"/>
    </xf>
    <xf numFmtId="14" fontId="5" fillId="3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4" fillId="4" borderId="0" applyAlignment="1" pivotButton="0" quotePrefix="0" xfId="2">
      <alignment horizontal="left" vertical="center" wrapText="1"/>
    </xf>
    <xf numFmtId="14" fontId="4" fillId="4" borderId="0" applyAlignment="1" pivotButton="0" quotePrefix="0" xfId="2">
      <alignment horizontal="right" vertical="center" wrapText="1"/>
    </xf>
    <xf numFmtId="0" fontId="5" fillId="4" borderId="0" applyAlignment="1" pivotButton="0" quotePrefix="0" xfId="0">
      <alignment vertical="center" wrapText="1"/>
    </xf>
    <xf numFmtId="4" fontId="5" fillId="4" borderId="0" applyAlignment="1" pivotButton="0" quotePrefix="0" xfId="0">
      <alignment vertical="center" wrapText="1"/>
    </xf>
    <xf numFmtId="4" fontId="7" fillId="4" borderId="0" applyAlignment="1" pivotButton="0" quotePrefix="0" xfId="2">
      <alignment vertical="center" wrapText="1"/>
    </xf>
    <xf numFmtId="0" fontId="4" fillId="4" borderId="2" applyAlignment="1" pivotButton="0" quotePrefix="0" xfId="0">
      <alignment horizontal="center" vertical="center" wrapText="1"/>
    </xf>
    <xf numFmtId="2" fontId="5" fillId="4" borderId="0" applyAlignment="1" pivotButton="0" quotePrefix="0" xfId="2">
      <alignment horizontal="right" vertical="center"/>
    </xf>
    <xf numFmtId="164" fontId="5" fillId="4" borderId="0" applyAlignment="1" pivotButton="0" quotePrefix="0" xfId="2">
      <alignment horizontal="right" vertical="center"/>
    </xf>
    <xf numFmtId="0" fontId="5" fillId="5" borderId="0" applyAlignment="1" pivotButton="0" quotePrefix="0" xfId="0">
      <alignment vertical="top"/>
    </xf>
    <xf numFmtId="165" fontId="4" fillId="5" borderId="0" applyAlignment="1" pivotButton="0" quotePrefix="0" xfId="0">
      <alignment horizontal="left" vertical="top" wrapText="1"/>
    </xf>
    <xf numFmtId="0" fontId="5" fillId="4" borderId="0" applyAlignment="1" pivotButton="0" quotePrefix="0" xfId="0">
      <alignment vertical="top"/>
    </xf>
    <xf numFmtId="14" fontId="5" fillId="5" borderId="0" applyAlignment="1" pivotButton="0" quotePrefix="0" xfId="2">
      <alignment vertical="center" wrapText="1"/>
    </xf>
    <xf numFmtId="166" fontId="5" fillId="0" borderId="0" applyAlignment="1" pivotButton="0" quotePrefix="0" xfId="0">
      <alignment horizontal="left" vertical="center"/>
    </xf>
    <xf numFmtId="164" fontId="5" fillId="4" borderId="0" applyAlignment="1" pivotButton="0" quotePrefix="0" xfId="0">
      <alignment horizontal="right" vertical="top"/>
    </xf>
    <xf numFmtId="167" fontId="4" fillId="0" borderId="0" applyAlignment="1" pivotButton="0" quotePrefix="0" xfId="2">
      <alignment horizontal="left" vertical="center" wrapText="1"/>
    </xf>
    <xf numFmtId="165" fontId="4" fillId="0" borderId="0" applyAlignment="1" pivotButton="0" quotePrefix="0" xfId="0">
      <alignment horizontal="right" vertical="center" wrapText="1"/>
    </xf>
    <xf numFmtId="168" fontId="4" fillId="0" borderId="0" applyAlignment="1" pivotButton="0" quotePrefix="0" xfId="2">
      <alignment horizontal="center" wrapText="1"/>
    </xf>
    <xf numFmtId="165" fontId="4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wrapText="1"/>
    </xf>
    <xf numFmtId="164" fontId="5" fillId="6" borderId="2" applyAlignment="1" pivotButton="0" quotePrefix="0" xfId="0">
      <alignment horizontal="left" vertical="center"/>
    </xf>
    <xf numFmtId="0" fontId="9" fillId="0" borderId="0" applyAlignment="1" pivotButton="0" quotePrefix="0" xfId="0">
      <alignment vertical="center" wrapText="1"/>
    </xf>
    <xf numFmtId="164" fontId="10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left" vertical="center"/>
    </xf>
    <xf numFmtId="167" fontId="4" fillId="4" borderId="0" applyAlignment="1" pivotButton="0" quotePrefix="0" xfId="2">
      <alignment horizontal="right" vertical="center" wrapText="1"/>
    </xf>
    <xf numFmtId="165" fontId="11" fillId="4" borderId="0" applyAlignment="1" pivotButton="0" quotePrefix="0" xfId="0">
      <alignment horizontal="right" vertical="center" wrapText="1"/>
    </xf>
    <xf numFmtId="168" fontId="5" fillId="0" borderId="0" applyAlignment="1" pivotButton="0" quotePrefix="0" xfId="2">
      <alignment vertical="top" wrapText="1"/>
    </xf>
    <xf numFmtId="169" fontId="4" fillId="0" borderId="0" applyAlignment="1" pivotButton="0" quotePrefix="0" xfId="2">
      <alignment horizontal="left" vertical="center" wrapText="1"/>
    </xf>
    <xf numFmtId="164" fontId="5" fillId="0" borderId="0" applyAlignment="1" pivotButton="0" quotePrefix="0" xfId="0">
      <alignment vertical="top" wrapText="1"/>
    </xf>
    <xf numFmtId="164" fontId="5" fillId="0" borderId="0" applyAlignment="1" pivotButton="0" quotePrefix="0" xfId="0">
      <alignment horizontal="center" vertical="center"/>
    </xf>
    <xf numFmtId="170" fontId="5" fillId="0" borderId="0" applyAlignment="1" pivotButton="0" quotePrefix="0" xfId="0">
      <alignment horizontal="left" vertical="top"/>
    </xf>
    <xf numFmtId="164" fontId="5" fillId="0" borderId="0" applyAlignment="1" pivotButton="0" quotePrefix="0" xfId="0">
      <alignment horizontal="left" vertical="top"/>
    </xf>
    <xf numFmtId="0" fontId="4" fillId="7" borderId="3" applyAlignment="1" pivotButton="0" quotePrefix="0" xfId="2">
      <alignment horizontal="center" vertical="center" wrapText="1"/>
    </xf>
    <xf numFmtId="164" fontId="4" fillId="7" borderId="3" applyAlignment="1" pivotButton="0" quotePrefix="0" xfId="2">
      <alignment horizontal="left" vertical="center" wrapText="1"/>
    </xf>
    <xf numFmtId="164" fontId="4" fillId="7" borderId="3" applyAlignment="1" pivotButton="0" quotePrefix="0" xfId="2">
      <alignment horizontal="center" vertical="center" wrapText="1"/>
    </xf>
    <xf numFmtId="14" fontId="4" fillId="7" borderId="3" applyAlignment="1" pivotButton="0" quotePrefix="0" xfId="2">
      <alignment horizontal="center" vertical="center" wrapText="1"/>
    </xf>
    <xf numFmtId="164" fontId="4" fillId="7" borderId="4" applyAlignment="1" pivotButton="0" quotePrefix="0" xfId="2">
      <alignment horizontal="center" vertical="center" wrapText="1"/>
    </xf>
    <xf numFmtId="164" fontId="4" fillId="7" borderId="5" applyAlignment="1" pivotButton="0" quotePrefix="0" xfId="2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8" borderId="0" applyAlignment="1" pivotButton="0" quotePrefix="0" xfId="0">
      <alignment horizontal="center" vertical="center"/>
    </xf>
    <xf numFmtId="0" fontId="12" fillId="9" borderId="3" applyAlignment="1" pivotButton="0" quotePrefix="0" xfId="0">
      <alignment vertical="center"/>
    </xf>
    <xf numFmtId="0" fontId="12" fillId="9" borderId="3" applyAlignment="1" pivotButton="0" quotePrefix="0" xfId="0">
      <alignment horizontal="left" vertical="center"/>
    </xf>
    <xf numFmtId="0" fontId="12" fillId="9" borderId="5" applyAlignment="1" pivotButton="0" quotePrefix="0" xfId="0">
      <alignment vertical="center"/>
    </xf>
    <xf numFmtId="0" fontId="12" fillId="10" borderId="9" applyAlignment="1" pivotButton="0" quotePrefix="0" xfId="0">
      <alignment vertical="center"/>
    </xf>
    <xf numFmtId="0" fontId="12" fillId="10" borderId="9" applyAlignment="1" pivotButton="0" quotePrefix="0" xfId="0">
      <alignment horizontal="left" vertical="center" wrapText="1"/>
    </xf>
    <xf numFmtId="0" fontId="12" fillId="10" borderId="10" applyAlignment="1" pivotButton="0" quotePrefix="0" xfId="0">
      <alignment vertical="center"/>
    </xf>
    <xf numFmtId="0" fontId="5" fillId="0" borderId="2" applyAlignment="1" pivotButton="0" quotePrefix="0" xfId="0">
      <alignment vertical="center" wrapText="1"/>
    </xf>
    <xf numFmtId="2" fontId="5" fillId="0" borderId="2" applyAlignment="1" pivotButton="0" quotePrefix="0" xfId="0">
      <alignment horizontal="left" vertical="center" wrapText="1"/>
    </xf>
    <xf numFmtId="0" fontId="5" fillId="4" borderId="2" applyAlignment="1" pivotButton="0" quotePrefix="0" xfId="0">
      <alignment vertical="center" wrapText="1"/>
    </xf>
    <xf numFmtId="0" fontId="12" fillId="0" borderId="2" applyAlignment="1" pivotButton="0" quotePrefix="0" xfId="0">
      <alignment vertical="center"/>
    </xf>
    <xf numFmtId="0" fontId="4" fillId="0" borderId="2" applyAlignment="1" pivotButton="0" quotePrefix="0" xfId="0">
      <alignment horizontal="right" vertical="center" wrapText="1"/>
    </xf>
    <xf numFmtId="164" fontId="5" fillId="4" borderId="2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14" fontId="5" fillId="0" borderId="2" applyAlignment="1" pivotButton="0" quotePrefix="0" xfId="0">
      <alignment horizontal="center" vertical="center" wrapText="1"/>
    </xf>
    <xf numFmtId="171" fontId="5" fillId="0" borderId="2" applyAlignment="1" pivotButton="0" quotePrefix="0" xfId="0">
      <alignment horizontal="right" vertical="center" wrapText="1"/>
    </xf>
    <xf numFmtId="164" fontId="5" fillId="0" borderId="2" applyAlignment="1" pivotButton="0" quotePrefix="0" xfId="0">
      <alignment horizontal="center" vertical="center"/>
    </xf>
    <xf numFmtId="164" fontId="5" fillId="0" borderId="11" applyAlignment="1" pivotButton="0" quotePrefix="0" xfId="0">
      <alignment horizontal="center" vertical="center"/>
    </xf>
    <xf numFmtId="0" fontId="5" fillId="4" borderId="2" applyAlignment="1" pivotButton="0" quotePrefix="0" xfId="0">
      <alignment horizontal="left" vertical="center" wrapText="1"/>
    </xf>
    <xf numFmtId="0" fontId="4" fillId="11" borderId="2" applyAlignment="1" pivotButton="0" quotePrefix="0" xfId="0">
      <alignment vertical="center" wrapText="1"/>
    </xf>
    <xf numFmtId="164" fontId="4" fillId="11" borderId="2" applyAlignment="1" pivotButton="0" quotePrefix="0" xfId="0">
      <alignment horizontal="left" vertical="center"/>
    </xf>
    <xf numFmtId="164" fontId="4" fillId="11" borderId="2" applyAlignment="1" pivotButton="0" quotePrefix="0" xfId="0">
      <alignment horizontal="center" vertical="center"/>
    </xf>
    <xf numFmtId="0" fontId="4" fillId="12" borderId="0" applyAlignment="1" pivotButton="0" quotePrefix="0" xfId="0">
      <alignment vertical="center"/>
    </xf>
    <xf numFmtId="0" fontId="12" fillId="10" borderId="12" applyAlignment="1" pivotButton="0" quotePrefix="0" xfId="0">
      <alignment horizontal="left" vertical="center"/>
    </xf>
    <xf numFmtId="0" fontId="12" fillId="10" borderId="9" applyAlignment="1" pivotButton="0" quotePrefix="0" xfId="0">
      <alignment horizontal="left" vertical="center"/>
    </xf>
    <xf numFmtId="0" fontId="12" fillId="10" borderId="9" applyAlignment="1" pivotButton="0" quotePrefix="0" xfId="0">
      <alignment horizontal="center" vertical="center"/>
    </xf>
    <xf numFmtId="0" fontId="12" fillId="10" borderId="10" applyAlignment="1" pivotButton="0" quotePrefix="0" xfId="0">
      <alignment horizontal="center" vertical="center"/>
    </xf>
    <xf numFmtId="172" fontId="5" fillId="4" borderId="12" applyAlignment="1" pivotButton="0" quotePrefix="0" xfId="0">
      <alignment vertical="center" wrapText="1"/>
    </xf>
    <xf numFmtId="172" fontId="5" fillId="4" borderId="2" applyAlignment="1" pivotButton="0" quotePrefix="0" xfId="0">
      <alignment vertical="center" wrapText="1"/>
    </xf>
    <xf numFmtId="0" fontId="12" fillId="10" borderId="2" applyAlignment="1" pivotButton="0" quotePrefix="0" xfId="0">
      <alignment vertical="center"/>
    </xf>
    <xf numFmtId="0" fontId="12" fillId="10" borderId="2" applyAlignment="1" pivotButton="0" quotePrefix="0" xfId="0">
      <alignment horizontal="left" vertical="center"/>
    </xf>
    <xf numFmtId="0" fontId="12" fillId="10" borderId="2" applyAlignment="1" pivotButton="0" quotePrefix="0" xfId="0">
      <alignment horizontal="center" vertical="center"/>
    </xf>
    <xf numFmtId="0" fontId="12" fillId="10" borderId="11" applyAlignment="1" pivotButton="0" quotePrefix="0" xfId="0">
      <alignment vertical="center"/>
    </xf>
    <xf numFmtId="172" fontId="13" fillId="0" borderId="2" applyAlignment="1" pivotButton="0" quotePrefix="0" xfId="0">
      <alignment vertical="center" wrapText="1"/>
    </xf>
    <xf numFmtId="172" fontId="5" fillId="0" borderId="2" applyAlignment="1" pivotButton="0" quotePrefix="0" xfId="0">
      <alignment vertical="center" wrapText="1"/>
    </xf>
    <xf numFmtId="164" fontId="5" fillId="0" borderId="2" applyAlignment="1" pivotButton="0" quotePrefix="0" xfId="0">
      <alignment horizontal="right" vertical="center"/>
    </xf>
    <xf numFmtId="0" fontId="4" fillId="11" borderId="16" applyAlignment="1" pivotButton="0" quotePrefix="0" xfId="0">
      <alignment vertical="center" wrapText="1"/>
    </xf>
    <xf numFmtId="164" fontId="4" fillId="11" borderId="16" applyAlignment="1" pivotButton="0" quotePrefix="0" xfId="0">
      <alignment horizontal="left" vertical="center"/>
    </xf>
    <xf numFmtId="164" fontId="4" fillId="11" borderId="16" applyAlignment="1" pivotButton="0" quotePrefix="0" xfId="0">
      <alignment horizontal="center" vertical="center"/>
    </xf>
    <xf numFmtId="164" fontId="4" fillId="11" borderId="2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4" fillId="13" borderId="2" applyAlignment="1" pivotButton="0" quotePrefix="0" xfId="0">
      <alignment vertical="center" wrapText="1"/>
    </xf>
    <xf numFmtId="0" fontId="12" fillId="10" borderId="17" applyAlignment="1" pivotButton="0" quotePrefix="0" xfId="0">
      <alignment vertical="center"/>
    </xf>
    <xf numFmtId="172" fontId="13" fillId="4" borderId="2" applyAlignment="1" pivotButton="0" quotePrefix="0" xfId="0">
      <alignment horizontal="left" vertical="center" wrapText="1"/>
    </xf>
    <xf numFmtId="172" fontId="5" fillId="4" borderId="2" applyAlignment="1" pivotButton="0" quotePrefix="0" xfId="0">
      <alignment horizontal="left" vertical="center" wrapText="1"/>
    </xf>
    <xf numFmtId="0" fontId="12" fillId="10" borderId="17" applyAlignment="1" pivotButton="0" quotePrefix="0" xfId="0">
      <alignment horizontal="left" vertical="center"/>
    </xf>
    <xf numFmtId="0" fontId="15" fillId="0" borderId="12" applyAlignment="1" pivotButton="0" quotePrefix="0" xfId="0">
      <alignment horizontal="left" vertical="center"/>
    </xf>
    <xf numFmtId="2" fontId="5" fillId="0" borderId="9" applyAlignment="1" pivotButton="0" quotePrefix="0" xfId="0">
      <alignment horizontal="left" vertical="center" wrapText="1"/>
    </xf>
    <xf numFmtId="171" fontId="5" fillId="0" borderId="2" applyAlignment="1" pivotButton="0" quotePrefix="0" xfId="0">
      <alignment horizontal="left" vertical="center" wrapText="1"/>
    </xf>
    <xf numFmtId="172" fontId="5" fillId="4" borderId="2" applyAlignment="1" pivotButton="0" quotePrefix="0" xfId="0">
      <alignment horizontal="right" vertical="center" wrapText="1"/>
    </xf>
    <xf numFmtId="164" fontId="5" fillId="4" borderId="2" applyAlignment="1" pivotButton="0" quotePrefix="0" xfId="0">
      <alignment horizontal="right" vertical="center"/>
    </xf>
    <xf numFmtId="0" fontId="12" fillId="9" borderId="6" applyAlignment="1" pivotButton="0" quotePrefix="0" xfId="0">
      <alignment vertical="center"/>
    </xf>
    <xf numFmtId="0" fontId="12" fillId="9" borderId="4" applyAlignment="1" pivotButton="0" quotePrefix="0" xfId="0">
      <alignment vertical="center"/>
    </xf>
    <xf numFmtId="0" fontId="15" fillId="0" borderId="2" applyAlignment="1" pivotButton="0" quotePrefix="0" xfId="0">
      <alignment vertical="center" wrapText="1"/>
    </xf>
    <xf numFmtId="164" fontId="5" fillId="4" borderId="11" applyAlignment="1" pivotButton="0" quotePrefix="0" xfId="0">
      <alignment horizontal="center" vertical="center"/>
    </xf>
    <xf numFmtId="0" fontId="4" fillId="11" borderId="12" applyAlignment="1" pivotButton="0" quotePrefix="0" xfId="0">
      <alignment vertical="center" wrapText="1"/>
    </xf>
    <xf numFmtId="164" fontId="4" fillId="11" borderId="11" applyAlignment="1" pivotButton="0" quotePrefix="0" xfId="0">
      <alignment horizontal="center" vertical="center"/>
    </xf>
    <xf numFmtId="0" fontId="12" fillId="10" borderId="12" applyAlignment="1" pivotButton="0" quotePrefix="0" xfId="0">
      <alignment vertical="center"/>
    </xf>
    <xf numFmtId="0" fontId="12" fillId="10" borderId="2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left" vertical="center" wrapText="1"/>
    </xf>
    <xf numFmtId="0" fontId="14" fillId="0" borderId="2" applyAlignment="1" pivotButton="0" quotePrefix="0" xfId="0">
      <alignment horizontal="left" vertical="center" wrapText="1"/>
    </xf>
    <xf numFmtId="172" fontId="14" fillId="4" borderId="2" applyAlignment="1" pivotButton="0" quotePrefix="0" xfId="0">
      <alignment vertical="center" wrapText="1"/>
    </xf>
    <xf numFmtId="172" fontId="16" fillId="4" borderId="2" applyAlignment="1" pivotButton="0" quotePrefix="0" xfId="0">
      <alignment vertical="center" wrapText="1"/>
    </xf>
    <xf numFmtId="164" fontId="5" fillId="0" borderId="16" applyAlignment="1" pivotButton="0" quotePrefix="0" xfId="0">
      <alignment horizontal="left" vertical="center" wrapText="1"/>
    </xf>
    <xf numFmtId="0" fontId="17" fillId="0" borderId="2" applyAlignment="1" pivotButton="0" quotePrefix="0" xfId="0">
      <alignment vertical="center" wrapText="1"/>
    </xf>
    <xf numFmtId="0" fontId="12" fillId="10" borderId="11" applyAlignment="1" pivotButton="0" quotePrefix="0" xfId="0">
      <alignment horizontal="center" vertical="center"/>
    </xf>
    <xf numFmtId="172" fontId="13" fillId="4" borderId="2" applyAlignment="1" pivotButton="0" quotePrefix="0" xfId="0">
      <alignment vertical="center" wrapText="1"/>
    </xf>
    <xf numFmtId="0" fontId="4" fillId="11" borderId="14" applyAlignment="1" pivotButton="0" quotePrefix="0" xfId="0">
      <alignment vertical="center" wrapText="1"/>
    </xf>
    <xf numFmtId="164" fontId="4" fillId="11" borderId="2" applyAlignment="1" pivotButton="0" quotePrefix="0" xfId="0">
      <alignment horizontal="left" vertical="center" wrapText="1"/>
    </xf>
    <xf numFmtId="164" fontId="4" fillId="11" borderId="2" applyAlignment="1" pivotButton="0" quotePrefix="0" xfId="0">
      <alignment vertical="center" wrapText="1"/>
    </xf>
    <xf numFmtId="0" fontId="12" fillId="0" borderId="2" applyAlignment="1" pivotButton="0" quotePrefix="0" xfId="0">
      <alignment horizontal="center" vertical="center"/>
    </xf>
    <xf numFmtId="0" fontId="4" fillId="11" borderId="19" applyAlignment="1" pivotButton="0" quotePrefix="0" xfId="0">
      <alignment vertical="center" wrapText="1"/>
    </xf>
    <xf numFmtId="164" fontId="4" fillId="11" borderId="19" applyAlignment="1" pivotButton="0" quotePrefix="0" xfId="0">
      <alignment horizontal="left" vertical="center"/>
    </xf>
    <xf numFmtId="164" fontId="4" fillId="11" borderId="19" applyAlignment="1" pivotButton="0" quotePrefix="0" xfId="0">
      <alignment horizontal="center" vertical="center"/>
    </xf>
    <xf numFmtId="4" fontId="5" fillId="0" borderId="0" applyAlignment="1" pivotButton="0" quotePrefix="0" xfId="0">
      <alignment vertical="center"/>
    </xf>
    <xf numFmtId="0" fontId="4" fillId="14" borderId="3" applyAlignment="1" pivotButton="0" quotePrefix="0" xfId="0">
      <alignment vertical="center" wrapText="1"/>
    </xf>
    <xf numFmtId="164" fontId="4" fillId="14" borderId="3" applyAlignment="1" pivotButton="0" quotePrefix="0" xfId="0">
      <alignment horizontal="right" vertical="center" wrapText="1"/>
    </xf>
    <xf numFmtId="171" fontId="4" fillId="14" borderId="3" applyAlignment="1" pivotButton="0" quotePrefix="0" xfId="0">
      <alignment horizontal="center" vertical="center" wrapText="1"/>
    </xf>
    <xf numFmtId="0" fontId="4" fillId="14" borderId="2" applyAlignment="1" pivotButton="0" quotePrefix="0" xfId="0">
      <alignment vertical="center" wrapText="1"/>
    </xf>
    <xf numFmtId="173" fontId="4" fillId="14" borderId="2" applyAlignment="1" pivotButton="0" quotePrefix="0" xfId="0">
      <alignment horizontal="left" vertical="center" wrapText="1"/>
    </xf>
    <xf numFmtId="173" fontId="4" fillId="14" borderId="2" applyAlignment="1" pivotButton="0" quotePrefix="0" xfId="0">
      <alignment horizontal="center" vertical="center" wrapText="1"/>
    </xf>
    <xf numFmtId="174" fontId="4" fillId="14" borderId="2" applyAlignment="1" pivotButton="0" quotePrefix="0" xfId="0">
      <alignment horizontal="left" vertical="center" wrapText="1"/>
    </xf>
    <xf numFmtId="174" fontId="4" fillId="14" borderId="2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center" wrapText="1"/>
    </xf>
    <xf numFmtId="171" fontId="5" fillId="4" borderId="0" applyAlignment="1" pivotButton="0" quotePrefix="0" xfId="0">
      <alignment vertical="center" wrapText="1"/>
    </xf>
    <xf numFmtId="164" fontId="5" fillId="4" borderId="0" applyAlignment="1" pivotButton="0" quotePrefix="0" xfId="0">
      <alignment horizontal="left" vertical="center"/>
    </xf>
    <xf numFmtId="164" fontId="18" fillId="4" borderId="0" applyAlignment="1" pivotButton="0" quotePrefix="0" xfId="0">
      <alignment horizontal="right" vertical="center"/>
    </xf>
    <xf numFmtId="14" fontId="18" fillId="4" borderId="0" applyAlignment="1" pivotButton="0" quotePrefix="0" xfId="0">
      <alignment horizontal="right" vertical="center"/>
    </xf>
    <xf numFmtId="164" fontId="7" fillId="4" borderId="0" applyAlignment="1" pivotButton="0" quotePrefix="0" xfId="0">
      <alignment horizontal="right" vertical="center"/>
    </xf>
    <xf numFmtId="164" fontId="5" fillId="4" borderId="0" applyAlignment="1" pivotButton="0" quotePrefix="0" xfId="0">
      <alignment horizontal="right" vertical="center"/>
    </xf>
    <xf numFmtId="174" fontId="5" fillId="4" borderId="0" applyAlignment="1" pivotButton="0" quotePrefix="0" xfId="0">
      <alignment horizontal="right" vertical="center"/>
    </xf>
    <xf numFmtId="175" fontId="5" fillId="4" borderId="2" applyAlignment="1" pivotButton="0" quotePrefix="0" xfId="0">
      <alignment horizontal="right" vertical="center"/>
    </xf>
    <xf numFmtId="174" fontId="5" fillId="4" borderId="2" applyAlignment="1" pivotButton="0" quotePrefix="0" xfId="0">
      <alignment horizontal="right" vertical="center"/>
    </xf>
    <xf numFmtId="14" fontId="5" fillId="4" borderId="0" applyAlignment="1" pivotButton="0" quotePrefix="0" xfId="0">
      <alignment horizontal="right" vertical="center"/>
    </xf>
    <xf numFmtId="176" fontId="5" fillId="4" borderId="0" applyAlignment="1" pivotButton="0" quotePrefix="0" xfId="0">
      <alignment horizontal="right" vertical="center"/>
    </xf>
    <xf numFmtId="164" fontId="19" fillId="4" borderId="0" applyAlignment="1" pivotButton="0" quotePrefix="0" xfId="0">
      <alignment horizontal="right" vertical="center"/>
    </xf>
    <xf numFmtId="164" fontId="19" fillId="4" borderId="0" applyAlignment="1" pivotButton="0" quotePrefix="0" xfId="0">
      <alignment horizontal="right" vertical="center" wrapText="1"/>
    </xf>
    <xf numFmtId="0" fontId="5" fillId="4" borderId="0" applyAlignment="1" pivotButton="0" quotePrefix="0" xfId="0">
      <alignment horizontal="left" vertical="center"/>
    </xf>
    <xf numFmtId="14" fontId="5" fillId="4" borderId="0" applyAlignment="1" pivotButton="0" quotePrefix="0" xfId="0">
      <alignment horizontal="left" vertical="center"/>
    </xf>
    <xf numFmtId="14" fontId="5" fillId="4" borderId="0" applyAlignment="1" pivotButton="0" quotePrefix="0" xfId="0">
      <alignment vertical="center"/>
    </xf>
    <xf numFmtId="1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 vertical="center"/>
    </xf>
    <xf numFmtId="0" fontId="0" fillId="0" borderId="22" pivotButton="0" quotePrefix="0" xfId="0"/>
    <xf numFmtId="14" fontId="5" fillId="15" borderId="2" applyAlignment="1" pivotButton="0" quotePrefix="0" xfId="0">
      <alignment horizontal="center" vertical="center" wrapText="1"/>
    </xf>
    <xf numFmtId="171" fontId="5" fillId="15" borderId="2" applyAlignment="1" pivotButton="0" quotePrefix="0" xfId="0">
      <alignment horizontal="right" vertical="center" wrapText="1"/>
    </xf>
    <xf numFmtId="172" fontId="5" fillId="0" borderId="12" applyAlignment="1" pivotButton="0" quotePrefix="0" xfId="0">
      <alignment vertical="center" wrapText="1"/>
    </xf>
    <xf numFmtId="172" fontId="13" fillId="0" borderId="2" applyAlignment="1" pivotButton="0" quotePrefix="0" xfId="0">
      <alignment horizontal="left" vertical="center" wrapText="1"/>
    </xf>
    <xf numFmtId="172" fontId="5" fillId="0" borderId="2" applyAlignment="1" pivotButton="0" quotePrefix="0" xfId="0">
      <alignment horizontal="left" vertical="center" wrapText="1"/>
    </xf>
    <xf numFmtId="0" fontId="26" fillId="0" borderId="0" pivotButton="0" quotePrefix="0" xfId="0"/>
    <xf numFmtId="0" fontId="12" fillId="0" borderId="12" applyAlignment="1" pivotButton="0" quotePrefix="0" xfId="0">
      <alignment vertical="center"/>
    </xf>
    <xf numFmtId="0" fontId="27" fillId="16" borderId="23" applyAlignment="1" pivotButton="0" quotePrefix="0" xfId="20">
      <alignment horizontal="left" vertical="top"/>
    </xf>
    <xf numFmtId="0" fontId="4" fillId="11" borderId="20" applyAlignment="1" pivotButton="0" quotePrefix="0" xfId="0">
      <alignment horizontal="right" vertical="center" wrapText="1"/>
    </xf>
    <xf numFmtId="0" fontId="4" fillId="11" borderId="21" applyAlignment="1" pivotButton="0" quotePrefix="0" xfId="0">
      <alignment horizontal="right" vertical="center" wrapText="1"/>
    </xf>
    <xf numFmtId="0" fontId="4" fillId="14" borderId="4" applyAlignment="1" pivotButton="0" quotePrefix="0" xfId="0">
      <alignment horizontal="right" vertical="center" wrapText="1"/>
    </xf>
    <xf numFmtId="0" fontId="4" fillId="14" borderId="6" applyAlignment="1" pivotButton="0" quotePrefix="0" xfId="0">
      <alignment horizontal="right" vertical="center" wrapText="1"/>
    </xf>
    <xf numFmtId="0" fontId="4" fillId="14" borderId="7" applyAlignment="1" pivotButton="0" quotePrefix="0" xfId="0">
      <alignment horizontal="right" vertical="center" wrapText="1"/>
    </xf>
    <xf numFmtId="0" fontId="4" fillId="14" borderId="8" applyAlignment="1" pivotButton="0" quotePrefix="0" xfId="0">
      <alignment horizontal="right" vertical="center" wrapText="1"/>
    </xf>
    <xf numFmtId="0" fontId="4" fillId="14" borderId="12" applyAlignment="1" pivotButton="0" quotePrefix="0" xfId="0">
      <alignment horizontal="right" vertical="center" wrapText="1"/>
    </xf>
    <xf numFmtId="0" fontId="4" fillId="14" borderId="13" applyAlignment="1" pivotButton="0" quotePrefix="0" xfId="0">
      <alignment horizontal="right" vertical="center" wrapText="1"/>
    </xf>
    <xf numFmtId="0" fontId="12" fillId="10" borderId="12" applyAlignment="1" pivotButton="0" quotePrefix="0" xfId="0">
      <alignment horizontal="left" vertical="center" wrapText="1"/>
    </xf>
    <xf numFmtId="0" fontId="12" fillId="10" borderId="13" applyAlignment="1" pivotButton="0" quotePrefix="0" xfId="0">
      <alignment horizontal="left" vertical="center" wrapText="1"/>
    </xf>
    <xf numFmtId="0" fontId="4" fillId="11" borderId="2" applyAlignment="1" pivotButton="0" quotePrefix="0" xfId="0">
      <alignment horizontal="right" vertical="center" wrapText="1"/>
    </xf>
    <xf numFmtId="0" fontId="12" fillId="9" borderId="4" applyAlignment="1" pivotButton="0" quotePrefix="0" xfId="0">
      <alignment horizontal="left" vertical="center"/>
    </xf>
    <xf numFmtId="0" fontId="12" fillId="9" borderId="6" applyAlignment="1" pivotButton="0" quotePrefix="0" xfId="0">
      <alignment horizontal="left" vertical="center"/>
    </xf>
    <xf numFmtId="0" fontId="12" fillId="10" borderId="17" applyAlignment="1" pivotButton="0" quotePrefix="0" xfId="0">
      <alignment horizontal="left" vertical="center" wrapText="1"/>
    </xf>
    <xf numFmtId="0" fontId="12" fillId="10" borderId="18" applyAlignment="1" pivotButton="0" quotePrefix="0" xfId="0">
      <alignment horizontal="left" vertical="center" wrapText="1"/>
    </xf>
    <xf numFmtId="0" fontId="12" fillId="10" borderId="12" applyAlignment="1" pivotButton="0" quotePrefix="0" xfId="0">
      <alignment horizontal="left" vertical="center"/>
    </xf>
    <xf numFmtId="0" fontId="12" fillId="10" borderId="13" applyAlignment="1" pivotButton="0" quotePrefix="0" xfId="0">
      <alignment horizontal="left" vertical="center"/>
    </xf>
    <xf numFmtId="0" fontId="4" fillId="11" borderId="12" applyAlignment="1" pivotButton="0" quotePrefix="0" xfId="0">
      <alignment horizontal="right" vertical="center" wrapText="1"/>
    </xf>
    <xf numFmtId="0" fontId="4" fillId="11" borderId="13" applyAlignment="1" pivotButton="0" quotePrefix="0" xfId="0">
      <alignment horizontal="right" vertical="center" wrapText="1"/>
    </xf>
    <xf numFmtId="0" fontId="4" fillId="11" borderId="14" applyAlignment="1" pivotButton="0" quotePrefix="0" xfId="0">
      <alignment horizontal="right" vertical="center" wrapText="1"/>
    </xf>
    <xf numFmtId="0" fontId="4" fillId="11" borderId="15" applyAlignment="1" pivotButton="0" quotePrefix="0" xfId="0">
      <alignment horizontal="right" vertical="center" wrapText="1"/>
    </xf>
    <xf numFmtId="0" fontId="12" fillId="10" borderId="7" applyAlignment="1" pivotButton="0" quotePrefix="0" xfId="0">
      <alignment horizontal="left" vertical="center"/>
    </xf>
    <xf numFmtId="0" fontId="12" fillId="10" borderId="8" applyAlignment="1" pivotButton="0" quotePrefix="0" xfId="0">
      <alignment horizontal="left" vertical="center"/>
    </xf>
    <xf numFmtId="0" fontId="4" fillId="11" borderId="19" applyAlignment="1" pivotButton="0" quotePrefix="0" xfId="0">
      <alignment horizontal="right" vertical="center" wrapText="1"/>
    </xf>
    <xf numFmtId="0" fontId="4" fillId="11" borderId="16" applyAlignment="1" pivotButton="0" quotePrefix="0" xfId="0">
      <alignment horizontal="right" vertical="center" wrapText="1"/>
    </xf>
    <xf numFmtId="0" fontId="4" fillId="3" borderId="0" applyAlignment="1" pivotButton="0" quotePrefix="0" xfId="19">
      <alignment horizontal="left" vertical="center" wrapText="1"/>
    </xf>
    <xf numFmtId="0" fontId="4" fillId="9" borderId="4" applyAlignment="1" pivotButton="0" quotePrefix="0" xfId="0">
      <alignment horizontal="left" vertical="center"/>
    </xf>
    <xf numFmtId="0" fontId="4" fillId="9" borderId="6" applyAlignment="1" pivotButton="0" quotePrefix="0" xfId="0">
      <alignment horizontal="left" vertical="center"/>
    </xf>
    <xf numFmtId="0" fontId="4" fillId="11" borderId="4" applyAlignment="1" pivotButton="0" quotePrefix="0" xfId="0">
      <alignment horizontal="right" vertical="center" wrapText="1"/>
    </xf>
    <xf numFmtId="0" fontId="4" fillId="11" borderId="6" applyAlignment="1" pivotButton="0" quotePrefix="0" xfId="0">
      <alignment horizontal="right" vertical="center" wrapText="1"/>
    </xf>
    <xf numFmtId="0" fontId="4" fillId="3" borderId="0" applyAlignment="1" pivotButton="0" quotePrefix="0" xfId="1">
      <alignment horizontal="left" vertical="center" wrapText="1"/>
    </xf>
    <xf numFmtId="0" fontId="4" fillId="9" borderId="3" applyAlignment="1" pivotButton="0" quotePrefix="0" xfId="0">
      <alignment horizontal="left" vertical="center"/>
    </xf>
    <xf numFmtId="0" fontId="0" fillId="0" borderId="6" pivotButton="0" quotePrefix="0" xfId="0"/>
    <xf numFmtId="0" fontId="12" fillId="10" borderId="27" applyAlignment="1" pivotButton="0" quotePrefix="0" xfId="0">
      <alignment horizontal="left" vertical="center"/>
    </xf>
    <xf numFmtId="0" fontId="0" fillId="0" borderId="8" pivotButton="0" quotePrefix="0" xfId="0"/>
    <xf numFmtId="171" fontId="5" fillId="0" borderId="2" applyAlignment="1" pivotButton="0" quotePrefix="0" xfId="0">
      <alignment horizontal="right" vertical="center" wrapText="1"/>
    </xf>
    <xf numFmtId="171" fontId="5" fillId="15" borderId="2" applyAlignment="1" pivotButton="0" quotePrefix="0" xfId="0">
      <alignment horizontal="right" vertical="center" wrapText="1"/>
    </xf>
    <xf numFmtId="172" fontId="5" fillId="4" borderId="12" applyAlignment="1" pivotButton="0" quotePrefix="0" xfId="0">
      <alignment vertical="center" wrapText="1"/>
    </xf>
    <xf numFmtId="172" fontId="13" fillId="4" borderId="2" applyAlignment="1" pivotButton="0" quotePrefix="0" xfId="0">
      <alignment horizontal="left" vertical="center" wrapText="1"/>
    </xf>
    <xf numFmtId="0" fontId="0" fillId="0" borderId="13" pivotButton="0" quotePrefix="0" xfId="0"/>
    <xf numFmtId="172" fontId="5" fillId="0" borderId="2" applyAlignment="1" pivotButton="0" quotePrefix="0" xfId="0">
      <alignment vertical="center" wrapText="1"/>
    </xf>
    <xf numFmtId="172" fontId="5" fillId="4" borderId="2" applyAlignment="1" pivotButton="0" quotePrefix="0" xfId="0">
      <alignment horizontal="left" vertical="center" wrapText="1"/>
    </xf>
    <xf numFmtId="172" fontId="5" fillId="4" borderId="2" applyAlignment="1" pivotButton="0" quotePrefix="0" xfId="0">
      <alignment vertical="center" wrapText="1"/>
    </xf>
    <xf numFmtId="0" fontId="0" fillId="0" borderId="21" pivotButton="0" quotePrefix="0" xfId="0"/>
    <xf numFmtId="0" fontId="0" fillId="0" borderId="15" pivotButton="0" quotePrefix="0" xfId="0"/>
    <xf numFmtId="172" fontId="5" fillId="4" borderId="2" applyAlignment="1" pivotButton="0" quotePrefix="0" xfId="0">
      <alignment horizontal="right" vertical="center" wrapText="1"/>
    </xf>
    <xf numFmtId="172" fontId="13" fillId="4" borderId="2" applyAlignment="1" pivotButton="0" quotePrefix="0" xfId="0">
      <alignment vertical="center" wrapText="1"/>
    </xf>
    <xf numFmtId="0" fontId="0" fillId="0" borderId="18" pivotButton="0" quotePrefix="0" xfId="0"/>
    <xf numFmtId="0" fontId="4" fillId="14" borderId="3" applyAlignment="1" pivotButton="0" quotePrefix="0" xfId="0">
      <alignment horizontal="right" vertical="center" wrapText="1"/>
    </xf>
    <xf numFmtId="171" fontId="4" fillId="14" borderId="3" applyAlignment="1" pivotButton="0" quotePrefix="0" xfId="0">
      <alignment horizontal="center" vertical="center" wrapText="1"/>
    </xf>
    <xf numFmtId="0" fontId="4" fillId="14" borderId="27" applyAlignment="1" pivotButton="0" quotePrefix="0" xfId="0">
      <alignment horizontal="right" vertical="center" wrapText="1"/>
    </xf>
    <xf numFmtId="173" fontId="4" fillId="14" borderId="2" applyAlignment="1" pivotButton="0" quotePrefix="0" xfId="0">
      <alignment horizontal="left" vertical="center" wrapText="1"/>
    </xf>
    <xf numFmtId="173" fontId="4" fillId="14" borderId="2" applyAlignment="1" pivotButton="0" quotePrefix="0" xfId="0">
      <alignment horizontal="center" vertical="center" wrapText="1"/>
    </xf>
    <xf numFmtId="0" fontId="4" fillId="14" borderId="2" applyAlignment="1" pivotButton="0" quotePrefix="0" xfId="0">
      <alignment horizontal="right" vertical="center" wrapText="1"/>
    </xf>
    <xf numFmtId="174" fontId="4" fillId="14" borderId="2" applyAlignment="1" pivotButton="0" quotePrefix="0" xfId="0">
      <alignment horizontal="left" vertical="center" wrapText="1"/>
    </xf>
    <xf numFmtId="174" fontId="4" fillId="14" borderId="2" applyAlignment="1" pivotButton="0" quotePrefix="0" xfId="0">
      <alignment horizontal="center" vertical="center" wrapText="1"/>
    </xf>
    <xf numFmtId="171" fontId="5" fillId="4" borderId="0" applyAlignment="1" pivotButton="0" quotePrefix="0" xfId="0">
      <alignment vertical="center" wrapText="1"/>
    </xf>
    <xf numFmtId="174" fontId="5" fillId="4" borderId="0" applyAlignment="1" pivotButton="0" quotePrefix="0" xfId="0">
      <alignment horizontal="right" vertical="center"/>
    </xf>
    <xf numFmtId="175" fontId="5" fillId="4" borderId="2" applyAlignment="1" pivotButton="0" quotePrefix="0" xfId="0">
      <alignment horizontal="right" vertical="center"/>
    </xf>
    <xf numFmtId="174" fontId="5" fillId="4" borderId="2" applyAlignment="1" pivotButton="0" quotePrefix="0" xfId="0">
      <alignment horizontal="right" vertical="center"/>
    </xf>
    <xf numFmtId="176" fontId="5" fillId="4" borderId="0" applyAlignment="1" pivotButton="0" quotePrefix="0" xfId="0">
      <alignment horizontal="right" vertical="center"/>
    </xf>
    <xf numFmtId="172" fontId="13" fillId="0" borderId="2" applyAlignment="1" pivotButton="0" quotePrefix="0" xfId="0">
      <alignment vertical="center" wrapText="1"/>
    </xf>
    <xf numFmtId="0" fontId="4" fillId="11" borderId="3" applyAlignment="1" pivotButton="0" quotePrefix="0" xfId="0">
      <alignment horizontal="right" vertical="center" wrapText="1"/>
    </xf>
    <xf numFmtId="171" fontId="5" fillId="0" borderId="2" applyAlignment="1" pivotButton="0" quotePrefix="0" xfId="0">
      <alignment horizontal="left" vertical="center" wrapText="1"/>
    </xf>
    <xf numFmtId="172" fontId="14" fillId="4" borderId="2" applyAlignment="1" pivotButton="0" quotePrefix="0" xfId="0">
      <alignment vertical="center" wrapText="1"/>
    </xf>
    <xf numFmtId="172" fontId="16" fillId="4" borderId="2" applyAlignment="1" pivotButton="0" quotePrefix="0" xfId="0">
      <alignment vertical="center" wrapText="1"/>
    </xf>
    <xf numFmtId="172" fontId="5" fillId="0" borderId="12" applyAlignment="1" pivotButton="0" quotePrefix="0" xfId="0">
      <alignment vertical="center" wrapText="1"/>
    </xf>
    <xf numFmtId="172" fontId="13" fillId="0" borderId="2" applyAlignment="1" pivotButton="0" quotePrefix="0" xfId="0">
      <alignment horizontal="left" vertical="center" wrapText="1"/>
    </xf>
    <xf numFmtId="172" fontId="5" fillId="0" borderId="2" applyAlignment="1" pivotButton="0" quotePrefix="0" xfId="0">
      <alignment horizontal="left" vertical="center" wrapText="1"/>
    </xf>
  </cellXfs>
  <cellStyles count="21">
    <cellStyle name="Обычный" xfId="0" builtinId="0"/>
    <cellStyle name="Примечание 3" xfId="1"/>
    <cellStyle name="Обычный_Реестр на 30 октября" xfId="2"/>
    <cellStyle name="Обычный 8" xfId="3"/>
    <cellStyle name="Финансовый 5" xfId="4"/>
    <cellStyle name="Финансовый 2" xfId="5"/>
    <cellStyle name="Обычный 2" xfId="6"/>
    <cellStyle name="Финансовый 3" xfId="7"/>
    <cellStyle name="Обычный 3" xfId="8"/>
    <cellStyle name="Финансовый 4" xfId="9"/>
    <cellStyle name="Обычный 4" xfId="10"/>
    <cellStyle name="Процентный 2" xfId="11"/>
    <cellStyle name="Обычный 5" xfId="12"/>
    <cellStyle name="Процентный 4" xfId="13"/>
    <cellStyle name="Обычный 2 2" xfId="14"/>
    <cellStyle name="Процентный 3" xfId="15"/>
    <cellStyle name="Обычный 6" xfId="16"/>
    <cellStyle name="Normal_XDO_METADATA" xfId="17"/>
    <cellStyle name="Обычный 7" xfId="18"/>
    <cellStyle name="Примечание 3 2" xfId="19"/>
    <cellStyle name="Обычный_04.04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BU522"/>
  <sheetViews>
    <sheetView showGridLines="0" tabSelected="1" showRuler="0" showWhiteSpace="0" zoomScale="50" zoomScaleNormal="50" zoomScaleSheetLayoutView="58" zoomScalePageLayoutView="42" workbookViewId="0">
      <pane xSplit="2" ySplit="14" topLeftCell="C208" activePane="bottomRight" state="frozen"/>
      <selection pane="topRight" activeCell="C1" sqref="C1"/>
      <selection pane="bottomLeft" activeCell="A12" sqref="A12"/>
      <selection pane="bottomRight" activeCell="C1" sqref="C1:G1048576"/>
    </sheetView>
  </sheetViews>
  <sheetFormatPr baseColWidth="8" defaultColWidth="21.109375" defaultRowHeight="20.4"/>
  <cols>
    <col width="69.5546875" customWidth="1" style="128" min="1" max="1"/>
    <col width="86.44140625" customWidth="1" style="128" min="2" max="2"/>
    <col width="51.88671875" customWidth="1" style="9" min="3" max="3"/>
    <col width="25.88671875" customWidth="1" style="9" min="4" max="4"/>
    <col width="32.88671875" customWidth="1" style="9" min="5" max="5"/>
    <col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1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45020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21" customHeight="1">
      <c r="A4" s="21" t="inlineStr">
        <is>
          <t>4510 в АО СМП БАНК</t>
        </is>
      </c>
      <c r="B4" s="22" t="n">
        <v>57701153.28</v>
      </c>
      <c r="D4" s="24" t="n"/>
      <c r="E4" s="25" t="n"/>
      <c r="F4" s="6" t="n"/>
      <c r="G4" s="26" t="n">
        <v>60000000</v>
      </c>
      <c r="H4" s="27" t="n"/>
      <c r="I4" s="19" t="n"/>
      <c r="J4" s="28" t="n"/>
      <c r="K4" s="28" t="n"/>
      <c r="L4" s="28" t="n"/>
    </row>
    <row r="5" ht="21" customHeight="1">
      <c r="A5" s="21" t="inlineStr">
        <is>
          <t>5393 в ПАО СБЕРБАНК</t>
        </is>
      </c>
      <c r="B5" s="22" t="n">
        <v>9861241.25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1" customHeight="1">
      <c r="A6" s="21" t="inlineStr">
        <is>
          <t>54007 ПАО СБЕРБАНК ТАГАНРОГ</t>
        </is>
      </c>
      <c r="B6" s="22" t="n">
        <v>4980592.03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21" customHeight="1">
      <c r="A7" s="21" t="inlineStr">
        <is>
          <t>1527 в ПАО СБЕРБАНК САМАРА</t>
        </is>
      </c>
      <c r="B7" s="22" t="n">
        <v>2086867.92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21" customHeight="1">
      <c r="A8" s="21" t="inlineStr">
        <is>
          <t>240481 ПАО СОВКОМБАНК</t>
        </is>
      </c>
      <c r="B8" s="22" t="n">
        <v>259686.68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1" customHeight="1">
      <c r="A9" s="21" t="inlineStr">
        <is>
          <t>ФИЛИАЛ САНКТ-ПЕТЕРБУРГ СБЕРБАНК</t>
        </is>
      </c>
      <c r="B9" s="22" t="n">
        <v>12010220.68</v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" customHeight="1">
      <c r="A10" s="21" t="inlineStr">
        <is>
          <t>ФИЛИАЛ ПОДОЛЬСК ПАО СБЕРБАНК</t>
        </is>
      </c>
      <c r="B10" s="22" t="n">
        <v>158923.96</v>
      </c>
      <c r="C10" s="23" t="n"/>
      <c r="D10" s="24" t="n"/>
      <c r="E10" s="25" t="n"/>
      <c r="F10" s="6" t="n"/>
      <c r="G10" s="29" t="n"/>
      <c r="H10" s="27" t="n"/>
      <c r="I10" s="19" t="n"/>
      <c r="J10" s="28" t="n"/>
      <c r="K10" s="28" t="n"/>
      <c r="L10" s="28" t="n"/>
    </row>
    <row r="11" ht="21" customHeight="1">
      <c r="A11" s="21" t="n"/>
      <c r="B11" s="22" t="n"/>
      <c r="C11" s="23" t="n"/>
      <c r="D11" s="24" t="n"/>
      <c r="E11" s="25" t="n"/>
      <c r="F11" s="6" t="n"/>
      <c r="G11" s="29" t="n"/>
      <c r="H11" s="27" t="n"/>
      <c r="I11" s="19" t="n"/>
      <c r="J11" s="28" t="n"/>
      <c r="K11" s="28" t="n"/>
      <c r="L11" s="28" t="n"/>
    </row>
    <row r="12" ht="21" customHeight="1">
      <c r="A12" s="21" t="n"/>
      <c r="B12" s="22">
        <f>SUM(B4:B10)</f>
        <v/>
      </c>
      <c r="C12" s="23" t="n"/>
      <c r="D12" s="24" t="n"/>
      <c r="E12" s="25" t="n"/>
      <c r="F12" s="6" t="n"/>
      <c r="G12" s="29" t="n"/>
      <c r="H12" s="27" t="n"/>
      <c r="I12" s="19" t="n"/>
      <c r="J12" s="28" t="n"/>
      <c r="K12" s="28" t="n"/>
      <c r="L12" s="28" t="n"/>
    </row>
    <row r="13" ht="21.6" customHeight="1" thickBot="1">
      <c r="A13" s="30" t="n"/>
      <c r="B13" s="31" t="n"/>
      <c r="C13" s="32" t="n"/>
      <c r="D13" s="24" t="n"/>
      <c r="E13" s="25" t="n"/>
      <c r="F13" s="33" t="n"/>
      <c r="G13" s="34" t="n"/>
      <c r="H13" s="35" t="n"/>
      <c r="I13" s="36" t="n"/>
      <c r="J13" s="37" t="n"/>
      <c r="K13" s="36" t="n"/>
      <c r="L13" s="36" t="n"/>
    </row>
    <row r="14" ht="128.25" customFormat="1" customHeight="1" s="45" thickBot="1">
      <c r="A14" s="38" t="inlineStr">
        <is>
          <t>Наименование организации получателя</t>
        </is>
      </c>
      <c r="B14" s="38" t="inlineStr">
        <is>
          <t>Назначение платежа</t>
        </is>
      </c>
      <c r="C14" s="38" t="inlineStr">
        <is>
          <t>Лицо, ответственное за договор (счет)</t>
        </is>
      </c>
      <c r="D14" s="38" t="inlineStr">
        <is>
          <t>Наличие подтверждения от поставщика</t>
        </is>
      </c>
      <c r="E14" s="38" t="inlineStr">
        <is>
          <t xml:space="preserve">Номер и дата выставления счета </t>
        </is>
      </c>
      <c r="F14" s="39" t="inlineStr">
        <is>
          <t>Договора дата, номер</t>
        </is>
      </c>
      <c r="G14" s="40" t="inlineStr">
        <is>
          <t>Текущая сумма задолженности</t>
        </is>
      </c>
      <c r="H14" s="41" t="inlineStr">
        <is>
          <t>Оплачено всего           
на нач. опер дня</t>
        </is>
      </c>
      <c r="I14" s="40" t="inlineStr">
        <is>
          <t>Срок оплаты</t>
        </is>
      </c>
      <c r="J14" s="40" t="inlineStr">
        <is>
          <t xml:space="preserve">Сумма оплаты по сроку </t>
        </is>
      </c>
      <c r="K14" s="42" t="inlineStr">
        <is>
          <t>Сумма к оплате на сегодня</t>
        </is>
      </c>
      <c r="L14" s="43" t="inlineStr">
        <is>
          <t xml:space="preserve">Остаток  задолженности после оплат </t>
        </is>
      </c>
      <c r="M14" s="44" t="n"/>
      <c r="N14" s="44" t="n"/>
      <c r="O14" s="44" t="n"/>
      <c r="P14" s="44" t="n"/>
      <c r="Q14" s="44" t="n"/>
      <c r="R14" s="44" t="n"/>
      <c r="S14" s="44" t="n"/>
      <c r="T14" s="44" t="n"/>
      <c r="U14" s="44" t="n"/>
      <c r="V14" s="44" t="n"/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  <c r="AH14" s="44" t="n"/>
      <c r="AI14" s="44" t="n"/>
      <c r="AJ14" s="44" t="n"/>
      <c r="AK14" s="44" t="n"/>
      <c r="AL14" s="44" t="n"/>
      <c r="AM14" s="44" t="n"/>
      <c r="AN14" s="44" t="n"/>
      <c r="AO14" s="44" t="n"/>
      <c r="AP14" s="44" t="n"/>
      <c r="AQ14" s="44" t="n"/>
      <c r="AR14" s="44" t="n"/>
      <c r="AS14" s="44" t="n"/>
      <c r="AT14" s="44" t="n"/>
      <c r="AU14" s="44" t="n"/>
      <c r="AV14" s="44" t="n"/>
      <c r="AW14" s="44" t="n"/>
      <c r="AX14" s="44" t="n"/>
      <c r="AY14" s="44" t="n"/>
      <c r="AZ14" s="44" t="n"/>
      <c r="BA14" s="44" t="n"/>
      <c r="BB14" s="44" t="n"/>
      <c r="BC14" s="44" t="n"/>
      <c r="BD14" s="44" t="n"/>
      <c r="BE14" s="44" t="n"/>
      <c r="BF14" s="44" t="n"/>
      <c r="BG14" s="44" t="n"/>
      <c r="BH14" s="44" t="n"/>
      <c r="BI14" s="44" t="n"/>
      <c r="BJ14" s="44" t="n"/>
      <c r="BK14" s="44" t="n"/>
      <c r="BL14" s="44" t="n"/>
      <c r="BM14" s="44" t="n"/>
      <c r="BN14" s="44" t="n"/>
      <c r="BO14" s="44" t="n"/>
      <c r="BP14" s="44" t="n"/>
      <c r="BQ14" s="44" t="n"/>
      <c r="BR14" s="44" t="n"/>
      <c r="BS14" s="44" t="n"/>
      <c r="BT14" s="44" t="n"/>
      <c r="BU14" s="44" t="n"/>
    </row>
    <row r="15" ht="21" customFormat="1" customHeight="1" s="44" thickBot="1">
      <c r="A15" s="187" t="inlineStr">
        <is>
          <t>ОБЯЗАТЕЛЬНЫЕ ПЛАТЕЖИ</t>
        </is>
      </c>
      <c r="B15" s="188" t="n"/>
      <c r="C15" s="46" t="n"/>
      <c r="D15" s="46" t="n"/>
      <c r="E15" s="46" t="n"/>
      <c r="F15" s="47" t="n"/>
      <c r="G15" s="46" t="n"/>
      <c r="H15" s="46" t="n"/>
      <c r="I15" s="46" t="n"/>
      <c r="J15" s="46" t="n"/>
      <c r="K15" s="46" t="n"/>
      <c r="L15" s="48" t="n"/>
    </row>
    <row r="16" ht="21" customFormat="1" customHeight="1" s="44" thickBot="1">
      <c r="A16" s="47" t="inlineStr">
        <is>
          <t>ДИРЕКЦИЯ ПО ЭКОНОМИКЕ И ФИНАНСАМ</t>
        </is>
      </c>
      <c r="B16" s="188" t="n"/>
      <c r="C16" s="46" t="n"/>
      <c r="D16" s="46" t="n"/>
      <c r="E16" s="46" t="n"/>
      <c r="F16" s="47" t="n"/>
      <c r="G16" s="46" t="n"/>
      <c r="H16" s="46" t="n"/>
      <c r="I16" s="46" t="n"/>
      <c r="J16" s="46" t="n"/>
      <c r="K16" s="46" t="n"/>
      <c r="L16" s="48" t="n"/>
    </row>
    <row r="17" customFormat="1" s="44">
      <c r="A17" s="189" t="inlineStr">
        <is>
          <t>ЗАРПЛАТА, НАЛОГИ, КОМАНДИРОВОЧНЫЕ</t>
        </is>
      </c>
      <c r="B17" s="190" t="n"/>
      <c r="C17" s="49" t="n"/>
      <c r="D17" s="49" t="n"/>
      <c r="E17" s="49" t="n"/>
      <c r="F17" s="50" t="n"/>
      <c r="G17" s="49" t="n"/>
      <c r="H17" s="49" t="n"/>
      <c r="I17" s="49" t="n"/>
      <c r="J17" s="49" t="n"/>
      <c r="K17" s="49" t="n"/>
      <c r="L17" s="51" t="n"/>
    </row>
    <row r="18" ht="40.8" customFormat="1" customHeight="1" s="44">
      <c r="A18" s="52" t="inlineStr">
        <is>
          <t>Расчет с сотрудниками</t>
        </is>
      </c>
      <c r="B18" s="53" t="inlineStr">
        <is>
          <t>Выплата по ведомости (заработная плата)</t>
        </is>
      </c>
      <c r="C18" s="54" t="inlineStr">
        <is>
          <t>Березовская Светлана Анатольевна</t>
        </is>
      </c>
      <c r="D18" s="55" t="n"/>
      <c r="E18" s="55" t="n"/>
      <c r="F18" s="56" t="n"/>
      <c r="G18" s="57" t="n">
        <v>3425645.15</v>
      </c>
      <c r="H18" s="58" t="n"/>
      <c r="I18" s="59" t="n">
        <v>45021</v>
      </c>
      <c r="J18" s="191">
        <f>G18-H18</f>
        <v/>
      </c>
      <c r="K18" s="191" t="n">
        <v>0</v>
      </c>
      <c r="L18" s="62">
        <f>G18-H18-K18</f>
        <v/>
      </c>
    </row>
    <row r="19" hidden="1" ht="40.8" customFormat="1" customHeight="1" s="44">
      <c r="A19" s="52" t="inlineStr">
        <is>
          <t>Расчет с сотрудниками</t>
        </is>
      </c>
      <c r="B19" s="53" t="inlineStr">
        <is>
          <t>Выплата по ведомости (заработная плата)</t>
        </is>
      </c>
      <c r="C19" s="54" t="inlineStr">
        <is>
          <t>Березовская Светлана Анатольевна</t>
        </is>
      </c>
      <c r="D19" s="55" t="n"/>
      <c r="E19" s="55" t="n"/>
      <c r="F19" s="56" t="n"/>
      <c r="G19" s="57" t="n"/>
      <c r="H19" s="58" t="n"/>
      <c r="I19" s="59" t="n">
        <v>45021</v>
      </c>
      <c r="J19" s="191">
        <f>G19-H19</f>
        <v/>
      </c>
      <c r="K19" s="191" t="n">
        <v>0</v>
      </c>
      <c r="L19" s="62">
        <f>G19-H19-K19</f>
        <v/>
      </c>
    </row>
    <row r="20" hidden="1" ht="40.8" customFormat="1" customHeight="1" s="44">
      <c r="A20" s="52" t="inlineStr">
        <is>
          <t>Расчет с сотрудниками</t>
        </is>
      </c>
      <c r="B20" s="53" t="inlineStr">
        <is>
          <t>Выплата по ведомости (заработная плата)</t>
        </is>
      </c>
      <c r="C20" s="54" t="inlineStr">
        <is>
          <t>Березовская Светлана Анатольевна</t>
        </is>
      </c>
      <c r="D20" s="55" t="n"/>
      <c r="E20" s="55" t="n"/>
      <c r="F20" s="56" t="n"/>
      <c r="G20" s="57" t="n"/>
      <c r="H20" s="58" t="n"/>
      <c r="I20" s="59" t="n">
        <v>45021</v>
      </c>
      <c r="J20" s="191">
        <f>G20-H20</f>
        <v/>
      </c>
      <c r="K20" s="191" t="n">
        <v>0</v>
      </c>
      <c r="L20" s="62">
        <f>G20-H20-K20</f>
        <v/>
      </c>
    </row>
    <row r="21" ht="40.8" customFormat="1" customHeight="1" s="44">
      <c r="A21" s="52" t="inlineStr">
        <is>
          <t>Расчет с сотрудниками</t>
        </is>
      </c>
      <c r="B21" s="53" t="inlineStr">
        <is>
          <t>Выплата по ведомости (отпускные)</t>
        </is>
      </c>
      <c r="C21" s="54" t="inlineStr">
        <is>
          <t>Березовская Светлана Анатольевна</t>
        </is>
      </c>
      <c r="D21" s="55" t="n"/>
      <c r="E21" s="153" t="n"/>
      <c r="F21" s="56" t="n"/>
      <c r="G21" s="57" t="n">
        <v>54349.43</v>
      </c>
      <c r="H21" s="58" t="n"/>
      <c r="I21" s="148" t="n">
        <v>45020</v>
      </c>
      <c r="J21" s="192">
        <f>G21-H21</f>
        <v/>
      </c>
      <c r="K21" s="192">
        <f>J21</f>
        <v/>
      </c>
      <c r="L21" s="62">
        <f>G21-H21-K21</f>
        <v/>
      </c>
    </row>
    <row r="22" ht="69" customFormat="1" customHeight="1" s="44">
      <c r="A22" s="52" t="inlineStr">
        <is>
          <t>Расчет с сотрудниками</t>
        </is>
      </c>
      <c r="B22" s="53" t="inlineStr">
        <is>
          <t>Перечисление под отчет  в пользу физических лиц - сотрудников АО "Ариэль Металл" по Договору 40131708 от 29.05.2017г. (Малашкин Сергей Николаевич)</t>
        </is>
      </c>
      <c r="C22" s="54" t="inlineStr">
        <is>
          <t>Столярова Виктория Владимировна</t>
        </is>
      </c>
      <c r="D22" s="55" t="n"/>
      <c r="E22" s="55" t="n"/>
      <c r="F22" s="56" t="n"/>
      <c r="G22" s="57" t="n">
        <v>19856</v>
      </c>
      <c r="H22" s="58" t="n"/>
      <c r="I22" s="148" t="n">
        <v>45020</v>
      </c>
      <c r="J22" s="192">
        <f>G22-H22</f>
        <v/>
      </c>
      <c r="K22" s="192">
        <f>J22</f>
        <v/>
      </c>
      <c r="L22" s="62">
        <f>G22-H22-K22</f>
        <v/>
      </c>
    </row>
    <row r="23" ht="61.2" customFormat="1" customHeight="1" s="44">
      <c r="A23" s="52" t="inlineStr">
        <is>
          <t>Расчет с сотрудниками</t>
        </is>
      </c>
      <c r="B23" s="53" t="inlineStr">
        <is>
          <t>Перечисление под отчет  в пользу физических лиц - сотрудников АО "Ариэль Металл" по Договору 40131708 от 29.05.2017г. (Малашкин Сергей Николаевич)</t>
        </is>
      </c>
      <c r="C23" s="54" t="inlineStr">
        <is>
          <t>Столярова Виктория Владимировна</t>
        </is>
      </c>
      <c r="D23" s="55" t="n"/>
      <c r="E23" s="55" t="n"/>
      <c r="F23" s="56" t="n"/>
      <c r="G23" s="57" t="n">
        <v>5535.5</v>
      </c>
      <c r="H23" s="58" t="n"/>
      <c r="I23" s="59" t="n">
        <v>45030</v>
      </c>
      <c r="J23" s="191">
        <f>G23-H23</f>
        <v/>
      </c>
      <c r="K23" s="191" t="n">
        <v>0</v>
      </c>
      <c r="L23" s="62">
        <f>G23-H23-K23</f>
        <v/>
      </c>
    </row>
    <row r="24" ht="61.2" customFormat="1" customHeight="1" s="44">
      <c r="A24" s="52" t="inlineStr">
        <is>
          <t>Расчет с сотрудниками</t>
        </is>
      </c>
      <c r="B24" s="53" t="inlineStr">
        <is>
          <t>Перечисление под отчет  в пользу физических лиц - сотрудников АО "Ариэль Металл" по Договору 40131708 от 29.05.2017г. (Малашкин Сергей Николаевич)</t>
        </is>
      </c>
      <c r="C24" s="54" t="inlineStr">
        <is>
          <t>Столярова Виктория Владимировна</t>
        </is>
      </c>
      <c r="D24" s="55" t="n"/>
      <c r="E24" s="55" t="n"/>
      <c r="F24" s="56" t="n"/>
      <c r="G24" s="57" t="n">
        <v>34152.6</v>
      </c>
      <c r="H24" s="58" t="n"/>
      <c r="I24" s="59" t="n">
        <v>45026</v>
      </c>
      <c r="J24" s="191">
        <f>G24-H24</f>
        <v/>
      </c>
      <c r="K24" s="191" t="n">
        <v>0</v>
      </c>
      <c r="L24" s="62">
        <f>G24-H24-K24</f>
        <v/>
      </c>
    </row>
    <row r="25" ht="43.5" customFormat="1" customHeight="1" s="44">
      <c r="A25" s="52" t="inlineStr">
        <is>
          <t>Расчет с сотрудниками</t>
        </is>
      </c>
      <c r="B25" s="53" t="inlineStr">
        <is>
          <t>Выплата по ведомости (заработная плата)</t>
        </is>
      </c>
      <c r="C25" s="54" t="inlineStr">
        <is>
          <t>Долик Анна Александровна</t>
        </is>
      </c>
      <c r="D25" s="55" t="n"/>
      <c r="E25" s="55" t="n"/>
      <c r="F25" s="56" t="n"/>
      <c r="G25" s="57" t="n">
        <v>124158.38</v>
      </c>
      <c r="H25" s="58" t="n"/>
      <c r="I25" s="59" t="n">
        <v>45021</v>
      </c>
      <c r="J25" s="191">
        <f>G25-H25</f>
        <v/>
      </c>
      <c r="K25" s="191" t="n">
        <v>0</v>
      </c>
      <c r="L25" s="62">
        <f>G25-H25-K25</f>
        <v/>
      </c>
    </row>
    <row r="26" ht="61.2" customFormat="1" customHeight="1" s="44">
      <c r="A26" s="52" t="inlineStr">
        <is>
          <t>Расчет с сотрудниками</t>
        </is>
      </c>
      <c r="B26" s="53" t="inlineStr">
        <is>
          <t>Оплата по ИП № 39070/22/63038 от 21.06.2022г. задолженность по кредитным платежам (Скворцов А.И.) УИН 32263038220039070009</t>
        </is>
      </c>
      <c r="C26" s="54" t="inlineStr">
        <is>
          <t>Березовская Светлана Анатольевна</t>
        </is>
      </c>
      <c r="D26" s="55" t="n"/>
      <c r="E26" s="55" t="n"/>
      <c r="F26" s="56" t="n"/>
      <c r="G26" s="61" t="n">
        <v>10709.72</v>
      </c>
      <c r="H26" s="58" t="n"/>
      <c r="I26" s="59" t="n">
        <v>45021</v>
      </c>
      <c r="J26" s="191">
        <f>G26-H26</f>
        <v/>
      </c>
      <c r="K26" s="191" t="n">
        <v>0</v>
      </c>
      <c r="L26" s="62">
        <f>G26-H26-K26</f>
        <v/>
      </c>
    </row>
    <row r="27" ht="81.59999999999999" customFormat="1" customHeight="1" s="44">
      <c r="A27" s="52" t="inlineStr">
        <is>
          <t>Расчет с сотрудниками</t>
        </is>
      </c>
      <c r="B27" s="63" t="inlineStr">
        <is>
          <t>Бенклян Екатерине Сергеевне на счет 40817810038187600216 перечисление алиментов по испол. произ-ву № 196687/17/77041-ИПс зарплаты Бенклян С.А. за март  2023г.</t>
        </is>
      </c>
      <c r="C27" s="54" t="inlineStr">
        <is>
          <t>Березовская Светлана Анатольевна</t>
        </is>
      </c>
      <c r="D27" s="55" t="n"/>
      <c r="E27" s="55" t="n"/>
      <c r="F27" s="56" t="n"/>
      <c r="G27" s="61" t="n">
        <v>371958.81</v>
      </c>
      <c r="H27" s="58" t="n"/>
      <c r="I27" s="59" t="n">
        <v>45021</v>
      </c>
      <c r="J27" s="191">
        <f>G27-H27</f>
        <v/>
      </c>
      <c r="K27" s="191" t="n">
        <v>0</v>
      </c>
      <c r="L27" s="62">
        <f>G27-H27-K27</f>
        <v/>
      </c>
    </row>
    <row r="28" ht="84" customFormat="1" customHeight="1" s="44">
      <c r="A28" s="52" t="inlineStr">
        <is>
          <t>ИФНС</t>
        </is>
      </c>
      <c r="B28" s="63" t="inlineStr">
        <is>
          <t>Страховые взносы в СФР на обязательное социальное страхование от несчастных случаев на производстве и профзаболеваний за март 2023г. Регистрационный номер в ФСС 7723027213</t>
        </is>
      </c>
      <c r="C28" s="54" t="inlineStr">
        <is>
          <t>Долик Анна Александровна</t>
        </is>
      </c>
      <c r="D28" s="154" t="n"/>
      <c r="E28" s="55" t="n"/>
      <c r="F28" s="56" t="n"/>
      <c r="G28" s="61" t="n">
        <v>2347.09</v>
      </c>
      <c r="H28" s="58" t="n"/>
      <c r="I28" s="59" t="n">
        <v>45021</v>
      </c>
      <c r="J28" s="191">
        <f>G28-H28</f>
        <v/>
      </c>
      <c r="K28" s="191" t="n">
        <v>0</v>
      </c>
      <c r="L28" s="62">
        <f>G28-H28-K28</f>
        <v/>
      </c>
    </row>
    <row r="29" hidden="1" customFormat="1" s="44">
      <c r="A29" s="52" t="n"/>
      <c r="B29" s="63" t="n"/>
      <c r="C29" s="54" t="n"/>
      <c r="D29" s="154" t="n"/>
      <c r="E29" s="55" t="n"/>
      <c r="F29" s="56" t="n"/>
      <c r="G29" s="61" t="n"/>
      <c r="H29" s="58" t="n"/>
      <c r="I29" s="59" t="n"/>
      <c r="J29" s="191" t="n"/>
      <c r="K29" s="191" t="n"/>
      <c r="L29" s="62" t="n"/>
    </row>
    <row r="30" hidden="1" customFormat="1" s="44">
      <c r="A30" s="52" t="n"/>
      <c r="B30" s="63" t="n"/>
      <c r="C30" s="54" t="n"/>
      <c r="D30" s="154" t="n"/>
      <c r="E30" s="55" t="n"/>
      <c r="F30" s="56" t="n"/>
      <c r="G30" s="61" t="n"/>
      <c r="H30" s="58" t="n"/>
      <c r="I30" s="59" t="n"/>
      <c r="J30" s="191" t="n"/>
      <c r="K30" s="191" t="n"/>
      <c r="L30" s="62" t="n"/>
    </row>
    <row r="31" hidden="1" customFormat="1" s="44">
      <c r="A31" s="52" t="n"/>
      <c r="B31" s="63" t="n"/>
      <c r="C31" s="54" t="n"/>
      <c r="D31" s="154" t="n"/>
      <c r="E31" s="55" t="n"/>
      <c r="F31" s="56" t="n"/>
      <c r="G31" s="61" t="n"/>
      <c r="H31" s="58" t="n"/>
      <c r="I31" s="59" t="n"/>
      <c r="J31" s="191" t="n"/>
      <c r="K31" s="191" t="n"/>
      <c r="L31" s="62" t="n"/>
    </row>
    <row r="32" ht="40.8" customFormat="1" customHeight="1" s="44">
      <c r="A32" s="86" t="inlineStr">
        <is>
          <t>Подольский филиал АО "Ариэль Металл"</t>
        </is>
      </c>
      <c r="B32" s="53" t="inlineStr">
        <is>
          <t>Пополнение денежных средств (на выплату заработной платы)</t>
        </is>
      </c>
      <c r="C32" s="54" t="inlineStr">
        <is>
          <t>Кондратенкова О.М.</t>
        </is>
      </c>
      <c r="D32" s="193" t="n"/>
      <c r="E32" s="194" t="n"/>
      <c r="F32" s="56" t="n"/>
      <c r="G32" s="61" t="n">
        <v>465000</v>
      </c>
      <c r="H32" s="58" t="n"/>
      <c r="I32" s="148" t="n">
        <v>45020</v>
      </c>
      <c r="J32" s="192">
        <f>G32-H32</f>
        <v/>
      </c>
      <c r="K32" s="192">
        <f>J32</f>
        <v/>
      </c>
      <c r="L32" s="62">
        <f>G32-H32-K32</f>
        <v/>
      </c>
    </row>
    <row r="33" ht="61.2" customFormat="1" customHeight="1" s="44">
      <c r="A33" s="52" t="inlineStr">
        <is>
          <t>Общество с ограниченной ответственностью "АМД"</t>
        </is>
      </c>
      <c r="B33" s="63" t="inlineStr">
        <is>
          <t>Оплата по Договору №303-11 от 20.11.18г. за перевозку грузов автомобильным транспортом (пополнение на налоги)</t>
        </is>
      </c>
      <c r="C33" s="54" t="inlineStr">
        <is>
          <t>Кондратенкова О.М.</t>
        </is>
      </c>
      <c r="D33" s="55" t="n"/>
      <c r="E33" s="53" t="inlineStr">
        <is>
          <t>Договор №303-11 от 20.11.18</t>
        </is>
      </c>
      <c r="F33" s="56" t="n"/>
      <c r="G33" s="61" t="n">
        <v>1230000</v>
      </c>
      <c r="H33" s="58" t="n"/>
      <c r="I33" s="148" t="n">
        <v>45020</v>
      </c>
      <c r="J33" s="192">
        <f>G33-H33</f>
        <v/>
      </c>
      <c r="K33" s="192">
        <f>J33</f>
        <v/>
      </c>
      <c r="L33" s="62">
        <f>G33-H33-K33</f>
        <v/>
      </c>
    </row>
    <row r="34" ht="61.2" customFormat="1" customHeight="1" s="44">
      <c r="A34" s="52" t="inlineStr">
        <is>
          <t>ООО "Вольфагролес"</t>
        </is>
      </c>
      <c r="B34" s="63" t="inlineStr">
        <is>
          <t>Оплата по договору аренды нежилых помещений №11-ДА-М от 01.06.2022г. (пополнение на выплату заработной платы)</t>
        </is>
      </c>
      <c r="C34" s="54" t="inlineStr">
        <is>
          <t>Кондратенкова О.М.</t>
        </is>
      </c>
      <c r="D34" s="55" t="n"/>
      <c r="E34" s="53" t="inlineStr">
        <is>
          <t>Договор № 461-12 от 01.12.09 г.</t>
        </is>
      </c>
      <c r="F34" s="56" t="n"/>
      <c r="G34" s="61" t="n">
        <v>194335.2</v>
      </c>
      <c r="H34" s="58" t="n"/>
      <c r="I34" s="148" t="n">
        <v>45020</v>
      </c>
      <c r="J34" s="192">
        <f>G34-H34</f>
        <v/>
      </c>
      <c r="K34" s="192">
        <f>J34</f>
        <v/>
      </c>
      <c r="L34" s="62">
        <f>G34-H34-K34</f>
        <v/>
      </c>
    </row>
    <row r="35" ht="61.2" customFormat="1" customHeight="1" s="44">
      <c r="A35" s="52" t="inlineStr">
        <is>
          <t>ООО "Вольфагролес"</t>
        </is>
      </c>
      <c r="B35" s="63" t="inlineStr">
        <is>
          <t>Оплата по Договору за услуги по хранению товаров № 26-02 от 27.02.2015г.(пополнение на выплату заработной платы)</t>
        </is>
      </c>
      <c r="C35" s="54" t="inlineStr">
        <is>
          <t>Кондратенкова О.М.</t>
        </is>
      </c>
      <c r="D35" s="55" t="n"/>
      <c r="E35" s="53" t="inlineStr">
        <is>
          <t>Договор услуг хранения № 26-02 от 27.02.15</t>
        </is>
      </c>
      <c r="F35" s="56" t="n"/>
      <c r="G35" s="61" t="n">
        <v>1700000</v>
      </c>
      <c r="H35" s="58" t="n"/>
      <c r="I35" s="148" t="n">
        <v>45020</v>
      </c>
      <c r="J35" s="192">
        <f>G35-H35</f>
        <v/>
      </c>
      <c r="K35" s="192">
        <f>J35</f>
        <v/>
      </c>
      <c r="L35" s="62">
        <f>G35-H35-K35</f>
        <v/>
      </c>
    </row>
    <row r="36" ht="61.2" customFormat="1" customHeight="1" s="44">
      <c r="A36" s="52" t="inlineStr">
        <is>
          <t>ООО "Вольфагролес"</t>
        </is>
      </c>
      <c r="B36" s="63" t="inlineStr">
        <is>
          <t>Оплата по договору аренды подъездного жд пути №12-ДА-М от 01.06.2022г.(пополнение на выплату заработной платы)</t>
        </is>
      </c>
      <c r="C36" s="54" t="inlineStr">
        <is>
          <t>Кондратенкова О.М.</t>
        </is>
      </c>
      <c r="D36" s="55" t="n"/>
      <c r="E36" s="53" t="inlineStr">
        <is>
          <t>Договор №12-ДА-М от 01.06.2022г.</t>
        </is>
      </c>
      <c r="F36" s="56" t="n"/>
      <c r="G36" s="61" t="n">
        <v>71186.44</v>
      </c>
      <c r="H36" s="58" t="n"/>
      <c r="I36" s="148" t="n">
        <v>45020</v>
      </c>
      <c r="J36" s="192">
        <f>G36-H36</f>
        <v/>
      </c>
      <c r="K36" s="192">
        <f>J36</f>
        <v/>
      </c>
      <c r="L36" s="62">
        <f>G36-H36-K36</f>
        <v/>
      </c>
    </row>
    <row r="37" ht="61.2" customFormat="1" customHeight="1" s="44">
      <c r="A37" s="52" t="inlineStr">
        <is>
          <t>ООО "Вольфагролес"</t>
        </is>
      </c>
      <c r="B37" s="63" t="inlineStr">
        <is>
          <t>Оплата по Договору за услуги по хранению товаров № 26-02 от 27.02.2015г.(пополнение на выплату заработной платы)</t>
        </is>
      </c>
      <c r="C37" s="54" t="inlineStr">
        <is>
          <t>Кондратенкова О.М.</t>
        </is>
      </c>
      <c r="D37" s="55" t="n"/>
      <c r="E37" s="53" t="inlineStr">
        <is>
          <t>Договор услуг хранения № 26-02 от 27.02.15</t>
        </is>
      </c>
      <c r="F37" s="56" t="n"/>
      <c r="G37" s="61" t="n">
        <v>234478.36</v>
      </c>
      <c r="H37" s="58" t="n"/>
      <c r="I37" s="148" t="n">
        <v>45020</v>
      </c>
      <c r="J37" s="192">
        <f>G37-H37</f>
        <v/>
      </c>
      <c r="K37" s="192">
        <f>J37</f>
        <v/>
      </c>
      <c r="L37" s="62">
        <f>G37-H37-K37</f>
        <v/>
      </c>
    </row>
    <row r="38" customFormat="1" s="67">
      <c r="A38" s="166" t="inlineStr">
        <is>
          <t>ИТОГО ЗАРПЛАТА, НАЛОГИ, КОМАНДИРОВОЧНЫЕ</t>
        </is>
      </c>
      <c r="B38" s="195" t="n"/>
      <c r="C38" s="64" t="n"/>
      <c r="D38" s="64" t="n"/>
      <c r="E38" s="64" t="n"/>
      <c r="F38" s="65" t="n"/>
      <c r="G38" s="66">
        <f>SUM(G18:G37)</f>
        <v/>
      </c>
      <c r="H38" s="66">
        <f>SUM(H18:H37)</f>
        <v/>
      </c>
      <c r="I38" s="66" t="n"/>
      <c r="J38" s="66">
        <f>SUM(J18:J37)</f>
        <v/>
      </c>
      <c r="K38" s="66">
        <f>SUM(K18:K37)</f>
        <v/>
      </c>
      <c r="L38" s="66">
        <f>SUM(L18:L37)</f>
        <v/>
      </c>
    </row>
    <row r="39" customFormat="1" s="44">
      <c r="A39" s="103" t="inlineStr">
        <is>
          <t xml:space="preserve">АРЕНДА </t>
        </is>
      </c>
      <c r="B39" s="195" t="n"/>
      <c r="C39" s="74" t="n"/>
      <c r="D39" s="74" t="n"/>
      <c r="E39" s="74" t="n"/>
      <c r="F39" s="75" t="n"/>
      <c r="G39" s="76" t="n"/>
      <c r="H39" s="76" t="n"/>
      <c r="I39" s="76" t="n"/>
      <c r="J39" s="76" t="n"/>
      <c r="K39" s="76" t="n"/>
      <c r="L39" s="77" t="n"/>
    </row>
    <row r="40" ht="40.8" customFormat="1" customHeight="1" s="44">
      <c r="A40" s="86" t="inlineStr">
        <is>
          <t>ООО "Институт Изучения Израиля"</t>
        </is>
      </c>
      <c r="B40" s="53" t="inlineStr">
        <is>
          <t>Арендная плата по договору №21А/2022 от 01.12.2022г. за март 2023г.</t>
        </is>
      </c>
      <c r="C40" s="54" t="inlineStr">
        <is>
          <t>Столярова Виктория Владимировна</t>
        </is>
      </c>
      <c r="D40" s="193" t="n"/>
      <c r="E40" s="52" t="inlineStr">
        <is>
          <t>Договор №21А/2022 от 01.12.2022г.</t>
        </is>
      </c>
      <c r="F40" s="196" t="n"/>
      <c r="G40" s="61" t="n">
        <v>609416.4</v>
      </c>
      <c r="H40" s="55" t="n"/>
      <c r="I40" s="148" t="n">
        <v>45020</v>
      </c>
      <c r="J40" s="192">
        <f>G40-H40</f>
        <v/>
      </c>
      <c r="K40" s="192">
        <f>J40</f>
        <v/>
      </c>
      <c r="L40" s="62">
        <f>G40-H40-K40</f>
        <v/>
      </c>
    </row>
    <row r="41" ht="40.8" customFormat="1" customHeight="1" s="44">
      <c r="A41" s="86" t="inlineStr">
        <is>
          <t>ООО "Институт Изучения Израиля"</t>
        </is>
      </c>
      <c r="B41" s="53" t="inlineStr">
        <is>
          <t>Арендная плата по договору №22А/2022 от 01.12.2022г. за март 2023г.</t>
        </is>
      </c>
      <c r="C41" s="54" t="inlineStr">
        <is>
          <t>Столярова Виктория Владимировна</t>
        </is>
      </c>
      <c r="D41" s="193" t="n"/>
      <c r="E41" s="52" t="inlineStr">
        <is>
          <t>Договор №22А/2022 от 01.12.2022г.</t>
        </is>
      </c>
      <c r="F41" s="196" t="n"/>
      <c r="G41" s="61" t="n">
        <v>84568.8</v>
      </c>
      <c r="H41" s="55" t="n"/>
      <c r="I41" s="148" t="n">
        <v>45020</v>
      </c>
      <c r="J41" s="192">
        <f>G41-H41</f>
        <v/>
      </c>
      <c r="K41" s="192">
        <f>J41</f>
        <v/>
      </c>
      <c r="L41" s="62">
        <f>G41-H41-K41</f>
        <v/>
      </c>
    </row>
    <row r="42" ht="40.8" customFormat="1" customHeight="1" s="44">
      <c r="A42" s="86" t="inlineStr">
        <is>
          <t>ООО "Институт Изучения Израиля"</t>
        </is>
      </c>
      <c r="B42" s="53" t="inlineStr">
        <is>
          <t>Арендная плата по договору №34А/2022 от 31.12.2022г. за март 2023г.</t>
        </is>
      </c>
      <c r="C42" s="54" t="inlineStr">
        <is>
          <t>Столярова Виктория Владимировна</t>
        </is>
      </c>
      <c r="D42" s="193" t="n"/>
      <c r="E42" s="52" t="inlineStr">
        <is>
          <t>Договор №34А/2022 от 31.12.2022г.</t>
        </is>
      </c>
      <c r="F42" s="196" t="n"/>
      <c r="G42" s="61" t="n">
        <v>28256.4</v>
      </c>
      <c r="H42" s="55" t="n"/>
      <c r="I42" s="148" t="n">
        <v>45020</v>
      </c>
      <c r="J42" s="192">
        <f>G42-H42</f>
        <v/>
      </c>
      <c r="K42" s="192">
        <f>J42</f>
        <v/>
      </c>
      <c r="L42" s="62">
        <f>G42-H42-K42</f>
        <v/>
      </c>
    </row>
    <row r="43" ht="40.8" customFormat="1" customHeight="1" s="44">
      <c r="A43" s="86" t="inlineStr">
        <is>
          <t>ООО "Институт Изучения Израиля"</t>
        </is>
      </c>
      <c r="B43" s="53" t="inlineStr">
        <is>
          <t>Арендная плата по договору №35А/2022 от 31.12.2022г. за март 2023г.</t>
        </is>
      </c>
      <c r="C43" s="54" t="inlineStr">
        <is>
          <t>Столярова Виктория Владимировна</t>
        </is>
      </c>
      <c r="D43" s="193" t="n"/>
      <c r="E43" s="52" t="inlineStr">
        <is>
          <t>Договор №35А/2022 от 31.12.2022г.</t>
        </is>
      </c>
      <c r="F43" s="196" t="n"/>
      <c r="G43" s="61" t="n">
        <v>202604.4</v>
      </c>
      <c r="H43" s="55" t="n"/>
      <c r="I43" s="148" t="n">
        <v>45020</v>
      </c>
      <c r="J43" s="192">
        <f>G43-H43</f>
        <v/>
      </c>
      <c r="K43" s="192">
        <f>J43</f>
        <v/>
      </c>
      <c r="L43" s="62">
        <f>G43-H43-K43</f>
        <v/>
      </c>
    </row>
    <row r="44" customFormat="1" s="67">
      <c r="A44" s="166" t="inlineStr">
        <is>
          <t>ИТОГО АРЕНДА</t>
        </is>
      </c>
      <c r="B44" s="195" t="n"/>
      <c r="C44" s="64" t="n"/>
      <c r="D44" s="64" t="n"/>
      <c r="E44" s="64" t="n"/>
      <c r="F44" s="65" t="n"/>
      <c r="G44" s="66">
        <f>SUM(G40:G43)</f>
        <v/>
      </c>
      <c r="H44" s="66">
        <f>SUM(H40:H43)</f>
        <v/>
      </c>
      <c r="I44" s="66" t="n"/>
      <c r="J44" s="66">
        <f>SUM(J40:J43)</f>
        <v/>
      </c>
      <c r="K44" s="66">
        <f>SUM(K40:K43)</f>
        <v/>
      </c>
      <c r="L44" s="66">
        <f>SUM(L40:L43)</f>
        <v/>
      </c>
    </row>
    <row r="45" customFormat="1" s="67">
      <c r="A45" s="75" t="inlineStr">
        <is>
          <t xml:space="preserve">ПРОЧИЕ </t>
        </is>
      </c>
      <c r="B45" s="195" t="n"/>
      <c r="C45" s="69" t="n"/>
      <c r="D45" s="69" t="n"/>
      <c r="E45" s="69" t="n"/>
      <c r="F45" s="69" t="n"/>
      <c r="G45" s="70" t="n"/>
      <c r="H45" s="70" t="n"/>
      <c r="I45" s="70" t="n"/>
      <c r="J45" s="70" t="n"/>
      <c r="K45" s="70" t="n"/>
      <c r="L45" s="71" t="n"/>
    </row>
    <row r="46" ht="61.2" customFormat="1" customHeight="1" s="67">
      <c r="A46" s="86" t="inlineStr">
        <is>
          <t>ООО "ЭКСПЕРТ-ДОСТАВКА"</t>
        </is>
      </c>
      <c r="B46" s="53" t="inlineStr">
        <is>
          <t>Оплата по счету №СЧ-НКВ26566 от 31 Марта 2023г., за услуги доставки по договору № КУ-РФ-NSK108-8 от 25 Ноября 2022г.</t>
        </is>
      </c>
      <c r="C46" s="54" t="inlineStr">
        <is>
          <t>Столярова Виктория Владимировна</t>
        </is>
      </c>
      <c r="D46" s="193" t="n"/>
      <c r="E46" s="52" t="inlineStr">
        <is>
          <t>Счет №СЧ-НКВ26566 от 31 Марта 2023г.</t>
        </is>
      </c>
      <c r="F46" s="197" t="n"/>
      <c r="G46" s="61" t="n">
        <v>17370</v>
      </c>
      <c r="H46" s="59" t="n"/>
      <c r="I46" s="148" t="n">
        <v>45020</v>
      </c>
      <c r="J46" s="192">
        <f>G46</f>
        <v/>
      </c>
      <c r="K46" s="192">
        <f>J46</f>
        <v/>
      </c>
      <c r="L46" s="62">
        <f>G46-K46</f>
        <v/>
      </c>
    </row>
    <row r="47" hidden="1" customFormat="1" s="67">
      <c r="A47" s="52" t="n"/>
      <c r="B47" s="53" t="n"/>
      <c r="C47" s="54" t="n"/>
      <c r="D47" s="193" t="n"/>
      <c r="E47" s="198" t="n"/>
      <c r="F47" s="198" t="n"/>
      <c r="G47" s="198" t="n"/>
      <c r="H47" s="58" t="n"/>
      <c r="I47" s="59" t="n"/>
      <c r="J47" s="191">
        <f>G47-H47</f>
        <v/>
      </c>
      <c r="K47" s="61">
        <f>J47</f>
        <v/>
      </c>
      <c r="L47" s="62">
        <f>G47-H47-K47</f>
        <v/>
      </c>
    </row>
    <row r="48" ht="21" customFormat="1" customHeight="1" s="67" thickBot="1">
      <c r="A48" s="166" t="inlineStr">
        <is>
          <t>ИТОГО ПРОЧИЕ</t>
        </is>
      </c>
      <c r="B48" s="195" t="n"/>
      <c r="C48" s="64" t="n"/>
      <c r="D48" s="64" t="n"/>
      <c r="E48" s="64" t="n"/>
      <c r="F48" s="65" t="n"/>
      <c r="G48" s="66">
        <f>SUM(G46:G47)</f>
        <v/>
      </c>
      <c r="H48" s="66">
        <f>SUM(H46:H47)</f>
        <v/>
      </c>
      <c r="I48" s="66" t="n"/>
      <c r="J48" s="66">
        <f>SUM(J46:J47)</f>
        <v/>
      </c>
      <c r="K48" s="66">
        <f>SUM(K46:K47)</f>
        <v/>
      </c>
      <c r="L48" s="66">
        <f>SUM(L46:L47)</f>
        <v/>
      </c>
    </row>
    <row r="49" ht="21" customFormat="1" customHeight="1" s="44" thickBot="1">
      <c r="A49" s="47" t="inlineStr">
        <is>
          <t>ДЕПАРТАМЕНТ ЗАКУПОК</t>
        </is>
      </c>
      <c r="B49" s="188" t="n"/>
      <c r="C49" s="46" t="n"/>
      <c r="D49" s="46" t="n"/>
      <c r="E49" s="46" t="n"/>
      <c r="F49" s="47" t="n"/>
      <c r="G49" s="46" t="n"/>
      <c r="H49" s="46" t="n"/>
      <c r="I49" s="46" t="n"/>
      <c r="J49" s="46" t="n"/>
      <c r="K49" s="46" t="n"/>
      <c r="L49" s="48" t="n"/>
    </row>
    <row r="50" customFormat="1" s="44">
      <c r="A50" s="103" t="inlineStr">
        <is>
          <t>ОПЛАТА ПОСТАВЩИКАМ</t>
        </is>
      </c>
      <c r="B50" s="195" t="n"/>
      <c r="C50" s="49" t="n"/>
      <c r="D50" s="87" t="n"/>
      <c r="E50" s="49" t="n"/>
      <c r="F50" s="69" t="n"/>
      <c r="G50" s="70" t="n"/>
      <c r="H50" s="70" t="n"/>
      <c r="I50" s="70" t="n"/>
      <c r="J50" s="70" t="n"/>
      <c r="K50" s="70" t="n"/>
      <c r="L50" s="71" t="n"/>
    </row>
    <row r="51" customFormat="1" s="44">
      <c r="A51" s="52" t="inlineStr">
        <is>
          <t>Антикор Полимер</t>
        </is>
      </c>
      <c r="B51" s="53" t="inlineStr">
        <is>
          <t>Оплата за металлопрокат</t>
        </is>
      </c>
      <c r="C51" s="52" t="inlineStr">
        <is>
          <t>Чернышова Светлана Эдуардовна</t>
        </is>
      </c>
      <c r="D51" s="193" t="n">
        <v/>
      </c>
      <c r="E51" s="194" t="inlineStr">
        <is>
          <t>041</t>
        </is>
      </c>
      <c r="F51" s="197" t="n">
        <v/>
      </c>
      <c r="G51" s="57" t="n">
        <v>104742.4</v>
      </c>
      <c r="H51" s="59" t="n">
        <v/>
      </c>
      <c r="I51" s="148" t="inlineStr">
        <is>
          <t>11.04.2023</t>
        </is>
      </c>
      <c r="J51" s="192" t="n">
        <v>104742.4</v>
      </c>
      <c r="K51" s="192" t="n">
        <v>104742.4</v>
      </c>
      <c r="L51" s="62" t="n">
        <v>0</v>
      </c>
    </row>
    <row r="52" customFormat="1" s="44">
      <c r="A52" s="52" t="inlineStr">
        <is>
          <t>ООО "СБЕРБАНК ФАКТОРИНГ"</t>
        </is>
      </c>
      <c r="B52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52" s="52" t="inlineStr">
        <is>
          <t>Чернышова Светлана Эдуардовна</t>
        </is>
      </c>
      <c r="D52" s="193" t="n">
        <v/>
      </c>
      <c r="E52" s="194" t="inlineStr">
        <is>
          <t>Договор 643/00186217-62280 от 15.12.2015</t>
        </is>
      </c>
      <c r="F52" s="197" t="n">
        <v/>
      </c>
      <c r="G52" s="57" t="n">
        <v>8505625.640000001</v>
      </c>
      <c r="H52" s="59" t="n">
        <v/>
      </c>
      <c r="I52" s="148" t="inlineStr">
        <is>
          <t>11.04.2023</t>
        </is>
      </c>
      <c r="J52" s="192" t="n">
        <v>8505625.640000001</v>
      </c>
      <c r="K52" s="192" t="n">
        <v>8505625.640000001</v>
      </c>
      <c r="L52" s="62" t="n">
        <v>0</v>
      </c>
    </row>
    <row r="53" customFormat="1" s="44">
      <c r="A53" s="52" t="inlineStr">
        <is>
          <t>НЛМК-Урал (Бывший НСММЗ)</t>
        </is>
      </c>
      <c r="B53" s="53" t="inlineStr">
        <is>
          <t>Оплата за металлопрокат</t>
        </is>
      </c>
      <c r="C53" s="52" t="inlineStr">
        <is>
          <t>Чернышова Светлана Эдуардовна</t>
        </is>
      </c>
      <c r="D53" s="193" t="n">
        <v/>
      </c>
      <c r="E53" s="194" t="inlineStr">
        <is>
          <t>14.106761.221</t>
        </is>
      </c>
      <c r="F53" s="197" t="n">
        <v/>
      </c>
      <c r="G53" s="57" t="n">
        <v>29991181.44</v>
      </c>
      <c r="H53" s="59" t="n">
        <v/>
      </c>
      <c r="I53" s="148" t="inlineStr">
        <is>
          <t>11.04.2023</t>
        </is>
      </c>
      <c r="J53" s="192" t="n">
        <v>29991181.44</v>
      </c>
      <c r="K53" s="192" t="n">
        <v>29991181.44</v>
      </c>
      <c r="L53" s="62" t="n">
        <v>0</v>
      </c>
    </row>
    <row r="54" customFormat="1" s="44">
      <c r="A54" s="52" t="inlineStr">
        <is>
          <t>ЗТЗ</t>
        </is>
      </c>
      <c r="B54" s="53" t="inlineStr">
        <is>
          <t>Оплата за металлопрокат</t>
        </is>
      </c>
      <c r="C54" s="52" t="inlineStr">
        <is>
          <t>Чернышова Светлана Эдуардовна</t>
        </is>
      </c>
      <c r="D54" s="193" t="n">
        <v/>
      </c>
      <c r="E54" s="194" t="inlineStr">
        <is>
          <t>П-11/17</t>
        </is>
      </c>
      <c r="F54" s="197" t="n">
        <v/>
      </c>
      <c r="G54" s="57" t="n">
        <v>421054.98</v>
      </c>
      <c r="H54" s="59" t="n">
        <v/>
      </c>
      <c r="I54" s="148" t="inlineStr">
        <is>
          <t>11.04.2023</t>
        </is>
      </c>
      <c r="J54" s="192" t="n">
        <v>421054.98</v>
      </c>
      <c r="K54" s="192" t="n">
        <v>421054.98</v>
      </c>
      <c r="L54" s="62" t="n">
        <v>0</v>
      </c>
    </row>
    <row r="55" customFormat="1" s="44">
      <c r="A55" s="52" t="inlineStr">
        <is>
          <t>Ашинский метзавод</t>
        </is>
      </c>
      <c r="B55" s="53" t="inlineStr">
        <is>
          <t>Оплата за металлопрокат</t>
        </is>
      </c>
      <c r="C55" s="52" t="inlineStr">
        <is>
          <t>Чернышова Светлана Эдуардовна</t>
        </is>
      </c>
      <c r="D55" s="193" t="n">
        <v/>
      </c>
      <c r="E55" s="194" t="inlineStr">
        <is>
          <t>3125/2017</t>
        </is>
      </c>
      <c r="F55" s="197" t="n">
        <v/>
      </c>
      <c r="G55" s="57" t="n">
        <v>1614553.92</v>
      </c>
      <c r="H55" s="59" t="n">
        <v/>
      </c>
      <c r="I55" s="148" t="inlineStr">
        <is>
          <t>11.04.2023</t>
        </is>
      </c>
      <c r="J55" s="192" t="n">
        <v>1614553.92</v>
      </c>
      <c r="K55" s="192" t="n">
        <v>1614553.92</v>
      </c>
      <c r="L55" s="62" t="n">
        <v>0</v>
      </c>
    </row>
    <row r="56" customFormat="1" s="44">
      <c r="A56" s="52" t="inlineStr">
        <is>
          <t>Антикор Полимер</t>
        </is>
      </c>
      <c r="B56" s="53" t="inlineStr">
        <is>
          <t>Оплата за металлопрокат</t>
        </is>
      </c>
      <c r="C56" s="52" t="inlineStr">
        <is>
          <t>Чернышова Светлана Эдуардовна</t>
        </is>
      </c>
      <c r="D56" s="193" t="n">
        <v/>
      </c>
      <c r="E56" s="194" t="inlineStr">
        <is>
          <t>190-07-УИ</t>
        </is>
      </c>
      <c r="F56" s="197" t="n">
        <v/>
      </c>
      <c r="G56" s="57" t="n">
        <v>279494.2</v>
      </c>
      <c r="H56" s="59" t="n">
        <v/>
      </c>
      <c r="I56" s="148" t="inlineStr">
        <is>
          <t>11.04.2023</t>
        </is>
      </c>
      <c r="J56" s="192" t="n">
        <v>279494.2</v>
      </c>
      <c r="K56" s="192" t="n">
        <v>279494.2</v>
      </c>
      <c r="L56" s="62" t="n">
        <v>0</v>
      </c>
    </row>
    <row r="57" customFormat="1" s="44">
      <c r="A57" s="52" t="inlineStr">
        <is>
          <t>КМК "ТЭМПО"</t>
        </is>
      </c>
      <c r="B57" s="53" t="inlineStr">
        <is>
          <t>Оплата за металлопрокат</t>
        </is>
      </c>
      <c r="C57" s="52" t="inlineStr">
        <is>
          <t>Чернышова Светлана Эдуардовна</t>
        </is>
      </c>
      <c r="D57" s="193" t="n">
        <v/>
      </c>
      <c r="E57" s="194" t="inlineStr">
        <is>
          <t>О11/17041</t>
        </is>
      </c>
      <c r="F57" s="197" t="n">
        <v/>
      </c>
      <c r="G57" s="57" t="n">
        <v>10000000</v>
      </c>
      <c r="H57" s="59" t="n">
        <v/>
      </c>
      <c r="I57" s="148" t="inlineStr">
        <is>
          <t>11.04.2023</t>
        </is>
      </c>
      <c r="J57" s="192" t="n">
        <v>10000000</v>
      </c>
      <c r="K57" s="192" t="n">
        <v>10000000</v>
      </c>
      <c r="L57" s="62" t="n">
        <v>0</v>
      </c>
    </row>
    <row r="58" customFormat="1" s="44">
      <c r="A58" s="52" t="inlineStr">
        <is>
          <t>ООО "СБЕРБАНК ФАКТОРИНГ"</t>
        </is>
      </c>
      <c r="B58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58" s="52" t="inlineStr">
        <is>
          <t>Чернышова Светлана Эдуардовна</t>
        </is>
      </c>
      <c r="D58" s="193" t="n">
        <v/>
      </c>
      <c r="E58" s="194" t="inlineStr">
        <is>
          <t>Договор 643/00186217-62280 от 15.12.2015</t>
        </is>
      </c>
      <c r="F58" s="197" t="n">
        <v/>
      </c>
      <c r="G58" s="57" t="n">
        <v>12087895.74</v>
      </c>
      <c r="H58" s="59" t="n">
        <v/>
      </c>
      <c r="I58" s="148" t="inlineStr">
        <is>
          <t>11.04.2023</t>
        </is>
      </c>
      <c r="J58" s="192" t="n">
        <v>12087895.74</v>
      </c>
      <c r="K58" s="192" t="n">
        <v>12087895.74</v>
      </c>
      <c r="L58" s="62" t="n">
        <v>0</v>
      </c>
    </row>
    <row r="59" ht="34.8" customFormat="1" customHeight="1" s="44">
      <c r="A59" s="52" t="inlineStr">
        <is>
          <t>ТД РЕГИОНПРОМСЕРВИС ООО</t>
        </is>
      </c>
      <c r="B59" s="53" t="inlineStr">
        <is>
          <t>Оплата за металлопрокат</t>
        </is>
      </c>
      <c r="C59" s="52" t="inlineStr">
        <is>
          <t>Чернышова Светлана Эдуардовна</t>
        </is>
      </c>
      <c r="D59" s="193" t="n">
        <v/>
      </c>
      <c r="E59" s="194" t="inlineStr">
        <is>
          <t>1703 от 15.10.2022г.</t>
        </is>
      </c>
      <c r="F59" s="197" t="n">
        <v/>
      </c>
      <c r="G59" s="57" t="n">
        <v>363164.1</v>
      </c>
      <c r="H59" s="59" t="n">
        <v/>
      </c>
      <c r="I59" s="59" t="inlineStr">
        <is>
          <t>11.04.2023</t>
        </is>
      </c>
      <c r="J59" s="191" t="n">
        <v>363164.1</v>
      </c>
      <c r="K59" s="191" t="n">
        <v>363164.1</v>
      </c>
      <c r="L59" s="62" t="n">
        <v>0</v>
      </c>
    </row>
    <row r="60" ht="34.8" customFormat="1" customHeight="1" s="44">
      <c r="A60" s="52" t="inlineStr">
        <is>
          <t>Сиверский метизный завод</t>
        </is>
      </c>
      <c r="B60" s="53" t="inlineStr">
        <is>
          <t>Оплата за металлопрокат</t>
        </is>
      </c>
      <c r="C60" s="52" t="inlineStr">
        <is>
          <t>Чернышова Светлана Эдуардовна</t>
        </is>
      </c>
      <c r="D60" s="193" t="n">
        <v/>
      </c>
      <c r="E60" s="194" t="inlineStr">
        <is>
          <t>117/1</t>
        </is>
      </c>
      <c r="F60" s="197" t="n">
        <v/>
      </c>
      <c r="G60" s="57" t="n">
        <v>1438297.6</v>
      </c>
      <c r="H60" s="59" t="n">
        <v/>
      </c>
      <c r="I60" s="59" t="inlineStr">
        <is>
          <t>11.04.2023</t>
        </is>
      </c>
      <c r="J60" s="191" t="n">
        <v>1438297.6</v>
      </c>
      <c r="K60" s="191" t="n">
        <v>1438297.6</v>
      </c>
      <c r="L60" s="62" t="n">
        <v>0</v>
      </c>
    </row>
    <row r="61" customFormat="1" s="44">
      <c r="A61" s="52" t="inlineStr">
        <is>
          <t>ТК Новосталь-М</t>
        </is>
      </c>
      <c r="B61" s="53" t="inlineStr">
        <is>
          <t>Оплата за металлопрокат</t>
        </is>
      </c>
      <c r="C61" s="52" t="inlineStr">
        <is>
          <t>Чернышова Светлана Эдуардовна</t>
        </is>
      </c>
      <c r="D61" s="193" t="n">
        <v/>
      </c>
      <c r="E61" s="194" t="inlineStr">
        <is>
          <t>П-0061 от 27.01.2023г.</t>
        </is>
      </c>
      <c r="F61" s="197" t="n">
        <v/>
      </c>
      <c r="G61" s="57" t="n">
        <v>10000000</v>
      </c>
      <c r="H61" s="59" t="n">
        <v/>
      </c>
      <c r="I61" s="59" t="inlineStr">
        <is>
          <t>11.04.2023</t>
        </is>
      </c>
      <c r="J61" s="191" t="n">
        <v>10000000</v>
      </c>
      <c r="K61" s="191" t="n">
        <v>10000000</v>
      </c>
      <c r="L61" s="62" t="n">
        <v>0</v>
      </c>
    </row>
    <row r="62" customFormat="1" s="44">
      <c r="A62" s="52" t="inlineStr">
        <is>
          <t>Торговый дом ММК</t>
        </is>
      </c>
      <c r="B62" s="53" t="inlineStr">
        <is>
          <t>Оплата за металлопрокат</t>
        </is>
      </c>
      <c r="C62" s="52" t="inlineStr">
        <is>
          <t>Чернышова Светлана Эдуардовна</t>
        </is>
      </c>
      <c r="D62" s="193" t="n">
        <v/>
      </c>
      <c r="E62" s="194" t="inlineStr">
        <is>
          <t>МС-6003367 от 19.12.2016</t>
        </is>
      </c>
      <c r="F62" s="197" t="n">
        <v/>
      </c>
      <c r="G62" s="57" t="n">
        <v>792207</v>
      </c>
      <c r="H62" s="59" t="n">
        <v/>
      </c>
      <c r="I62" s="59" t="inlineStr">
        <is>
          <t>11.04.2023</t>
        </is>
      </c>
      <c r="J62" s="191" t="n">
        <v>792207</v>
      </c>
      <c r="K62" s="191" t="n">
        <v>792207</v>
      </c>
      <c r="L62" s="62" t="n">
        <v>0</v>
      </c>
    </row>
    <row r="63" customFormat="1" s="44">
      <c r="A63" s="52" t="inlineStr">
        <is>
          <t>ООО "НЕОПРОФ"</t>
        </is>
      </c>
      <c r="B63" s="53" t="inlineStr">
        <is>
          <t>Оплата за металлопрокат</t>
        </is>
      </c>
      <c r="C63" s="52" t="inlineStr">
        <is>
          <t>Чернышова Светлана Эдуардовна</t>
        </is>
      </c>
      <c r="D63" s="193" t="n">
        <v/>
      </c>
      <c r="E63" s="194" t="inlineStr">
        <is>
          <t>П-12/01/22-004 от 12.01.2022</t>
        </is>
      </c>
      <c r="F63" s="197" t="n">
        <v/>
      </c>
      <c r="G63" s="57" t="n">
        <v>106620</v>
      </c>
      <c r="H63" s="59" t="n">
        <v/>
      </c>
      <c r="I63" s="59" t="inlineStr">
        <is>
          <t>11.04.2023</t>
        </is>
      </c>
      <c r="J63" s="191" t="n">
        <v>106620</v>
      </c>
      <c r="K63" s="191" t="n">
        <v>106620</v>
      </c>
      <c r="L63" s="62" t="n">
        <v>0</v>
      </c>
    </row>
    <row r="64" customFormat="1" s="44">
      <c r="A64" s="52" t="inlineStr">
        <is>
          <t>НЛМК-Калуга</t>
        </is>
      </c>
      <c r="B64" s="53" t="inlineStr">
        <is>
          <t>Оплата за металлопрокат</t>
        </is>
      </c>
      <c r="C64" s="52" t="inlineStr">
        <is>
          <t>Чернышова Светлана Эдуардовна</t>
        </is>
      </c>
      <c r="D64" s="193" t="n">
        <v/>
      </c>
      <c r="E64" s="194" t="inlineStr">
        <is>
          <t>14.106761.221</t>
        </is>
      </c>
      <c r="F64" s="197" t="n">
        <v/>
      </c>
      <c r="G64" s="57" t="n">
        <v>19000000</v>
      </c>
      <c r="H64" s="59" t="n">
        <v/>
      </c>
      <c r="I64" s="59" t="inlineStr">
        <is>
          <t>11.04.2023</t>
        </is>
      </c>
      <c r="J64" s="191" t="n">
        <v>19000000</v>
      </c>
      <c r="K64" s="191" t="n">
        <v>19000000</v>
      </c>
      <c r="L64" s="62" t="n">
        <v>0</v>
      </c>
    </row>
    <row r="65" customFormat="1" s="44">
      <c r="A65" s="52" t="inlineStr">
        <is>
          <t>ЕВРАЗ Маркет АО</t>
        </is>
      </c>
      <c r="B65" s="53" t="inlineStr">
        <is>
          <t>Оплата за металлопрокат</t>
        </is>
      </c>
      <c r="C65" s="52" t="inlineStr">
        <is>
          <t>Чернышова Светлана Эдуардовна</t>
        </is>
      </c>
      <c r="D65" s="193" t="n">
        <v/>
      </c>
      <c r="E65" s="194" t="inlineStr">
        <is>
          <t>СП-021/14-ОД от 25.02.2014 (СПБ)</t>
        </is>
      </c>
      <c r="F65" s="197" t="n">
        <v/>
      </c>
      <c r="G65" s="57" t="n">
        <v>260520.47</v>
      </c>
      <c r="H65" s="59" t="n">
        <v/>
      </c>
      <c r="I65" s="59" t="inlineStr">
        <is>
          <t>11.04.2023</t>
        </is>
      </c>
      <c r="J65" s="191" t="n">
        <v>260520.47</v>
      </c>
      <c r="K65" s="191" t="n">
        <v>260520.47</v>
      </c>
      <c r="L65" s="62" t="n">
        <v>0</v>
      </c>
    </row>
    <row r="66" customFormat="1" s="44">
      <c r="A66" s="52" t="inlineStr">
        <is>
          <t>Уральский металлопромышленный центр</t>
        </is>
      </c>
      <c r="B66" s="53" t="inlineStr">
        <is>
          <t>Оплата за металлопрокат</t>
        </is>
      </c>
      <c r="C66" s="52" t="inlineStr">
        <is>
          <t>Чернышова Светлана Эдуардовна</t>
        </is>
      </c>
      <c r="D66" s="193" t="n">
        <v/>
      </c>
      <c r="E66" s="194" t="inlineStr">
        <is>
          <t>360Е-22</t>
        </is>
      </c>
      <c r="F66" s="197" t="n">
        <v/>
      </c>
      <c r="G66" s="57" t="n">
        <v>3480245.77</v>
      </c>
      <c r="H66" s="59" t="n">
        <v/>
      </c>
      <c r="I66" s="59" t="inlineStr">
        <is>
          <t>12.04.2023</t>
        </is>
      </c>
      <c r="J66" s="191" t="n">
        <v>3480245.77</v>
      </c>
      <c r="K66" s="191" t="n">
        <v/>
      </c>
      <c r="L66" s="62" t="n">
        <v>3480245.77</v>
      </c>
    </row>
    <row r="67" customFormat="1" s="44">
      <c r="A67" s="52" t="inlineStr">
        <is>
          <t>ТК Новосталь-М</t>
        </is>
      </c>
      <c r="B67" s="53" t="inlineStr">
        <is>
          <t>Оплата за металлопрокат</t>
        </is>
      </c>
      <c r="C67" s="52" t="inlineStr">
        <is>
          <t>Чернышова Светлана Эдуардовна</t>
        </is>
      </c>
      <c r="D67" s="193" t="n">
        <v/>
      </c>
      <c r="E67" s="194" t="inlineStr">
        <is>
          <t>П-0061 от 27.01.2023г.</t>
        </is>
      </c>
      <c r="F67" s="197" t="n">
        <v/>
      </c>
      <c r="G67" s="57" t="n">
        <v>15000000</v>
      </c>
      <c r="H67" s="59" t="n">
        <v/>
      </c>
      <c r="I67" s="59" t="inlineStr">
        <is>
          <t>12.04.2023</t>
        </is>
      </c>
      <c r="J67" s="191" t="n">
        <v>15000000</v>
      </c>
      <c r="K67" s="191" t="n">
        <v/>
      </c>
      <c r="L67" s="62" t="n">
        <v>15000000</v>
      </c>
    </row>
    <row r="68" customFormat="1" s="44">
      <c r="A68" s="52" t="inlineStr">
        <is>
          <t>НЛМК-Урал (Бывший НСММЗ)</t>
        </is>
      </c>
      <c r="B68" s="53" t="inlineStr">
        <is>
          <t>Оплата за металлопрокат</t>
        </is>
      </c>
      <c r="C68" s="52" t="inlineStr">
        <is>
          <t>Чернышова Светлана Эдуардовна</t>
        </is>
      </c>
      <c r="D68" s="193" t="n">
        <v/>
      </c>
      <c r="E68" s="194" t="inlineStr">
        <is>
          <t>14.106761.221</t>
        </is>
      </c>
      <c r="F68" s="197" t="n">
        <v/>
      </c>
      <c r="G68" s="57" t="n">
        <v>38000000</v>
      </c>
      <c r="H68" s="59" t="n">
        <v/>
      </c>
      <c r="I68" s="59" t="inlineStr">
        <is>
          <t>12.04.2023</t>
        </is>
      </c>
      <c r="J68" s="191" t="n">
        <v>38000000</v>
      </c>
      <c r="K68" s="191" t="n">
        <v/>
      </c>
      <c r="L68" s="62" t="n">
        <v>38000000</v>
      </c>
    </row>
    <row r="69" customFormat="1" s="44">
      <c r="A69" s="52" t="inlineStr">
        <is>
          <t>МЕТАЛЛ СЕРВИС ООО</t>
        </is>
      </c>
      <c r="B69" s="53" t="inlineStr">
        <is>
          <t>Оплата за металлопрокат</t>
        </is>
      </c>
      <c r="C69" s="52" t="inlineStr">
        <is>
          <t>Чернышова Светлана Эдуардовна</t>
        </is>
      </c>
      <c r="D69" s="193" t="n">
        <v/>
      </c>
      <c r="E69" s="194" t="inlineStr">
        <is>
          <t>22/06/2021-100</t>
        </is>
      </c>
      <c r="F69" s="197" t="n">
        <v/>
      </c>
      <c r="G69" s="57" t="n">
        <v>2372595.1</v>
      </c>
      <c r="H69" s="59" t="n">
        <v/>
      </c>
      <c r="I69" s="59" t="inlineStr">
        <is>
          <t>12.04.2023</t>
        </is>
      </c>
      <c r="J69" s="191" t="n">
        <v>2372595.1</v>
      </c>
      <c r="K69" s="191" t="n">
        <v/>
      </c>
      <c r="L69" s="62" t="n">
        <v>2372595.1</v>
      </c>
    </row>
    <row r="70" ht="61.2" customFormat="1" customHeight="1" s="44">
      <c r="A70" s="52" t="inlineStr">
        <is>
          <t>Лидер-М МСК</t>
        </is>
      </c>
      <c r="B70" s="53" t="inlineStr">
        <is>
          <t>Оплата за металлопрокат</t>
        </is>
      </c>
      <c r="C70" s="52" t="inlineStr">
        <is>
          <t>Чернышова Светлана Эдуардовна</t>
        </is>
      </c>
      <c r="D70" s="193" t="n">
        <v/>
      </c>
      <c r="E70" s="194" t="inlineStr">
        <is>
          <t>296-10/13</t>
        </is>
      </c>
      <c r="F70" s="197" t="n">
        <v/>
      </c>
      <c r="G70" s="57" t="n">
        <v>1333270</v>
      </c>
      <c r="H70" s="59" t="n">
        <v/>
      </c>
      <c r="I70" s="59" t="inlineStr">
        <is>
          <t>12.04.2023</t>
        </is>
      </c>
      <c r="J70" s="191" t="n">
        <v>1333270</v>
      </c>
      <c r="K70" s="191" t="n">
        <v/>
      </c>
      <c r="L70" s="62" t="n">
        <v>1333270</v>
      </c>
    </row>
    <row r="71" ht="61.2" customFormat="1" customHeight="1" s="44">
      <c r="A71" s="52" t="inlineStr">
        <is>
          <t>КМК "ТЭМПО"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193" t="n">
        <v/>
      </c>
      <c r="E71" s="194" t="inlineStr">
        <is>
          <t>О11/17041</t>
        </is>
      </c>
      <c r="F71" s="197" t="n">
        <v/>
      </c>
      <c r="G71" s="57" t="n">
        <v>10000000</v>
      </c>
      <c r="H71" s="59" t="n">
        <v/>
      </c>
      <c r="I71" s="59" t="inlineStr">
        <is>
          <t>12.04.2023</t>
        </is>
      </c>
      <c r="J71" s="191" t="n">
        <v>10000000</v>
      </c>
      <c r="K71" s="191" t="n">
        <v/>
      </c>
      <c r="L71" s="62" t="n">
        <v>10000000</v>
      </c>
    </row>
    <row r="72" customFormat="1" s="44">
      <c r="A72" s="52" t="inlineStr">
        <is>
          <t>ВМЗ АО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193" t="n">
        <v/>
      </c>
      <c r="E72" s="194" t="inlineStr">
        <is>
          <t>7851117</t>
        </is>
      </c>
      <c r="F72" s="197" t="n">
        <v/>
      </c>
      <c r="G72" s="57" t="n">
        <v>2666700.98</v>
      </c>
      <c r="H72" s="59" t="n">
        <v/>
      </c>
      <c r="I72" s="59" t="inlineStr">
        <is>
          <t>12.04.2023</t>
        </is>
      </c>
      <c r="J72" s="191" t="n">
        <v>2666700.98</v>
      </c>
      <c r="K72" s="191" t="n">
        <v/>
      </c>
      <c r="L72" s="62" t="n">
        <v>2666700.98</v>
      </c>
    </row>
    <row r="73" customFormat="1" s="44">
      <c r="A73" s="52" t="inlineStr">
        <is>
          <t>НЛМК-Калуга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193" t="n">
        <v/>
      </c>
      <c r="E73" s="194" t="inlineStr">
        <is>
          <t>14.106761.221</t>
        </is>
      </c>
      <c r="F73" s="197" t="n">
        <v/>
      </c>
      <c r="G73" s="57" t="n">
        <v>17884896.19</v>
      </c>
      <c r="H73" s="59" t="n">
        <v/>
      </c>
      <c r="I73" s="59" t="inlineStr">
        <is>
          <t>12.04.2023</t>
        </is>
      </c>
      <c r="J73" s="191" t="n">
        <v>17884896.19</v>
      </c>
      <c r="K73" s="191" t="n">
        <v/>
      </c>
      <c r="L73" s="62" t="n">
        <v>17884896.19</v>
      </c>
    </row>
    <row r="74" customFormat="1" s="44">
      <c r="A74" s="52" t="inlineStr">
        <is>
          <t>ТК Новосталь-М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193" t="n">
        <v/>
      </c>
      <c r="E74" s="194" t="inlineStr">
        <is>
          <t>П-0061 от 27.01.2023г.</t>
        </is>
      </c>
      <c r="F74" s="197" t="n">
        <v/>
      </c>
      <c r="G74" s="57" t="n">
        <v>15000000</v>
      </c>
      <c r="H74" s="59" t="n">
        <v/>
      </c>
      <c r="I74" s="59" t="inlineStr">
        <is>
          <t>13.04.2023</t>
        </is>
      </c>
      <c r="J74" s="191" t="n">
        <v>15000000</v>
      </c>
      <c r="K74" s="191" t="n">
        <v/>
      </c>
      <c r="L74" s="62" t="n">
        <v>15000000</v>
      </c>
    </row>
    <row r="75" customFormat="1" s="44">
      <c r="A75" s="52" t="inlineStr">
        <is>
          <t>ВМЗ АО</t>
        </is>
      </c>
      <c r="B75" s="53" t="inlineStr">
        <is>
          <t>Оплата за металлопрокат</t>
        </is>
      </c>
      <c r="C75" s="52" t="inlineStr">
        <is>
          <t>Чернышова Светлана Эдуардовна</t>
        </is>
      </c>
      <c r="D75" s="193" t="n">
        <v/>
      </c>
      <c r="E75" s="194" t="inlineStr">
        <is>
          <t>7851117</t>
        </is>
      </c>
      <c r="F75" s="197" t="n">
        <v/>
      </c>
      <c r="G75" s="57" t="n">
        <v>12724226.62</v>
      </c>
      <c r="H75" s="59" t="n">
        <v/>
      </c>
      <c r="I75" s="59" t="inlineStr">
        <is>
          <t>13.04.2023</t>
        </is>
      </c>
      <c r="J75" s="191" t="n">
        <v>12724226.62</v>
      </c>
      <c r="K75" s="191" t="n">
        <v/>
      </c>
      <c r="L75" s="62" t="n">
        <v>12724226.62</v>
      </c>
    </row>
    <row r="76" customFormat="1" s="44">
      <c r="A76" s="52" t="inlineStr">
        <is>
          <t>Филиал АО "ВМЗ" г.Альметьевск</t>
        </is>
      </c>
      <c r="B76" s="53" t="inlineStr">
        <is>
          <t>Оплата за металлопрокат</t>
        </is>
      </c>
      <c r="C76" s="52" t="inlineStr">
        <is>
          <t>Чернышова Светлана Эдуардовна</t>
        </is>
      </c>
      <c r="D76" s="193" t="n">
        <v/>
      </c>
      <c r="E76" s="194" t="inlineStr">
        <is>
          <t>861639</t>
        </is>
      </c>
      <c r="F76" s="197" t="n">
        <v/>
      </c>
      <c r="G76" s="57" t="n">
        <v>154786.49</v>
      </c>
      <c r="H76" s="59" t="n">
        <v/>
      </c>
      <c r="I76" s="59" t="inlineStr">
        <is>
          <t>13.04.2023</t>
        </is>
      </c>
      <c r="J76" s="191" t="n">
        <v>154786.49</v>
      </c>
      <c r="K76" s="191" t="n">
        <v/>
      </c>
      <c r="L76" s="62" t="n">
        <v>154786.49</v>
      </c>
    </row>
    <row r="77" customFormat="1" s="44">
      <c r="A77" s="52" t="inlineStr">
        <is>
          <t>МК Промстройметалл Трейд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193" t="n">
        <v/>
      </c>
      <c r="E77" s="194" t="inlineStr">
        <is>
          <t>8-Р</t>
        </is>
      </c>
      <c r="F77" s="197" t="n">
        <v/>
      </c>
      <c r="G77" s="57" t="n">
        <v>591622.5</v>
      </c>
      <c r="H77" s="59" t="n">
        <v/>
      </c>
      <c r="I77" s="59" t="inlineStr">
        <is>
          <t>13.04.2023</t>
        </is>
      </c>
      <c r="J77" s="191" t="n">
        <v>591622.5</v>
      </c>
      <c r="K77" s="191" t="n">
        <v/>
      </c>
      <c r="L77" s="62" t="n">
        <v>591622.5</v>
      </c>
    </row>
    <row r="78" customFormat="1" s="44">
      <c r="A78" s="52" t="inlineStr">
        <is>
          <t>НЛМК-Урал (Бывший НСММЗ)</t>
        </is>
      </c>
      <c r="B78" s="53" t="inlineStr">
        <is>
          <t>Оплата за металлопрокат</t>
        </is>
      </c>
      <c r="C78" s="52" t="inlineStr">
        <is>
          <t>Чернышова Светлана Эдуардовна</t>
        </is>
      </c>
      <c r="D78" s="193" t="n">
        <v/>
      </c>
      <c r="E78" s="194" t="inlineStr">
        <is>
          <t>14.106761.221</t>
        </is>
      </c>
      <c r="F78" s="197" t="n">
        <v/>
      </c>
      <c r="G78" s="57" t="n">
        <v>30000000</v>
      </c>
      <c r="H78" s="59" t="n">
        <v/>
      </c>
      <c r="I78" s="59" t="inlineStr">
        <is>
          <t>13.04.2023</t>
        </is>
      </c>
      <c r="J78" s="191" t="n">
        <v>30000000</v>
      </c>
      <c r="K78" s="191" t="n">
        <v/>
      </c>
      <c r="L78" s="62" t="n">
        <v>30000000</v>
      </c>
    </row>
    <row r="79" customFormat="1" s="44">
      <c r="A79" s="52" t="inlineStr">
        <is>
          <t>КМК "ТЭМПО"</t>
        </is>
      </c>
      <c r="B79" s="53" t="inlineStr">
        <is>
          <t>Оплата за металлопрокат</t>
        </is>
      </c>
      <c r="C79" s="52" t="inlineStr">
        <is>
          <t>Чернышова Светлана Эдуардовна</t>
        </is>
      </c>
      <c r="D79" s="193" t="n">
        <v/>
      </c>
      <c r="E79" s="194" t="inlineStr">
        <is>
          <t>О11/17041</t>
        </is>
      </c>
      <c r="F79" s="197" t="n">
        <v/>
      </c>
      <c r="G79" s="57" t="n">
        <v>15000000</v>
      </c>
      <c r="H79" s="59" t="n">
        <v/>
      </c>
      <c r="I79" s="59" t="inlineStr">
        <is>
          <t>13.04.2023</t>
        </is>
      </c>
      <c r="J79" s="191" t="n">
        <v>15000000</v>
      </c>
      <c r="K79" s="191" t="n">
        <v/>
      </c>
      <c r="L79" s="62" t="n">
        <v>15000000</v>
      </c>
    </row>
    <row r="80" customFormat="1" s="44">
      <c r="A80" s="52" t="inlineStr">
        <is>
          <t>ЗТЗ</t>
        </is>
      </c>
      <c r="B80" s="53" t="inlineStr">
        <is>
          <t>Оплата за металлопрокат</t>
        </is>
      </c>
      <c r="C80" s="52" t="inlineStr">
        <is>
          <t>Чернышова Светлана Эдуардовна</t>
        </is>
      </c>
      <c r="D80" s="193" t="n">
        <v/>
      </c>
      <c r="E80" s="194" t="inlineStr">
        <is>
          <t>П-11/17</t>
        </is>
      </c>
      <c r="F80" s="197" t="n">
        <v/>
      </c>
      <c r="G80" s="57" t="n">
        <v>1184220</v>
      </c>
      <c r="H80" s="59" t="n">
        <v/>
      </c>
      <c r="I80" s="59" t="inlineStr">
        <is>
          <t>13.04.2023</t>
        </is>
      </c>
      <c r="J80" s="191" t="n">
        <v>1184220</v>
      </c>
      <c r="K80" s="191" t="n">
        <v/>
      </c>
      <c r="L80" s="62" t="n">
        <v>1184220</v>
      </c>
    </row>
    <row r="81" customFormat="1" s="44">
      <c r="A81" s="52" t="inlineStr">
        <is>
          <t>ООО "СБЕРБАНК ФАКТОРИНГ"</t>
        </is>
      </c>
      <c r="B81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81" s="52" t="inlineStr">
        <is>
          <t>Чернышова Светлана Эдуардовна</t>
        </is>
      </c>
      <c r="D81" s="193" t="n">
        <v/>
      </c>
      <c r="E81" s="194" t="inlineStr">
        <is>
          <t>Договор 643/00186217-62280 от 15.12.2015</t>
        </is>
      </c>
      <c r="F81" s="197" t="n">
        <v/>
      </c>
      <c r="G81" s="57" t="n">
        <v>321845.71</v>
      </c>
      <c r="H81" s="59" t="n">
        <v/>
      </c>
      <c r="I81" s="59" t="inlineStr">
        <is>
          <t>14.04.2023</t>
        </is>
      </c>
      <c r="J81" s="191" t="n">
        <v>321845.71</v>
      </c>
      <c r="K81" s="191" t="n">
        <v/>
      </c>
      <c r="L81" s="62" t="n">
        <v>321845.71</v>
      </c>
    </row>
    <row r="82" customFormat="1" s="44">
      <c r="A82" s="52" t="inlineStr">
        <is>
          <t>ЗТЗ</t>
        </is>
      </c>
      <c r="B82" s="53" t="inlineStr">
        <is>
          <t>Оплата за металлопрокат</t>
        </is>
      </c>
      <c r="C82" s="52" t="inlineStr">
        <is>
          <t>Чернышова Светлана Эдуардовна</t>
        </is>
      </c>
      <c r="D82" s="193" t="n">
        <v/>
      </c>
      <c r="E82" s="194" t="inlineStr">
        <is>
          <t>П-11/17</t>
        </is>
      </c>
      <c r="F82" s="197" t="n">
        <v/>
      </c>
      <c r="G82" s="57" t="n">
        <v>1185852</v>
      </c>
      <c r="H82" s="59" t="n">
        <v/>
      </c>
      <c r="I82" s="59" t="inlineStr">
        <is>
          <t>14.04.2023</t>
        </is>
      </c>
      <c r="J82" s="191" t="n">
        <v>1185852</v>
      </c>
      <c r="K82" s="191" t="n">
        <v/>
      </c>
      <c r="L82" s="62" t="n">
        <v>1185852</v>
      </c>
    </row>
    <row r="83" customFormat="1" s="44">
      <c r="A83" s="52" t="inlineStr">
        <is>
          <t>ВМЗ АО</t>
        </is>
      </c>
      <c r="B83" s="53" t="inlineStr">
        <is>
          <t>Оплата за металлопрокат</t>
        </is>
      </c>
      <c r="C83" s="52" t="inlineStr">
        <is>
          <t>Чернышова Светлана Эдуардовна</t>
        </is>
      </c>
      <c r="D83" s="193" t="n">
        <v/>
      </c>
      <c r="E83" s="194" t="inlineStr">
        <is>
          <t>7851117</t>
        </is>
      </c>
      <c r="F83" s="197" t="n">
        <v/>
      </c>
      <c r="G83" s="57" t="n">
        <v>11054483.98</v>
      </c>
      <c r="H83" s="59" t="n">
        <v/>
      </c>
      <c r="I83" s="59" t="inlineStr">
        <is>
          <t>14.04.2023</t>
        </is>
      </c>
      <c r="J83" s="191" t="n">
        <v>11054483.98</v>
      </c>
      <c r="K83" s="191" t="n">
        <v/>
      </c>
      <c r="L83" s="62" t="n">
        <v>11054483.98</v>
      </c>
    </row>
    <row r="84" customFormat="1" s="44">
      <c r="A84" s="52" t="inlineStr">
        <is>
          <t>А ГРУПП 771701001</t>
        </is>
      </c>
      <c r="B84" s="53" t="inlineStr">
        <is>
          <t>Оплата за металлопрокат</t>
        </is>
      </c>
      <c r="C84" s="52" t="inlineStr">
        <is>
          <t>Чернышова Светлана Эдуардовна</t>
        </is>
      </c>
      <c r="D84" s="193" t="n">
        <v/>
      </c>
      <c r="E84" s="194" t="inlineStr">
        <is>
          <t>1/138/3/6248</t>
        </is>
      </c>
      <c r="F84" s="197" t="n">
        <v/>
      </c>
      <c r="G84" s="57" t="n">
        <v>1300880.3</v>
      </c>
      <c r="H84" s="59" t="n">
        <v/>
      </c>
      <c r="I84" s="59" t="inlineStr">
        <is>
          <t>14.04.2023</t>
        </is>
      </c>
      <c r="J84" s="191" t="n">
        <v>1300880.3</v>
      </c>
      <c r="K84" s="191" t="n">
        <v/>
      </c>
      <c r="L84" s="62" t="n">
        <v>1300880.3</v>
      </c>
    </row>
    <row r="85" customFormat="1" s="44">
      <c r="A85" s="52" t="inlineStr">
        <is>
          <t>КМК "ТЭМПО"</t>
        </is>
      </c>
      <c r="B85" s="53" t="inlineStr">
        <is>
          <t>Оплата за металлопрокат</t>
        </is>
      </c>
      <c r="C85" s="52" t="inlineStr">
        <is>
          <t>Чернышова Светлана Эдуардовна</t>
        </is>
      </c>
      <c r="D85" s="193" t="n">
        <v/>
      </c>
      <c r="E85" s="194" t="inlineStr">
        <is>
          <t>О11/17041</t>
        </is>
      </c>
      <c r="F85" s="197" t="n">
        <v/>
      </c>
      <c r="G85" s="57" t="n">
        <v>20000000</v>
      </c>
      <c r="H85" s="59" t="n">
        <v/>
      </c>
      <c r="I85" s="59" t="inlineStr">
        <is>
          <t>14.04.2023</t>
        </is>
      </c>
      <c r="J85" s="57" t="n">
        <v>20000000</v>
      </c>
      <c r="K85" s="191" t="n">
        <v/>
      </c>
      <c r="L85" s="62" t="n">
        <v>20000000</v>
      </c>
    </row>
    <row r="86" customFormat="1" s="44">
      <c r="A86" s="52" t="inlineStr">
        <is>
          <t>НЛМК-Калуга</t>
        </is>
      </c>
      <c r="B86" s="53" t="inlineStr">
        <is>
          <t>Оплата за металлопрокат</t>
        </is>
      </c>
      <c r="C86" s="52" t="inlineStr">
        <is>
          <t>Чернышова Светлана Эдуардовна</t>
        </is>
      </c>
      <c r="D86" s="193" t="n">
        <v/>
      </c>
      <c r="E86" s="194" t="inlineStr">
        <is>
          <t>14.106761.221</t>
        </is>
      </c>
      <c r="F86" s="197" t="n">
        <v/>
      </c>
      <c r="G86" s="57" t="n">
        <v>7600000</v>
      </c>
      <c r="H86" s="59" t="n">
        <v/>
      </c>
      <c r="I86" s="59" t="inlineStr">
        <is>
          <t>14.04.2023</t>
        </is>
      </c>
      <c r="J86" s="191" t="n">
        <v>7600000</v>
      </c>
      <c r="K86" s="191" t="n">
        <v/>
      </c>
      <c r="L86" s="62" t="n">
        <v>7600000</v>
      </c>
    </row>
    <row r="87" customFormat="1" s="44">
      <c r="A87" s="52" t="inlineStr">
        <is>
          <t>НЛМК</t>
        </is>
      </c>
      <c r="B87" s="53" t="inlineStr">
        <is>
          <t>Оплата за металлопрокат</t>
        </is>
      </c>
      <c r="C87" s="52" t="inlineStr">
        <is>
          <t>Чернышова Светлана Эдуардовна</t>
        </is>
      </c>
      <c r="D87" s="193" t="n">
        <v/>
      </c>
      <c r="E87" s="194" t="inlineStr">
        <is>
          <t>В107581-18</t>
        </is>
      </c>
      <c r="F87" s="197" t="n">
        <v/>
      </c>
      <c r="G87" s="57" t="n">
        <v>1976766.51</v>
      </c>
      <c r="H87" s="59" t="n">
        <v/>
      </c>
      <c r="I87" s="59" t="inlineStr">
        <is>
          <t>14.04.2023</t>
        </is>
      </c>
      <c r="J87" s="191" t="n">
        <v>1976766.51</v>
      </c>
      <c r="K87" s="191" t="n">
        <v/>
      </c>
      <c r="L87" s="62" t="n">
        <v>1976766.51</v>
      </c>
    </row>
    <row r="88" customFormat="1" s="44">
      <c r="A88" s="52" t="inlineStr">
        <is>
          <t>Филиал АО "ВМЗ" г.Альметьевск</t>
        </is>
      </c>
      <c r="B88" s="53" t="inlineStr">
        <is>
          <t>Оплата за металлопрокат</t>
        </is>
      </c>
      <c r="C88" s="52" t="inlineStr">
        <is>
          <t>Чернышова Светлана Эдуардовна</t>
        </is>
      </c>
      <c r="D88" s="193" t="n">
        <v/>
      </c>
      <c r="E88" s="194" t="inlineStr">
        <is>
          <t>861639</t>
        </is>
      </c>
      <c r="F88" s="197" t="n">
        <v/>
      </c>
      <c r="G88" s="57" t="n">
        <v>4474760.7</v>
      </c>
      <c r="H88" s="59" t="n">
        <v/>
      </c>
      <c r="I88" s="59" t="inlineStr">
        <is>
          <t>14.04.2023</t>
        </is>
      </c>
      <c r="J88" s="191" t="n">
        <v>4474760.7</v>
      </c>
      <c r="K88" s="191" t="n">
        <v/>
      </c>
      <c r="L88" s="62" t="n">
        <v>4474760.7</v>
      </c>
    </row>
    <row r="89" customFormat="1" s="44">
      <c r="A89" s="52" t="inlineStr">
        <is>
          <t>Лидер-М МСК</t>
        </is>
      </c>
      <c r="B89" s="53" t="inlineStr">
        <is>
          <t>Оплата за металлопрокат</t>
        </is>
      </c>
      <c r="C89" s="52" t="inlineStr">
        <is>
          <t>Чернышова Светлана Эдуардовна</t>
        </is>
      </c>
      <c r="D89" s="193" t="n">
        <v/>
      </c>
      <c r="E89" s="194" t="inlineStr">
        <is>
          <t>296-10/13</t>
        </is>
      </c>
      <c r="F89" s="197" t="n">
        <v/>
      </c>
      <c r="G89" s="57" t="n">
        <v>1382235.75</v>
      </c>
      <c r="H89" s="59" t="n">
        <v/>
      </c>
      <c r="I89" s="59" t="inlineStr">
        <is>
          <t>14.04.2023</t>
        </is>
      </c>
      <c r="J89" s="191" t="n">
        <v>1382235.75</v>
      </c>
      <c r="K89" s="191" t="n">
        <v/>
      </c>
      <c r="L89" s="62" t="n">
        <v>1382235.75</v>
      </c>
    </row>
    <row r="90" customFormat="1" s="44">
      <c r="A90" s="52" t="inlineStr">
        <is>
          <t>МЕТАЛЛ СЕРВИС ООО</t>
        </is>
      </c>
      <c r="B90" s="53" t="inlineStr">
        <is>
          <t>Оплата за металлопрокат</t>
        </is>
      </c>
      <c r="C90" s="52" t="inlineStr">
        <is>
          <t>Чернышова Светлана Эдуардовна</t>
        </is>
      </c>
      <c r="D90" s="193" t="n">
        <v/>
      </c>
      <c r="E90" s="194" t="inlineStr">
        <is>
          <t>22/06/2021-100</t>
        </is>
      </c>
      <c r="F90" s="197" t="n">
        <v/>
      </c>
      <c r="G90" s="57" t="n">
        <v>1246239</v>
      </c>
      <c r="H90" s="59" t="n">
        <v/>
      </c>
      <c r="I90" s="59" t="inlineStr">
        <is>
          <t>14.04.2023</t>
        </is>
      </c>
      <c r="J90" s="191" t="n">
        <v>1246239</v>
      </c>
      <c r="K90" s="191" t="n">
        <v/>
      </c>
      <c r="L90" s="62" t="n">
        <v>1246239</v>
      </c>
    </row>
    <row r="91" ht="61.2" customFormat="1" customHeight="1" s="44">
      <c r="A91" s="52" t="inlineStr">
        <is>
          <t>ТК Новосталь-М</t>
        </is>
      </c>
      <c r="B91" s="53" t="inlineStr">
        <is>
          <t>Оплата за металлопрокат</t>
        </is>
      </c>
      <c r="C91" s="52" t="inlineStr">
        <is>
          <t>Чернышова Светлана Эдуардовна</t>
        </is>
      </c>
      <c r="D91" s="193" t="n">
        <v/>
      </c>
      <c r="E91" s="194" t="inlineStr">
        <is>
          <t>П-0061 от 27.01.2023г.</t>
        </is>
      </c>
      <c r="F91" s="197" t="n">
        <v/>
      </c>
      <c r="G91" s="57" t="n">
        <v>10000000</v>
      </c>
      <c r="H91" s="59" t="n">
        <v/>
      </c>
      <c r="I91" s="59" t="inlineStr">
        <is>
          <t>14.04.2023</t>
        </is>
      </c>
      <c r="J91" s="191" t="n">
        <v>10000000</v>
      </c>
      <c r="K91" s="191" t="n">
        <v/>
      </c>
      <c r="L91" s="62" t="n">
        <v>10000000</v>
      </c>
    </row>
    <row r="92" ht="61.2" customFormat="1" customHeight="1" s="44">
      <c r="A92" s="86" t="inlineStr">
        <is>
          <t>ТД ТМК АО</t>
        </is>
      </c>
      <c r="B92" s="53" t="inlineStr">
        <is>
          <t>Оплата за металлопрокат</t>
        </is>
      </c>
      <c r="C92" s="52" t="inlineStr">
        <is>
          <t>Чернышова Светлана Эдуардовна</t>
        </is>
      </c>
      <c r="D92" s="193" t="n">
        <v/>
      </c>
      <c r="E92" s="194" t="inlineStr">
        <is>
          <t>1069</t>
        </is>
      </c>
      <c r="F92" s="197" t="n">
        <v/>
      </c>
      <c r="G92" s="61" t="n">
        <v>3616560</v>
      </c>
      <c r="H92" s="59" t="n">
        <v/>
      </c>
      <c r="I92" s="59" t="inlineStr">
        <is>
          <t>14.04.2023</t>
        </is>
      </c>
      <c r="J92" s="191" t="n">
        <v>3616560</v>
      </c>
      <c r="K92" s="191" t="n">
        <v/>
      </c>
      <c r="L92" s="62" t="n">
        <v>3616560</v>
      </c>
    </row>
    <row r="93" ht="61.2" customFormat="1" customHeight="1" s="44">
      <c r="A93" s="86" t="inlineStr">
        <is>
          <t>Уральский металлопромышленный центр</t>
        </is>
      </c>
      <c r="B93" s="53" t="inlineStr">
        <is>
          <t>Оплата за металлопрокат</t>
        </is>
      </c>
      <c r="C93" s="52" t="inlineStr">
        <is>
          <t>Чернышова Светлана Эдуардовна</t>
        </is>
      </c>
      <c r="D93" s="193" t="n">
        <v/>
      </c>
      <c r="E93" s="194" t="inlineStr">
        <is>
          <t>360Е-22</t>
        </is>
      </c>
      <c r="F93" s="197" t="n">
        <v/>
      </c>
      <c r="G93" s="61" t="n">
        <v>2971680</v>
      </c>
      <c r="H93" s="59" t="n">
        <v/>
      </c>
      <c r="I93" s="59" t="inlineStr">
        <is>
          <t>14.04.2023</t>
        </is>
      </c>
      <c r="J93" s="191" t="n">
        <v>2971680</v>
      </c>
      <c r="K93" s="191" t="n">
        <v/>
      </c>
      <c r="L93" s="62" t="n">
        <v>2971680</v>
      </c>
    </row>
    <row r="94" ht="61.2" customFormat="1" customHeight="1" s="44">
      <c r="A94" s="86" t="inlineStr">
        <is>
          <t>ВМЗ АО</t>
        </is>
      </c>
      <c r="B94" s="53" t="inlineStr">
        <is>
          <t>Оплата за металлопрокат</t>
        </is>
      </c>
      <c r="C94" s="52" t="inlineStr">
        <is>
          <t>Чернышова Светлана Эдуардовна</t>
        </is>
      </c>
      <c r="D94" s="193" t="n">
        <v/>
      </c>
      <c r="E94" s="194" t="inlineStr">
        <is>
          <t>7851117</t>
        </is>
      </c>
      <c r="F94" s="197" t="n">
        <v/>
      </c>
      <c r="G94" s="61" t="n">
        <v>11054483.98</v>
      </c>
      <c r="H94" s="59" t="n">
        <v/>
      </c>
      <c r="I94" s="59" t="inlineStr">
        <is>
          <t>17.04.2023</t>
        </is>
      </c>
      <c r="J94" s="191" t="n">
        <v>11054483.98</v>
      </c>
      <c r="K94" s="191" t="n">
        <v/>
      </c>
      <c r="L94" s="62" t="n">
        <v>11054483.98</v>
      </c>
    </row>
    <row r="95" ht="61.2" customFormat="1" customHeight="1" s="44">
      <c r="A95" s="86" t="inlineStr">
        <is>
          <t>ЗТЗ</t>
        </is>
      </c>
      <c r="B95" s="53" t="inlineStr">
        <is>
          <t>Оплата за металлопрокат</t>
        </is>
      </c>
      <c r="C95" s="52" t="inlineStr">
        <is>
          <t>Чернышова Светлана Эдуардовна</t>
        </is>
      </c>
      <c r="D95" s="193" t="n">
        <v/>
      </c>
      <c r="E95" s="194" t="inlineStr">
        <is>
          <t>П-11/17</t>
        </is>
      </c>
      <c r="F95" s="197" t="n">
        <v/>
      </c>
      <c r="G95" s="61" t="n">
        <v>1932390</v>
      </c>
      <c r="H95" s="59" t="n">
        <v/>
      </c>
      <c r="I95" s="59" t="inlineStr">
        <is>
          <t>17.04.2023</t>
        </is>
      </c>
      <c r="J95" s="191" t="n">
        <v>1932390</v>
      </c>
      <c r="K95" s="191" t="n">
        <v/>
      </c>
      <c r="L95" s="62" t="n">
        <v>1932390</v>
      </c>
    </row>
    <row r="96" ht="61.2" customFormat="1" customHeight="1" s="44">
      <c r="A96" s="86" t="inlineStr">
        <is>
          <t>КМК "ТЭМПО"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193" t="n">
        <v/>
      </c>
      <c r="E96" s="194" t="inlineStr">
        <is>
          <t>О11/17041</t>
        </is>
      </c>
      <c r="F96" s="197" t="n">
        <v/>
      </c>
      <c r="G96" s="61" t="n">
        <v>20000000</v>
      </c>
      <c r="H96" s="59" t="n">
        <v/>
      </c>
      <c r="I96" s="59" t="inlineStr">
        <is>
          <t>17.04.2023</t>
        </is>
      </c>
      <c r="J96" s="191" t="n">
        <v>20000000</v>
      </c>
      <c r="K96" s="191" t="n">
        <v/>
      </c>
      <c r="L96" s="62" t="n">
        <v>20000000</v>
      </c>
    </row>
    <row r="97" ht="61.2" customFormat="1" customHeight="1" s="44">
      <c r="A97" s="86" t="inlineStr">
        <is>
          <t>НЛМК-Калуга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>
        <v/>
      </c>
      <c r="E97" s="194" t="inlineStr">
        <is>
          <t>14.106761.221</t>
        </is>
      </c>
      <c r="F97" s="197" t="n">
        <v/>
      </c>
      <c r="G97" s="61" t="n">
        <v>3583000</v>
      </c>
      <c r="H97" s="59" t="n">
        <v/>
      </c>
      <c r="I97" s="59" t="inlineStr">
        <is>
          <t>17.04.2023</t>
        </is>
      </c>
      <c r="J97" s="191" t="n">
        <v>3583000</v>
      </c>
      <c r="K97" s="191" t="n">
        <v/>
      </c>
      <c r="L97" s="62" t="n">
        <v>3583000</v>
      </c>
    </row>
    <row r="98" customFormat="1" s="44">
      <c r="A98" s="86" t="inlineStr">
        <is>
          <t>НЛМК-Урал (Бывший НСММЗ)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>
        <v/>
      </c>
      <c r="E98" s="194" t="inlineStr">
        <is>
          <t>14.106761.221</t>
        </is>
      </c>
      <c r="F98" s="197" t="n">
        <v/>
      </c>
      <c r="G98" s="61" t="n">
        <v>17100000</v>
      </c>
      <c r="H98" s="59" t="n">
        <v/>
      </c>
      <c r="I98" s="59" t="inlineStr">
        <is>
          <t>17.04.2023</t>
        </is>
      </c>
      <c r="J98" s="191" t="n">
        <v>17100000</v>
      </c>
      <c r="K98" s="191" t="n">
        <v/>
      </c>
      <c r="L98" s="62" t="n">
        <v>17100000</v>
      </c>
    </row>
    <row r="99" customFormat="1" s="44">
      <c r="A99" s="86" t="inlineStr">
        <is>
          <t>ТК Новосталь-М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>
        <v/>
      </c>
      <c r="E99" s="194" t="inlineStr">
        <is>
          <t>П-0061 от 27.01.2023г.</t>
        </is>
      </c>
      <c r="F99" s="197" t="n">
        <v/>
      </c>
      <c r="G99" s="61" t="n">
        <v>32996000</v>
      </c>
      <c r="H99" s="59" t="n">
        <v/>
      </c>
      <c r="I99" s="59" t="inlineStr">
        <is>
          <t>17.04.2023</t>
        </is>
      </c>
      <c r="J99" s="191" t="n">
        <v>32996000</v>
      </c>
      <c r="K99" s="191" t="n">
        <v/>
      </c>
      <c r="L99" s="62" t="n">
        <v>32996000</v>
      </c>
    </row>
    <row r="100" customFormat="1" s="44">
      <c r="A100" s="86" t="inlineStr">
        <is>
          <t>ООО "СБЕРБАНК ФАКТОРИНГ"</t>
        </is>
      </c>
      <c r="B100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00" s="52" t="inlineStr">
        <is>
          <t>Чернышова Светлана Эдуардовна</t>
        </is>
      </c>
      <c r="D100" s="193" t="n">
        <v/>
      </c>
      <c r="E100" s="194" t="inlineStr">
        <is>
          <t>Договор 643/00186217-62280 от 15.12.2015</t>
        </is>
      </c>
      <c r="F100" s="197" t="n">
        <v/>
      </c>
      <c r="G100" s="61" t="n">
        <v>825056.23</v>
      </c>
      <c r="H100" s="59" t="n">
        <v/>
      </c>
      <c r="I100" s="59" t="inlineStr">
        <is>
          <t>17.04.2023</t>
        </is>
      </c>
      <c r="J100" s="191" t="n">
        <v>825056.23</v>
      </c>
      <c r="K100" s="191" t="n">
        <v/>
      </c>
      <c r="L100" s="62" t="n">
        <v>825056.23</v>
      </c>
    </row>
    <row r="101" customFormat="1" s="44">
      <c r="A101" s="86" t="inlineStr">
        <is>
          <t>ООО "СБЕРБАНК ФАКТОРИНГ"</t>
        </is>
      </c>
      <c r="B101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01" s="52" t="inlineStr">
        <is>
          <t>Чернышова Светлана Эдуардовна</t>
        </is>
      </c>
      <c r="D101" s="193" t="n">
        <v/>
      </c>
      <c r="E101" s="194" t="inlineStr">
        <is>
          <t>Договор 643/00186217-62280 от 15.12.2015</t>
        </is>
      </c>
      <c r="F101" s="197" t="n">
        <v/>
      </c>
      <c r="G101" s="61" t="n">
        <v>4063199.26</v>
      </c>
      <c r="H101" s="59" t="n">
        <v/>
      </c>
      <c r="I101" s="59" t="inlineStr">
        <is>
          <t>17.04.2023</t>
        </is>
      </c>
      <c r="J101" s="191" t="n">
        <v>4063199.26</v>
      </c>
      <c r="K101" s="191" t="n">
        <v/>
      </c>
      <c r="L101" s="62" t="n">
        <v>4063199.26</v>
      </c>
    </row>
    <row r="102" ht="61.2" customFormat="1" customHeight="1" s="44">
      <c r="A102" s="86" t="inlineStr">
        <is>
          <t>ООО "СБЕРБАНК ФАКТОРИНГ"</t>
        </is>
      </c>
      <c r="B102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02" s="52" t="inlineStr">
        <is>
          <t>Чернышова Светлана Эдуардовна</t>
        </is>
      </c>
      <c r="D102" s="193" t="n">
        <v/>
      </c>
      <c r="E102" s="194" t="inlineStr">
        <is>
          <t>Договор 643/00186217-62280 от 15.12.2015</t>
        </is>
      </c>
      <c r="F102" s="197" t="n">
        <v/>
      </c>
      <c r="G102" s="61" t="n">
        <v>20386699.74</v>
      </c>
      <c r="H102" s="59" t="n">
        <v/>
      </c>
      <c r="I102" s="59" t="inlineStr">
        <is>
          <t>17.04.2023</t>
        </is>
      </c>
      <c r="J102" s="191" t="n">
        <v>20386699.74</v>
      </c>
      <c r="K102" s="191" t="n">
        <v/>
      </c>
      <c r="L102" s="62" t="n">
        <v>20386699.74</v>
      </c>
    </row>
    <row r="103" ht="61.2" customFormat="1" customHeight="1" s="44">
      <c r="A103" s="86" t="inlineStr">
        <is>
          <t>ВМЗ АО</t>
        </is>
      </c>
      <c r="B103" s="53" t="inlineStr">
        <is>
          <t>Оплата за металлопрокат</t>
        </is>
      </c>
      <c r="C103" s="52" t="inlineStr">
        <is>
          <t>Чернышова Светлана Эдуардовна</t>
        </is>
      </c>
      <c r="D103" s="193" t="n">
        <v/>
      </c>
      <c r="E103" s="194" t="inlineStr">
        <is>
          <t>7851117</t>
        </is>
      </c>
      <c r="F103" s="197" t="n">
        <v/>
      </c>
      <c r="G103" s="61" t="n">
        <v>11054483.98</v>
      </c>
      <c r="H103" s="59" t="n">
        <v/>
      </c>
      <c r="I103" s="59" t="inlineStr">
        <is>
          <t>18.04.2023</t>
        </is>
      </c>
      <c r="J103" s="191" t="n">
        <v>11054483.98</v>
      </c>
      <c r="K103" s="191" t="n">
        <v/>
      </c>
      <c r="L103" s="62" t="n">
        <v>11054483.98</v>
      </c>
    </row>
    <row r="104" customFormat="1" s="44">
      <c r="A104" s="86" t="inlineStr">
        <is>
          <t>КМК "ТЭМПО"</t>
        </is>
      </c>
      <c r="B104" s="53" t="inlineStr">
        <is>
          <t>Оплата за металлопрокат</t>
        </is>
      </c>
      <c r="C104" s="52" t="inlineStr">
        <is>
          <t>Чернышова Светлана Эдуардовна</t>
        </is>
      </c>
      <c r="D104" s="193" t="n">
        <v/>
      </c>
      <c r="E104" s="194" t="inlineStr">
        <is>
          <t>О11/17041</t>
        </is>
      </c>
      <c r="F104" s="197" t="n">
        <v/>
      </c>
      <c r="G104" s="61" t="n">
        <v>20000000</v>
      </c>
      <c r="H104" s="59" t="n">
        <v/>
      </c>
      <c r="I104" s="59" t="inlineStr">
        <is>
          <t>18.04.2023</t>
        </is>
      </c>
      <c r="J104" s="191" t="n">
        <v>20000000</v>
      </c>
      <c r="K104" s="191" t="n">
        <v/>
      </c>
      <c r="L104" s="62" t="n">
        <v>20000000</v>
      </c>
    </row>
    <row r="105" customFormat="1" s="44">
      <c r="A105" s="86" t="inlineStr">
        <is>
          <t>МК Промстройметалл Трейд</t>
        </is>
      </c>
      <c r="B105" s="53" t="inlineStr">
        <is>
          <t>Оплата за металлопрокат</t>
        </is>
      </c>
      <c r="C105" s="52" t="inlineStr">
        <is>
          <t>Чернышова Светлана Эдуардовна</t>
        </is>
      </c>
      <c r="D105" s="193" t="n">
        <v/>
      </c>
      <c r="E105" s="194" t="inlineStr">
        <is>
          <t>8-Р</t>
        </is>
      </c>
      <c r="F105" s="197" t="n">
        <v/>
      </c>
      <c r="G105" s="61" t="n">
        <v>2463887</v>
      </c>
      <c r="H105" s="59" t="n">
        <v/>
      </c>
      <c r="I105" s="59" t="inlineStr">
        <is>
          <t>18.04.2023</t>
        </is>
      </c>
      <c r="J105" s="191" t="n">
        <v>2463887</v>
      </c>
      <c r="K105" s="191" t="n">
        <v/>
      </c>
      <c r="L105" s="62" t="n">
        <v>2463887</v>
      </c>
    </row>
    <row r="106" customFormat="1" s="44">
      <c r="A106" s="86" t="inlineStr">
        <is>
          <t>НЛМК</t>
        </is>
      </c>
      <c r="B106" s="53" t="inlineStr">
        <is>
          <t>Оплата за металлопрокат</t>
        </is>
      </c>
      <c r="C106" s="52" t="inlineStr">
        <is>
          <t>Чернышова Светлана Эдуардовна</t>
        </is>
      </c>
      <c r="D106" s="193" t="n">
        <v/>
      </c>
      <c r="E106" s="194" t="inlineStr">
        <is>
          <t>В107581-18</t>
        </is>
      </c>
      <c r="F106" s="197" t="n">
        <v/>
      </c>
      <c r="G106" s="61" t="n">
        <v>1857086.6</v>
      </c>
      <c r="H106" s="59" t="n">
        <v/>
      </c>
      <c r="I106" s="59" t="inlineStr">
        <is>
          <t>18.04.2023</t>
        </is>
      </c>
      <c r="J106" s="191" t="n">
        <v>1857086.6</v>
      </c>
      <c r="K106" s="191" t="n">
        <v/>
      </c>
      <c r="L106" s="62" t="n">
        <v>1857086.6</v>
      </c>
    </row>
    <row r="107" customFormat="1" s="44">
      <c r="A107" s="86" t="inlineStr">
        <is>
          <t>ЗТЗ</t>
        </is>
      </c>
      <c r="B107" s="53" t="inlineStr">
        <is>
          <t>Оплата за металлопрокат</t>
        </is>
      </c>
      <c r="C107" s="52" t="inlineStr">
        <is>
          <t>Чернышова Светлана Эдуардовна</t>
        </is>
      </c>
      <c r="D107" s="193" t="n">
        <v/>
      </c>
      <c r="E107" s="194" t="inlineStr">
        <is>
          <t>П-11/17</t>
        </is>
      </c>
      <c r="F107" s="197" t="n">
        <v/>
      </c>
      <c r="G107" s="61" t="n">
        <v>1182894</v>
      </c>
      <c r="H107" s="59" t="n">
        <v/>
      </c>
      <c r="I107" s="59" t="inlineStr">
        <is>
          <t>18.04.2023</t>
        </is>
      </c>
      <c r="J107" s="191" t="n">
        <v>1182894</v>
      </c>
      <c r="K107" s="191" t="n">
        <v/>
      </c>
      <c r="L107" s="62" t="n">
        <v>1182894</v>
      </c>
    </row>
    <row r="108" customFormat="1" s="44">
      <c r="A108" s="86" t="inlineStr">
        <is>
          <t>Уральский металлопромышленный центр</t>
        </is>
      </c>
      <c r="B108" s="53" t="inlineStr">
        <is>
          <t>Оплата за металлопрокат</t>
        </is>
      </c>
      <c r="C108" s="52" t="inlineStr">
        <is>
          <t>Чернышова Светлана Эдуардовна</t>
        </is>
      </c>
      <c r="D108" s="193" t="n">
        <v/>
      </c>
      <c r="E108" s="194" t="inlineStr">
        <is>
          <t>360Е-22</t>
        </is>
      </c>
      <c r="F108" s="197" t="n">
        <v/>
      </c>
      <c r="G108" s="61" t="n">
        <v>2683280</v>
      </c>
      <c r="H108" s="59" t="n">
        <v/>
      </c>
      <c r="I108" s="59" t="inlineStr">
        <is>
          <t>18.04.2023</t>
        </is>
      </c>
      <c r="J108" s="191" t="n">
        <v>2683280</v>
      </c>
      <c r="K108" s="191" t="n">
        <v/>
      </c>
      <c r="L108" s="62" t="n">
        <v>2683280</v>
      </c>
    </row>
    <row r="109" customFormat="1" s="44">
      <c r="A109" s="86" t="inlineStr">
        <is>
          <t>ТК Новосталь-М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>
        <v/>
      </c>
      <c r="E109" s="194" t="inlineStr">
        <is>
          <t>П-0061 от 27.01.2023г.</t>
        </is>
      </c>
      <c r="F109" s="197" t="n">
        <v/>
      </c>
      <c r="G109" s="61" t="n">
        <v>30000000</v>
      </c>
      <c r="H109" s="59" t="n">
        <v/>
      </c>
      <c r="I109" s="59" t="inlineStr">
        <is>
          <t>18.04.2023</t>
        </is>
      </c>
      <c r="J109" s="191" t="n">
        <v>30000000</v>
      </c>
      <c r="K109" s="191" t="n">
        <v/>
      </c>
      <c r="L109" s="62" t="n">
        <v>30000000</v>
      </c>
    </row>
    <row r="110" customFormat="1" s="44">
      <c r="A110" s="86" t="inlineStr">
        <is>
          <t>Филиал АО "ВМЗ" г.Альметьевск</t>
        </is>
      </c>
      <c r="B110" s="53" t="inlineStr">
        <is>
          <t>Оплата за металлопрокат</t>
        </is>
      </c>
      <c r="C110" s="52" t="inlineStr">
        <is>
          <t>Чернышова Светлана Эдуардовна</t>
        </is>
      </c>
      <c r="D110" s="193" t="n">
        <v/>
      </c>
      <c r="E110" s="194" t="inlineStr">
        <is>
          <t>861639</t>
        </is>
      </c>
      <c r="F110" s="197" t="n">
        <v/>
      </c>
      <c r="G110" s="61" t="n">
        <v>4756854.24</v>
      </c>
      <c r="H110" s="59" t="n">
        <v/>
      </c>
      <c r="I110" s="59" t="inlineStr">
        <is>
          <t>19.04.2023</t>
        </is>
      </c>
      <c r="J110" s="191" t="n">
        <v>4756854.24</v>
      </c>
      <c r="K110" s="191" t="n">
        <v/>
      </c>
      <c r="L110" s="62" t="n">
        <v>4756854.24</v>
      </c>
    </row>
    <row r="111" customFormat="1" s="44">
      <c r="A111" s="86" t="inlineStr">
        <is>
          <t>НЛМК</t>
        </is>
      </c>
      <c r="B111" s="53" t="inlineStr">
        <is>
          <t>Оплата за металлопрокат</t>
        </is>
      </c>
      <c r="C111" s="52" t="inlineStr">
        <is>
          <t>Чернышова Светлана Эдуардовна</t>
        </is>
      </c>
      <c r="D111" s="193" t="n">
        <v/>
      </c>
      <c r="E111" s="194" t="inlineStr">
        <is>
          <t>В107581-18</t>
        </is>
      </c>
      <c r="F111" s="197" t="n">
        <v/>
      </c>
      <c r="G111" s="61" t="n">
        <v>988498.51</v>
      </c>
      <c r="H111" s="59" t="n">
        <v/>
      </c>
      <c r="I111" s="59" t="inlineStr">
        <is>
          <t>19.04.2023</t>
        </is>
      </c>
      <c r="J111" s="191" t="n">
        <v>988498.51</v>
      </c>
      <c r="K111" s="191" t="n">
        <v/>
      </c>
      <c r="L111" s="62" t="n">
        <v>988498.51</v>
      </c>
    </row>
    <row r="112" customFormat="1" s="44">
      <c r="A112" s="86" t="inlineStr">
        <is>
          <t>КМК "ТЭМПО"</t>
        </is>
      </c>
      <c r="B112" s="53" t="inlineStr">
        <is>
          <t>Оплата за металлопрокат</t>
        </is>
      </c>
      <c r="C112" s="52" t="inlineStr">
        <is>
          <t>Чернышова Светлана Эдуардовна</t>
        </is>
      </c>
      <c r="D112" s="193" t="n">
        <v/>
      </c>
      <c r="E112" s="194" t="inlineStr">
        <is>
          <t>О11/17041</t>
        </is>
      </c>
      <c r="F112" s="197" t="n">
        <v/>
      </c>
      <c r="G112" s="61" t="n">
        <v>16970000</v>
      </c>
      <c r="H112" s="59" t="n">
        <v/>
      </c>
      <c r="I112" s="59" t="inlineStr">
        <is>
          <t>19.04.2023</t>
        </is>
      </c>
      <c r="J112" s="191" t="n">
        <v>16970000</v>
      </c>
      <c r="K112" s="191" t="n">
        <v/>
      </c>
      <c r="L112" s="62" t="n">
        <v>16970000</v>
      </c>
    </row>
    <row r="113" customFormat="1" s="44">
      <c r="A113" s="86" t="inlineStr">
        <is>
          <t>Антикор Полимер</t>
        </is>
      </c>
      <c r="B113" s="53" t="inlineStr">
        <is>
          <t>Оплата за металлопрокат</t>
        </is>
      </c>
      <c r="C113" s="52" t="inlineStr">
        <is>
          <t>Чернышова Светлана Эдуардовна</t>
        </is>
      </c>
      <c r="D113" s="193" t="n">
        <v/>
      </c>
      <c r="E113" s="194" t="inlineStr">
        <is>
          <t>190-07-УИ</t>
        </is>
      </c>
      <c r="F113" s="197" t="n">
        <v/>
      </c>
      <c r="G113" s="61" t="n">
        <v>567318.24</v>
      </c>
      <c r="H113" s="59" t="n">
        <v/>
      </c>
      <c r="I113" s="59" t="inlineStr">
        <is>
          <t>19.04.2023</t>
        </is>
      </c>
      <c r="J113" s="191" t="n">
        <v>567318.24</v>
      </c>
      <c r="K113" s="191" t="n">
        <v/>
      </c>
      <c r="L113" s="62" t="n">
        <v>567318.24</v>
      </c>
    </row>
    <row r="114" customFormat="1" s="44">
      <c r="A114" s="86" t="inlineStr">
        <is>
          <t>ВМЗ АО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>
        <v/>
      </c>
      <c r="E114" s="194" t="inlineStr">
        <is>
          <t>7851117</t>
        </is>
      </c>
      <c r="F114" s="197" t="n">
        <v/>
      </c>
      <c r="G114" s="61" t="n">
        <v>9758951.640000001</v>
      </c>
      <c r="H114" s="59" t="n">
        <v/>
      </c>
      <c r="I114" s="59" t="inlineStr">
        <is>
          <t>19.04.2023</t>
        </is>
      </c>
      <c r="J114" s="191" t="n">
        <v>9758951.640000001</v>
      </c>
      <c r="K114" s="191" t="n">
        <v/>
      </c>
      <c r="L114" s="62" t="n">
        <v>9758951.640000001</v>
      </c>
    </row>
    <row r="115" customFormat="1" s="44">
      <c r="A115" s="86" t="inlineStr">
        <is>
          <t>ЗТЗ</t>
        </is>
      </c>
      <c r="B115" s="53" t="inlineStr">
        <is>
          <t>Оплата за металлопрокат</t>
        </is>
      </c>
      <c r="C115" s="52" t="inlineStr">
        <is>
          <t>Чернышова Светлана Эдуардовна</t>
        </is>
      </c>
      <c r="D115" s="193" t="n">
        <v/>
      </c>
      <c r="E115" s="194" t="inlineStr">
        <is>
          <t>П-11/17</t>
        </is>
      </c>
      <c r="F115" s="197" t="n">
        <v/>
      </c>
      <c r="G115" s="61" t="n">
        <v>4990962</v>
      </c>
      <c r="H115" s="59" t="n">
        <v/>
      </c>
      <c r="I115" s="59" t="inlineStr">
        <is>
          <t>19.04.2023</t>
        </is>
      </c>
      <c r="J115" s="191" t="n">
        <v>4990962</v>
      </c>
      <c r="K115" s="191" t="n">
        <v/>
      </c>
      <c r="L115" s="62" t="n">
        <v>4990962</v>
      </c>
    </row>
    <row r="116" customFormat="1" s="44">
      <c r="A116" s="86" t="inlineStr">
        <is>
          <t>ТК Новосталь-М</t>
        </is>
      </c>
      <c r="B116" s="53" t="inlineStr">
        <is>
          <t>Оплата за металлопрокат</t>
        </is>
      </c>
      <c r="C116" s="52" t="inlineStr">
        <is>
          <t>Чернышова Светлана Эдуардовна</t>
        </is>
      </c>
      <c r="D116" s="193" t="n">
        <v/>
      </c>
      <c r="E116" s="194" t="inlineStr">
        <is>
          <t>П-0061 от 27.01.2023г.</t>
        </is>
      </c>
      <c r="F116" s="197" t="n">
        <v/>
      </c>
      <c r="G116" s="61" t="n">
        <v>30000000</v>
      </c>
      <c r="H116" s="59" t="n">
        <v/>
      </c>
      <c r="I116" s="59" t="inlineStr">
        <is>
          <t>19.04.2023</t>
        </is>
      </c>
      <c r="J116" s="191" t="n">
        <v>30000000</v>
      </c>
      <c r="K116" s="191" t="n">
        <v/>
      </c>
      <c r="L116" s="62" t="n">
        <v>30000000</v>
      </c>
    </row>
    <row r="117" customFormat="1" s="44">
      <c r="A117" s="86" t="inlineStr">
        <is>
          <t>ООО "СБЕРБАНК ФАКТОРИНГ"</t>
        </is>
      </c>
      <c r="B117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17" s="52" t="inlineStr">
        <is>
          <t>Чернышова Светлана Эдуардовна</t>
        </is>
      </c>
      <c r="D117" s="193" t="n">
        <v/>
      </c>
      <c r="E117" s="194" t="inlineStr">
        <is>
          <t>Договор 643/00186217-72268 от 24.01.2017</t>
        </is>
      </c>
      <c r="F117" s="197" t="n">
        <v/>
      </c>
      <c r="G117" s="61" t="n">
        <v>1126584.23</v>
      </c>
      <c r="H117" s="59" t="n">
        <v/>
      </c>
      <c r="I117" s="59" t="inlineStr">
        <is>
          <t>19.04.2023</t>
        </is>
      </c>
      <c r="J117" s="191" t="n">
        <v>1126584.23</v>
      </c>
      <c r="K117" s="191" t="n">
        <v/>
      </c>
      <c r="L117" s="62" t="n">
        <v>1126584.23</v>
      </c>
    </row>
    <row r="118" customFormat="1" s="44">
      <c r="A118" s="86" t="inlineStr">
        <is>
          <t>Уральский металлопромышленный центр</t>
        </is>
      </c>
      <c r="B118" s="53" t="inlineStr">
        <is>
          <t>Оплата за металлопрокат</t>
        </is>
      </c>
      <c r="C118" s="52" t="inlineStr">
        <is>
          <t>Чернышова Светлана Эдуардовна</t>
        </is>
      </c>
      <c r="D118" s="193" t="n">
        <v/>
      </c>
      <c r="E118" s="194" t="inlineStr">
        <is>
          <t>360Е-22</t>
        </is>
      </c>
      <c r="F118" s="197" t="n">
        <v/>
      </c>
      <c r="G118" s="61" t="n">
        <v>5370640</v>
      </c>
      <c r="H118" s="59" t="n">
        <v/>
      </c>
      <c r="I118" s="59" t="inlineStr">
        <is>
          <t>19.04.2023</t>
        </is>
      </c>
      <c r="J118" s="191" t="n">
        <v>5370640</v>
      </c>
      <c r="K118" s="191" t="n">
        <v/>
      </c>
      <c r="L118" s="62" t="n">
        <v>5370640</v>
      </c>
    </row>
    <row r="119" customFormat="1" s="44">
      <c r="A119" s="86" t="inlineStr">
        <is>
          <t>А ГРУПП 771701001</t>
        </is>
      </c>
      <c r="B119" s="53" t="inlineStr">
        <is>
          <t>Оплата за металлопрокат</t>
        </is>
      </c>
      <c r="C119" s="52" t="inlineStr">
        <is>
          <t>Чернышова Светлана Эдуардовна</t>
        </is>
      </c>
      <c r="D119" s="193" t="n">
        <v/>
      </c>
      <c r="E119" s="194" t="inlineStr">
        <is>
          <t>1/138/3/6248</t>
        </is>
      </c>
      <c r="F119" s="197" t="n">
        <v/>
      </c>
      <c r="G119" s="61" t="n">
        <v>3298155.3</v>
      </c>
      <c r="H119" s="59" t="n">
        <v/>
      </c>
      <c r="I119" s="59" t="inlineStr">
        <is>
          <t>20.04.2023</t>
        </is>
      </c>
      <c r="J119" s="191" t="n">
        <v>3298155.3</v>
      </c>
      <c r="K119" s="191" t="n">
        <v/>
      </c>
      <c r="L119" s="62" t="n">
        <v>3298155.3</v>
      </c>
    </row>
    <row r="120" customFormat="1" s="44">
      <c r="A120" s="86" t="inlineStr">
        <is>
          <t>Антикор Полимер</t>
        </is>
      </c>
      <c r="B120" s="53" t="inlineStr">
        <is>
          <t>Оплата за металлопрокат</t>
        </is>
      </c>
      <c r="C120" s="52" t="inlineStr">
        <is>
          <t>Чернышова Светлана Эдуардовна</t>
        </is>
      </c>
      <c r="D120" s="193" t="n">
        <v/>
      </c>
      <c r="E120" s="194" t="inlineStr">
        <is>
          <t>190-07-УИ</t>
        </is>
      </c>
      <c r="F120" s="197" t="n">
        <v/>
      </c>
      <c r="G120" s="61" t="n">
        <v>312276.4</v>
      </c>
      <c r="H120" s="59" t="n">
        <v/>
      </c>
      <c r="I120" s="59" t="inlineStr">
        <is>
          <t>20.04.2023</t>
        </is>
      </c>
      <c r="J120" s="191" t="n">
        <v>312276.4</v>
      </c>
      <c r="K120" s="191" t="n">
        <v/>
      </c>
      <c r="L120" s="62" t="n">
        <v>312276.4</v>
      </c>
    </row>
    <row r="121" customFormat="1" s="44">
      <c r="A121" s="86" t="inlineStr">
        <is>
          <t>Антикор Полимер</t>
        </is>
      </c>
      <c r="B121" s="53" t="inlineStr">
        <is>
          <t>Оплата за металлопрокат</t>
        </is>
      </c>
      <c r="C121" s="52" t="inlineStr">
        <is>
          <t>Чернышова Светлана Эдуардовна</t>
        </is>
      </c>
      <c r="D121" s="193" t="n">
        <v/>
      </c>
      <c r="E121" s="194" t="inlineStr">
        <is>
          <t>041</t>
        </is>
      </c>
      <c r="F121" s="197" t="n">
        <v/>
      </c>
      <c r="G121" s="61" t="n">
        <v>560900</v>
      </c>
      <c r="H121" s="59" t="n">
        <v/>
      </c>
      <c r="I121" s="59" t="inlineStr">
        <is>
          <t>20.04.2023</t>
        </is>
      </c>
      <c r="J121" s="191" t="n">
        <v>560900</v>
      </c>
      <c r="K121" s="191" t="n">
        <v/>
      </c>
      <c r="L121" s="62" t="n">
        <v>560900</v>
      </c>
    </row>
    <row r="122" customFormat="1" s="44">
      <c r="A122" s="86" t="inlineStr">
        <is>
          <t>ТК Новосталь-М</t>
        </is>
      </c>
      <c r="B122" s="53" t="inlineStr">
        <is>
          <t>Оплата за металлопрокат</t>
        </is>
      </c>
      <c r="C122" s="52" t="inlineStr">
        <is>
          <t>Чернышова Светлана Эдуардовна</t>
        </is>
      </c>
      <c r="D122" s="193" t="n">
        <v/>
      </c>
      <c r="E122" s="194" t="inlineStr">
        <is>
          <t>П-0061 от 27.01.2023г.</t>
        </is>
      </c>
      <c r="F122" s="197" t="n">
        <v/>
      </c>
      <c r="G122" s="61" t="n">
        <v>30000000</v>
      </c>
      <c r="H122" s="59" t="n">
        <v/>
      </c>
      <c r="I122" s="59" t="inlineStr">
        <is>
          <t>20.04.2023</t>
        </is>
      </c>
      <c r="J122" s="191" t="n">
        <v>30000000</v>
      </c>
      <c r="K122" s="191" t="n">
        <v/>
      </c>
      <c r="L122" s="62" t="n">
        <v>30000000</v>
      </c>
    </row>
    <row r="123" ht="61.2" customFormat="1" customHeight="1" s="44">
      <c r="A123" s="86" t="inlineStr">
        <is>
          <t>КМК "ТЭМПО"</t>
        </is>
      </c>
      <c r="B123" s="53" t="inlineStr">
        <is>
          <t>Оплата за металлопрокат</t>
        </is>
      </c>
      <c r="C123" s="52" t="inlineStr">
        <is>
          <t>Чернышова Светлана Эдуардовна</t>
        </is>
      </c>
      <c r="D123" s="193" t="n">
        <v/>
      </c>
      <c r="E123" s="194" t="inlineStr">
        <is>
          <t>О11/17041</t>
        </is>
      </c>
      <c r="F123" s="197" t="n">
        <v/>
      </c>
      <c r="G123" s="61" t="n">
        <v>5000000</v>
      </c>
      <c r="H123" s="59" t="n">
        <v/>
      </c>
      <c r="I123" s="59" t="inlineStr">
        <is>
          <t>20.04.2023</t>
        </is>
      </c>
      <c r="J123" s="191" t="n">
        <v>5000000</v>
      </c>
      <c r="K123" s="191" t="n">
        <v/>
      </c>
      <c r="L123" s="62" t="n">
        <v>5000000</v>
      </c>
    </row>
    <row r="124" customFormat="1" s="44">
      <c r="A124" s="86" t="inlineStr">
        <is>
          <t>Филиал АО "ВМЗ" г.Альметьевск</t>
        </is>
      </c>
      <c r="B124" s="53" t="inlineStr">
        <is>
          <t>Оплата за металлопрокат</t>
        </is>
      </c>
      <c r="C124" s="52" t="inlineStr">
        <is>
          <t>Чернышова Светлана Эдуардовна</t>
        </is>
      </c>
      <c r="D124" s="193" t="n">
        <v/>
      </c>
      <c r="E124" s="194" t="inlineStr">
        <is>
          <t>861639</t>
        </is>
      </c>
      <c r="F124" s="197" t="n">
        <v/>
      </c>
      <c r="G124" s="61" t="n">
        <v>1313447.7</v>
      </c>
      <c r="H124" s="59" t="n">
        <v/>
      </c>
      <c r="I124" s="59" t="inlineStr">
        <is>
          <t>20.04.2023</t>
        </is>
      </c>
      <c r="J124" s="191" t="n">
        <v>1313447.7</v>
      </c>
      <c r="K124" s="191" t="n">
        <v/>
      </c>
      <c r="L124" s="62" t="n">
        <v>1313447.7</v>
      </c>
    </row>
    <row r="125" customFormat="1" s="44">
      <c r="A125" s="86" t="inlineStr">
        <is>
          <t>ВМЗ АО</t>
        </is>
      </c>
      <c r="B125" s="53" t="inlineStr">
        <is>
          <t>Оплата за металлопрокат</t>
        </is>
      </c>
      <c r="C125" s="52" t="inlineStr">
        <is>
          <t>Чернышова Светлана Эдуардовна</t>
        </is>
      </c>
      <c r="D125" s="193" t="n">
        <v/>
      </c>
      <c r="E125" s="194" t="inlineStr">
        <is>
          <t>7851117</t>
        </is>
      </c>
      <c r="F125" s="197" t="n">
        <v/>
      </c>
      <c r="G125" s="61" t="n">
        <v>5003352.3</v>
      </c>
      <c r="H125" s="59" t="n">
        <v/>
      </c>
      <c r="I125" s="59" t="inlineStr">
        <is>
          <t>20.04.2023</t>
        </is>
      </c>
      <c r="J125" s="191" t="n">
        <v>5003352.3</v>
      </c>
      <c r="K125" s="191" t="n">
        <v/>
      </c>
      <c r="L125" s="62" t="n">
        <v>5003352.3</v>
      </c>
    </row>
    <row r="126" customFormat="1" s="44">
      <c r="A126" s="86" t="inlineStr">
        <is>
          <t>ЗТЗ</t>
        </is>
      </c>
      <c r="B126" s="53" t="inlineStr">
        <is>
          <t>Оплата за металлопрокат</t>
        </is>
      </c>
      <c r="C126" s="52" t="inlineStr">
        <is>
          <t>Чернышова Светлана Эдуардовна</t>
        </is>
      </c>
      <c r="D126" s="193" t="n">
        <v/>
      </c>
      <c r="E126" s="194" t="inlineStr">
        <is>
          <t>П-11/17</t>
        </is>
      </c>
      <c r="F126" s="197" t="n">
        <v/>
      </c>
      <c r="G126" s="61" t="n">
        <v>2625582</v>
      </c>
      <c r="H126" s="59" t="n">
        <v/>
      </c>
      <c r="I126" s="59" t="inlineStr">
        <is>
          <t>20.04.2023</t>
        </is>
      </c>
      <c r="J126" s="191" t="n">
        <v>2625582</v>
      </c>
      <c r="K126" s="191" t="n">
        <v/>
      </c>
      <c r="L126" s="62" t="n">
        <v>2625582</v>
      </c>
    </row>
    <row r="127" customFormat="1" s="44">
      <c r="A127" s="86" t="inlineStr">
        <is>
          <t>НЛМК</t>
        </is>
      </c>
      <c r="B127" s="53" t="inlineStr">
        <is>
          <t>Оплата за металлопрокат</t>
        </is>
      </c>
      <c r="C127" s="52" t="inlineStr">
        <is>
          <t>Чернышова Светлана Эдуардовна</t>
        </is>
      </c>
      <c r="D127" s="193" t="n">
        <v/>
      </c>
      <c r="E127" s="194" t="inlineStr">
        <is>
          <t>В107581-18</t>
        </is>
      </c>
      <c r="F127" s="197" t="n">
        <v/>
      </c>
      <c r="G127" s="61" t="n">
        <v>371994.54</v>
      </c>
      <c r="H127" s="59" t="n">
        <v/>
      </c>
      <c r="I127" s="59" t="inlineStr">
        <is>
          <t>21.04.2023</t>
        </is>
      </c>
      <c r="J127" s="191" t="n">
        <v>371994.54</v>
      </c>
      <c r="K127" s="191" t="n">
        <v/>
      </c>
      <c r="L127" s="62" t="n">
        <v>371994.54</v>
      </c>
    </row>
    <row r="128" customFormat="1" s="44">
      <c r="A128" s="86" t="inlineStr">
        <is>
          <t>ЗТЗ</t>
        </is>
      </c>
      <c r="B128" s="53" t="inlineStr">
        <is>
          <t>Оплата за металлопрокат</t>
        </is>
      </c>
      <c r="C128" s="52" t="inlineStr">
        <is>
          <t>Чернышова Светлана Эдуардовна</t>
        </is>
      </c>
      <c r="D128" s="193" t="n">
        <v/>
      </c>
      <c r="E128" s="194" t="inlineStr">
        <is>
          <t>П-11/17</t>
        </is>
      </c>
      <c r="F128" s="197" t="n">
        <v/>
      </c>
      <c r="G128" s="61" t="n">
        <v>4946082</v>
      </c>
      <c r="H128" s="59" t="n">
        <v/>
      </c>
      <c r="I128" s="59" t="inlineStr">
        <is>
          <t>21.04.2023</t>
        </is>
      </c>
      <c r="J128" s="191" t="n">
        <v>4946082</v>
      </c>
      <c r="K128" s="191" t="n">
        <v/>
      </c>
      <c r="L128" s="62" t="n">
        <v>4946082</v>
      </c>
    </row>
    <row r="129" customFormat="1" s="44">
      <c r="A129" s="86" t="inlineStr">
        <is>
          <t>ВМЗ АО</t>
        </is>
      </c>
      <c r="B129" s="53" t="inlineStr">
        <is>
          <t>Оплата за металлопрокат</t>
        </is>
      </c>
      <c r="C129" s="52" t="inlineStr">
        <is>
          <t>Чернышова Светлана Эдуардовна</t>
        </is>
      </c>
      <c r="D129" s="193" t="n">
        <v/>
      </c>
      <c r="E129" s="194" t="inlineStr">
        <is>
          <t>7851117</t>
        </is>
      </c>
      <c r="F129" s="197" t="n">
        <v/>
      </c>
      <c r="G129" s="61" t="n">
        <v>16723838.34</v>
      </c>
      <c r="H129" s="59" t="n">
        <v/>
      </c>
      <c r="I129" s="59" t="inlineStr">
        <is>
          <t>21.04.2023</t>
        </is>
      </c>
      <c r="J129" s="191" t="n">
        <v>16723838.34</v>
      </c>
      <c r="K129" s="191" t="n">
        <v/>
      </c>
      <c r="L129" s="62" t="n">
        <v>16723838.34</v>
      </c>
    </row>
    <row r="130" customFormat="1" s="44">
      <c r="A130" s="86" t="inlineStr">
        <is>
          <t>КТЗ</t>
        </is>
      </c>
      <c r="B130" s="53" t="inlineStr">
        <is>
          <t>Оплата за металлопрокат</t>
        </is>
      </c>
      <c r="C130" s="52" t="inlineStr">
        <is>
          <t>Чернышова Светлана Эдуардовна</t>
        </is>
      </c>
      <c r="D130" s="193" t="n">
        <v/>
      </c>
      <c r="E130" s="194" t="inlineStr">
        <is>
          <t>485/11-П</t>
        </is>
      </c>
      <c r="F130" s="197" t="n">
        <v/>
      </c>
      <c r="G130" s="61" t="n">
        <v>1519057</v>
      </c>
      <c r="H130" s="59" t="n">
        <v/>
      </c>
      <c r="I130" s="59" t="inlineStr">
        <is>
          <t>21.04.2023</t>
        </is>
      </c>
      <c r="J130" s="191" t="n">
        <v>1519057</v>
      </c>
      <c r="K130" s="191" t="n">
        <v/>
      </c>
      <c r="L130" s="62" t="n">
        <v>1519057</v>
      </c>
    </row>
    <row r="131" customFormat="1" s="44">
      <c r="A131" s="86" t="inlineStr">
        <is>
          <t>ТК Новосталь-М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>
        <v/>
      </c>
      <c r="E131" s="194" t="inlineStr">
        <is>
          <t>П-0061 от 27.01.2023г.</t>
        </is>
      </c>
      <c r="F131" s="197" t="n">
        <v/>
      </c>
      <c r="G131" s="61" t="n">
        <v>5000000</v>
      </c>
      <c r="H131" s="59" t="n">
        <v/>
      </c>
      <c r="I131" s="59" t="inlineStr">
        <is>
          <t>21.04.2023</t>
        </is>
      </c>
      <c r="J131" s="191" t="n">
        <v>5000000</v>
      </c>
      <c r="K131" s="191" t="n">
        <v/>
      </c>
      <c r="L131" s="62" t="n">
        <v>5000000</v>
      </c>
    </row>
    <row r="132" customFormat="1" s="44">
      <c r="A132" s="86" t="inlineStr">
        <is>
          <t>Уральский металлопромышленный центр</t>
        </is>
      </c>
      <c r="B132" s="53" t="inlineStr">
        <is>
          <t>Оплата за металлопрокат</t>
        </is>
      </c>
      <c r="C132" s="52" t="inlineStr">
        <is>
          <t>Чернышова Светлана Эдуардовна</t>
        </is>
      </c>
      <c r="D132" s="193" t="n">
        <v/>
      </c>
      <c r="E132" s="194" t="inlineStr">
        <is>
          <t>360Е-22</t>
        </is>
      </c>
      <c r="F132" s="197" t="n">
        <v/>
      </c>
      <c r="G132" s="61" t="n">
        <v>639032</v>
      </c>
      <c r="H132" s="59" t="n">
        <v/>
      </c>
      <c r="I132" s="59" t="inlineStr">
        <is>
          <t>21.04.2023</t>
        </is>
      </c>
      <c r="J132" s="191" t="n">
        <v>639032</v>
      </c>
      <c r="K132" s="191" t="n">
        <v/>
      </c>
      <c r="L132" s="62" t="n">
        <v>639032</v>
      </c>
    </row>
    <row r="133" customFormat="1" s="44">
      <c r="A133" s="86" t="inlineStr">
        <is>
          <t>Филиал АО "ВМЗ" г.Альметьевск</t>
        </is>
      </c>
      <c r="B133" s="53" t="inlineStr">
        <is>
          <t>Оплата за металлопрокат</t>
        </is>
      </c>
      <c r="C133" s="52" t="inlineStr">
        <is>
          <t>Чернышова Светлана Эдуардовна</t>
        </is>
      </c>
      <c r="D133" s="193" t="n">
        <v/>
      </c>
      <c r="E133" s="194" t="inlineStr">
        <is>
          <t>861639</t>
        </is>
      </c>
      <c r="F133" s="197" t="n">
        <v/>
      </c>
      <c r="G133" s="61" t="n">
        <v>15057358.88</v>
      </c>
      <c r="H133" s="59" t="n">
        <v/>
      </c>
      <c r="I133" s="59" t="inlineStr">
        <is>
          <t>21.04.2023</t>
        </is>
      </c>
      <c r="J133" s="191" t="n">
        <v>15057358.88</v>
      </c>
      <c r="K133" s="191" t="n">
        <v/>
      </c>
      <c r="L133" s="62" t="n">
        <v>15057358.88</v>
      </c>
    </row>
    <row r="134" customFormat="1" s="44">
      <c r="A134" s="86" t="inlineStr">
        <is>
          <t>А ГРУПП 771701001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>
        <v/>
      </c>
      <c r="E134" s="194" t="inlineStr">
        <is>
          <t>1/138/3/6248</t>
        </is>
      </c>
      <c r="F134" s="197" t="n">
        <v/>
      </c>
      <c r="G134" s="61" t="n">
        <v>7074209.7</v>
      </c>
      <c r="H134" s="59" t="n">
        <v/>
      </c>
      <c r="I134" s="59" t="inlineStr">
        <is>
          <t>21.04.2023</t>
        </is>
      </c>
      <c r="J134" s="191" t="n">
        <v>7074209.7</v>
      </c>
      <c r="K134" s="191" t="n">
        <v/>
      </c>
      <c r="L134" s="62" t="n">
        <v>7074209.7</v>
      </c>
    </row>
    <row r="135" ht="61.2" customFormat="1" customHeight="1" s="44">
      <c r="A135" s="86" t="inlineStr">
        <is>
          <t>ООО "СБЕРБАНК ФАКТОРИНГ"</t>
        </is>
      </c>
      <c r="B135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35" s="52" t="inlineStr">
        <is>
          <t>Чернышова Светлана Эдуардовна</t>
        </is>
      </c>
      <c r="D135" s="193" t="n">
        <v/>
      </c>
      <c r="E135" s="194" t="inlineStr">
        <is>
          <t>Договор 643/00186217-62280 от 15.12.2015</t>
        </is>
      </c>
      <c r="F135" s="197" t="n">
        <v/>
      </c>
      <c r="G135" s="61" t="n">
        <v>4123542.78</v>
      </c>
      <c r="H135" s="59" t="n">
        <v/>
      </c>
      <c r="I135" s="59" t="inlineStr">
        <is>
          <t>24.04.2023</t>
        </is>
      </c>
      <c r="J135" s="191" t="n">
        <v>4123542.78</v>
      </c>
      <c r="K135" s="191" t="n">
        <v/>
      </c>
      <c r="L135" s="62" t="n">
        <v>4123542.78</v>
      </c>
    </row>
    <row r="136" ht="61.2" customFormat="1" customHeight="1" s="44">
      <c r="A136" s="86" t="inlineStr">
        <is>
          <t>ООО "СБЕРБАНК ФАКТОРИНГ"</t>
        </is>
      </c>
      <c r="B136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36" s="52" t="inlineStr">
        <is>
          <t>Чернышова Светлана Эдуардовна</t>
        </is>
      </c>
      <c r="D136" s="193" t="n">
        <v/>
      </c>
      <c r="E136" s="194" t="inlineStr">
        <is>
          <t>Договор 643/00186217-62280 от 15.12.2015</t>
        </is>
      </c>
      <c r="F136" s="197" t="n">
        <v/>
      </c>
      <c r="G136" s="61" t="n">
        <v>32950466.34</v>
      </c>
      <c r="H136" s="59" t="n">
        <v/>
      </c>
      <c r="I136" s="59" t="inlineStr">
        <is>
          <t>24.04.2023</t>
        </is>
      </c>
      <c r="J136" s="191" t="n">
        <v>32950466.34</v>
      </c>
      <c r="K136" s="191" t="n">
        <v/>
      </c>
      <c r="L136" s="62" t="n">
        <v>32950466.34</v>
      </c>
    </row>
    <row r="137" ht="61.2" customFormat="1" customHeight="1" s="44">
      <c r="A137" s="86" t="inlineStr">
        <is>
          <t>ООО "СБЕРБАНК ФАКТОРИНГ"</t>
        </is>
      </c>
      <c r="B137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37" s="52" t="inlineStr">
        <is>
          <t>Чернышова Светлана Эдуардовна</t>
        </is>
      </c>
      <c r="D137" s="193" t="n">
        <v/>
      </c>
      <c r="E137" s="194" t="inlineStr">
        <is>
          <t>Договор 643/00186217-62280 от 15.12.2015</t>
        </is>
      </c>
      <c r="F137" s="197" t="n">
        <v/>
      </c>
      <c r="G137" s="61" t="n">
        <v>3362149.01</v>
      </c>
      <c r="H137" s="59" t="n">
        <v/>
      </c>
      <c r="I137" s="59" t="inlineStr">
        <is>
          <t>24.04.2023</t>
        </is>
      </c>
      <c r="J137" s="191" t="n">
        <v>3362149.01</v>
      </c>
      <c r="K137" s="191" t="n">
        <v/>
      </c>
      <c r="L137" s="62" t="n">
        <v>3362149.01</v>
      </c>
    </row>
    <row r="138" customFormat="1" s="44">
      <c r="A138" s="86" t="inlineStr">
        <is>
          <t>ООО "СБЕРБАНК ФАКТОРИНГ"</t>
        </is>
      </c>
      <c r="B138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38" s="52" t="inlineStr">
        <is>
          <t>Чернышова Светлана Эдуардовна</t>
        </is>
      </c>
      <c r="D138" s="193" t="n">
        <v/>
      </c>
      <c r="E138" s="194" t="inlineStr">
        <is>
          <t>Договор 643/00186217-62280 от 15.12.2015</t>
        </is>
      </c>
      <c r="F138" s="197" t="n">
        <v/>
      </c>
      <c r="G138" s="61" t="n">
        <v>19468880.16</v>
      </c>
      <c r="H138" s="59" t="n">
        <v/>
      </c>
      <c r="I138" s="59" t="inlineStr">
        <is>
          <t>24.04.2023</t>
        </is>
      </c>
      <c r="J138" s="191" t="n">
        <v>19468880.16</v>
      </c>
      <c r="K138" s="191" t="n">
        <v/>
      </c>
      <c r="L138" s="62" t="n">
        <v>19468880.16</v>
      </c>
    </row>
    <row r="139" customFormat="1" s="44">
      <c r="A139" s="86" t="inlineStr">
        <is>
          <t>ООО "СБЕРБАНК ФАКТОРИНГ"</t>
        </is>
      </c>
      <c r="B139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39" s="52" t="inlineStr">
        <is>
          <t>Чернышова Светлана Эдуардовна</t>
        </is>
      </c>
      <c r="D139" s="193" t="n">
        <v/>
      </c>
      <c r="E139" s="194" t="inlineStr">
        <is>
          <t>Договор 643/00186217-62280 от 15.12.2015</t>
        </is>
      </c>
      <c r="F139" s="197" t="n">
        <v/>
      </c>
      <c r="G139" s="61" t="n">
        <v>262969.78</v>
      </c>
      <c r="H139" s="59" t="n">
        <v/>
      </c>
      <c r="I139" s="59" t="inlineStr">
        <is>
          <t>24.04.2023</t>
        </is>
      </c>
      <c r="J139" s="191" t="n">
        <v>262969.78</v>
      </c>
      <c r="K139" s="191" t="n">
        <v/>
      </c>
      <c r="L139" s="62" t="n">
        <v>262969.78</v>
      </c>
    </row>
    <row r="140" customFormat="1" s="44">
      <c r="A140" s="86" t="inlineStr">
        <is>
          <t>ООО "СБЕРБАНК ФАКТОРИНГ"</t>
        </is>
      </c>
      <c r="B140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40" s="52" t="inlineStr">
        <is>
          <t>Чернышова Светлана Эдуардовна</t>
        </is>
      </c>
      <c r="D140" s="193" t="n">
        <v/>
      </c>
      <c r="E140" s="194" t="inlineStr">
        <is>
          <t>Договор 643/00186217-62280 от 15.12.2015</t>
        </is>
      </c>
      <c r="F140" s="197" t="n">
        <v/>
      </c>
      <c r="G140" s="61" t="n">
        <v>754911.36</v>
      </c>
      <c r="H140" s="59" t="n">
        <v/>
      </c>
      <c r="I140" s="59" t="inlineStr">
        <is>
          <t>24.04.2023</t>
        </is>
      </c>
      <c r="J140" s="191" t="n">
        <v>754911.36</v>
      </c>
      <c r="K140" s="191" t="n">
        <v/>
      </c>
      <c r="L140" s="62" t="n">
        <v>754911.36</v>
      </c>
    </row>
    <row r="141" customFormat="1" s="44">
      <c r="A141" s="86" t="inlineStr">
        <is>
          <t>ООО "СБЕРБАНК ФАКТОРИНГ"</t>
        </is>
      </c>
      <c r="B141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41" s="52" t="inlineStr">
        <is>
          <t>Чернышова Светлана Эдуардовна</t>
        </is>
      </c>
      <c r="D141" s="193" t="n">
        <v/>
      </c>
      <c r="E141" s="194" t="inlineStr">
        <is>
          <t>Договор 643/00186217-62280 от 15.12.2015</t>
        </is>
      </c>
      <c r="F141" s="197" t="n">
        <v/>
      </c>
      <c r="G141" s="61" t="n">
        <v>377455.68</v>
      </c>
      <c r="H141" s="59" t="n">
        <v/>
      </c>
      <c r="I141" s="59" t="inlineStr">
        <is>
          <t>24.04.2023</t>
        </is>
      </c>
      <c r="J141" s="191" t="n">
        <v>377455.68</v>
      </c>
      <c r="K141" s="191" t="n">
        <v/>
      </c>
      <c r="L141" s="62" t="n">
        <v>377455.68</v>
      </c>
    </row>
    <row r="142" customFormat="1" s="44">
      <c r="A142" s="86" t="inlineStr">
        <is>
          <t>ООО "СБЕРБАНК ФАКТОРИНГ"</t>
        </is>
      </c>
      <c r="B142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42" s="52" t="inlineStr">
        <is>
          <t>Чернышова Светлана Эдуардовна</t>
        </is>
      </c>
      <c r="D142" s="193" t="n">
        <v/>
      </c>
      <c r="E142" s="194" t="inlineStr">
        <is>
          <t>Договор 643/00186217-62280 от 15.12.2015</t>
        </is>
      </c>
      <c r="F142" s="197" t="n">
        <v/>
      </c>
      <c r="G142" s="61" t="n">
        <v>1367787.3</v>
      </c>
      <c r="H142" s="59" t="n">
        <v/>
      </c>
      <c r="I142" s="59" t="inlineStr">
        <is>
          <t>24.04.2023</t>
        </is>
      </c>
      <c r="J142" s="191" t="n">
        <v>1367787.3</v>
      </c>
      <c r="K142" s="191" t="n">
        <v/>
      </c>
      <c r="L142" s="62" t="n">
        <v>1367787.3</v>
      </c>
    </row>
    <row r="143" customFormat="1" s="44">
      <c r="A143" s="86" t="inlineStr">
        <is>
          <t>Уральский металлопромышленный центр</t>
        </is>
      </c>
      <c r="B143" s="53" t="inlineStr">
        <is>
          <t>Оплата за металлопрокат</t>
        </is>
      </c>
      <c r="C143" s="52" t="inlineStr">
        <is>
          <t>Чернышова Светлана Эдуардовна</t>
        </is>
      </c>
      <c r="D143" s="193" t="n">
        <v/>
      </c>
      <c r="E143" s="194" t="inlineStr">
        <is>
          <t>360Е-22</t>
        </is>
      </c>
      <c r="F143" s="197" t="n">
        <v/>
      </c>
      <c r="G143" s="61" t="n">
        <v>2990102</v>
      </c>
      <c r="H143" s="59" t="n">
        <v/>
      </c>
      <c r="I143" s="59" t="inlineStr">
        <is>
          <t>24.04.2023</t>
        </is>
      </c>
      <c r="J143" s="191" t="n">
        <v>2990102</v>
      </c>
      <c r="K143" s="191" t="n">
        <v/>
      </c>
      <c r="L143" s="62" t="n">
        <v>2990102</v>
      </c>
    </row>
    <row r="144" customFormat="1" s="44">
      <c r="A144" s="86" t="inlineStr">
        <is>
          <t>ООО "СБЕРБАНК ФАКТОРИНГ"</t>
        </is>
      </c>
      <c r="B144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44" s="52" t="inlineStr">
        <is>
          <t>Чернышова Светлана Эдуардовна</t>
        </is>
      </c>
      <c r="D144" s="193" t="n">
        <v/>
      </c>
      <c r="E144" s="194" t="inlineStr">
        <is>
          <t>Договор 643/00186217-62280 от 15.12.2015</t>
        </is>
      </c>
      <c r="F144" s="197" t="n">
        <v/>
      </c>
      <c r="G144" s="61" t="n">
        <v>803115.36</v>
      </c>
      <c r="H144" s="59" t="n">
        <v/>
      </c>
      <c r="I144" s="59" t="inlineStr">
        <is>
          <t>24.04.2023</t>
        </is>
      </c>
      <c r="J144" s="191" t="n">
        <v>803115.36</v>
      </c>
      <c r="K144" s="191" t="n">
        <v/>
      </c>
      <c r="L144" s="62" t="n">
        <v>803115.36</v>
      </c>
    </row>
    <row r="145" customFormat="1" s="44">
      <c r="A145" s="86" t="inlineStr">
        <is>
          <t>ООО "СБЕРБАНК ФАКТОРИНГ"</t>
        </is>
      </c>
      <c r="B145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45" s="52" t="inlineStr">
        <is>
          <t>Чернышова Светлана Эдуардовна</t>
        </is>
      </c>
      <c r="D145" s="193" t="n">
        <v/>
      </c>
      <c r="E145" s="194" t="inlineStr">
        <is>
          <t>Договор 643/00186217-62280 от 15.12.2015</t>
        </is>
      </c>
      <c r="F145" s="197" t="n">
        <v/>
      </c>
      <c r="G145" s="61" t="n">
        <v>342704.52</v>
      </c>
      <c r="H145" s="59" t="n">
        <v/>
      </c>
      <c r="I145" s="59" t="inlineStr">
        <is>
          <t>24.04.2023</t>
        </is>
      </c>
      <c r="J145" s="191" t="n">
        <v>342704.52</v>
      </c>
      <c r="K145" s="191" t="n">
        <v/>
      </c>
      <c r="L145" s="62" t="n">
        <v>342704.52</v>
      </c>
    </row>
    <row r="146" ht="61.2" customFormat="1" customHeight="1" s="44">
      <c r="A146" s="86" t="inlineStr">
        <is>
          <t>ООО "СБЕРБАНК ФАКТОРИНГ"</t>
        </is>
      </c>
      <c r="B146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46" s="52" t="inlineStr">
        <is>
          <t>Чернышова Светлана Эдуардовна</t>
        </is>
      </c>
      <c r="D146" s="193" t="n">
        <v/>
      </c>
      <c r="E146" s="194" t="inlineStr">
        <is>
          <t>Договор 643/00186217-62280 от 15.12.2015</t>
        </is>
      </c>
      <c r="F146" s="197" t="n">
        <v/>
      </c>
      <c r="G146" s="61" t="n">
        <v>8090767.7</v>
      </c>
      <c r="H146" s="59" t="n">
        <v/>
      </c>
      <c r="I146" s="59" t="inlineStr">
        <is>
          <t>24.04.2023</t>
        </is>
      </c>
      <c r="J146" s="191" t="n">
        <v>8090767.7</v>
      </c>
      <c r="K146" s="191" t="n">
        <v/>
      </c>
      <c r="L146" s="62" t="n">
        <v>8090767.7</v>
      </c>
    </row>
    <row r="147" customFormat="1" s="44">
      <c r="A147" s="86" t="inlineStr">
        <is>
          <t>Уральский металлопромышленный центр</t>
        </is>
      </c>
      <c r="B147" s="53" t="inlineStr">
        <is>
          <t>Оплата за металлопрокат</t>
        </is>
      </c>
      <c r="C147" s="52" t="inlineStr">
        <is>
          <t>Чернышова Светлана Эдуардовна</t>
        </is>
      </c>
      <c r="D147" s="193" t="n">
        <v/>
      </c>
      <c r="E147" s="194" t="inlineStr">
        <is>
          <t>360Е-22</t>
        </is>
      </c>
      <c r="F147" s="197" t="n">
        <v/>
      </c>
      <c r="G147" s="61" t="n">
        <v>2592066</v>
      </c>
      <c r="H147" s="59" t="n">
        <v/>
      </c>
      <c r="I147" s="59" t="inlineStr">
        <is>
          <t>25.04.2023</t>
        </is>
      </c>
      <c r="J147" s="191" t="n">
        <v>2592066</v>
      </c>
      <c r="K147" s="191" t="n">
        <v/>
      </c>
      <c r="L147" s="62" t="n">
        <v>2592066</v>
      </c>
    </row>
    <row r="148" customFormat="1" s="44">
      <c r="A148" s="86" t="inlineStr">
        <is>
          <t>НЛМК-Урал (Бывший НСММЗ)</t>
        </is>
      </c>
      <c r="B148" s="53" t="inlineStr">
        <is>
          <t>Оплата за металлопрокат</t>
        </is>
      </c>
      <c r="C148" s="52" t="inlineStr">
        <is>
          <t>Чернышова Светлана Эдуардовна</t>
        </is>
      </c>
      <c r="D148" s="193" t="n">
        <v/>
      </c>
      <c r="E148" s="194" t="inlineStr">
        <is>
          <t>14.106761.221</t>
        </is>
      </c>
      <c r="F148" s="197" t="n">
        <v/>
      </c>
      <c r="G148" s="61" t="n">
        <v>5000000</v>
      </c>
      <c r="H148" s="59" t="n">
        <v/>
      </c>
      <c r="I148" s="59" t="inlineStr">
        <is>
          <t>25.04.2023</t>
        </is>
      </c>
      <c r="J148" s="191" t="n">
        <v>5000000</v>
      </c>
      <c r="K148" s="191" t="n">
        <v/>
      </c>
      <c r="L148" s="62" t="n">
        <v>5000000</v>
      </c>
    </row>
    <row r="149" customFormat="1" s="44">
      <c r="A149" s="86" t="inlineStr">
        <is>
          <t>МК Промстройметалл Трейд</t>
        </is>
      </c>
      <c r="B149" s="53" t="inlineStr">
        <is>
          <t>Оплата за металлопрокат</t>
        </is>
      </c>
      <c r="C149" s="52" t="inlineStr">
        <is>
          <t>Чернышова Светлана Эдуардовна</t>
        </is>
      </c>
      <c r="D149" s="193" t="n">
        <v/>
      </c>
      <c r="E149" s="194" t="inlineStr">
        <is>
          <t>8-Р</t>
        </is>
      </c>
      <c r="F149" s="197" t="n">
        <v/>
      </c>
      <c r="G149" s="61" t="n">
        <v>1669930</v>
      </c>
      <c r="H149" s="59" t="n">
        <v/>
      </c>
      <c r="I149" s="59" t="inlineStr">
        <is>
          <t>25.04.2023</t>
        </is>
      </c>
      <c r="J149" s="191" t="n">
        <v>1669930</v>
      </c>
      <c r="K149" s="191" t="n">
        <v/>
      </c>
      <c r="L149" s="62" t="n">
        <v>1669930</v>
      </c>
    </row>
    <row r="150" customFormat="1" s="44">
      <c r="A150" s="86" t="inlineStr">
        <is>
          <t>КТЗ</t>
        </is>
      </c>
      <c r="B150" s="53" t="inlineStr">
        <is>
          <t>Оплата за металлопрокат</t>
        </is>
      </c>
      <c r="C150" s="52" t="inlineStr">
        <is>
          <t>Чернышова Светлана Эдуардовна</t>
        </is>
      </c>
      <c r="D150" s="193" t="n">
        <v/>
      </c>
      <c r="E150" s="194" t="inlineStr">
        <is>
          <t>485/11-П</t>
        </is>
      </c>
      <c r="F150" s="197" t="n">
        <v/>
      </c>
      <c r="G150" s="61" t="n">
        <v>2915567.5</v>
      </c>
      <c r="H150" s="59" t="n">
        <v/>
      </c>
      <c r="I150" s="59" t="inlineStr">
        <is>
          <t>25.04.2023</t>
        </is>
      </c>
      <c r="J150" s="191" t="n">
        <v>2915567.5</v>
      </c>
      <c r="K150" s="191" t="n">
        <v/>
      </c>
      <c r="L150" s="62" t="n">
        <v>2915567.5</v>
      </c>
    </row>
    <row r="151" customFormat="1" s="44">
      <c r="A151" s="86" t="inlineStr">
        <is>
          <t>Демидов ГК</t>
        </is>
      </c>
      <c r="B151" s="53" t="inlineStr">
        <is>
          <t>Оплата за металлопрокат</t>
        </is>
      </c>
      <c r="C151" s="52" t="inlineStr">
        <is>
          <t>Чернышова Светлана Эдуардовна</t>
        </is>
      </c>
      <c r="D151" s="193" t="n">
        <v/>
      </c>
      <c r="E151" s="194" t="inlineStr">
        <is>
          <t>2102//7-2023</t>
        </is>
      </c>
      <c r="F151" s="197" t="n">
        <v/>
      </c>
      <c r="G151" s="61" t="n">
        <v>1338163</v>
      </c>
      <c r="H151" s="59" t="n">
        <v/>
      </c>
      <c r="I151" s="59" t="inlineStr">
        <is>
          <t>25.04.2023</t>
        </is>
      </c>
      <c r="J151" s="191" t="n">
        <v>1338163</v>
      </c>
      <c r="K151" s="191" t="n">
        <v/>
      </c>
      <c r="L151" s="62" t="n">
        <v>1338163</v>
      </c>
    </row>
    <row r="152" customFormat="1" s="44">
      <c r="A152" s="86" t="inlineStr">
        <is>
          <t>ЗТЗ</t>
        </is>
      </c>
      <c r="B152" s="53" t="inlineStr">
        <is>
          <t>Оплата за металлопрокат</t>
        </is>
      </c>
      <c r="C152" s="52" t="inlineStr">
        <is>
          <t>Чернышова Светлана Эдуардовна</t>
        </is>
      </c>
      <c r="D152" s="193" t="n">
        <v/>
      </c>
      <c r="E152" s="194" t="inlineStr">
        <is>
          <t>П-11/17</t>
        </is>
      </c>
      <c r="F152" s="197" t="n">
        <v/>
      </c>
      <c r="G152" s="61" t="n">
        <v>1311822</v>
      </c>
      <c r="H152" s="59" t="n">
        <v/>
      </c>
      <c r="I152" s="59" t="inlineStr">
        <is>
          <t>26.04.2023</t>
        </is>
      </c>
      <c r="J152" s="191" t="n">
        <v>1311822</v>
      </c>
      <c r="K152" s="191" t="n">
        <v/>
      </c>
      <c r="L152" s="62" t="n">
        <v>1311822</v>
      </c>
    </row>
    <row r="153" customFormat="1" s="44">
      <c r="A153" s="86" t="inlineStr">
        <is>
          <t>КТЗ</t>
        </is>
      </c>
      <c r="B153" s="53" t="inlineStr">
        <is>
          <t>Оплата за металлопрокат</t>
        </is>
      </c>
      <c r="C153" s="52" t="inlineStr">
        <is>
          <t>Чернышова Светлана Эдуардовна</t>
        </is>
      </c>
      <c r="D153" s="193" t="n">
        <v/>
      </c>
      <c r="E153" s="194" t="inlineStr">
        <is>
          <t>485/11-П</t>
        </is>
      </c>
      <c r="F153" s="197" t="n">
        <v/>
      </c>
      <c r="G153" s="61" t="n">
        <v>1523172</v>
      </c>
      <c r="H153" s="59" t="n">
        <v/>
      </c>
      <c r="I153" s="59" t="inlineStr">
        <is>
          <t>26.04.2023</t>
        </is>
      </c>
      <c r="J153" s="191" t="n">
        <v>1523172</v>
      </c>
      <c r="K153" s="191" t="n">
        <v/>
      </c>
      <c r="L153" s="62" t="n">
        <v>1523172</v>
      </c>
    </row>
    <row r="154" customFormat="1" s="44">
      <c r="A154" s="86" t="inlineStr">
        <is>
          <t>Антикор Полимер</t>
        </is>
      </c>
      <c r="B154" s="53" t="inlineStr">
        <is>
          <t>Оплата за металлопрокат</t>
        </is>
      </c>
      <c r="C154" s="52" t="inlineStr">
        <is>
          <t>Чернышова Светлана Эдуардовна</t>
        </is>
      </c>
      <c r="D154" s="193" t="n">
        <v/>
      </c>
      <c r="E154" s="194" t="inlineStr">
        <is>
          <t>190-07-УИ</t>
        </is>
      </c>
      <c r="F154" s="197" t="n">
        <v/>
      </c>
      <c r="G154" s="61" t="n">
        <v>670045.0800000001</v>
      </c>
      <c r="H154" s="59" t="n">
        <v/>
      </c>
      <c r="I154" s="59" t="inlineStr">
        <is>
          <t>26.04.2023</t>
        </is>
      </c>
      <c r="J154" s="191" t="n">
        <v>670045.0800000001</v>
      </c>
      <c r="K154" s="191" t="n">
        <v/>
      </c>
      <c r="L154" s="62" t="n">
        <v>670045.0800000001</v>
      </c>
    </row>
    <row r="155" customFormat="1" s="44">
      <c r="A155" s="86" t="inlineStr">
        <is>
          <t>Антикор Полимер</t>
        </is>
      </c>
      <c r="B155" s="53" t="inlineStr">
        <is>
          <t>Оплата за металлопрокат</t>
        </is>
      </c>
      <c r="C155" s="52" t="inlineStr">
        <is>
          <t>Чернышова Светлана Эдуардовна</t>
        </is>
      </c>
      <c r="D155" s="193" t="n">
        <v/>
      </c>
      <c r="E155" s="194" t="inlineStr">
        <is>
          <t>041</t>
        </is>
      </c>
      <c r="F155" s="197" t="n">
        <v/>
      </c>
      <c r="G155" s="61" t="n">
        <v>186600</v>
      </c>
      <c r="H155" s="59" t="n">
        <v/>
      </c>
      <c r="I155" s="59" t="inlineStr">
        <is>
          <t>26.04.2023</t>
        </is>
      </c>
      <c r="J155" s="191" t="n">
        <v>186600</v>
      </c>
      <c r="K155" s="191" t="n">
        <v/>
      </c>
      <c r="L155" s="62" t="n">
        <v>186600</v>
      </c>
    </row>
    <row r="156" customFormat="1" s="44">
      <c r="A156" s="86" t="inlineStr">
        <is>
          <t>НЛМК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>
        <v/>
      </c>
      <c r="E156" s="194" t="inlineStr">
        <is>
          <t>В107581-18</t>
        </is>
      </c>
      <c r="F156" s="197" t="n">
        <v/>
      </c>
      <c r="G156" s="61" t="n">
        <v>1815466.54</v>
      </c>
      <c r="H156" s="59" t="n">
        <v/>
      </c>
      <c r="I156" s="59" t="inlineStr">
        <is>
          <t>26.04.2023</t>
        </is>
      </c>
      <c r="J156" s="191" t="n">
        <v>1815466.54</v>
      </c>
      <c r="K156" s="191" t="n">
        <v/>
      </c>
      <c r="L156" s="62" t="n">
        <v>1815466.54</v>
      </c>
    </row>
    <row r="157" customFormat="1" s="44">
      <c r="A157" s="86" t="inlineStr">
        <is>
          <t>ЗТЗ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>
        <v/>
      </c>
      <c r="E157" s="194" t="inlineStr">
        <is>
          <t>П-11/17</t>
        </is>
      </c>
      <c r="F157" s="197" t="n">
        <v/>
      </c>
      <c r="G157" s="61" t="n">
        <v>2432292</v>
      </c>
      <c r="H157" s="59" t="n">
        <v/>
      </c>
      <c r="I157" s="59" t="inlineStr">
        <is>
          <t>27.04.2023</t>
        </is>
      </c>
      <c r="J157" s="191" t="n">
        <v>2432292</v>
      </c>
      <c r="K157" s="191" t="n">
        <v/>
      </c>
      <c r="L157" s="62" t="n">
        <v>2432292</v>
      </c>
    </row>
    <row r="158" customFormat="1" s="44">
      <c r="A158" s="86" t="inlineStr">
        <is>
          <t>НЛМК-Урал (Бывший НСММЗ)</t>
        </is>
      </c>
      <c r="B158" s="53" t="inlineStr">
        <is>
          <t>Оплата за металлопрокат</t>
        </is>
      </c>
      <c r="C158" s="52" t="inlineStr">
        <is>
          <t>Чернышова Светлана Эдуардовна</t>
        </is>
      </c>
      <c r="D158" s="193" t="n">
        <v/>
      </c>
      <c r="E158" s="194" t="inlineStr">
        <is>
          <t>14.106761.221</t>
        </is>
      </c>
      <c r="F158" s="197" t="n">
        <v/>
      </c>
      <c r="G158" s="61" t="n">
        <v>219500000</v>
      </c>
      <c r="H158" s="59" t="n">
        <v/>
      </c>
      <c r="I158" s="59" t="inlineStr">
        <is>
          <t>27.04.2023</t>
        </is>
      </c>
      <c r="J158" s="191" t="n">
        <v>219500000</v>
      </c>
      <c r="K158" s="191" t="n">
        <v/>
      </c>
      <c r="L158" s="62" t="n">
        <v>219500000</v>
      </c>
    </row>
    <row r="159" customFormat="1" s="44">
      <c r="A159" s="86" t="inlineStr">
        <is>
          <t>ВМЗ АО</t>
        </is>
      </c>
      <c r="B159" s="53" t="inlineStr">
        <is>
          <t>Оплата за металлопрокат</t>
        </is>
      </c>
      <c r="C159" s="52" t="inlineStr">
        <is>
          <t>Чернышова Светлана Эдуардовна</t>
        </is>
      </c>
      <c r="D159" s="193" t="n">
        <v/>
      </c>
      <c r="E159" s="194" t="inlineStr">
        <is>
          <t>7871020</t>
        </is>
      </c>
      <c r="F159" s="197" t="n">
        <v/>
      </c>
      <c r="G159" s="61" t="n">
        <v>1426901.12</v>
      </c>
      <c r="H159" s="59" t="n">
        <v/>
      </c>
      <c r="I159" s="59" t="inlineStr">
        <is>
          <t>27.04.2023</t>
        </is>
      </c>
      <c r="J159" s="191" t="n">
        <v>1426901.12</v>
      </c>
      <c r="K159" s="191" t="n">
        <v/>
      </c>
      <c r="L159" s="62" t="n">
        <v>1426901.12</v>
      </c>
    </row>
    <row r="160" customFormat="1" s="44">
      <c r="A160" s="86" t="inlineStr">
        <is>
          <t>ВМЗ АО</t>
        </is>
      </c>
      <c r="B160" s="53" t="inlineStr">
        <is>
          <t>Оплата за металлопрокат</t>
        </is>
      </c>
      <c r="C160" s="52" t="inlineStr">
        <is>
          <t>Чернышова Светлана Эдуардовна</t>
        </is>
      </c>
      <c r="D160" s="193" t="n">
        <v/>
      </c>
      <c r="E160" s="194" t="inlineStr">
        <is>
          <t>7851117</t>
        </is>
      </c>
      <c r="F160" s="197" t="n">
        <v/>
      </c>
      <c r="G160" s="61" t="n">
        <v>5512103.94</v>
      </c>
      <c r="H160" s="59" t="n">
        <v/>
      </c>
      <c r="I160" s="59" t="inlineStr">
        <is>
          <t>27.04.2023</t>
        </is>
      </c>
      <c r="J160" s="191" t="n">
        <v>5512103.94</v>
      </c>
      <c r="K160" s="191" t="n">
        <v/>
      </c>
      <c r="L160" s="62" t="n">
        <v>5512103.94</v>
      </c>
    </row>
    <row r="161" customFormat="1" s="44">
      <c r="A161" s="86" t="inlineStr">
        <is>
          <t>Лидер-М МСК</t>
        </is>
      </c>
      <c r="B161" s="53" t="inlineStr">
        <is>
          <t>Оплата за металлопрокат</t>
        </is>
      </c>
      <c r="C161" s="52" t="inlineStr">
        <is>
          <t>Чернышова Светлана Эдуардовна</t>
        </is>
      </c>
      <c r="D161" s="193" t="n">
        <v/>
      </c>
      <c r="E161" s="194" t="inlineStr">
        <is>
          <t>296-10/13</t>
        </is>
      </c>
      <c r="F161" s="197" t="n">
        <v/>
      </c>
      <c r="G161" s="61" t="n">
        <v>3350100</v>
      </c>
      <c r="H161" s="59" t="n">
        <v/>
      </c>
      <c r="I161" s="59" t="inlineStr">
        <is>
          <t>27.04.2023</t>
        </is>
      </c>
      <c r="J161" s="191" t="n">
        <v>3350100</v>
      </c>
      <c r="K161" s="191" t="n">
        <v/>
      </c>
      <c r="L161" s="62" t="n">
        <v>3350100</v>
      </c>
    </row>
    <row r="162" customFormat="1" s="44">
      <c r="A162" s="86" t="inlineStr">
        <is>
          <t>КТЗ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>
        <v/>
      </c>
      <c r="E162" s="194" t="inlineStr">
        <is>
          <t>485/11-П</t>
        </is>
      </c>
      <c r="F162" s="197" t="n">
        <v/>
      </c>
      <c r="G162" s="61" t="n">
        <v>1289700</v>
      </c>
      <c r="H162" s="59" t="n">
        <v/>
      </c>
      <c r="I162" s="59" t="inlineStr">
        <is>
          <t>27.04.2023</t>
        </is>
      </c>
      <c r="J162" s="191" t="n">
        <v>1289700</v>
      </c>
      <c r="K162" s="191" t="n">
        <v/>
      </c>
      <c r="L162" s="62" t="n">
        <v>1289700</v>
      </c>
    </row>
    <row r="163" customFormat="1" s="44">
      <c r="A163" s="86" t="inlineStr">
        <is>
          <t>СОЮЗМЕТАЛЛСЕРВИС ООО</t>
        </is>
      </c>
      <c r="B163" s="53" t="inlineStr">
        <is>
          <t>Оплата за металлопрокат</t>
        </is>
      </c>
      <c r="C163" s="52" t="inlineStr">
        <is>
          <t>Чернышова Светлана Эдуардовна</t>
        </is>
      </c>
      <c r="D163" s="193" t="n">
        <v/>
      </c>
      <c r="E163" s="194" t="inlineStr">
        <is>
          <t>2М</t>
        </is>
      </c>
      <c r="F163" s="197" t="n">
        <v/>
      </c>
      <c r="G163" s="61" t="n">
        <v>9434000</v>
      </c>
      <c r="H163" s="59" t="n">
        <v/>
      </c>
      <c r="I163" s="59" t="inlineStr">
        <is>
          <t>27.04.2023</t>
        </is>
      </c>
      <c r="J163" s="191" t="n">
        <v>9434000</v>
      </c>
      <c r="K163" s="191" t="n">
        <v/>
      </c>
      <c r="L163" s="62" t="n">
        <v>9434000</v>
      </c>
    </row>
    <row r="164" customFormat="1" s="44">
      <c r="A164" s="86" t="inlineStr">
        <is>
          <t>ТД ТМК АО</t>
        </is>
      </c>
      <c r="B164" s="53" t="inlineStr">
        <is>
          <t>Оплата за металлопрокат</t>
        </is>
      </c>
      <c r="C164" s="52" t="inlineStr">
        <is>
          <t>Чернышова Светлана Эдуардовна</t>
        </is>
      </c>
      <c r="D164" s="193" t="n">
        <v/>
      </c>
      <c r="E164" s="194" t="inlineStr">
        <is>
          <t>1069</t>
        </is>
      </c>
      <c r="F164" s="197" t="n">
        <v/>
      </c>
      <c r="G164" s="61" t="n">
        <v>5950443</v>
      </c>
      <c r="H164" s="59" t="n">
        <v/>
      </c>
      <c r="I164" s="59" t="inlineStr">
        <is>
          <t>27.04.2023</t>
        </is>
      </c>
      <c r="J164" s="191" t="n">
        <v>5950443</v>
      </c>
      <c r="K164" s="191" t="n">
        <v/>
      </c>
      <c r="L164" s="62" t="n">
        <v>5950443</v>
      </c>
    </row>
    <row r="165" customFormat="1" s="44">
      <c r="A165" s="86" t="inlineStr">
        <is>
          <t>Филиал АО "ВМЗ" г.Альметьевск</t>
        </is>
      </c>
      <c r="B165" s="53" t="inlineStr">
        <is>
          <t>Оплата за металлопрокат</t>
        </is>
      </c>
      <c r="C165" s="52" t="inlineStr">
        <is>
          <t>Чернышова Светлана Эдуардовна</t>
        </is>
      </c>
      <c r="D165" s="193" t="n">
        <v/>
      </c>
      <c r="E165" s="194" t="inlineStr">
        <is>
          <t>861639</t>
        </is>
      </c>
      <c r="F165" s="197" t="n">
        <v/>
      </c>
      <c r="G165" s="61" t="n">
        <v>1420210.11</v>
      </c>
      <c r="H165" s="59" t="n">
        <v/>
      </c>
      <c r="I165" s="59" t="inlineStr">
        <is>
          <t>27.04.2023</t>
        </is>
      </c>
      <c r="J165" s="191" t="n">
        <v>1420210.11</v>
      </c>
      <c r="K165" s="191" t="n">
        <v/>
      </c>
      <c r="L165" s="62" t="n">
        <v>1420210.11</v>
      </c>
    </row>
    <row r="166" customFormat="1" s="44">
      <c r="A166" s="86" t="inlineStr">
        <is>
          <t>Ашинский метзавод</t>
        </is>
      </c>
      <c r="B166" s="53" t="inlineStr">
        <is>
          <t>Оплата за металлопрокат</t>
        </is>
      </c>
      <c r="C166" s="52" t="inlineStr">
        <is>
          <t>Чернышова Светлана Эдуардовна</t>
        </is>
      </c>
      <c r="D166" s="193" t="n">
        <v/>
      </c>
      <c r="E166" s="194" t="inlineStr">
        <is>
          <t>3125/2017</t>
        </is>
      </c>
      <c r="F166" s="197" t="n">
        <v/>
      </c>
      <c r="G166" s="61" t="n">
        <v>5595094.08</v>
      </c>
      <c r="H166" s="59" t="n">
        <v/>
      </c>
      <c r="I166" s="59" t="inlineStr">
        <is>
          <t>27.04.2023</t>
        </is>
      </c>
      <c r="J166" s="191" t="n">
        <v>5595094.08</v>
      </c>
      <c r="K166" s="191" t="n">
        <v/>
      </c>
      <c r="L166" s="62" t="n">
        <v>5595094.08</v>
      </c>
    </row>
    <row r="167" ht="61.2" customFormat="1" customHeight="1" s="44">
      <c r="A167" s="86" t="inlineStr">
        <is>
          <t>ООО "СБЕРБАНК ФАКТОРИНГ"</t>
        </is>
      </c>
      <c r="B167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67" s="52" t="inlineStr">
        <is>
          <t>Чернышова Светлана Эдуардовна</t>
        </is>
      </c>
      <c r="D167" s="193" t="n">
        <v/>
      </c>
      <c r="E167" s="194" t="inlineStr">
        <is>
          <t>Договор 643/00186217-62280 от 15.12.2015</t>
        </is>
      </c>
      <c r="F167" s="197" t="n">
        <v/>
      </c>
      <c r="G167" s="61" t="n">
        <v>827759.65</v>
      </c>
      <c r="H167" s="59" t="n">
        <v/>
      </c>
      <c r="I167" s="59" t="inlineStr">
        <is>
          <t>27.04.2023</t>
        </is>
      </c>
      <c r="J167" s="191" t="n">
        <v>827759.65</v>
      </c>
      <c r="K167" s="191" t="n">
        <v/>
      </c>
      <c r="L167" s="62" t="n">
        <v>827759.65</v>
      </c>
    </row>
    <row r="168" ht="61.2" customFormat="1" customHeight="1" s="44">
      <c r="A168" s="86" t="inlineStr">
        <is>
          <t>НЛМК</t>
        </is>
      </c>
      <c r="B168" s="53" t="inlineStr">
        <is>
          <t>Оплата за металлопрокат</t>
        </is>
      </c>
      <c r="C168" s="52" t="inlineStr">
        <is>
          <t>Чернышова Светлана Эдуардовна</t>
        </is>
      </c>
      <c r="D168" s="193" t="n">
        <v/>
      </c>
      <c r="E168" s="194" t="inlineStr">
        <is>
          <t>В107581-18</t>
        </is>
      </c>
      <c r="F168" s="197" t="n">
        <v/>
      </c>
      <c r="G168" s="61" t="n">
        <v>5739492.08</v>
      </c>
      <c r="H168" s="59" t="n">
        <v/>
      </c>
      <c r="I168" s="59" t="inlineStr">
        <is>
          <t>27.04.2023</t>
        </is>
      </c>
      <c r="J168" s="191" t="n">
        <v>5739492.08</v>
      </c>
      <c r="K168" s="191" t="n">
        <v/>
      </c>
      <c r="L168" s="62" t="n">
        <v>5739492.08</v>
      </c>
    </row>
    <row r="169" ht="61.2" customFormat="1" customHeight="1" s="44">
      <c r="A169" s="86" t="inlineStr">
        <is>
          <t>Стальные Решения</t>
        </is>
      </c>
      <c r="B169" s="53" t="inlineStr">
        <is>
          <t>Оплата за металлопрокат</t>
        </is>
      </c>
      <c r="C169" s="52" t="inlineStr">
        <is>
          <t>Чернышова Светлана Эдуардовна</t>
        </is>
      </c>
      <c r="D169" s="193" t="n">
        <v/>
      </c>
      <c r="E169" s="194" t="inlineStr">
        <is>
          <t>03-000302/1406</t>
        </is>
      </c>
      <c r="F169" s="197" t="n">
        <v/>
      </c>
      <c r="G169" s="61" t="n">
        <v>2600000</v>
      </c>
      <c r="H169" s="59" t="n">
        <v/>
      </c>
      <c r="I169" s="59" t="inlineStr">
        <is>
          <t>28.04.2023</t>
        </is>
      </c>
      <c r="J169" s="191" t="n">
        <v>2600000</v>
      </c>
      <c r="K169" s="191" t="n">
        <v/>
      </c>
      <c r="L169" s="62" t="n">
        <v>2600000</v>
      </c>
    </row>
    <row r="170" ht="61.2" customFormat="1" customHeight="1" s="44">
      <c r="A170" s="86" t="inlineStr">
        <is>
          <t>МЗ БАЛАКОВО АО</t>
        </is>
      </c>
      <c r="B170" s="53" t="inlineStr">
        <is>
          <t>Оплата за металлопрокат</t>
        </is>
      </c>
      <c r="C170" s="52" t="inlineStr">
        <is>
          <t>Чернышова Светлана Эдуардовна</t>
        </is>
      </c>
      <c r="D170" s="193" t="n">
        <v/>
      </c>
      <c r="E170" s="194" t="inlineStr">
        <is>
          <t>21-09-0809</t>
        </is>
      </c>
      <c r="F170" s="197" t="n">
        <v/>
      </c>
      <c r="G170" s="61" t="n">
        <v>20000000</v>
      </c>
      <c r="H170" s="59" t="n">
        <v/>
      </c>
      <c r="I170" s="59" t="inlineStr">
        <is>
          <t>28.04.2023</t>
        </is>
      </c>
      <c r="J170" s="191" t="n">
        <v>20000000</v>
      </c>
      <c r="K170" s="191" t="n">
        <v/>
      </c>
      <c r="L170" s="62" t="n">
        <v>20000000</v>
      </c>
    </row>
    <row r="171" ht="61.2" customFormat="1" customHeight="1" s="44">
      <c r="A171" s="86" t="inlineStr">
        <is>
          <t>НЛМК-Урал (Бывший НСММЗ)</t>
        </is>
      </c>
      <c r="B171" s="53" t="inlineStr">
        <is>
          <t>Оплата за металлопрокат</t>
        </is>
      </c>
      <c r="C171" s="52" t="inlineStr">
        <is>
          <t>Чернышова Светлана Эдуардовна</t>
        </is>
      </c>
      <c r="D171" s="193" t="n">
        <v/>
      </c>
      <c r="E171" s="194" t="inlineStr">
        <is>
          <t>14.106761.221</t>
        </is>
      </c>
      <c r="F171" s="197" t="n">
        <v/>
      </c>
      <c r="G171" s="61" t="n">
        <v>18000000</v>
      </c>
      <c r="H171" s="59" t="n">
        <v/>
      </c>
      <c r="I171" s="59" t="inlineStr">
        <is>
          <t>28.04.2023</t>
        </is>
      </c>
      <c r="J171" s="191" t="n">
        <v>18000000</v>
      </c>
      <c r="K171" s="191" t="n">
        <v/>
      </c>
      <c r="L171" s="62" t="n">
        <v>18000000</v>
      </c>
    </row>
    <row r="172" ht="61.2" customFormat="1" customHeight="1" s="44">
      <c r="A172" s="86" t="inlineStr">
        <is>
          <t>Антикор Полимер</t>
        </is>
      </c>
      <c r="B172" s="53" t="inlineStr">
        <is>
          <t>Оплата за металлопрокат</t>
        </is>
      </c>
      <c r="C172" s="52" t="inlineStr">
        <is>
          <t>Чернышова Светлана Эдуардовна</t>
        </is>
      </c>
      <c r="D172" s="193" t="n">
        <v/>
      </c>
      <c r="E172" s="194" t="inlineStr">
        <is>
          <t>041</t>
        </is>
      </c>
      <c r="F172" s="197" t="n">
        <v/>
      </c>
      <c r="G172" s="61" t="n">
        <v>1498827.1</v>
      </c>
      <c r="H172" s="59" t="n">
        <v/>
      </c>
      <c r="I172" s="59" t="inlineStr">
        <is>
          <t>28.04.2023</t>
        </is>
      </c>
      <c r="J172" s="191" t="n">
        <v>1498827.1</v>
      </c>
      <c r="K172" s="191" t="n">
        <v/>
      </c>
      <c r="L172" s="62" t="n">
        <v>1498827.1</v>
      </c>
    </row>
    <row r="173" ht="61.2" customFormat="1" customHeight="1" s="44">
      <c r="A173" s="86" t="inlineStr">
        <is>
          <t>Антикор Полимер</t>
        </is>
      </c>
      <c r="B173" s="53" t="inlineStr">
        <is>
          <t>Оплата за металлопрокат</t>
        </is>
      </c>
      <c r="C173" s="52" t="inlineStr">
        <is>
          <t>Чернышова Светлана Эдуардовна</t>
        </is>
      </c>
      <c r="D173" s="193" t="n">
        <v/>
      </c>
      <c r="E173" s="194" t="inlineStr">
        <is>
          <t>190-07-УИ</t>
        </is>
      </c>
      <c r="F173" s="197" t="n">
        <v/>
      </c>
      <c r="G173" s="61" t="n">
        <v>2265140.9</v>
      </c>
      <c r="H173" s="59" t="n">
        <v/>
      </c>
      <c r="I173" s="59" t="inlineStr">
        <is>
          <t>28.04.2023</t>
        </is>
      </c>
      <c r="J173" s="191" t="n">
        <v>2265140.9</v>
      </c>
      <c r="K173" s="191" t="n">
        <v/>
      </c>
      <c r="L173" s="62" t="n">
        <v>2265140.9</v>
      </c>
    </row>
    <row r="174" ht="61.2" customFormat="1" customHeight="1" s="44">
      <c r="A174" s="86" t="inlineStr">
        <is>
          <t>Ашинский метзавод</t>
        </is>
      </c>
      <c r="B174" s="53" t="inlineStr">
        <is>
          <t>Оплата за металлопрокат</t>
        </is>
      </c>
      <c r="C174" s="52" t="inlineStr">
        <is>
          <t>Чернышова Светлана Эдуардовна</t>
        </is>
      </c>
      <c r="D174" s="193" t="n">
        <v/>
      </c>
      <c r="E174" s="194" t="inlineStr">
        <is>
          <t>3125/2017</t>
        </is>
      </c>
      <c r="F174" s="197" t="n">
        <v/>
      </c>
      <c r="G174" s="61" t="n">
        <v>27858288</v>
      </c>
      <c r="H174" s="59" t="n">
        <v/>
      </c>
      <c r="I174" s="59" t="inlineStr">
        <is>
          <t>28.04.2023</t>
        </is>
      </c>
      <c r="J174" s="191" t="n">
        <v>27858288</v>
      </c>
      <c r="K174" s="191" t="n">
        <v/>
      </c>
      <c r="L174" s="62" t="n">
        <v>27858288</v>
      </c>
    </row>
    <row r="175" ht="61.2" customFormat="1" customHeight="1" s="44">
      <c r="A175" s="86" t="inlineStr">
        <is>
          <t>Лидер-М МСК</t>
        </is>
      </c>
      <c r="B175" s="53" t="inlineStr">
        <is>
          <t>Оплата за металлопрокат</t>
        </is>
      </c>
      <c r="C175" s="52" t="inlineStr">
        <is>
          <t>Чернышова Светлана Эдуардовна</t>
        </is>
      </c>
      <c r="D175" s="193" t="n">
        <v/>
      </c>
      <c r="E175" s="194" t="inlineStr">
        <is>
          <t>296-10/13</t>
        </is>
      </c>
      <c r="F175" s="197" t="n">
        <v/>
      </c>
      <c r="G175" s="61" t="n">
        <v>3100500</v>
      </c>
      <c r="H175" s="59" t="n">
        <v/>
      </c>
      <c r="I175" s="59" t="inlineStr">
        <is>
          <t>28.04.2023</t>
        </is>
      </c>
      <c r="J175" s="191" t="n">
        <v>3100500</v>
      </c>
      <c r="K175" s="191" t="n">
        <v/>
      </c>
      <c r="L175" s="62" t="n">
        <v>3100500</v>
      </c>
    </row>
    <row r="176" ht="61.2" customFormat="1" customHeight="1" s="44">
      <c r="A176" s="52" t="inlineStr">
        <is>
          <t>МК Промстройметалл Трейд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>
        <v/>
      </c>
      <c r="E176" s="194" t="inlineStr">
        <is>
          <t>8-Р</t>
        </is>
      </c>
      <c r="F176" s="197" t="n">
        <v/>
      </c>
      <c r="G176" s="57" t="n">
        <v>3094118.2</v>
      </c>
      <c r="H176" s="59" t="n">
        <v/>
      </c>
      <c r="I176" s="59" t="inlineStr">
        <is>
          <t>28.04.2023</t>
        </is>
      </c>
      <c r="J176" s="191" t="n">
        <v>3094118.2</v>
      </c>
      <c r="K176" s="191" t="n">
        <v/>
      </c>
      <c r="L176" s="62" t="n">
        <v>3094118.2</v>
      </c>
    </row>
    <row r="177" ht="61.2" customFormat="1" customHeight="1" s="44">
      <c r="A177" s="52" t="inlineStr">
        <is>
          <t>НЛМК</t>
        </is>
      </c>
      <c r="B177" s="53" t="inlineStr">
        <is>
          <t>Оплата за металлопрокат</t>
        </is>
      </c>
      <c r="C177" s="52" t="inlineStr">
        <is>
          <t>Чернышова Светлана Эдуардовна</t>
        </is>
      </c>
      <c r="D177" s="193" t="n">
        <v/>
      </c>
      <c r="E177" s="194" t="inlineStr">
        <is>
          <t>В107581-18</t>
        </is>
      </c>
      <c r="F177" s="197" t="n">
        <v/>
      </c>
      <c r="G177" s="57" t="n">
        <v>13340217.61</v>
      </c>
      <c r="H177" s="59" t="n">
        <v/>
      </c>
      <c r="I177" s="59" t="inlineStr">
        <is>
          <t>28.04.2023</t>
        </is>
      </c>
      <c r="J177" s="191" t="n">
        <v>13340217.61</v>
      </c>
      <c r="K177" s="191" t="n">
        <v/>
      </c>
      <c r="L177" s="62" t="n">
        <v>13340217.61</v>
      </c>
    </row>
    <row r="178" customFormat="1" s="44">
      <c r="A178" s="52" t="inlineStr">
        <is>
          <t>НЛМК-Калуга</t>
        </is>
      </c>
      <c r="B178" s="53" t="inlineStr">
        <is>
          <t>Оплата за металлопрокат</t>
        </is>
      </c>
      <c r="C178" s="52" t="inlineStr">
        <is>
          <t>Чернышова Светлана Эдуардовна</t>
        </is>
      </c>
      <c r="D178" s="193" t="n">
        <v/>
      </c>
      <c r="E178" s="194" t="inlineStr">
        <is>
          <t>14.106761.221</t>
        </is>
      </c>
      <c r="F178" s="197" t="n">
        <v/>
      </c>
      <c r="G178" s="57" t="n">
        <v>22000000</v>
      </c>
      <c r="H178" s="59" t="n">
        <v/>
      </c>
      <c r="I178" s="59" t="inlineStr">
        <is>
          <t>28.04.2023</t>
        </is>
      </c>
      <c r="J178" s="191" t="n">
        <v>22000000</v>
      </c>
      <c r="K178" s="191" t="n">
        <v/>
      </c>
      <c r="L178" s="62" t="n">
        <v>22000000</v>
      </c>
    </row>
    <row r="179" customFormat="1" s="44">
      <c r="A179" s="52" t="inlineStr">
        <is>
          <t>Сиверский метизный завод</t>
        </is>
      </c>
      <c r="B179" s="53" t="inlineStr">
        <is>
          <t>Оплата за металлопрокат</t>
        </is>
      </c>
      <c r="C179" s="52" t="inlineStr">
        <is>
          <t>Чернышова Светлана Эдуардовна</t>
        </is>
      </c>
      <c r="D179" s="193" t="n">
        <v/>
      </c>
      <c r="E179" s="194" t="inlineStr">
        <is>
          <t>117/1</t>
        </is>
      </c>
      <c r="F179" s="197" t="n">
        <v/>
      </c>
      <c r="G179" s="57" t="n">
        <v>4888000</v>
      </c>
      <c r="H179" s="59" t="n">
        <v/>
      </c>
      <c r="I179" s="59" t="inlineStr">
        <is>
          <t>28.04.2023</t>
        </is>
      </c>
      <c r="J179" s="191" t="n">
        <v>4888000</v>
      </c>
      <c r="K179" s="191" t="n">
        <v/>
      </c>
      <c r="L179" s="62" t="n">
        <v>4888000</v>
      </c>
    </row>
    <row r="180" customFormat="1" s="44">
      <c r="A180" s="52" t="inlineStr">
        <is>
          <t>СОЮЗМЕТАЛЛСЕРВИС ООО</t>
        </is>
      </c>
      <c r="B180" s="53" t="inlineStr">
        <is>
          <t>Оплата за металлопрокат</t>
        </is>
      </c>
      <c r="C180" s="52" t="inlineStr">
        <is>
          <t>Чернышова Светлана Эдуардовна</t>
        </is>
      </c>
      <c r="D180" s="193" t="n">
        <v/>
      </c>
      <c r="E180" s="194" t="inlineStr">
        <is>
          <t>2М</t>
        </is>
      </c>
      <c r="F180" s="197" t="n">
        <v/>
      </c>
      <c r="G180" s="57" t="n">
        <v>25816800</v>
      </c>
      <c r="H180" s="59" t="n">
        <v/>
      </c>
      <c r="I180" s="59" t="inlineStr">
        <is>
          <t>28.04.2023</t>
        </is>
      </c>
      <c r="J180" s="191" t="n">
        <v>25816800</v>
      </c>
      <c r="K180" s="191" t="n">
        <v/>
      </c>
      <c r="L180" s="62" t="n">
        <v>25816800</v>
      </c>
    </row>
    <row r="181" customFormat="1" s="44">
      <c r="A181" s="52" t="inlineStr">
        <is>
          <t>ТК Новосталь-М</t>
        </is>
      </c>
      <c r="B181" s="53" t="inlineStr">
        <is>
          <t>Оплата за металлопрокат</t>
        </is>
      </c>
      <c r="C181" s="52" t="inlineStr">
        <is>
          <t>Чернышова Светлана Эдуардовна</t>
        </is>
      </c>
      <c r="D181" s="193" t="n">
        <v/>
      </c>
      <c r="E181" s="194" t="inlineStr">
        <is>
          <t>П-0061 от 27.01.2023г.</t>
        </is>
      </c>
      <c r="F181" s="197" t="n">
        <v/>
      </c>
      <c r="G181" s="57" t="n">
        <v>20000000</v>
      </c>
      <c r="H181" s="59" t="n">
        <v/>
      </c>
      <c r="I181" s="59" t="inlineStr">
        <is>
          <t>28.04.2023</t>
        </is>
      </c>
      <c r="J181" s="191" t="n">
        <v>20000000</v>
      </c>
      <c r="K181" s="191" t="n">
        <v/>
      </c>
      <c r="L181" s="62" t="n">
        <v>20000000</v>
      </c>
    </row>
    <row r="182" customFormat="1" s="44">
      <c r="A182" s="52" t="inlineStr">
        <is>
          <t>Форт</t>
        </is>
      </c>
      <c r="B182" s="53" t="inlineStr">
        <is>
          <t>Оплата за металлопрокат</t>
        </is>
      </c>
      <c r="C182" s="52" t="inlineStr">
        <is>
          <t>Чернышова Светлана Эдуардовна</t>
        </is>
      </c>
      <c r="D182" s="193" t="n">
        <v/>
      </c>
      <c r="E182" s="194" t="inlineStr">
        <is>
          <t>24Ф</t>
        </is>
      </c>
      <c r="F182" s="197" t="n">
        <v/>
      </c>
      <c r="G182" s="57" t="n">
        <v>27036800</v>
      </c>
      <c r="H182" s="59" t="n">
        <v/>
      </c>
      <c r="I182" s="59" t="inlineStr">
        <is>
          <t>28.04.2023</t>
        </is>
      </c>
      <c r="J182" s="191" t="n">
        <v>27036800</v>
      </c>
      <c r="K182" s="191" t="n">
        <v/>
      </c>
      <c r="L182" s="62" t="n">
        <v>27036800</v>
      </c>
    </row>
    <row r="183" customFormat="1" s="44">
      <c r="A183" s="52" t="inlineStr">
        <is>
          <t>ООО "СБЕРБАНК ФАКТОРИНГ"</t>
        </is>
      </c>
      <c r="B183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83" s="52" t="inlineStr">
        <is>
          <t>Чернышова Светлана Эдуардовна</t>
        </is>
      </c>
      <c r="D183" s="193" t="n">
        <v/>
      </c>
      <c r="E183" s="194" t="inlineStr">
        <is>
          <t>Договор 643/00186217-72268 от 24.01.2017</t>
        </is>
      </c>
      <c r="F183" s="197" t="n">
        <v/>
      </c>
      <c r="G183" s="57" t="n">
        <v>3064810.8</v>
      </c>
      <c r="H183" s="59" t="n">
        <v/>
      </c>
      <c r="I183" s="59" t="inlineStr">
        <is>
          <t>28.04.2023</t>
        </is>
      </c>
      <c r="J183" s="191" t="n">
        <v>3064810.8</v>
      </c>
      <c r="K183" s="191" t="n">
        <v/>
      </c>
      <c r="L183" s="62" t="n">
        <v>3064810.8</v>
      </c>
    </row>
    <row r="184" customFormat="1" s="44">
      <c r="A184" s="52" t="inlineStr">
        <is>
          <t>ООО "СБЕРБАНК ФАКТОРИНГ"</t>
        </is>
      </c>
      <c r="B184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84" s="52" t="inlineStr">
        <is>
          <t>Чернышова Светлана Эдуардовна</t>
        </is>
      </c>
      <c r="D184" s="193" t="n">
        <v/>
      </c>
      <c r="E184" s="194" t="inlineStr">
        <is>
          <t>Договор 643/00186217-72268 от 24.01.2017</t>
        </is>
      </c>
      <c r="F184" s="197" t="n">
        <v/>
      </c>
      <c r="G184" s="57" t="n">
        <v>1313754.29</v>
      </c>
      <c r="H184" s="59" t="n">
        <v/>
      </c>
      <c r="I184" s="59" t="inlineStr">
        <is>
          <t>28.04.2023</t>
        </is>
      </c>
      <c r="J184" s="191" t="n">
        <v>1313754.29</v>
      </c>
      <c r="K184" s="191" t="n">
        <v/>
      </c>
      <c r="L184" s="62" t="n">
        <v>1313754.29</v>
      </c>
    </row>
    <row r="185" customFormat="1" s="44">
      <c r="A185" s="52" t="inlineStr"/>
      <c r="B185" s="53" t="inlineStr"/>
      <c r="C185" s="52" t="inlineStr"/>
      <c r="D185" s="193" t="inlineStr"/>
      <c r="E185" s="194" t="inlineStr"/>
      <c r="F185" s="197" t="inlineStr"/>
      <c r="G185" s="57" t="inlineStr"/>
      <c r="H185" s="59" t="inlineStr"/>
      <c r="I185" s="59" t="inlineStr"/>
      <c r="J185" s="191" t="inlineStr"/>
      <c r="K185" s="191" t="inlineStr"/>
      <c r="L185" s="62" t="inlineStr"/>
    </row>
    <row r="186" customFormat="1" s="44">
      <c r="A186" s="52" t="inlineStr"/>
      <c r="B186" s="53" t="inlineStr"/>
      <c r="C186" s="52" t="inlineStr"/>
      <c r="D186" s="193" t="inlineStr"/>
      <c r="E186" s="194" t="inlineStr"/>
      <c r="F186" s="197" t="inlineStr"/>
      <c r="G186" s="57" t="inlineStr"/>
      <c r="H186" s="59" t="inlineStr"/>
      <c r="I186" s="59" t="inlineStr"/>
      <c r="J186" s="191" t="inlineStr"/>
      <c r="K186" s="191" t="inlineStr"/>
      <c r="L186" s="62" t="inlineStr"/>
    </row>
    <row r="187" customFormat="1" s="44">
      <c r="A187" s="52" t="inlineStr"/>
      <c r="B187" s="53" t="inlineStr"/>
      <c r="C187" s="52" t="inlineStr"/>
      <c r="D187" s="193" t="inlineStr"/>
      <c r="E187" s="194" t="inlineStr"/>
      <c r="F187" s="197" t="inlineStr"/>
      <c r="G187" s="57" t="inlineStr"/>
      <c r="H187" s="59" t="inlineStr"/>
      <c r="I187" s="59" t="inlineStr"/>
      <c r="J187" s="191" t="inlineStr"/>
      <c r="K187" s="191" t="inlineStr"/>
      <c r="L187" s="62" t="inlineStr"/>
    </row>
    <row r="188" customFormat="1" s="44">
      <c r="A188" s="52" t="inlineStr"/>
      <c r="B188" s="53" t="inlineStr"/>
      <c r="C188" s="52" t="inlineStr"/>
      <c r="D188" s="193" t="inlineStr"/>
      <c r="E188" s="194" t="inlineStr"/>
      <c r="F188" s="197" t="inlineStr"/>
      <c r="G188" s="57" t="inlineStr"/>
      <c r="H188" s="59" t="inlineStr"/>
      <c r="I188" s="59" t="inlineStr"/>
      <c r="J188" s="191" t="inlineStr"/>
      <c r="K188" s="191" t="inlineStr"/>
      <c r="L188" s="62" t="inlineStr"/>
    </row>
    <row r="189" ht="61.2" customFormat="1" customHeight="1" s="44">
      <c r="A189" s="52" t="inlineStr"/>
      <c r="B189" s="53" t="inlineStr"/>
      <c r="C189" s="52" t="inlineStr"/>
      <c r="D189" s="193" t="inlineStr"/>
      <c r="E189" s="194" t="inlineStr"/>
      <c r="F189" s="197" t="inlineStr"/>
      <c r="G189" s="57" t="inlineStr"/>
      <c r="H189" s="59" t="inlineStr"/>
      <c r="I189" s="59" t="inlineStr"/>
      <c r="J189" s="191" t="inlineStr"/>
      <c r="K189" s="191" t="inlineStr"/>
      <c r="L189" s="62" t="inlineStr"/>
    </row>
    <row r="190" customFormat="1" s="44">
      <c r="A190" s="52" t="inlineStr"/>
      <c r="B190" s="53" t="inlineStr"/>
      <c r="C190" s="52" t="inlineStr"/>
      <c r="D190" s="193" t="inlineStr"/>
      <c r="E190" s="194" t="inlineStr"/>
      <c r="F190" s="197" t="inlineStr"/>
      <c r="G190" s="57" t="inlineStr"/>
      <c r="H190" s="59" t="inlineStr"/>
      <c r="I190" s="59" t="inlineStr"/>
      <c r="J190" s="191" t="inlineStr"/>
      <c r="K190" s="191" t="inlineStr"/>
      <c r="L190" s="62" t="inlineStr"/>
    </row>
    <row r="191" customFormat="1" s="44">
      <c r="A191" s="52" t="inlineStr"/>
      <c r="B191" s="53" t="inlineStr"/>
      <c r="C191" s="52" t="inlineStr"/>
      <c r="D191" s="193" t="inlineStr"/>
      <c r="E191" s="194" t="inlineStr"/>
      <c r="F191" s="197" t="inlineStr"/>
      <c r="G191" s="57" t="inlineStr"/>
      <c r="H191" s="59" t="inlineStr"/>
      <c r="I191" s="59" t="inlineStr"/>
      <c r="J191" s="191" t="inlineStr"/>
      <c r="K191" s="191" t="inlineStr"/>
      <c r="L191" s="62" t="inlineStr"/>
    </row>
    <row r="192" customFormat="1" s="44">
      <c r="A192" s="52" t="inlineStr"/>
      <c r="B192" s="53" t="inlineStr"/>
      <c r="C192" s="52" t="inlineStr"/>
      <c r="D192" s="193" t="inlineStr"/>
      <c r="E192" s="194" t="inlineStr"/>
      <c r="F192" s="197" t="inlineStr"/>
      <c r="G192" s="57" t="inlineStr"/>
      <c r="H192" s="59" t="inlineStr"/>
      <c r="I192" s="59" t="inlineStr"/>
      <c r="J192" s="191" t="inlineStr"/>
      <c r="K192" s="191" t="inlineStr"/>
      <c r="L192" s="62" t="inlineStr"/>
    </row>
    <row r="193" customFormat="1" s="44">
      <c r="A193" s="52" t="inlineStr"/>
      <c r="B193" s="53" t="inlineStr"/>
      <c r="C193" s="52" t="inlineStr"/>
      <c r="D193" s="193" t="inlineStr"/>
      <c r="E193" s="194" t="inlineStr"/>
      <c r="F193" s="197" t="inlineStr"/>
      <c r="G193" s="57" t="inlineStr"/>
      <c r="H193" s="59" t="inlineStr"/>
      <c r="I193" s="59" t="inlineStr"/>
      <c r="J193" s="191" t="inlineStr"/>
      <c r="K193" s="191" t="inlineStr"/>
      <c r="L193" s="62" t="inlineStr"/>
    </row>
    <row r="194" customFormat="1" s="44">
      <c r="A194" s="52" t="inlineStr"/>
      <c r="B194" s="53" t="inlineStr"/>
      <c r="C194" s="52" t="inlineStr"/>
      <c r="D194" s="193" t="inlineStr"/>
      <c r="E194" s="194" t="inlineStr"/>
      <c r="F194" s="197" t="inlineStr"/>
      <c r="G194" s="57" t="inlineStr"/>
      <c r="H194" s="59" t="inlineStr"/>
      <c r="I194" s="59" t="inlineStr"/>
      <c r="J194" s="191" t="inlineStr"/>
      <c r="K194" s="191" t="inlineStr"/>
      <c r="L194" s="62" t="inlineStr"/>
    </row>
    <row r="195" customFormat="1" s="44">
      <c r="A195" s="52" t="inlineStr"/>
      <c r="B195" s="53" t="inlineStr"/>
      <c r="C195" s="52" t="inlineStr"/>
      <c r="D195" s="193" t="inlineStr"/>
      <c r="E195" s="194" t="inlineStr"/>
      <c r="F195" s="197" t="inlineStr"/>
      <c r="G195" s="57" t="inlineStr"/>
      <c r="H195" s="59" t="inlineStr"/>
      <c r="I195" s="59" t="inlineStr"/>
      <c r="J195" s="191" t="inlineStr"/>
      <c r="K195" s="191" t="inlineStr"/>
      <c r="L195" s="62" t="inlineStr"/>
    </row>
    <row r="196" customFormat="1" s="44">
      <c r="A196" s="52" t="inlineStr"/>
      <c r="B196" s="53" t="inlineStr"/>
      <c r="C196" s="52" t="inlineStr"/>
      <c r="D196" s="193" t="inlineStr"/>
      <c r="E196" s="194" t="inlineStr"/>
      <c r="F196" s="197" t="inlineStr"/>
      <c r="G196" s="57" t="inlineStr"/>
      <c r="H196" s="59" t="inlineStr"/>
      <c r="I196" s="59" t="inlineStr"/>
      <c r="J196" s="191" t="inlineStr"/>
      <c r="K196" s="191" t="inlineStr"/>
      <c r="L196" s="62" t="inlineStr"/>
    </row>
    <row r="197" customFormat="1" s="44">
      <c r="A197" s="52" t="inlineStr"/>
      <c r="B197" s="53" t="inlineStr"/>
      <c r="C197" s="52" t="inlineStr"/>
      <c r="D197" s="193" t="inlineStr"/>
      <c r="E197" s="194" t="inlineStr"/>
      <c r="F197" s="197" t="inlineStr"/>
      <c r="G197" s="57" t="inlineStr"/>
      <c r="H197" s="59" t="inlineStr"/>
      <c r="I197" s="59" t="inlineStr"/>
      <c r="J197" s="191" t="inlineStr"/>
      <c r="K197" s="191" t="inlineStr"/>
      <c r="L197" s="62" t="inlineStr"/>
    </row>
    <row r="198" customFormat="1" s="44">
      <c r="A198" s="52" t="inlineStr"/>
      <c r="B198" s="53" t="inlineStr"/>
      <c r="C198" s="52" t="inlineStr"/>
      <c r="D198" s="193" t="inlineStr"/>
      <c r="E198" s="194" t="inlineStr"/>
      <c r="F198" s="197" t="inlineStr"/>
      <c r="G198" s="57" t="inlineStr"/>
      <c r="H198" s="59" t="inlineStr"/>
      <c r="I198" s="59" t="inlineStr"/>
      <c r="J198" s="191" t="inlineStr"/>
      <c r="K198" s="191" t="inlineStr"/>
      <c r="L198" s="62" t="inlineStr"/>
    </row>
    <row r="199" customFormat="1" s="44">
      <c r="A199" s="52" t="inlineStr"/>
      <c r="B199" s="53" t="inlineStr"/>
      <c r="C199" s="52" t="inlineStr"/>
      <c r="D199" s="193" t="inlineStr"/>
      <c r="E199" s="194" t="inlineStr"/>
      <c r="F199" s="197" t="inlineStr"/>
      <c r="G199" s="57" t="inlineStr"/>
      <c r="H199" s="59" t="inlineStr"/>
      <c r="I199" s="59" t="inlineStr"/>
      <c r="J199" s="191" t="inlineStr"/>
      <c r="K199" s="191" t="inlineStr"/>
      <c r="L199" s="62" t="inlineStr"/>
    </row>
    <row r="200" customFormat="1" s="44">
      <c r="A200" s="52" t="inlineStr"/>
      <c r="B200" s="53" t="inlineStr"/>
      <c r="C200" s="52" t="inlineStr"/>
      <c r="D200" s="193" t="inlineStr"/>
      <c r="E200" s="194" t="inlineStr"/>
      <c r="F200" s="197" t="inlineStr"/>
      <c r="G200" s="57" t="inlineStr"/>
      <c r="H200" s="59" t="inlineStr"/>
      <c r="I200" s="59" t="inlineStr"/>
      <c r="J200" s="191" t="inlineStr"/>
      <c r="K200" s="191" t="inlineStr"/>
      <c r="L200" s="62" t="inlineStr"/>
    </row>
    <row r="201" ht="61.2" customFormat="1" customHeight="1" s="44">
      <c r="A201" s="52" t="inlineStr"/>
      <c r="B201" s="53" t="inlineStr"/>
      <c r="C201" s="52" t="inlineStr"/>
      <c r="D201" s="193" t="inlineStr"/>
      <c r="E201" s="194" t="inlineStr"/>
      <c r="F201" s="197" t="inlineStr"/>
      <c r="G201" s="57" t="inlineStr"/>
      <c r="H201" s="59" t="inlineStr"/>
      <c r="I201" s="59" t="inlineStr"/>
      <c r="J201" s="191" t="inlineStr"/>
      <c r="K201" s="191" t="inlineStr"/>
      <c r="L201" s="62" t="inlineStr"/>
    </row>
    <row r="202" ht="61.2" customFormat="1" customHeight="1" s="44">
      <c r="A202" s="52" t="inlineStr"/>
      <c r="B202" s="53" t="inlineStr"/>
      <c r="C202" s="52" t="inlineStr"/>
      <c r="D202" s="193" t="inlineStr"/>
      <c r="E202" s="194" t="inlineStr"/>
      <c r="F202" s="197" t="inlineStr"/>
      <c r="G202" s="57" t="inlineStr"/>
      <c r="H202" s="59" t="inlineStr"/>
      <c r="I202" s="59" t="inlineStr"/>
      <c r="J202" s="191" t="inlineStr"/>
      <c r="K202" s="191" t="inlineStr"/>
      <c r="L202" s="62" t="inlineStr"/>
    </row>
    <row r="203" customFormat="1" s="44">
      <c r="A203" s="52" t="inlineStr"/>
      <c r="B203" s="53" t="inlineStr"/>
      <c r="C203" s="52" t="inlineStr"/>
      <c r="D203" s="193" t="inlineStr"/>
      <c r="E203" s="194" t="inlineStr"/>
      <c r="F203" s="197" t="inlineStr"/>
      <c r="G203" s="57" t="inlineStr"/>
      <c r="H203" s="59" t="inlineStr"/>
      <c r="I203" s="59" t="inlineStr"/>
      <c r="J203" s="191" t="inlineStr"/>
      <c r="K203" s="191" t="inlineStr"/>
      <c r="L203" s="62" t="inlineStr"/>
    </row>
    <row r="204" customFormat="1" s="44">
      <c r="A204" s="52" t="inlineStr"/>
      <c r="B204" s="53" t="inlineStr"/>
      <c r="C204" s="52" t="inlineStr"/>
      <c r="D204" s="193" t="inlineStr"/>
      <c r="E204" s="194" t="inlineStr"/>
      <c r="F204" s="197" t="inlineStr"/>
      <c r="G204" s="57" t="inlineStr"/>
      <c r="H204" s="59" t="inlineStr"/>
      <c r="I204" s="59" t="inlineStr"/>
      <c r="J204" s="191" t="inlineStr"/>
      <c r="K204" s="191" t="inlineStr"/>
      <c r="L204" s="62" t="inlineStr"/>
    </row>
    <row r="205" customFormat="1" s="44">
      <c r="A205" s="52" t="inlineStr"/>
      <c r="B205" s="53" t="inlineStr"/>
      <c r="C205" s="52" t="inlineStr"/>
      <c r="D205" s="193" t="inlineStr"/>
      <c r="E205" s="194" t="inlineStr"/>
      <c r="F205" s="197" t="inlineStr"/>
      <c r="G205" s="57" t="inlineStr"/>
      <c r="H205" s="59" t="inlineStr"/>
      <c r="I205" s="59" t="inlineStr"/>
      <c r="J205" s="191" t="inlineStr"/>
      <c r="K205" s="191" t="inlineStr"/>
      <c r="L205" s="62" t="inlineStr"/>
    </row>
    <row r="206" customFormat="1" s="44">
      <c r="A206" s="52" t="inlineStr"/>
      <c r="B206" s="53" t="inlineStr"/>
      <c r="C206" s="52" t="inlineStr"/>
      <c r="D206" s="193" t="inlineStr"/>
      <c r="E206" s="194" t="inlineStr"/>
      <c r="F206" s="197" t="inlineStr"/>
      <c r="G206" s="57" t="inlineStr"/>
      <c r="H206" s="59" t="inlineStr"/>
      <c r="I206" s="59" t="inlineStr"/>
      <c r="J206" s="191" t="inlineStr"/>
      <c r="K206" s="191" t="inlineStr"/>
      <c r="L206" s="62" t="inlineStr"/>
    </row>
    <row r="207" customFormat="1" s="44">
      <c r="A207" s="52" t="inlineStr"/>
      <c r="B207" s="53" t="inlineStr"/>
      <c r="C207" s="52" t="inlineStr"/>
      <c r="D207" s="193" t="inlineStr"/>
      <c r="E207" s="194" t="inlineStr"/>
      <c r="F207" s="197" t="inlineStr"/>
      <c r="G207" s="57" t="inlineStr"/>
      <c r="H207" s="59" t="inlineStr"/>
      <c r="I207" s="59" t="inlineStr"/>
      <c r="J207" s="191" t="inlineStr"/>
      <c r="K207" s="191" t="inlineStr"/>
      <c r="L207" s="62" t="inlineStr"/>
    </row>
    <row r="208" customFormat="1" s="44">
      <c r="A208" s="52" t="inlineStr"/>
      <c r="B208" s="53" t="inlineStr"/>
      <c r="C208" s="52" t="inlineStr"/>
      <c r="D208" s="193" t="inlineStr"/>
      <c r="E208" s="194" t="inlineStr"/>
      <c r="F208" s="197" t="inlineStr"/>
      <c r="G208" s="57" t="inlineStr"/>
      <c r="H208" s="59" t="inlineStr"/>
      <c r="I208" s="59" t="inlineStr"/>
      <c r="J208" s="191" t="inlineStr"/>
      <c r="K208" s="191" t="inlineStr"/>
      <c r="L208" s="62" t="inlineStr"/>
    </row>
    <row r="209" customFormat="1" s="44">
      <c r="A209" s="52" t="inlineStr"/>
      <c r="B209" s="53" t="inlineStr"/>
      <c r="C209" s="52" t="inlineStr"/>
      <c r="D209" s="193" t="inlineStr"/>
      <c r="E209" s="194" t="inlineStr"/>
      <c r="F209" s="197" t="inlineStr"/>
      <c r="G209" s="57" t="inlineStr"/>
      <c r="H209" s="59" t="inlineStr"/>
      <c r="I209" s="59" t="inlineStr"/>
      <c r="J209" s="191" t="inlineStr"/>
      <c r="K209" s="191" t="inlineStr"/>
      <c r="L209" s="62" t="inlineStr"/>
    </row>
    <row r="210" customFormat="1" s="44">
      <c r="A210" s="52" t="inlineStr"/>
      <c r="B210" s="53" t="inlineStr"/>
      <c r="C210" s="52" t="inlineStr"/>
      <c r="D210" s="193" t="inlineStr"/>
      <c r="E210" s="194" t="inlineStr"/>
      <c r="F210" s="197" t="inlineStr"/>
      <c r="G210" s="57" t="inlineStr"/>
      <c r="H210" s="59" t="inlineStr"/>
      <c r="I210" s="59" t="inlineStr"/>
      <c r="J210" s="191" t="inlineStr"/>
      <c r="K210" s="191" t="inlineStr"/>
      <c r="L210" s="62" t="inlineStr"/>
    </row>
    <row r="211" customFormat="1" s="44">
      <c r="A211" s="52" t="inlineStr"/>
      <c r="B211" s="53" t="inlineStr"/>
      <c r="C211" s="52" t="inlineStr"/>
      <c r="D211" s="193" t="inlineStr"/>
      <c r="E211" s="194" t="inlineStr"/>
      <c r="F211" s="197" t="inlineStr"/>
      <c r="G211" s="57" t="inlineStr"/>
      <c r="H211" s="59" t="inlineStr"/>
      <c r="I211" s="59" t="inlineStr"/>
      <c r="J211" s="191" t="inlineStr"/>
      <c r="K211" s="191" t="inlineStr"/>
      <c r="L211" s="62" t="inlineStr"/>
    </row>
    <row r="212" customFormat="1" s="44">
      <c r="A212" s="52" t="inlineStr"/>
      <c r="B212" s="53" t="inlineStr"/>
      <c r="C212" s="52" t="inlineStr"/>
      <c r="D212" s="193" t="inlineStr"/>
      <c r="E212" s="194" t="inlineStr"/>
      <c r="F212" s="197" t="inlineStr"/>
      <c r="G212" s="57" t="inlineStr"/>
      <c r="H212" s="59" t="inlineStr"/>
      <c r="I212" s="59" t="inlineStr"/>
      <c r="J212" s="191" t="inlineStr"/>
      <c r="K212" s="191" t="inlineStr"/>
      <c r="L212" s="62" t="inlineStr"/>
    </row>
    <row r="213" customFormat="1" s="44">
      <c r="A213" s="52" t="inlineStr"/>
      <c r="B213" s="53" t="inlineStr"/>
      <c r="C213" s="52" t="inlineStr"/>
      <c r="D213" s="193" t="inlineStr"/>
      <c r="E213" s="194" t="inlineStr"/>
      <c r="F213" s="197" t="inlineStr"/>
      <c r="G213" s="57" t="inlineStr"/>
      <c r="H213" s="59" t="inlineStr"/>
      <c r="I213" s="59" t="inlineStr"/>
      <c r="J213" s="191" t="inlineStr"/>
      <c r="K213" s="191" t="inlineStr"/>
      <c r="L213" s="62" t="inlineStr"/>
    </row>
    <row r="214" customFormat="1" s="44">
      <c r="A214" s="52" t="inlineStr"/>
      <c r="B214" s="53" t="inlineStr"/>
      <c r="C214" s="52" t="inlineStr"/>
      <c r="D214" s="193" t="inlineStr"/>
      <c r="E214" s="194" t="inlineStr"/>
      <c r="F214" s="197" t="inlineStr"/>
      <c r="G214" s="57" t="inlineStr"/>
      <c r="H214" s="59" t="inlineStr"/>
      <c r="I214" s="59" t="inlineStr"/>
      <c r="J214" s="191" t="inlineStr"/>
      <c r="K214" s="191" t="inlineStr"/>
      <c r="L214" s="62" t="inlineStr"/>
    </row>
    <row r="215" customFormat="1" s="44">
      <c r="A215" s="52" t="inlineStr"/>
      <c r="B215" s="53" t="inlineStr"/>
      <c r="C215" s="52" t="inlineStr"/>
      <c r="D215" s="193" t="inlineStr"/>
      <c r="E215" s="194" t="inlineStr"/>
      <c r="F215" s="197" t="inlineStr"/>
      <c r="G215" s="57" t="inlineStr"/>
      <c r="H215" s="59" t="inlineStr"/>
      <c r="I215" s="59" t="inlineStr"/>
      <c r="J215" s="191" t="inlineStr"/>
      <c r="K215" s="191" t="inlineStr"/>
      <c r="L215" s="62" t="inlineStr"/>
    </row>
    <row r="216" customFormat="1" s="44">
      <c r="A216" s="52" t="inlineStr"/>
      <c r="B216" s="53" t="inlineStr"/>
      <c r="C216" s="52" t="inlineStr"/>
      <c r="D216" s="193" t="inlineStr"/>
      <c r="E216" s="194" t="inlineStr"/>
      <c r="F216" s="197" t="inlineStr"/>
      <c r="G216" s="57" t="inlineStr"/>
      <c r="H216" s="59" t="inlineStr"/>
      <c r="I216" s="59" t="inlineStr"/>
      <c r="J216" s="191" t="inlineStr"/>
      <c r="K216" s="191" t="inlineStr"/>
      <c r="L216" s="62" t="inlineStr"/>
    </row>
    <row r="217" customFormat="1" s="44">
      <c r="A217" s="52" t="inlineStr"/>
      <c r="B217" s="53" t="inlineStr"/>
      <c r="C217" s="52" t="inlineStr"/>
      <c r="D217" s="193" t="inlineStr"/>
      <c r="E217" s="194" t="inlineStr"/>
      <c r="F217" s="197" t="inlineStr"/>
      <c r="G217" s="57" t="inlineStr"/>
      <c r="H217" s="59" t="inlineStr"/>
      <c r="I217" s="59" t="inlineStr"/>
      <c r="J217" s="191" t="inlineStr"/>
      <c r="K217" s="191" t="inlineStr"/>
      <c r="L217" s="62" t="inlineStr"/>
    </row>
    <row r="218" customFormat="1" s="44">
      <c r="A218" s="52" t="inlineStr"/>
      <c r="B218" s="53" t="inlineStr"/>
      <c r="C218" s="52" t="inlineStr"/>
      <c r="D218" s="193" t="inlineStr"/>
      <c r="E218" s="194" t="inlineStr"/>
      <c r="F218" s="197" t="inlineStr"/>
      <c r="G218" s="57" t="inlineStr"/>
      <c r="H218" s="59" t="inlineStr"/>
      <c r="I218" s="59" t="inlineStr"/>
      <c r="J218" s="191" t="inlineStr"/>
      <c r="K218" s="191" t="inlineStr"/>
      <c r="L218" s="62" t="inlineStr"/>
    </row>
    <row r="219" customFormat="1" s="44">
      <c r="A219" s="52" t="inlineStr"/>
      <c r="B219" s="53" t="inlineStr"/>
      <c r="C219" s="52" t="inlineStr"/>
      <c r="D219" s="193" t="inlineStr"/>
      <c r="E219" s="194" t="inlineStr"/>
      <c r="F219" s="197" t="inlineStr"/>
      <c r="G219" s="57" t="inlineStr"/>
      <c r="H219" s="59" t="inlineStr"/>
      <c r="I219" s="59" t="inlineStr"/>
      <c r="J219" s="191" t="inlineStr"/>
      <c r="K219" s="191" t="inlineStr"/>
      <c r="L219" s="62" t="inlineStr"/>
    </row>
    <row r="220" customFormat="1" s="44">
      <c r="A220" s="52" t="inlineStr"/>
      <c r="B220" s="53" t="inlineStr"/>
      <c r="C220" s="52" t="inlineStr"/>
      <c r="D220" s="193" t="inlineStr"/>
      <c r="E220" s="194" t="inlineStr"/>
      <c r="F220" s="197" t="inlineStr"/>
      <c r="G220" s="57" t="inlineStr"/>
      <c r="H220" s="59" t="inlineStr"/>
      <c r="I220" s="59" t="inlineStr"/>
      <c r="J220" s="191" t="inlineStr"/>
      <c r="K220" s="191" t="inlineStr"/>
      <c r="L220" s="62" t="inlineStr"/>
    </row>
    <row r="221" customFormat="1" s="44">
      <c r="A221" s="52" t="inlineStr"/>
      <c r="B221" s="53" t="inlineStr"/>
      <c r="C221" s="52" t="inlineStr"/>
      <c r="D221" s="193" t="inlineStr"/>
      <c r="E221" s="194" t="inlineStr"/>
      <c r="F221" s="197" t="inlineStr"/>
      <c r="G221" s="57" t="inlineStr"/>
      <c r="H221" s="59" t="inlineStr"/>
      <c r="I221" s="59" t="inlineStr"/>
      <c r="J221" s="191" t="inlineStr"/>
      <c r="K221" s="191" t="inlineStr"/>
      <c r="L221" s="62" t="inlineStr"/>
    </row>
    <row r="222" customFormat="1" s="44">
      <c r="A222" s="52" t="inlineStr"/>
      <c r="B222" s="53" t="inlineStr"/>
      <c r="C222" s="52" t="inlineStr"/>
      <c r="D222" s="193" t="inlineStr"/>
      <c r="E222" s="194" t="inlineStr"/>
      <c r="F222" s="197" t="inlineStr"/>
      <c r="G222" s="57" t="inlineStr"/>
      <c r="H222" s="59" t="inlineStr"/>
      <c r="I222" s="59" t="inlineStr"/>
      <c r="J222" s="191" t="inlineStr"/>
      <c r="K222" s="191" t="inlineStr"/>
      <c r="L222" s="62" t="inlineStr"/>
    </row>
    <row r="223" customFormat="1" s="44">
      <c r="A223" s="52" t="inlineStr"/>
      <c r="B223" s="53" t="inlineStr"/>
      <c r="C223" s="52" t="inlineStr"/>
      <c r="D223" s="193" t="inlineStr"/>
      <c r="E223" s="194" t="inlineStr"/>
      <c r="F223" s="197" t="inlineStr"/>
      <c r="G223" s="57" t="inlineStr"/>
      <c r="H223" s="59" t="inlineStr"/>
      <c r="I223" s="59" t="inlineStr"/>
      <c r="J223" s="191" t="inlineStr"/>
      <c r="K223" s="191" t="inlineStr"/>
      <c r="L223" s="62" t="inlineStr"/>
    </row>
    <row r="224" customFormat="1" s="44">
      <c r="A224" s="52" t="inlineStr"/>
      <c r="B224" s="53" t="inlineStr"/>
      <c r="C224" s="52" t="inlineStr"/>
      <c r="D224" s="193" t="inlineStr"/>
      <c r="E224" s="194" t="inlineStr"/>
      <c r="F224" s="197" t="inlineStr"/>
      <c r="G224" s="57" t="inlineStr"/>
      <c r="H224" s="59" t="inlineStr"/>
      <c r="I224" s="59" t="inlineStr"/>
      <c r="J224" s="191" t="inlineStr"/>
      <c r="K224" s="191" t="inlineStr"/>
      <c r="L224" s="62" t="inlineStr"/>
    </row>
    <row r="225" customFormat="1" s="44">
      <c r="A225" s="52" t="inlineStr"/>
      <c r="B225" s="53" t="inlineStr"/>
      <c r="C225" s="52" t="inlineStr"/>
      <c r="D225" s="193" t="inlineStr"/>
      <c r="E225" s="194" t="inlineStr"/>
      <c r="F225" s="197" t="inlineStr"/>
      <c r="G225" s="57" t="inlineStr"/>
      <c r="H225" s="59" t="inlineStr"/>
      <c r="I225" s="59" t="inlineStr"/>
      <c r="J225" s="191" t="inlineStr"/>
      <c r="K225" s="191" t="inlineStr"/>
      <c r="L225" s="62" t="inlineStr"/>
    </row>
    <row r="226" customFormat="1" s="44">
      <c r="A226" s="52" t="inlineStr"/>
      <c r="B226" s="53" t="inlineStr"/>
      <c r="C226" s="52" t="inlineStr"/>
      <c r="D226" s="193" t="inlineStr"/>
      <c r="E226" s="194" t="inlineStr"/>
      <c r="F226" s="197" t="inlineStr"/>
      <c r="G226" s="57" t="inlineStr"/>
      <c r="H226" s="59" t="inlineStr"/>
      <c r="I226" s="59" t="inlineStr"/>
      <c r="J226" s="191" t="inlineStr"/>
      <c r="K226" s="191" t="inlineStr"/>
      <c r="L226" s="62" t="inlineStr"/>
    </row>
    <row r="227" customFormat="1" s="44">
      <c r="A227" s="52" t="inlineStr"/>
      <c r="B227" s="53" t="inlineStr"/>
      <c r="C227" s="52" t="inlineStr"/>
      <c r="D227" s="193" t="inlineStr"/>
      <c r="E227" s="194" t="inlineStr"/>
      <c r="F227" s="197" t="inlineStr"/>
      <c r="G227" s="57" t="inlineStr"/>
      <c r="H227" s="59" t="inlineStr"/>
      <c r="I227" s="59" t="inlineStr"/>
      <c r="J227" s="191" t="inlineStr"/>
      <c r="K227" s="191" t="inlineStr"/>
      <c r="L227" s="62" t="inlineStr"/>
    </row>
    <row r="228" customFormat="1" s="44">
      <c r="A228" s="52" t="inlineStr"/>
      <c r="B228" s="53" t="inlineStr"/>
      <c r="C228" s="52" t="inlineStr"/>
      <c r="D228" s="193" t="inlineStr"/>
      <c r="E228" s="194" t="inlineStr"/>
      <c r="F228" s="197" t="inlineStr"/>
      <c r="G228" s="57" t="inlineStr"/>
      <c r="H228" s="59" t="inlineStr"/>
      <c r="I228" s="59" t="inlineStr"/>
      <c r="J228" s="191" t="inlineStr"/>
      <c r="K228" s="191" t="inlineStr"/>
      <c r="L228" s="62" t="inlineStr"/>
    </row>
    <row r="229" customFormat="1" s="44">
      <c r="A229" s="52" t="inlineStr"/>
      <c r="B229" s="53" t="inlineStr"/>
      <c r="C229" s="52" t="inlineStr"/>
      <c r="D229" s="193" t="inlineStr"/>
      <c r="E229" s="194" t="inlineStr"/>
      <c r="F229" s="197" t="inlineStr"/>
      <c r="G229" s="57" t="inlineStr"/>
      <c r="H229" s="59" t="inlineStr"/>
      <c r="I229" s="59" t="inlineStr"/>
      <c r="J229" s="191" t="inlineStr"/>
      <c r="K229" s="191" t="inlineStr"/>
      <c r="L229" s="62" t="inlineStr"/>
    </row>
    <row r="230" customFormat="1" s="44">
      <c r="A230" s="52" t="inlineStr"/>
      <c r="B230" s="53" t="inlineStr"/>
      <c r="C230" s="52" t="inlineStr"/>
      <c r="D230" s="193" t="inlineStr"/>
      <c r="E230" s="194" t="inlineStr"/>
      <c r="F230" s="197" t="inlineStr"/>
      <c r="G230" s="57" t="inlineStr"/>
      <c r="H230" s="59" t="inlineStr"/>
      <c r="I230" s="59" t="inlineStr"/>
      <c r="J230" s="191" t="inlineStr"/>
      <c r="K230" s="191" t="inlineStr"/>
      <c r="L230" s="62" t="inlineStr"/>
    </row>
    <row r="231" customFormat="1" s="44">
      <c r="A231" s="52" t="inlineStr"/>
      <c r="B231" s="53" t="inlineStr"/>
      <c r="C231" s="52" t="inlineStr"/>
      <c r="D231" s="193" t="inlineStr"/>
      <c r="E231" s="194" t="inlineStr"/>
      <c r="F231" s="197" t="inlineStr"/>
      <c r="G231" s="57" t="inlineStr"/>
      <c r="H231" s="59" t="inlineStr"/>
      <c r="I231" s="59" t="inlineStr"/>
      <c r="J231" s="191" t="inlineStr"/>
      <c r="K231" s="191" t="inlineStr"/>
      <c r="L231" s="62" t="inlineStr"/>
    </row>
    <row r="232" customFormat="1" s="44">
      <c r="A232" s="52" t="inlineStr"/>
      <c r="B232" s="53" t="inlineStr"/>
      <c r="C232" s="52" t="inlineStr"/>
      <c r="D232" s="193" t="inlineStr"/>
      <c r="E232" s="194" t="inlineStr"/>
      <c r="F232" s="197" t="inlineStr"/>
      <c r="G232" s="57" t="inlineStr"/>
      <c r="H232" s="59" t="inlineStr"/>
      <c r="I232" s="59" t="inlineStr"/>
      <c r="J232" s="191" t="inlineStr"/>
      <c r="K232" s="191" t="inlineStr"/>
      <c r="L232" s="62" t="inlineStr"/>
    </row>
    <row r="233" customFormat="1" s="44">
      <c r="A233" s="52" t="inlineStr"/>
      <c r="B233" s="53" t="inlineStr"/>
      <c r="C233" s="52" t="inlineStr"/>
      <c r="D233" s="193" t="inlineStr"/>
      <c r="E233" s="194" t="inlineStr"/>
      <c r="F233" s="197" t="inlineStr"/>
      <c r="G233" s="57" t="inlineStr"/>
      <c r="H233" s="59" t="inlineStr"/>
      <c r="I233" s="59" t="inlineStr"/>
      <c r="J233" s="191" t="inlineStr"/>
      <c r="K233" s="191" t="inlineStr"/>
      <c r="L233" s="62" t="inlineStr"/>
    </row>
    <row r="234" customFormat="1" s="44">
      <c r="A234" s="52" t="inlineStr"/>
      <c r="B234" s="53" t="inlineStr"/>
      <c r="C234" s="52" t="inlineStr"/>
      <c r="D234" s="193" t="inlineStr"/>
      <c r="E234" s="194" t="inlineStr"/>
      <c r="F234" s="197" t="inlineStr"/>
      <c r="G234" s="57" t="inlineStr"/>
      <c r="H234" s="59" t="inlineStr"/>
      <c r="I234" s="59" t="inlineStr"/>
      <c r="J234" s="191" t="inlineStr"/>
      <c r="K234" s="191" t="inlineStr"/>
      <c r="L234" s="62" t="inlineStr"/>
    </row>
    <row r="235" customFormat="1" s="44">
      <c r="A235" s="52" t="inlineStr"/>
      <c r="B235" s="53" t="inlineStr"/>
      <c r="C235" s="52" t="inlineStr"/>
      <c r="D235" s="193" t="inlineStr"/>
      <c r="E235" s="194" t="inlineStr"/>
      <c r="F235" s="197" t="inlineStr"/>
      <c r="G235" s="57" t="inlineStr"/>
      <c r="H235" s="59" t="inlineStr"/>
      <c r="I235" s="59" t="inlineStr"/>
      <c r="J235" s="191" t="inlineStr"/>
      <c r="K235" s="191" t="inlineStr"/>
      <c r="L235" s="62" t="inlineStr"/>
    </row>
    <row r="236" customFormat="1" s="44">
      <c r="A236" s="52" t="inlineStr"/>
      <c r="B236" s="53" t="inlineStr"/>
      <c r="C236" s="52" t="inlineStr"/>
      <c r="D236" s="193" t="inlineStr"/>
      <c r="E236" s="194" t="inlineStr"/>
      <c r="F236" s="197" t="inlineStr"/>
      <c r="G236" s="57" t="inlineStr"/>
      <c r="H236" s="59" t="inlineStr"/>
      <c r="I236" s="59" t="inlineStr"/>
      <c r="J236" s="191" t="inlineStr"/>
      <c r="K236" s="191" t="inlineStr"/>
      <c r="L236" s="62" t="inlineStr"/>
    </row>
    <row r="237" customFormat="1" s="44">
      <c r="A237" s="52" t="inlineStr"/>
      <c r="B237" s="53" t="inlineStr"/>
      <c r="C237" s="52" t="inlineStr"/>
      <c r="D237" s="193" t="inlineStr"/>
      <c r="E237" s="194" t="inlineStr"/>
      <c r="F237" s="197" t="inlineStr"/>
      <c r="G237" s="57" t="inlineStr"/>
      <c r="H237" s="59" t="inlineStr"/>
      <c r="I237" s="59" t="inlineStr"/>
      <c r="J237" s="191" t="inlineStr"/>
      <c r="K237" s="191" t="inlineStr"/>
      <c r="L237" s="62" t="inlineStr"/>
    </row>
    <row r="238" customFormat="1" s="44">
      <c r="A238" s="52" t="inlineStr"/>
      <c r="B238" s="53" t="inlineStr"/>
      <c r="C238" s="52" t="inlineStr"/>
      <c r="D238" s="193" t="inlineStr"/>
      <c r="E238" s="194" t="inlineStr"/>
      <c r="F238" s="197" t="inlineStr"/>
      <c r="G238" s="57" t="inlineStr"/>
      <c r="H238" s="59" t="inlineStr"/>
      <c r="I238" s="59" t="inlineStr"/>
      <c r="J238" s="191" t="inlineStr"/>
      <c r="K238" s="191" t="inlineStr"/>
      <c r="L238" s="62" t="inlineStr"/>
    </row>
    <row r="239" customFormat="1" s="44">
      <c r="A239" s="52" t="inlineStr"/>
      <c r="B239" s="53" t="inlineStr"/>
      <c r="C239" s="52" t="inlineStr"/>
      <c r="D239" s="193" t="inlineStr"/>
      <c r="E239" s="194" t="inlineStr"/>
      <c r="F239" s="197" t="inlineStr"/>
      <c r="G239" s="57" t="inlineStr"/>
      <c r="H239" s="59" t="inlineStr"/>
      <c r="I239" s="59" t="inlineStr"/>
      <c r="J239" s="191" t="inlineStr"/>
      <c r="K239" s="191" t="inlineStr"/>
      <c r="L239" s="62" t="inlineStr"/>
    </row>
    <row r="240" customFormat="1" s="44">
      <c r="A240" s="52" t="inlineStr"/>
      <c r="B240" s="53" t="inlineStr"/>
      <c r="C240" s="52" t="inlineStr"/>
      <c r="D240" s="193" t="inlineStr"/>
      <c r="E240" s="194" t="inlineStr"/>
      <c r="F240" s="197" t="inlineStr"/>
      <c r="G240" s="57" t="inlineStr"/>
      <c r="H240" s="59" t="inlineStr"/>
      <c r="I240" s="59" t="inlineStr"/>
      <c r="J240" s="191" t="inlineStr"/>
      <c r="K240" s="191" t="inlineStr"/>
      <c r="L240" s="62" t="inlineStr"/>
    </row>
    <row r="241" customFormat="1" s="44">
      <c r="A241" s="52" t="inlineStr"/>
      <c r="B241" s="53" t="inlineStr"/>
      <c r="C241" s="52" t="inlineStr"/>
      <c r="D241" s="193" t="inlineStr"/>
      <c r="E241" s="194" t="inlineStr"/>
      <c r="F241" s="197" t="inlineStr"/>
      <c r="G241" s="57" t="inlineStr"/>
      <c r="H241" s="59" t="inlineStr"/>
      <c r="I241" s="59" t="inlineStr"/>
      <c r="J241" s="191" t="inlineStr"/>
      <c r="K241" s="191" t="inlineStr"/>
      <c r="L241" s="62" t="inlineStr"/>
    </row>
    <row r="242" customFormat="1" s="44">
      <c r="A242" s="52" t="inlineStr"/>
      <c r="B242" s="53" t="inlineStr"/>
      <c r="C242" s="52" t="inlineStr"/>
      <c r="D242" s="193" t="inlineStr"/>
      <c r="E242" s="194" t="inlineStr"/>
      <c r="F242" s="197" t="inlineStr"/>
      <c r="G242" s="57" t="inlineStr"/>
      <c r="H242" s="59" t="inlineStr"/>
      <c r="I242" s="59" t="inlineStr"/>
      <c r="J242" s="191" t="inlineStr"/>
      <c r="K242" s="191" t="inlineStr"/>
      <c r="L242" s="62" t="inlineStr"/>
    </row>
    <row r="243" customFormat="1" s="44">
      <c r="A243" s="52" t="inlineStr"/>
      <c r="B243" s="53" t="inlineStr"/>
      <c r="C243" s="52" t="inlineStr"/>
      <c r="D243" s="193" t="inlineStr"/>
      <c r="E243" s="194" t="inlineStr"/>
      <c r="F243" s="197" t="inlineStr"/>
      <c r="G243" s="57" t="inlineStr"/>
      <c r="H243" s="59" t="inlineStr"/>
      <c r="I243" s="59" t="inlineStr"/>
      <c r="J243" s="191" t="inlineStr"/>
      <c r="K243" s="191" t="inlineStr"/>
      <c r="L243" s="62" t="inlineStr"/>
    </row>
    <row r="244" customFormat="1" s="44">
      <c r="A244" s="52" t="inlineStr"/>
      <c r="B244" s="53" t="inlineStr"/>
      <c r="C244" s="52" t="inlineStr"/>
      <c r="D244" s="193" t="inlineStr"/>
      <c r="E244" s="194" t="inlineStr"/>
      <c r="F244" s="197" t="inlineStr"/>
      <c r="G244" s="57" t="inlineStr"/>
      <c r="H244" s="59" t="inlineStr"/>
      <c r="I244" s="59" t="inlineStr"/>
      <c r="J244" s="191" t="inlineStr"/>
      <c r="K244" s="191" t="inlineStr"/>
      <c r="L244" s="62" t="inlineStr"/>
    </row>
    <row r="245" ht="21" customFormat="1" customHeight="1" s="119" thickBot="1">
      <c r="A245" s="179" t="inlineStr">
        <is>
          <t>ИТОГО ОПЛАТА ПОСТАВЩИКАМ</t>
        </is>
      </c>
      <c r="B245" s="199" t="n"/>
      <c r="C245" s="116" t="n"/>
      <c r="D245" s="116" t="n"/>
      <c r="E245" s="116" t="n"/>
      <c r="F245" s="117" t="n"/>
      <c r="G245" s="118">
        <f>SUM(G51:G244)</f>
        <v/>
      </c>
      <c r="H245" s="118">
        <f>SUM(H51:H244)</f>
        <v/>
      </c>
      <c r="I245" s="118" t="n"/>
      <c r="J245" s="118">
        <f>SUM(J51:J244)</f>
        <v/>
      </c>
      <c r="K245" s="118">
        <f>SUM(K51:K244)</f>
        <v/>
      </c>
      <c r="L245" s="118">
        <f>SUM(L51:L244)</f>
        <v/>
      </c>
    </row>
    <row r="246" ht="21" customFormat="1" customHeight="1" s="85" thickBot="1">
      <c r="A246" s="166" t="inlineStr">
        <is>
          <t>ИТОГО ОБЯЗАТЕЛЬНЫЕ ПЛАТЕЖИ</t>
        </is>
      </c>
      <c r="B246" s="195" t="n"/>
      <c r="C246" s="64" t="n"/>
      <c r="D246" s="64" t="n"/>
      <c r="E246" s="64" t="n"/>
      <c r="F246" s="65" t="n"/>
      <c r="G246" s="84">
        <f>G38+G44+G48+G245</f>
        <v/>
      </c>
      <c r="H246" s="84">
        <f>H38+H44+H48+H245</f>
        <v/>
      </c>
      <c r="I246" s="84" t="n"/>
      <c r="J246" s="84">
        <f>J38+J44+J48+J245</f>
        <v/>
      </c>
      <c r="K246" s="84">
        <f>K38+K44+K48+K245</f>
        <v/>
      </c>
      <c r="L246" s="84">
        <f>L38+L44+L48+L245</f>
        <v/>
      </c>
    </row>
    <row r="247" ht="26.25" customFormat="1" customHeight="1" s="44" thickBot="1">
      <c r="A247" s="46" t="inlineStr">
        <is>
          <t>ДИРЕКЦИЯ ПО КОММЕРЧЕСКОЙ ДЕЯТЕЛЬНОСТИ</t>
        </is>
      </c>
      <c r="B247" s="46" t="n"/>
      <c r="C247" s="46" t="n"/>
      <c r="D247" s="46" t="n"/>
      <c r="E247" s="46" t="n"/>
      <c r="F247" s="47" t="n"/>
      <c r="G247" s="46" t="n"/>
      <c r="H247" s="46" t="n"/>
      <c r="I247" s="46" t="n"/>
      <c r="J247" s="46" t="n"/>
      <c r="K247" s="46" t="n"/>
      <c r="L247" s="48" t="n"/>
    </row>
    <row r="248" hidden="1" customFormat="1" s="44">
      <c r="A248" s="75" t="inlineStr">
        <is>
          <t>ЛОГИСТИКА</t>
        </is>
      </c>
      <c r="B248" s="195" t="n"/>
      <c r="C248" s="49" t="n"/>
      <c r="D248" s="87" t="n"/>
      <c r="E248" s="49" t="n"/>
      <c r="F248" s="69" t="n"/>
      <c r="G248" s="70" t="n"/>
      <c r="H248" s="70" t="n"/>
      <c r="I248" s="70" t="n"/>
      <c r="J248" s="70" t="n"/>
      <c r="K248" s="70" t="n"/>
      <c r="L248" s="71" t="n"/>
    </row>
    <row r="249" hidden="1" customFormat="1" s="44">
      <c r="A249" s="86" t="n"/>
      <c r="B249" s="53" t="n"/>
      <c r="C249" s="52" t="n"/>
      <c r="D249" s="193" t="n"/>
      <c r="E249" s="194" t="n"/>
      <c r="F249" s="197" t="n"/>
      <c r="G249" s="61" t="n"/>
      <c r="H249" s="59" t="n"/>
      <c r="I249" s="59" t="n"/>
      <c r="J249" s="191">
        <f>G249-H249</f>
        <v/>
      </c>
      <c r="K249" s="61">
        <f>J249</f>
        <v/>
      </c>
      <c r="L249" s="62">
        <f>G249-H249-K249</f>
        <v/>
      </c>
    </row>
    <row r="250" hidden="1" customFormat="1" s="44">
      <c r="A250" s="86" t="n"/>
      <c r="B250" s="53" t="n"/>
      <c r="C250" s="52" t="n"/>
      <c r="D250" s="193" t="n"/>
      <c r="E250" s="194" t="n"/>
      <c r="F250" s="197" t="n"/>
      <c r="G250" s="61" t="n"/>
      <c r="H250" s="59" t="n"/>
      <c r="I250" s="59" t="n"/>
      <c r="J250" s="191">
        <f>G250-H250</f>
        <v/>
      </c>
      <c r="K250" s="61">
        <f>J250</f>
        <v/>
      </c>
      <c r="L250" s="62">
        <f>G250-H250-K250</f>
        <v/>
      </c>
    </row>
    <row r="251" hidden="1" customFormat="1" s="44">
      <c r="A251" s="86" t="n"/>
      <c r="B251" s="53" t="n"/>
      <c r="C251" s="52" t="n"/>
      <c r="D251" s="193" t="n"/>
      <c r="E251" s="194" t="n"/>
      <c r="F251" s="197" t="n"/>
      <c r="G251" s="61" t="n"/>
      <c r="H251" s="59" t="n"/>
      <c r="I251" s="59" t="n"/>
      <c r="J251" s="191">
        <f>G251-H251</f>
        <v/>
      </c>
      <c r="K251" s="61">
        <f>J251</f>
        <v/>
      </c>
      <c r="L251" s="62">
        <f>G251-H251-K251</f>
        <v/>
      </c>
    </row>
    <row r="252" hidden="1" customFormat="1" s="44">
      <c r="A252" s="86" t="n"/>
      <c r="B252" s="53" t="n"/>
      <c r="C252" s="52" t="n"/>
      <c r="D252" s="193" t="n"/>
      <c r="E252" s="197" t="n"/>
      <c r="F252" s="197" t="n"/>
      <c r="G252" s="61" t="n"/>
      <c r="H252" s="59" t="n"/>
      <c r="I252" s="59" t="n"/>
      <c r="J252" s="191">
        <f>G252-H252</f>
        <v/>
      </c>
      <c r="K252" s="61">
        <f>J252</f>
        <v/>
      </c>
      <c r="L252" s="62">
        <f>J252-K252</f>
        <v/>
      </c>
    </row>
    <row r="253" hidden="1" customFormat="1" s="44">
      <c r="A253" s="86" t="n"/>
      <c r="B253" s="53" t="n"/>
      <c r="C253" s="52" t="n"/>
      <c r="D253" s="193" t="n"/>
      <c r="E253" s="194" t="n"/>
      <c r="F253" s="197" t="n"/>
      <c r="G253" s="61" t="n"/>
      <c r="H253" s="59" t="n"/>
      <c r="I253" s="59" t="n"/>
      <c r="J253" s="191">
        <f>G253-H253</f>
        <v/>
      </c>
      <c r="K253" s="61">
        <f>J253</f>
        <v/>
      </c>
      <c r="L253" s="62">
        <f>J253-K253</f>
        <v/>
      </c>
    </row>
    <row r="254" customFormat="1" s="44">
      <c r="A254" s="103" t="inlineStr">
        <is>
          <t>ПРОЧИЕ</t>
        </is>
      </c>
      <c r="B254" s="195" t="n"/>
      <c r="C254" s="74" t="n"/>
      <c r="D254" s="74" t="n"/>
      <c r="E254" s="74" t="n"/>
      <c r="F254" s="75" t="n"/>
      <c r="G254" s="76" t="n"/>
      <c r="H254" s="76" t="n"/>
      <c r="I254" s="76" t="n"/>
      <c r="J254" s="76" t="n"/>
      <c r="K254" s="76" t="n"/>
      <c r="L254" s="77" t="n"/>
    </row>
    <row r="255" ht="78" customFormat="1" customHeight="1" s="44">
      <c r="A255" s="86" t="inlineStr">
        <is>
          <t>ООО "СУ №112"</t>
        </is>
      </c>
      <c r="B255" s="53" t="inlineStr">
        <is>
          <t>Возврат излишне перечисленных денежных средств по пп 2394 от 28.03.2023г. по письму ООО "Интерстрой" ИНН 7724324355 № 30/03-Ж от  30.03.2023г.</t>
        </is>
      </c>
      <c r="C255" s="52" t="inlineStr">
        <is>
          <t>Разуваева Кристина Львовна</t>
        </is>
      </c>
      <c r="D255" s="193" t="n"/>
      <c r="E255" s="194" t="inlineStr">
        <is>
          <t>По письму № 30/03-Ж от  30.03.2023г.</t>
        </is>
      </c>
      <c r="F255" s="197" t="n"/>
      <c r="G255" s="61" t="n">
        <v>5683130</v>
      </c>
      <c r="H255" s="59" t="n"/>
      <c r="I255" s="59" t="n">
        <v>45023</v>
      </c>
      <c r="J255" s="191">
        <f>G255-H255</f>
        <v/>
      </c>
      <c r="K255" s="191" t="n">
        <v>0</v>
      </c>
      <c r="L255" s="62">
        <f>G255-H255-K255</f>
        <v/>
      </c>
    </row>
    <row r="256" ht="40.8" customFormat="1" customHeight="1" s="44">
      <c r="A256" s="86" t="inlineStr">
        <is>
          <t>ООО "СПУТНИК"</t>
        </is>
      </c>
      <c r="B256" s="53" t="inlineStr">
        <is>
          <t xml:space="preserve">Возврат излишне перечисленных денежных средств по письму №70 от 29.03.2023г. </t>
        </is>
      </c>
      <c r="C256" s="52" t="inlineStr">
        <is>
          <t>Еремина Светлана Вячеславовна</t>
        </is>
      </c>
      <c r="D256" s="193" t="n"/>
      <c r="E256" s="194" t="inlineStr">
        <is>
          <t xml:space="preserve">По письму №70 от 29.03.2023г. </t>
        </is>
      </c>
      <c r="F256" s="197" t="n"/>
      <c r="G256" s="61" t="n">
        <v>1576759.5</v>
      </c>
      <c r="H256" s="59" t="n"/>
      <c r="I256" s="59" t="n">
        <v>45023</v>
      </c>
      <c r="J256" s="191">
        <f>G256-H256</f>
        <v/>
      </c>
      <c r="K256" s="191" t="n">
        <v>0</v>
      </c>
      <c r="L256" s="62">
        <f>G256-H256-K256</f>
        <v/>
      </c>
    </row>
    <row r="257" ht="39" customFormat="1" customHeight="1" s="44">
      <c r="A257" s="86" t="inlineStr">
        <is>
          <t>АО "САХ РАЙОНА НОВОКОСИНО"</t>
        </is>
      </c>
      <c r="B257" s="53" t="inlineStr">
        <is>
          <t>Возврат излишне перечисленных денежных средств по письму №1/22-03 от 22.03.2023г.</t>
        </is>
      </c>
      <c r="C257" s="52" t="inlineStr">
        <is>
          <t>Зиновьева Ольга Сергеевна</t>
        </is>
      </c>
      <c r="D257" s="193" t="n"/>
      <c r="E257" s="194" t="inlineStr">
        <is>
          <t>По письму №1/22-03 от 22.03.2023г.</t>
        </is>
      </c>
      <c r="F257" s="197" t="n"/>
      <c r="G257" s="61" t="n">
        <v>1095.2</v>
      </c>
      <c r="H257" s="59" t="n"/>
      <c r="I257" s="148" t="n">
        <v>45020</v>
      </c>
      <c r="J257" s="192">
        <f>G257-H257</f>
        <v/>
      </c>
      <c r="K257" s="192">
        <f>J257</f>
        <v/>
      </c>
      <c r="L257" s="62">
        <f>G257-H257-K257</f>
        <v/>
      </c>
    </row>
    <row r="258" hidden="1" customFormat="1" s="44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>
        <f>G258-H258</f>
        <v/>
      </c>
      <c r="K258" s="191">
        <f>J258</f>
        <v/>
      </c>
      <c r="L258" s="62">
        <f>G258-H258-K258</f>
        <v/>
      </c>
    </row>
    <row r="259" hidden="1" customFormat="1" s="44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>
        <f>G259-H259</f>
        <v/>
      </c>
      <c r="K259" s="191">
        <f>J259</f>
        <v/>
      </c>
      <c r="L259" s="62">
        <f>G259-H259-K259</f>
        <v/>
      </c>
    </row>
    <row r="260" hidden="1" customFormat="1" s="44">
      <c r="A260" s="86" t="n"/>
      <c r="B260" s="53" t="n"/>
      <c r="C260" s="52" t="n"/>
      <c r="D260" s="193" t="n"/>
      <c r="E260" s="194" t="n"/>
      <c r="F260" s="197" t="n"/>
      <c r="G260" s="61" t="n"/>
      <c r="H260" s="59" t="n"/>
      <c r="I260" s="59" t="n"/>
      <c r="J260" s="191">
        <f>G260-H260</f>
        <v/>
      </c>
      <c r="K260" s="191">
        <f>J260</f>
        <v/>
      </c>
      <c r="L260" s="62">
        <f>G260-H260-K260</f>
        <v/>
      </c>
    </row>
    <row r="261" ht="21" customFormat="1" customHeight="1" s="119" thickBot="1">
      <c r="A261" s="179" t="inlineStr">
        <is>
          <t>ИТОГО ПРОЧИЕ</t>
        </is>
      </c>
      <c r="B261" s="199" t="n"/>
      <c r="C261" s="116" t="n"/>
      <c r="D261" s="116" t="n"/>
      <c r="E261" s="116" t="n"/>
      <c r="F261" s="117" t="n"/>
      <c r="G261" s="118">
        <f>SUM(G255:G260)</f>
        <v/>
      </c>
      <c r="H261" s="118">
        <f>SUM(H255:H260)</f>
        <v/>
      </c>
      <c r="I261" s="118" t="n"/>
      <c r="J261" s="118">
        <f>SUM(J255:J260)</f>
        <v/>
      </c>
      <c r="K261" s="118">
        <f>SUM(K255:K260)</f>
        <v/>
      </c>
      <c r="L261" s="118">
        <f>SUM(L255:L260)</f>
        <v/>
      </c>
    </row>
    <row r="262" ht="21" customFormat="1" customHeight="1" s="119" thickBot="1">
      <c r="A262" s="179" t="inlineStr">
        <is>
          <t>ИТОГО ПО КОММЕРЧЕСКОЙ ДЕЯТЕЛЬНОСТИ</t>
        </is>
      </c>
      <c r="B262" s="199" t="n"/>
      <c r="C262" s="116" t="n"/>
      <c r="D262" s="116" t="n"/>
      <c r="E262" s="116" t="n"/>
      <c r="F262" s="117" t="n"/>
      <c r="G262" s="118">
        <f>G235+G248+G261</f>
        <v/>
      </c>
      <c r="H262" s="118">
        <f>H235+H248+H261</f>
        <v/>
      </c>
      <c r="I262" s="118" t="n"/>
      <c r="J262" s="118">
        <f>J235+J248+J261</f>
        <v/>
      </c>
      <c r="K262" s="118">
        <f>K235+K248+K261</f>
        <v/>
      </c>
      <c r="L262" s="118">
        <f>L235+L248+L261</f>
        <v/>
      </c>
    </row>
    <row r="263" hidden="1" ht="21" customFormat="1" customHeight="1" s="85" thickBot="1">
      <c r="A263" s="47" t="inlineStr">
        <is>
          <t>ОТДЕЛ МАРКЕТИНГА</t>
        </is>
      </c>
      <c r="B263" s="188" t="n"/>
      <c r="C263" s="96" t="n"/>
      <c r="D263" s="97" t="n"/>
      <c r="E263" s="46" t="n"/>
      <c r="F263" s="47" t="n"/>
      <c r="G263" s="46" t="n"/>
      <c r="H263" s="46" t="n"/>
      <c r="I263" s="46" t="n"/>
      <c r="J263" s="46" t="n"/>
      <c r="K263" s="46" t="n"/>
      <c r="L263" s="48" t="n"/>
    </row>
    <row r="264" hidden="1" customFormat="1" s="44">
      <c r="A264" s="86" t="n"/>
      <c r="B264" s="53" t="n"/>
      <c r="C264" s="52" t="n"/>
      <c r="D264" s="193" t="n"/>
      <c r="E264" s="194" t="n"/>
      <c r="F264" s="197" t="n"/>
      <c r="G264" s="61" t="n"/>
      <c r="H264" s="59" t="n"/>
      <c r="I264" s="59" t="n"/>
      <c r="J264" s="191">
        <f>G264-H264</f>
        <v/>
      </c>
      <c r="K264" s="191">
        <f>J264</f>
        <v/>
      </c>
      <c r="L264" s="62">
        <f>G264-H264-K264</f>
        <v/>
      </c>
    </row>
    <row r="265" hidden="1" customFormat="1" s="44">
      <c r="A265" s="86" t="n"/>
      <c r="B265" s="53" t="n"/>
      <c r="C265" s="52" t="n"/>
      <c r="D265" s="193" t="n"/>
      <c r="E265" s="194" t="n"/>
      <c r="F265" s="197" t="n"/>
      <c r="G265" s="61" t="n"/>
      <c r="H265" s="59" t="n"/>
      <c r="I265" s="59" t="n"/>
      <c r="J265" s="191">
        <f>G265-H265</f>
        <v/>
      </c>
      <c r="K265" s="191">
        <f>J265</f>
        <v/>
      </c>
      <c r="L265" s="62">
        <f>G265-H265-K265</f>
        <v/>
      </c>
    </row>
    <row r="266" hidden="1" customFormat="1" s="44">
      <c r="A266" s="86" t="n"/>
      <c r="B266" s="53" t="n"/>
      <c r="C266" s="52" t="n"/>
      <c r="D266" s="193" t="n"/>
      <c r="E266" s="194" t="n"/>
      <c r="F266" s="197" t="n"/>
      <c r="G266" s="61" t="n"/>
      <c r="H266" s="59" t="n"/>
      <c r="I266" s="59" t="n"/>
      <c r="J266" s="191">
        <f>G266-H266</f>
        <v/>
      </c>
      <c r="K266" s="191">
        <f>J266</f>
        <v/>
      </c>
      <c r="L266" s="62">
        <f>G266-H266-K266</f>
        <v/>
      </c>
    </row>
    <row r="267" hidden="1" customFormat="1" s="44">
      <c r="A267" s="86" t="n"/>
      <c r="B267" s="53" t="n"/>
      <c r="C267" s="52" t="n"/>
      <c r="D267" s="193" t="n"/>
      <c r="E267" s="194" t="n"/>
      <c r="F267" s="197" t="n"/>
      <c r="G267" s="61" t="n"/>
      <c r="H267" s="59" t="n"/>
      <c r="I267" s="59" t="n"/>
      <c r="J267" s="191">
        <f>G267-H267</f>
        <v/>
      </c>
      <c r="K267" s="191">
        <f>J267</f>
        <v/>
      </c>
      <c r="L267" s="62">
        <f>G267-H267-K267</f>
        <v/>
      </c>
    </row>
    <row r="268" hidden="1" customFormat="1" s="44">
      <c r="A268" s="86" t="n"/>
      <c r="B268" s="53" t="n"/>
      <c r="C268" s="52" t="n"/>
      <c r="D268" s="193" t="n"/>
      <c r="E268" s="194" t="n"/>
      <c r="F268" s="197" t="n"/>
      <c r="G268" s="61" t="n"/>
      <c r="H268" s="59" t="n"/>
      <c r="I268" s="59" t="n"/>
      <c r="J268" s="191">
        <f>G268-H268</f>
        <v/>
      </c>
      <c r="K268" s="191">
        <f>J268</f>
        <v/>
      </c>
      <c r="L268" s="62">
        <f>G268-H268-K268</f>
        <v/>
      </c>
    </row>
    <row r="269" hidden="1" customFormat="1" s="44">
      <c r="A269" s="86" t="n"/>
      <c r="B269" s="53" t="n"/>
      <c r="C269" s="52" t="n"/>
      <c r="D269" s="193" t="n"/>
      <c r="E269" s="194" t="n"/>
      <c r="F269" s="197" t="n"/>
      <c r="G269" s="61" t="n"/>
      <c r="H269" s="59" t="n"/>
      <c r="I269" s="59" t="n"/>
      <c r="J269" s="191">
        <f>G269-H269</f>
        <v/>
      </c>
      <c r="K269" s="191">
        <f>J269</f>
        <v/>
      </c>
      <c r="L269" s="62">
        <f>G269-H269-K269</f>
        <v/>
      </c>
    </row>
    <row r="270" hidden="1" ht="21" customFormat="1" customHeight="1" s="119" thickBot="1">
      <c r="A270" s="179" t="inlineStr">
        <is>
          <t>ИТОГО ОТДЕЛ МАРКЕТИНГА</t>
        </is>
      </c>
      <c r="B270" s="199" t="n"/>
      <c r="C270" s="116" t="n"/>
      <c r="D270" s="116" t="n"/>
      <c r="E270" s="116" t="n"/>
      <c r="F270" s="117" t="n"/>
      <c r="G270" s="118">
        <f>SUM(G264:G269)</f>
        <v/>
      </c>
      <c r="H270" s="118">
        <f>SUM(H264:H269)</f>
        <v/>
      </c>
      <c r="I270" s="118" t="n"/>
      <c r="J270" s="118">
        <f>SUM(J264:J269)</f>
        <v/>
      </c>
      <c r="K270" s="118">
        <f>SUM(K264:K269)</f>
        <v/>
      </c>
      <c r="L270" s="118">
        <f>SUM(L264:L269)</f>
        <v/>
      </c>
    </row>
    <row r="271" hidden="1" ht="21" customFormat="1" customHeight="1" s="85" thickBot="1">
      <c r="A271" s="46" t="inlineStr">
        <is>
          <t>ДИРЕКЦИЯ ПО АДМИНИСТРАТИВНО-ХОЗЯЙСТВЕННЫМ ВОПРОСАМ</t>
        </is>
      </c>
      <c r="B271" s="46" t="n"/>
      <c r="C271" s="46" t="n"/>
      <c r="D271" s="97" t="n"/>
      <c r="E271" s="46" t="n"/>
      <c r="F271" s="47" t="n"/>
      <c r="G271" s="46" t="n"/>
      <c r="H271" s="46" t="n"/>
      <c r="I271" s="46" t="n"/>
      <c r="J271" s="46" t="n"/>
      <c r="K271" s="46" t="n"/>
      <c r="L271" s="48" t="n"/>
    </row>
    <row r="272" hidden="1" customFormat="1" s="67">
      <c r="A272" s="189" t="inlineStr">
        <is>
          <t>СТРАХОВАНИЕ А/М</t>
        </is>
      </c>
      <c r="B272" s="190" t="n"/>
      <c r="C272" s="69" t="n"/>
      <c r="D272" s="90" t="n"/>
      <c r="E272" s="69" t="n"/>
      <c r="F272" s="69" t="n"/>
      <c r="G272" s="70" t="n"/>
      <c r="H272" s="70" t="n"/>
      <c r="I272" s="70" t="n"/>
      <c r="J272" s="70" t="n"/>
      <c r="K272" s="70" t="n"/>
      <c r="L272" s="71" t="n"/>
    </row>
    <row r="273" hidden="1" customFormat="1" s="44">
      <c r="A273" s="86" t="n"/>
      <c r="B273" s="53" t="n"/>
      <c r="C273" s="52" t="n"/>
      <c r="D273" s="193" t="n"/>
      <c r="E273" s="194" t="n"/>
      <c r="F273" s="197" t="n"/>
      <c r="G273" s="61" t="n"/>
      <c r="H273" s="59" t="n"/>
      <c r="I273" s="59" t="n"/>
      <c r="J273" s="191">
        <f>G273-H273</f>
        <v/>
      </c>
      <c r="K273" s="191">
        <f>J273</f>
        <v/>
      </c>
      <c r="L273" s="62">
        <f>G273-H273-K273</f>
        <v/>
      </c>
    </row>
    <row r="274" hidden="1" customFormat="1" s="44">
      <c r="A274" s="86" t="n"/>
      <c r="B274" s="53" t="n"/>
      <c r="C274" s="52" t="n"/>
      <c r="D274" s="193" t="n"/>
      <c r="E274" s="194" t="n"/>
      <c r="F274" s="197" t="n"/>
      <c r="G274" s="61" t="n"/>
      <c r="H274" s="59" t="n"/>
      <c r="I274" s="59" t="n"/>
      <c r="J274" s="191">
        <f>G274-H274</f>
        <v/>
      </c>
      <c r="K274" s="191">
        <f>J274</f>
        <v/>
      </c>
      <c r="L274" s="62">
        <f>G274-H274-K274</f>
        <v/>
      </c>
    </row>
    <row r="275" hidden="1" customFormat="1" s="44">
      <c r="A275" s="86" t="n"/>
      <c r="B275" s="53" t="n"/>
      <c r="C275" s="52" t="n"/>
      <c r="D275" s="193" t="n"/>
      <c r="E275" s="194" t="n"/>
      <c r="F275" s="197" t="n"/>
      <c r="G275" s="61" t="n"/>
      <c r="H275" s="59" t="n"/>
      <c r="I275" s="59" t="n"/>
      <c r="J275" s="191">
        <f>G275-H275</f>
        <v/>
      </c>
      <c r="K275" s="191">
        <f>J275</f>
        <v/>
      </c>
      <c r="L275" s="62">
        <f>G275-H275-K275</f>
        <v/>
      </c>
    </row>
    <row r="276" hidden="1" customFormat="1" s="44">
      <c r="A276" s="86" t="n"/>
      <c r="B276" s="53" t="n"/>
      <c r="C276" s="52" t="n"/>
      <c r="D276" s="193" t="n"/>
      <c r="E276" s="194" t="n"/>
      <c r="F276" s="197" t="n"/>
      <c r="G276" s="61" t="n"/>
      <c r="H276" s="59" t="n"/>
      <c r="I276" s="59" t="n"/>
      <c r="J276" s="191">
        <f>G276-H276</f>
        <v/>
      </c>
      <c r="K276" s="191">
        <f>J276</f>
        <v/>
      </c>
      <c r="L276" s="62">
        <f>G276-H276-K276</f>
        <v/>
      </c>
    </row>
    <row r="277" hidden="1" ht="21" customFormat="1" customHeight="1" s="67" thickBot="1">
      <c r="A277" s="180" t="inlineStr">
        <is>
          <t>ИТОГО СТРАХОВАНИЕ А/М</t>
        </is>
      </c>
      <c r="B277" s="200" t="n"/>
      <c r="C277" s="81" t="n"/>
      <c r="D277" s="81" t="n"/>
      <c r="E277" s="81" t="n"/>
      <c r="F277" s="82" t="n"/>
      <c r="G277" s="83">
        <f>SUM(G273:G276)</f>
        <v/>
      </c>
      <c r="H277" s="83">
        <f>SUM(H273:H276)</f>
        <v/>
      </c>
      <c r="I277" s="83" t="n"/>
      <c r="J277" s="83">
        <f>SUM(J273:J276)</f>
        <v/>
      </c>
      <c r="K277" s="83">
        <f>SUM(K273:K276)</f>
        <v/>
      </c>
      <c r="L277" s="83">
        <f>SUM(L273:L276)</f>
        <v/>
      </c>
    </row>
    <row r="278" hidden="1" ht="21" customFormat="1" customHeight="1" s="85" thickBot="1">
      <c r="A278" s="47" t="inlineStr">
        <is>
          <t>ДИРЕКЦИЯ ПО УПРАВЛЕНИЮ ПЕРСОНАЛОМ</t>
        </is>
      </c>
      <c r="B278" s="188" t="n"/>
      <c r="C278" s="96" t="n"/>
      <c r="D278" s="97" t="n"/>
      <c r="E278" s="46" t="n"/>
      <c r="F278" s="47" t="n"/>
      <c r="G278" s="46" t="n"/>
      <c r="H278" s="46" t="n"/>
      <c r="I278" s="46" t="n"/>
      <c r="J278" s="46" t="n"/>
      <c r="K278" s="46" t="n"/>
      <c r="L278" s="48" t="n"/>
    </row>
    <row r="279" hidden="1" customFormat="1" s="85">
      <c r="A279" s="189" t="inlineStr">
        <is>
          <t>ПОИСК, ПОДБОР ПЕРСОНАЛА</t>
        </is>
      </c>
      <c r="B279" s="190" t="n"/>
      <c r="C279" s="49" t="n"/>
      <c r="D279" s="87" t="n"/>
      <c r="E279" s="49" t="n"/>
      <c r="F279" s="50" t="n"/>
      <c r="G279" s="49" t="n"/>
      <c r="H279" s="49" t="n"/>
      <c r="I279" s="49" t="n"/>
      <c r="J279" s="49" t="n"/>
      <c r="K279" s="49" t="n"/>
      <c r="L279" s="51" t="n"/>
    </row>
    <row r="280" hidden="1" customFormat="1" s="44">
      <c r="A280" s="104" t="n"/>
      <c r="B280" s="63" t="n"/>
      <c r="C280" s="54" t="n"/>
      <c r="D280" s="198" t="n"/>
      <c r="E280" s="198" t="n"/>
      <c r="F280" s="198" t="n"/>
      <c r="G280" s="61" t="n"/>
      <c r="H280" s="59" t="n"/>
      <c r="I280" s="59" t="n"/>
      <c r="J280" s="191">
        <f>G280-H280</f>
        <v/>
      </c>
      <c r="K280" s="191">
        <f>J280</f>
        <v/>
      </c>
      <c r="L280" s="62">
        <f>G280-H280-K280</f>
        <v/>
      </c>
    </row>
    <row r="281" hidden="1" customFormat="1" s="85">
      <c r="A281" s="52" t="n"/>
      <c r="B281" s="53" t="n"/>
      <c r="C281" s="54" t="n"/>
      <c r="D281" s="198" t="n"/>
      <c r="E281" s="98" t="n"/>
      <c r="F281" s="197" t="n"/>
      <c r="G281" s="201" t="n"/>
      <c r="H281" s="55" t="n"/>
      <c r="I281" s="59" t="n"/>
      <c r="J281" s="191">
        <f>G281-H281</f>
        <v/>
      </c>
      <c r="K281" s="191">
        <f>J281</f>
        <v/>
      </c>
      <c r="L281" s="62">
        <f>G281-H281-K281</f>
        <v/>
      </c>
    </row>
    <row r="282" hidden="1" customFormat="1" s="67">
      <c r="A282" s="166" t="inlineStr">
        <is>
          <t>ИТОГО ПОИСК, ПОДБОР ПЕРСОНАЛА</t>
        </is>
      </c>
      <c r="B282" s="195" t="n"/>
      <c r="C282" s="64" t="n"/>
      <c r="D282" s="100" t="n"/>
      <c r="E282" s="64" t="n"/>
      <c r="F282" s="65" t="n"/>
      <c r="G282" s="66">
        <f>SUM(G280:G281)</f>
        <v/>
      </c>
      <c r="H282" s="66">
        <f>SUM(H280:H281)</f>
        <v/>
      </c>
      <c r="I282" s="66" t="n"/>
      <c r="J282" s="66">
        <f>SUM(J280:J281)</f>
        <v/>
      </c>
      <c r="K282" s="66">
        <f>SUM(K280:K281)</f>
        <v/>
      </c>
      <c r="L282" s="101">
        <f>SUM(L280:L281)</f>
        <v/>
      </c>
    </row>
    <row r="283" hidden="1" customFormat="1" s="67">
      <c r="A283" s="75" t="inlineStr">
        <is>
          <t>СТРАХОВАНИЕ СОТРУДНИКОВ, ДМС</t>
        </is>
      </c>
      <c r="B283" s="195" t="n"/>
      <c r="C283" s="74" t="n"/>
      <c r="D283" s="102" t="n"/>
      <c r="E283" s="74" t="n"/>
      <c r="F283" s="103" t="n"/>
      <c r="G283" s="74" t="n"/>
      <c r="H283" s="74" t="n"/>
      <c r="I283" s="74" t="n"/>
      <c r="J283" s="74" t="n"/>
      <c r="K283" s="74" t="n"/>
      <c r="L283" s="77" t="n"/>
    </row>
    <row r="284" hidden="1" ht="21" customFormat="1" customHeight="1" s="67" thickBot="1">
      <c r="A284" s="166" t="inlineStr">
        <is>
          <t>ИТОГО СТРАХОВАНИЕ СОТРУДНИКОВ, ДМС</t>
        </is>
      </c>
      <c r="B284" s="195" t="n"/>
      <c r="C284" s="64" t="n"/>
      <c r="D284" s="100" t="n"/>
      <c r="E284" s="64" t="n"/>
      <c r="F284" s="65" t="n"/>
      <c r="G284" s="66">
        <f>G283</f>
        <v/>
      </c>
      <c r="H284" s="66">
        <f>H283</f>
        <v/>
      </c>
      <c r="I284" s="66" t="n"/>
      <c r="J284" s="66">
        <f>J283</f>
        <v/>
      </c>
      <c r="K284" s="66">
        <f>K283</f>
        <v/>
      </c>
      <c r="L284" s="66">
        <f>L283</f>
        <v/>
      </c>
    </row>
    <row r="285" ht="21" customFormat="1" customHeight="1" s="85" thickBot="1">
      <c r="A285" s="46" t="inlineStr">
        <is>
          <t>ДИРЕКЦИЯ ПО АДМИНИСТРАТИВНО-ХОЗЯЙСТВЕННЫМ ВОПРОСАМ</t>
        </is>
      </c>
      <c r="B285" s="46" t="n"/>
      <c r="C285" s="46" t="n"/>
      <c r="D285" s="97" t="n"/>
      <c r="E285" s="46" t="n"/>
      <c r="F285" s="47" t="n"/>
      <c r="G285" s="46" t="n"/>
      <c r="H285" s="46" t="n"/>
      <c r="I285" s="46" t="n"/>
      <c r="J285" s="46" t="n"/>
      <c r="K285" s="46" t="n"/>
      <c r="L285" s="48" t="n"/>
    </row>
    <row r="286" customFormat="1" s="85">
      <c r="A286" s="189" t="inlineStr">
        <is>
          <t>ПРОЧИЕ</t>
        </is>
      </c>
      <c r="B286" s="190" t="n"/>
      <c r="C286" s="49" t="n"/>
      <c r="D286" s="87" t="n"/>
      <c r="E286" s="49" t="n"/>
      <c r="F286" s="50" t="n"/>
      <c r="G286" s="49" t="n"/>
      <c r="H286" s="49" t="n"/>
      <c r="I286" s="49" t="n"/>
      <c r="J286" s="49" t="n"/>
      <c r="K286" s="49" t="n"/>
      <c r="L286" s="51" t="n"/>
    </row>
    <row r="287" ht="61.2" customFormat="1" customHeight="1" s="85">
      <c r="A287" s="52" t="inlineStr">
        <is>
          <t>ООО "ЛИКАРД"</t>
        </is>
      </c>
      <c r="B287" s="53" t="inlineStr">
        <is>
          <t>Оплата за нефтепродукты по счету №RU245012765-1680513000 от 03.04.2023г., согл. дог. №RU245012765 от 20.11.2014г.</t>
        </is>
      </c>
      <c r="C287" s="54" t="inlineStr">
        <is>
          <t>Густенков Андрей Викторович</t>
        </is>
      </c>
      <c r="D287" s="193" t="n"/>
      <c r="E287" s="98" t="inlineStr">
        <is>
          <t>Счет №RU245012765-1680513000 от 03.04.2023г.</t>
        </is>
      </c>
      <c r="F287" s="197" t="n"/>
      <c r="G287" s="201" t="n">
        <v>20000</v>
      </c>
      <c r="H287" s="55" t="n"/>
      <c r="I287" s="148" t="n">
        <v>45020</v>
      </c>
      <c r="J287" s="192">
        <f>G287-H287</f>
        <v/>
      </c>
      <c r="K287" s="192">
        <f>J287</f>
        <v/>
      </c>
      <c r="L287" s="62">
        <f>J287-K287</f>
        <v/>
      </c>
    </row>
    <row r="288" hidden="1" customFormat="1" s="85">
      <c r="A288" s="52" t="n"/>
      <c r="B288" s="53" t="n"/>
      <c r="C288" s="54" t="n"/>
      <c r="D288" s="193" t="n"/>
      <c r="E288" s="98" t="n"/>
      <c r="F288" s="197" t="n"/>
      <c r="G288" s="201" t="n"/>
      <c r="H288" s="55" t="n"/>
      <c r="I288" s="59" t="n"/>
      <c r="J288" s="191">
        <f>G288-H288</f>
        <v/>
      </c>
      <c r="K288" s="80">
        <f>J288</f>
        <v/>
      </c>
      <c r="L288" s="62">
        <f>G288-H288-K288</f>
        <v/>
      </c>
    </row>
    <row r="289" hidden="1" customFormat="1" s="85">
      <c r="A289" s="52" t="n"/>
      <c r="B289" s="53" t="n"/>
      <c r="C289" s="54" t="n"/>
      <c r="D289" s="193" t="n"/>
      <c r="E289" s="109" t="n"/>
      <c r="F289" s="197" t="n"/>
      <c r="G289" s="201" t="n"/>
      <c r="H289" s="55" t="n"/>
      <c r="I289" s="59" t="n"/>
      <c r="J289" s="191">
        <f>G289-H289</f>
        <v/>
      </c>
      <c r="K289" s="80">
        <f>J289</f>
        <v/>
      </c>
      <c r="L289" s="62">
        <f>G289-H289-K289</f>
        <v/>
      </c>
    </row>
    <row r="290" hidden="1" customFormat="1" s="85">
      <c r="A290" s="52" t="n"/>
      <c r="B290" s="53" t="n"/>
      <c r="C290" s="54" t="n"/>
      <c r="D290" s="193" t="n"/>
      <c r="E290" s="98" t="n"/>
      <c r="F290" s="197" t="n"/>
      <c r="G290" s="201" t="n"/>
      <c r="H290" s="55" t="n"/>
      <c r="I290" s="59" t="n"/>
      <c r="J290" s="191">
        <f>G290-H290</f>
        <v/>
      </c>
      <c r="K290" s="80">
        <f>J290</f>
        <v/>
      </c>
      <c r="L290" s="62">
        <f>G290-H290-K290</f>
        <v/>
      </c>
    </row>
    <row r="291" hidden="1" customFormat="1" s="85">
      <c r="A291" s="52" t="n"/>
      <c r="B291" s="53" t="n"/>
      <c r="C291" s="54" t="n"/>
      <c r="D291" s="193" t="n"/>
      <c r="E291" s="98" t="n"/>
      <c r="F291" s="197" t="n"/>
      <c r="G291" s="201" t="n"/>
      <c r="H291" s="55" t="n"/>
      <c r="I291" s="59" t="n"/>
      <c r="J291" s="191">
        <f>G291-H291</f>
        <v/>
      </c>
      <c r="K291" s="61">
        <f>J291</f>
        <v/>
      </c>
      <c r="L291" s="62">
        <f>J291-K291</f>
        <v/>
      </c>
    </row>
    <row r="292" hidden="1" customFormat="1" s="85">
      <c r="A292" s="52" t="n"/>
      <c r="B292" s="53" t="n"/>
      <c r="C292" s="54" t="n"/>
      <c r="D292" s="193" t="n"/>
      <c r="E292" s="98" t="n"/>
      <c r="F292" s="197" t="n"/>
      <c r="G292" s="201" t="n"/>
      <c r="H292" s="55" t="n"/>
      <c r="I292" s="59" t="n"/>
      <c r="J292" s="191">
        <f>G292-H292</f>
        <v/>
      </c>
      <c r="K292" s="61" t="n"/>
      <c r="L292" s="62">
        <f>J292-K292</f>
        <v/>
      </c>
    </row>
    <row r="293" hidden="1" customFormat="1" s="85">
      <c r="A293" s="52" t="n"/>
      <c r="B293" s="53" t="n"/>
      <c r="C293" s="54" t="n"/>
      <c r="D293" s="193" t="n"/>
      <c r="E293" s="98" t="n"/>
      <c r="F293" s="197" t="n"/>
      <c r="G293" s="201" t="n"/>
      <c r="H293" s="55" t="n"/>
      <c r="I293" s="59" t="n"/>
      <c r="J293" s="191">
        <f>G293-H293</f>
        <v/>
      </c>
      <c r="K293" s="80" t="n"/>
      <c r="L293" s="62">
        <f>G293-H293-K293</f>
        <v/>
      </c>
    </row>
    <row r="294" hidden="1" customFormat="1" s="85">
      <c r="A294" s="52" t="n"/>
      <c r="B294" s="53" t="n"/>
      <c r="C294" s="54" t="n"/>
      <c r="D294" s="193" t="n"/>
      <c r="E294" s="98" t="n"/>
      <c r="F294" s="197" t="n"/>
      <c r="G294" s="201" t="n"/>
      <c r="H294" s="55" t="n"/>
      <c r="I294" s="59" t="n"/>
      <c r="J294" s="191">
        <f>G294-H294</f>
        <v/>
      </c>
      <c r="K294" s="80" t="n"/>
      <c r="L294" s="62">
        <f>G294-H294-K294</f>
        <v/>
      </c>
    </row>
    <row r="295" hidden="1" customFormat="1" s="85">
      <c r="A295" s="52" t="n"/>
      <c r="B295" s="53" t="n"/>
      <c r="C295" s="54" t="n"/>
      <c r="D295" s="193" t="n"/>
      <c r="E295" s="98" t="n"/>
      <c r="F295" s="197" t="n"/>
      <c r="G295" s="201" t="n"/>
      <c r="H295" s="55" t="n"/>
      <c r="I295" s="59" t="n"/>
      <c r="J295" s="191">
        <f>G295-H295</f>
        <v/>
      </c>
      <c r="K295" s="80" t="n"/>
      <c r="L295" s="62">
        <f>G295-H295-K295</f>
        <v/>
      </c>
    </row>
    <row r="296" hidden="1" customFormat="1" s="85">
      <c r="A296" s="86" t="n"/>
      <c r="B296" s="53" t="n"/>
      <c r="C296" s="52" t="n"/>
      <c r="D296" s="193" t="n"/>
      <c r="E296" s="197" t="n"/>
      <c r="F296" s="197" t="n"/>
      <c r="G296" s="61" t="n"/>
      <c r="H296" s="59" t="n"/>
      <c r="I296" s="59" t="n"/>
      <c r="J296" s="191">
        <f>G296-H296</f>
        <v/>
      </c>
      <c r="K296" s="80" t="n"/>
      <c r="L296" s="62">
        <f>G296-H296-K296</f>
        <v/>
      </c>
    </row>
    <row r="297" hidden="1" customFormat="1" s="85">
      <c r="A297" s="86" t="n"/>
      <c r="B297" s="53" t="n"/>
      <c r="C297" s="52" t="n"/>
      <c r="D297" s="193" t="n"/>
      <c r="E297" s="197" t="n"/>
      <c r="F297" s="197" t="n"/>
      <c r="G297" s="61" t="n"/>
      <c r="H297" s="59" t="n"/>
      <c r="I297" s="59" t="n"/>
      <c r="J297" s="191">
        <f>G297-H297</f>
        <v/>
      </c>
      <c r="K297" s="80" t="n"/>
      <c r="L297" s="62">
        <f>G297-H297-K297</f>
        <v/>
      </c>
    </row>
    <row r="298" hidden="1" customFormat="1" s="85">
      <c r="A298" s="86" t="n"/>
      <c r="B298" s="53" t="n"/>
      <c r="C298" s="52" t="n"/>
      <c r="D298" s="193" t="n"/>
      <c r="E298" s="197" t="n"/>
      <c r="F298" s="197" t="n"/>
      <c r="G298" s="61" t="n"/>
      <c r="H298" s="59" t="n"/>
      <c r="I298" s="59" t="n"/>
      <c r="J298" s="191">
        <f>G298-H298</f>
        <v/>
      </c>
      <c r="K298" s="80" t="n"/>
      <c r="L298" s="62">
        <f>G298-H298-K298</f>
        <v/>
      </c>
    </row>
    <row r="299" hidden="1" customFormat="1" s="85">
      <c r="A299" s="52" t="n"/>
      <c r="B299" s="53" t="n"/>
      <c r="C299" s="54" t="n"/>
      <c r="D299" s="193" t="n"/>
      <c r="E299" s="98" t="n"/>
      <c r="F299" s="197" t="n"/>
      <c r="G299" s="201" t="n"/>
      <c r="H299" s="61" t="n"/>
      <c r="I299" s="59" t="n"/>
      <c r="J299" s="191">
        <f>G299-H299</f>
        <v/>
      </c>
      <c r="K299" s="61" t="n"/>
      <c r="L299" s="62">
        <f>J299-K299</f>
        <v/>
      </c>
    </row>
    <row r="300" ht="21" customFormat="1" customHeight="1" s="44" thickBot="1">
      <c r="A300" s="166" t="inlineStr">
        <is>
          <t>ИТОГО ПРОЧИЕ</t>
        </is>
      </c>
      <c r="B300" s="195" t="n"/>
      <c r="C300" s="64" t="n"/>
      <c r="D300" s="64" t="n"/>
      <c r="E300" s="64" t="n"/>
      <c r="F300" s="65" t="n"/>
      <c r="G300" s="66">
        <f>SUM(G287:G299)</f>
        <v/>
      </c>
      <c r="H300" s="66">
        <f>SUM(H287:H299)</f>
        <v/>
      </c>
      <c r="I300" s="66" t="n"/>
      <c r="J300" s="66">
        <f>SUM(J287:J299)</f>
        <v/>
      </c>
      <c r="K300" s="66">
        <f>SUM(K287:K299)</f>
        <v/>
      </c>
      <c r="L300" s="101">
        <f>SUM(L287:L299)</f>
        <v/>
      </c>
    </row>
    <row r="301" hidden="1" customFormat="1" s="85">
      <c r="A301" s="75" t="inlineStr">
        <is>
          <t xml:space="preserve">КАНЦЕЛЯРСКИЕ ПРИНАДЛЕЖНОСТИ </t>
        </is>
      </c>
      <c r="B301" s="195" t="n"/>
      <c r="C301" s="75" t="n"/>
      <c r="D301" s="75" t="n"/>
      <c r="E301" s="75" t="n"/>
      <c r="F301" s="75" t="n"/>
      <c r="G301" s="76" t="n"/>
      <c r="H301" s="76" t="n"/>
      <c r="I301" s="76" t="n"/>
      <c r="J301" s="76" t="n"/>
      <c r="K301" s="76" t="n"/>
      <c r="L301" s="110" t="n"/>
    </row>
    <row r="302" hidden="1" customFormat="1" s="85">
      <c r="A302" s="52" t="n"/>
      <c r="B302" s="53" t="n"/>
      <c r="C302" s="54" t="n"/>
      <c r="D302" s="196" t="n"/>
      <c r="E302" s="202" t="n"/>
      <c r="F302" s="198" t="n"/>
      <c r="G302" s="57" t="n"/>
      <c r="H302" s="59" t="n"/>
      <c r="I302" s="59" t="n"/>
      <c r="J302" s="191">
        <f>G302-H302</f>
        <v/>
      </c>
      <c r="K302" s="61">
        <f>J302</f>
        <v/>
      </c>
      <c r="L302" s="62">
        <f>J302-K302</f>
        <v/>
      </c>
    </row>
    <row r="303" hidden="1" customFormat="1" s="85">
      <c r="A303" s="52" t="n"/>
      <c r="B303" s="53" t="n"/>
      <c r="C303" s="54" t="n"/>
      <c r="D303" s="196" t="n"/>
      <c r="E303" s="202" t="n"/>
      <c r="F303" s="198" t="n"/>
      <c r="G303" s="57" t="n"/>
      <c r="H303" s="59" t="n"/>
      <c r="I303" s="59" t="n"/>
      <c r="J303" s="191">
        <f>G303-H303</f>
        <v/>
      </c>
      <c r="K303" s="61">
        <f>J303</f>
        <v/>
      </c>
      <c r="L303" s="62">
        <f>J303-K303</f>
        <v/>
      </c>
    </row>
    <row r="304" hidden="1" customFormat="1" s="85">
      <c r="A304" s="180" t="inlineStr">
        <is>
          <t xml:space="preserve">ИТОГО КАНЦЕЛЯРСКИЕ ПРИНАДЛЕЖНОСТИ   </t>
        </is>
      </c>
      <c r="B304" s="200" t="n"/>
      <c r="C304" s="81" t="n"/>
      <c r="D304" s="112" t="n"/>
      <c r="E304" s="81" t="n"/>
      <c r="F304" s="82" t="n"/>
      <c r="G304" s="83">
        <f>SUM(G302:G303)</f>
        <v/>
      </c>
      <c r="H304" s="83">
        <f>SUM(H302:H303)</f>
        <v/>
      </c>
      <c r="I304" s="83" t="n"/>
      <c r="J304" s="83">
        <f>SUM(J302:J303)</f>
        <v/>
      </c>
      <c r="K304" s="83">
        <f>SUM(K302:K303)</f>
        <v/>
      </c>
      <c r="L304" s="83">
        <f>SUM(L302:L303)</f>
        <v/>
      </c>
    </row>
    <row r="305" hidden="1" customFormat="1" s="85">
      <c r="A305" s="75" t="inlineStr">
        <is>
          <t>ХОЗЯЙСТВЕННЫЕ ПРИНАДЛЕЖНОСТИ</t>
        </is>
      </c>
      <c r="B305" s="195" t="n"/>
      <c r="C305" s="75" t="n"/>
      <c r="D305" s="171" t="n"/>
      <c r="E305" s="75" t="n"/>
      <c r="F305" s="75" t="n"/>
      <c r="G305" s="76" t="n"/>
      <c r="H305" s="76" t="n"/>
      <c r="I305" s="76" t="n"/>
      <c r="J305" s="76" t="n"/>
      <c r="K305" s="76" t="n"/>
      <c r="L305" s="110" t="n"/>
    </row>
    <row r="306" hidden="1" customFormat="1" s="85">
      <c r="A306" s="52" t="n"/>
      <c r="B306" s="53" t="n"/>
      <c r="C306" s="54" t="n"/>
      <c r="D306" s="196" t="n"/>
      <c r="E306" s="202" t="n"/>
      <c r="F306" s="198" t="n"/>
      <c r="G306" s="57" t="n"/>
      <c r="H306" s="59" t="n"/>
      <c r="I306" s="59" t="n"/>
      <c r="J306" s="191">
        <f>G306-H306</f>
        <v/>
      </c>
      <c r="K306" s="61">
        <f>J306</f>
        <v/>
      </c>
      <c r="L306" s="62">
        <f>J306-K306</f>
        <v/>
      </c>
    </row>
    <row r="307" hidden="1" customFormat="1" s="85">
      <c r="A307" s="52" t="n"/>
      <c r="B307" s="53" t="n"/>
      <c r="C307" s="54" t="n"/>
      <c r="D307" s="196" t="n"/>
      <c r="E307" s="202" t="n"/>
      <c r="F307" s="198" t="n"/>
      <c r="G307" s="57" t="n"/>
      <c r="H307" s="59" t="n"/>
      <c r="I307" s="59" t="n"/>
      <c r="J307" s="191">
        <f>G307-H307</f>
        <v/>
      </c>
      <c r="K307" s="61">
        <f>J307</f>
        <v/>
      </c>
      <c r="L307" s="62">
        <f>J307-K307</f>
        <v/>
      </c>
    </row>
    <row r="308" hidden="1" customFormat="1" s="85">
      <c r="A308" s="52" t="n"/>
      <c r="B308" s="53" t="n"/>
      <c r="C308" s="54" t="n"/>
      <c r="D308" s="196" t="n"/>
      <c r="E308" s="202" t="n"/>
      <c r="F308" s="198" t="n"/>
      <c r="G308" s="57" t="n"/>
      <c r="H308" s="59" t="n"/>
      <c r="I308" s="59" t="n"/>
      <c r="J308" s="191">
        <f>G308-H308</f>
        <v/>
      </c>
      <c r="K308" s="61">
        <f>J308</f>
        <v/>
      </c>
      <c r="L308" s="62">
        <f>J308-K308</f>
        <v/>
      </c>
    </row>
    <row r="309" hidden="1" customFormat="1" s="85">
      <c r="A309" s="52" t="n"/>
      <c r="B309" s="53" t="n"/>
      <c r="C309" s="52" t="n"/>
      <c r="D309" s="196" t="n"/>
      <c r="E309" s="202" t="n"/>
      <c r="F309" s="198" t="n"/>
      <c r="G309" s="57" t="n"/>
      <c r="H309" s="59" t="n"/>
      <c r="I309" s="59" t="n"/>
      <c r="J309" s="191">
        <f>G309-H309</f>
        <v/>
      </c>
      <c r="K309" s="80">
        <f>J309</f>
        <v/>
      </c>
      <c r="L309" s="62">
        <f>G309-H309-K309</f>
        <v/>
      </c>
    </row>
    <row r="310" hidden="1" customFormat="1" s="85">
      <c r="A310" s="52" t="n"/>
      <c r="B310" s="53" t="n"/>
      <c r="C310" s="52" t="n"/>
      <c r="D310" s="196" t="n"/>
      <c r="E310" s="202" t="n"/>
      <c r="F310" s="198" t="n"/>
      <c r="G310" s="57" t="n"/>
      <c r="H310" s="59" t="n"/>
      <c r="I310" s="59" t="n"/>
      <c r="J310" s="191">
        <f>G310-H310</f>
        <v/>
      </c>
      <c r="K310" s="95">
        <f>J310</f>
        <v/>
      </c>
      <c r="L310" s="62">
        <f>G310-H310-K310</f>
        <v/>
      </c>
    </row>
    <row r="311" hidden="1" customFormat="1" s="67">
      <c r="A311" s="166" t="inlineStr">
        <is>
          <t>ИТОГО ХОЗЯЙСТВЕННЫЕ ПРИНАДЛЕЖНОСТИ</t>
        </is>
      </c>
      <c r="B311" s="195" t="n"/>
      <c r="C311" s="64" t="n"/>
      <c r="D311" s="64" t="n"/>
      <c r="E311" s="64" t="n"/>
      <c r="F311" s="65" t="n"/>
      <c r="G311" s="66">
        <f>SUM(G306:G310)</f>
        <v/>
      </c>
      <c r="H311" s="66">
        <f>SUM(H306:H310)</f>
        <v/>
      </c>
      <c r="I311" s="66" t="n"/>
      <c r="J311" s="66">
        <f>SUM(J306:J310)</f>
        <v/>
      </c>
      <c r="K311" s="66">
        <f>SUM(K306:K310)</f>
        <v/>
      </c>
      <c r="L311" s="66">
        <f>SUM(L306:L310)</f>
        <v/>
      </c>
    </row>
    <row r="312" hidden="1" customFormat="1" s="85">
      <c r="A312" s="103" t="inlineStr">
        <is>
          <t xml:space="preserve">ПРОДУКТЫ ПИТАНИЯ </t>
        </is>
      </c>
      <c r="B312" s="195" t="n"/>
      <c r="C312" s="74" t="n"/>
      <c r="D312" s="74" t="n"/>
      <c r="E312" s="74" t="n"/>
      <c r="F312" s="75" t="n"/>
      <c r="G312" s="76" t="n"/>
      <c r="H312" s="76" t="n"/>
      <c r="I312" s="76" t="n"/>
      <c r="J312" s="76" t="n"/>
      <c r="K312" s="76" t="n"/>
      <c r="L312" s="110" t="n"/>
    </row>
    <row r="313" hidden="1" customFormat="1" s="85">
      <c r="A313" s="52" t="n"/>
      <c r="B313" s="53" t="n"/>
      <c r="C313" s="54" t="n"/>
      <c r="D313" s="196" t="n"/>
      <c r="E313" s="202" t="n"/>
      <c r="F313" s="198" t="n"/>
      <c r="G313" s="57" t="n"/>
      <c r="H313" s="59" t="n"/>
      <c r="I313" s="59" t="n"/>
      <c r="J313" s="191">
        <f>G313-H313</f>
        <v/>
      </c>
      <c r="K313" s="61">
        <f>J313</f>
        <v/>
      </c>
      <c r="L313" s="62">
        <f>J313-K313</f>
        <v/>
      </c>
    </row>
    <row r="314" hidden="1" customFormat="1" s="85">
      <c r="A314" s="52" t="n"/>
      <c r="B314" s="53" t="n"/>
      <c r="C314" s="54" t="n"/>
      <c r="D314" s="196" t="n"/>
      <c r="E314" s="198" t="n"/>
      <c r="F314" s="198" t="n"/>
      <c r="G314" s="57" t="n"/>
      <c r="H314" s="59" t="n"/>
      <c r="I314" s="59" t="n"/>
      <c r="J314" s="191">
        <f>G314-H314</f>
        <v/>
      </c>
      <c r="K314" s="95">
        <f>J314</f>
        <v/>
      </c>
      <c r="L314" s="62">
        <f>G314-H314-K314</f>
        <v/>
      </c>
    </row>
    <row r="315" hidden="1" customFormat="1" s="85">
      <c r="A315" s="52" t="n"/>
      <c r="B315" s="53" t="n"/>
      <c r="C315" s="54" t="n"/>
      <c r="D315" s="196" t="n"/>
      <c r="E315" s="202" t="n"/>
      <c r="F315" s="198" t="n"/>
      <c r="G315" s="57" t="n"/>
      <c r="H315" s="59" t="n"/>
      <c r="I315" s="59" t="n"/>
      <c r="J315" s="191">
        <f>G315-H315</f>
        <v/>
      </c>
      <c r="K315" s="61">
        <f>J315</f>
        <v/>
      </c>
      <c r="L315" s="62">
        <f>J315-K315</f>
        <v/>
      </c>
    </row>
    <row r="316" hidden="1" ht="21" customFormat="1" customHeight="1" s="85" thickBot="1">
      <c r="A316" s="166" t="inlineStr">
        <is>
          <t>ИТОГО ПРОДУКТЫ ПИТАНИЯ</t>
        </is>
      </c>
      <c r="B316" s="195" t="n"/>
      <c r="C316" s="64" t="n"/>
      <c r="D316" s="64" t="n"/>
      <c r="E316" s="64" t="n"/>
      <c r="F316" s="113" t="n"/>
      <c r="G316" s="114">
        <f>SUM(G313:G315)</f>
        <v/>
      </c>
      <c r="H316" s="114">
        <f>SUM(H313:H315)</f>
        <v/>
      </c>
      <c r="I316" s="114" t="n"/>
      <c r="J316" s="114">
        <f>SUM(J313:J315)</f>
        <v/>
      </c>
      <c r="K316" s="114">
        <f>SUM(K313:K315)</f>
        <v/>
      </c>
      <c r="L316" s="114">
        <f>SUM(L313:L315)</f>
        <v/>
      </c>
    </row>
    <row r="317" ht="21" customFormat="1" customHeight="1" s="44" thickBot="1">
      <c r="A317" s="46" t="inlineStr">
        <is>
          <t xml:space="preserve">ДИРЕКЦИЯ ПО ИНФОРМАЦИОННЫМ ТЕХНОЛОГИЯМ </t>
        </is>
      </c>
      <c r="B317" s="46" t="n"/>
      <c r="C317" s="46" t="n"/>
      <c r="D317" s="46" t="n"/>
      <c r="E317" s="46" t="n"/>
      <c r="F317" s="47" t="n"/>
      <c r="G317" s="46" t="n"/>
      <c r="H317" s="46" t="n"/>
      <c r="I317" s="46" t="n"/>
      <c r="J317" s="46" t="n"/>
      <c r="K317" s="46" t="n"/>
      <c r="L317" s="48" t="n"/>
    </row>
    <row r="318" customFormat="1" s="44">
      <c r="A318" s="50" t="inlineStr">
        <is>
          <t>ПРОГРАММНОЕ ОБЕСПЕЧЕНИЕ, ОБСЛУЖИВАНИЕ ПО, ИНТЕРНЕТ, СВЯЗЬ</t>
        </is>
      </c>
      <c r="B318" s="203" t="n"/>
      <c r="C318" s="49" t="n"/>
      <c r="D318" s="49" t="n"/>
      <c r="E318" s="49" t="n"/>
      <c r="F318" s="69" t="n"/>
      <c r="G318" s="70" t="n"/>
      <c r="H318" s="70" t="n"/>
      <c r="I318" s="70" t="n"/>
      <c r="J318" s="70" t="n"/>
      <c r="K318" s="70" t="n"/>
      <c r="L318" s="51" t="n"/>
    </row>
    <row r="319" ht="40.8" customFormat="1" customHeight="1" s="44">
      <c r="A319" s="104" t="inlineStr">
        <is>
          <t>ООО "ДИВА КОМПЬЮТЕРС"</t>
        </is>
      </c>
      <c r="B319" s="63" t="inlineStr">
        <is>
          <t>Оплата по счету № 143 от 03.04.2023г. за ноутбук (для Коротковой Н.)</t>
        </is>
      </c>
      <c r="C319" s="54" t="inlineStr">
        <is>
          <t>Леурдо Денис Вячеславович</t>
        </is>
      </c>
      <c r="D319" s="198" t="n"/>
      <c r="E319" s="198" t="inlineStr">
        <is>
          <t>Счет № 143 от 03.04.2023г.</t>
        </is>
      </c>
      <c r="F319" s="198" t="n"/>
      <c r="G319" s="61" t="n">
        <v>45860</v>
      </c>
      <c r="H319" s="59" t="n"/>
      <c r="I319" s="148" t="n">
        <v>45020</v>
      </c>
      <c r="J319" s="192">
        <f>G319-H319</f>
        <v/>
      </c>
      <c r="K319" s="192">
        <f>J319</f>
        <v/>
      </c>
      <c r="L319" s="62">
        <f>G319-H319-K319</f>
        <v/>
      </c>
    </row>
    <row r="320" hidden="1" customFormat="1" s="44">
      <c r="A320" s="104" t="n"/>
      <c r="B320" s="63" t="n"/>
      <c r="C320" s="54" t="n"/>
      <c r="D320" s="198" t="n"/>
      <c r="E320" s="198" t="n"/>
      <c r="F320" s="198" t="n"/>
      <c r="G320" s="61" t="n"/>
      <c r="H320" s="59" t="n"/>
      <c r="I320" s="59" t="n"/>
      <c r="J320" s="191" t="n"/>
      <c r="K320" s="191" t="n"/>
      <c r="L320" s="62" t="n"/>
    </row>
    <row r="321" hidden="1" customFormat="1" s="44">
      <c r="A321" s="104" t="n"/>
      <c r="B321" s="63" t="n"/>
      <c r="C321" s="54" t="n"/>
      <c r="D321" s="198" t="n"/>
      <c r="E321" s="198" t="n"/>
      <c r="F321" s="198" t="n"/>
      <c r="G321" s="61" t="n"/>
      <c r="H321" s="59" t="n"/>
      <c r="I321" s="59" t="n"/>
      <c r="J321" s="191" t="n"/>
      <c r="K321" s="191" t="n"/>
      <c r="L321" s="62" t="n"/>
    </row>
    <row r="322" hidden="1" customFormat="1" s="44">
      <c r="A322" s="104" t="n"/>
      <c r="B322" s="63" t="n"/>
      <c r="C322" s="54" t="n"/>
      <c r="D322" s="198" t="n"/>
      <c r="E322" s="198" t="n"/>
      <c r="F322" s="198" t="n"/>
      <c r="G322" s="61" t="n"/>
      <c r="H322" s="59" t="n"/>
      <c r="I322" s="59" t="n"/>
      <c r="J322" s="191" t="n"/>
      <c r="K322" s="191" t="n"/>
      <c r="L322" s="62" t="n"/>
    </row>
    <row r="323" ht="81.59999999999999" customFormat="1" customHeight="1" s="44">
      <c r="A323" s="104" t="inlineStr">
        <is>
          <t>ООО "АТМД"</t>
        </is>
      </c>
      <c r="B323" s="63" t="inlineStr">
        <is>
          <t>Оплата за услуги по сопровождению и техническому обслуживанию информационной инфраструктуры за апрель  2023г. по дог. №ТО-8/2019 от 25.03.19г (по договору до 10-го числа текущего месяца)</t>
        </is>
      </c>
      <c r="C323" s="54" t="inlineStr">
        <is>
          <t>Гердт Евгения Сергеевна</t>
        </is>
      </c>
      <c r="D323" s="198" t="n"/>
      <c r="E323" s="198" t="inlineStr">
        <is>
          <t>Дог. №ТО-8/2019 от 25.03.19г</t>
        </is>
      </c>
      <c r="F323" s="198" t="n"/>
      <c r="G323" s="61" t="n">
        <v>1581100</v>
      </c>
      <c r="H323" s="115" t="n"/>
      <c r="I323" s="59" t="n">
        <v>45023</v>
      </c>
      <c r="J323" s="191">
        <f>G323-H323</f>
        <v/>
      </c>
      <c r="K323" s="191" t="n">
        <v>0</v>
      </c>
      <c r="L323" s="62">
        <f>G323-H323-K323</f>
        <v/>
      </c>
    </row>
    <row r="324" hidden="1" customFormat="1" s="44">
      <c r="A324" s="104" t="n"/>
      <c r="B324" s="63" t="n"/>
      <c r="C324" s="54" t="n"/>
      <c r="D324" s="198" t="n"/>
      <c r="E324" s="198" t="n"/>
      <c r="F324" s="198" t="n"/>
      <c r="G324" s="108" t="n"/>
      <c r="H324" s="115" t="n"/>
      <c r="I324" s="59" t="n"/>
      <c r="J324" s="191">
        <f>G324-H324</f>
        <v/>
      </c>
      <c r="K324" s="191" t="n">
        <v>0</v>
      </c>
      <c r="L324" s="62">
        <f>G324-H324-K324</f>
        <v/>
      </c>
    </row>
    <row r="325" hidden="1" customFormat="1" s="44">
      <c r="A325" s="104" t="n"/>
      <c r="B325" s="63" t="n"/>
      <c r="C325" s="54" t="n"/>
      <c r="D325" s="198" t="n"/>
      <c r="E325" s="198" t="n"/>
      <c r="F325" s="198" t="n"/>
      <c r="G325" s="108" t="n"/>
      <c r="H325" s="115" t="n"/>
      <c r="I325" s="59" t="n"/>
      <c r="J325" s="191">
        <f>G325-H325</f>
        <v/>
      </c>
      <c r="K325" s="191" t="n">
        <v>0</v>
      </c>
      <c r="L325" s="62">
        <f>G325-H325-K325</f>
        <v/>
      </c>
    </row>
    <row r="326" hidden="1" customFormat="1" s="44">
      <c r="A326" s="104" t="n"/>
      <c r="B326" s="63" t="n"/>
      <c r="C326" s="54" t="n"/>
      <c r="D326" s="198" t="n"/>
      <c r="E326" s="198" t="n"/>
      <c r="F326" s="198" t="n"/>
      <c r="G326" s="108" t="n"/>
      <c r="H326" s="115" t="n"/>
      <c r="I326" s="59" t="n"/>
      <c r="J326" s="191">
        <f>G326-H326</f>
        <v/>
      </c>
      <c r="K326" s="191" t="n">
        <v>0</v>
      </c>
      <c r="L326" s="62">
        <f>G326-H326-K326</f>
        <v/>
      </c>
    </row>
    <row r="327" hidden="1" customFormat="1" s="44">
      <c r="A327" s="104" t="n"/>
      <c r="B327" s="63" t="n"/>
      <c r="C327" s="54" t="n"/>
      <c r="D327" s="198" t="n"/>
      <c r="E327" s="198" t="n"/>
      <c r="F327" s="198" t="n"/>
      <c r="G327" s="108" t="n"/>
      <c r="H327" s="115" t="n"/>
      <c r="I327" s="59" t="n"/>
      <c r="J327" s="191">
        <f>G327-H327</f>
        <v/>
      </c>
      <c r="K327" s="191" t="n">
        <v>0</v>
      </c>
      <c r="L327" s="62">
        <f>G327-H327-K327</f>
        <v/>
      </c>
    </row>
    <row r="328" hidden="1" customFormat="1" s="44">
      <c r="A328" s="104" t="n"/>
      <c r="B328" s="63" t="n"/>
      <c r="C328" s="54" t="n"/>
      <c r="D328" s="198" t="n"/>
      <c r="E328" s="198" t="n"/>
      <c r="F328" s="198" t="n"/>
      <c r="G328" s="108" t="n"/>
      <c r="H328" s="115" t="n"/>
      <c r="I328" s="59" t="n"/>
      <c r="J328" s="191">
        <f>G328-H328</f>
        <v/>
      </c>
      <c r="K328" s="191" t="n">
        <v>0</v>
      </c>
      <c r="L328" s="62">
        <f>G328-H328-K328</f>
        <v/>
      </c>
    </row>
    <row r="329" hidden="1" customFormat="1" s="44">
      <c r="A329" s="104" t="n"/>
      <c r="B329" s="63" t="n"/>
      <c r="C329" s="54" t="n"/>
      <c r="D329" s="198" t="n"/>
      <c r="E329" s="198" t="n"/>
      <c r="F329" s="198" t="n"/>
      <c r="G329" s="108" t="n"/>
      <c r="H329" s="115" t="n"/>
      <c r="I329" s="59" t="n"/>
      <c r="J329" s="191">
        <f>G329-H329</f>
        <v/>
      </c>
      <c r="K329" s="191" t="n">
        <v>0</v>
      </c>
      <c r="L329" s="62">
        <f>G329-H329-K329</f>
        <v/>
      </c>
    </row>
    <row r="330" hidden="1" customFormat="1" s="44">
      <c r="A330" s="104" t="n"/>
      <c r="B330" s="63" t="n"/>
      <c r="C330" s="54" t="n"/>
      <c r="D330" s="198" t="n"/>
      <c r="E330" s="198" t="n"/>
      <c r="F330" s="198" t="n"/>
      <c r="G330" s="108" t="n"/>
      <c r="H330" s="115" t="n"/>
      <c r="I330" s="59" t="n"/>
      <c r="J330" s="191">
        <f>G330-H330</f>
        <v/>
      </c>
      <c r="K330" s="191" t="n">
        <v>0</v>
      </c>
      <c r="L330" s="62">
        <f>G330-H330-K330</f>
        <v/>
      </c>
    </row>
    <row r="331" hidden="1" customFormat="1" s="44">
      <c r="A331" s="104" t="n"/>
      <c r="B331" s="63" t="n"/>
      <c r="C331" s="54" t="n"/>
      <c r="D331" s="198" t="n"/>
      <c r="E331" s="202" t="n"/>
      <c r="F331" s="198" t="n"/>
      <c r="G331" s="108" t="n"/>
      <c r="H331" s="115" t="n"/>
      <c r="I331" s="59" t="n"/>
      <c r="J331" s="191">
        <f>G331-H331</f>
        <v/>
      </c>
      <c r="K331" s="191" t="n">
        <v>0</v>
      </c>
      <c r="L331" s="62">
        <f>G331-H331-K331</f>
        <v/>
      </c>
    </row>
    <row r="332" hidden="1" customFormat="1" s="44">
      <c r="A332" s="104" t="n"/>
      <c r="B332" s="63" t="n"/>
      <c r="C332" s="54" t="n"/>
      <c r="D332" s="198" t="n"/>
      <c r="E332" s="202" t="n"/>
      <c r="F332" s="198" t="n"/>
      <c r="G332" s="108" t="n"/>
      <c r="H332" s="115" t="n"/>
      <c r="I332" s="59" t="n"/>
      <c r="J332" s="191">
        <f>G332-H332</f>
        <v/>
      </c>
      <c r="K332" s="191" t="n">
        <v>0</v>
      </c>
      <c r="L332" s="62">
        <f>G332-H332-K332</f>
        <v/>
      </c>
    </row>
    <row r="333" ht="21" customFormat="1" customHeight="1" s="119" thickBot="1">
      <c r="A333" s="179" t="inlineStr">
        <is>
          <t xml:space="preserve">ИТОГО ПРОГРАММНОЕ ОБЕСПЕЧЕНИЕ, ОБСЛУЖИВАНИЕ ПО, ИНТЕРНЕТ, СВЯЗЬ  </t>
        </is>
      </c>
      <c r="B333" s="199" t="n"/>
      <c r="C333" s="116" t="n"/>
      <c r="D333" s="116" t="n"/>
      <c r="E333" s="116" t="n"/>
      <c r="F333" s="117" t="n"/>
      <c r="G333" s="118">
        <f>SUM(G319:G332)</f>
        <v/>
      </c>
      <c r="H333" s="118">
        <f>SUM(H319:H332)</f>
        <v/>
      </c>
      <c r="I333" s="118" t="n"/>
      <c r="J333" s="118">
        <f>SUM(J319:J332)</f>
        <v/>
      </c>
      <c r="K333" s="118">
        <f>SUM(K319:K332)</f>
        <v/>
      </c>
      <c r="L333" s="118">
        <f>SUM(L319:L332)</f>
        <v/>
      </c>
    </row>
    <row r="334" ht="21" customFormat="1" customHeight="1" s="44" thickBot="1">
      <c r="A334" s="47" t="inlineStr">
        <is>
          <t>ПОДОЛЬСКИЙ ФИЛИАЛ</t>
        </is>
      </c>
      <c r="B334" s="188" t="n"/>
      <c r="C334" s="46" t="n"/>
      <c r="D334" s="46" t="n"/>
      <c r="E334" s="46" t="n"/>
      <c r="F334" s="47" t="n"/>
      <c r="G334" s="46" t="n"/>
      <c r="H334" s="46" t="n"/>
      <c r="I334" s="46" t="n"/>
      <c r="J334" s="46" t="n"/>
      <c r="K334" s="46" t="n"/>
      <c r="L334" s="48" t="n"/>
    </row>
    <row r="335" customFormat="1" s="44">
      <c r="A335" s="189" t="inlineStr">
        <is>
          <t>ЗАРПЛАТА, НАЛОГИ, КОМАНДИРОВОЧНЫЕ</t>
        </is>
      </c>
      <c r="B335" s="190" t="n"/>
      <c r="C335" s="49" t="n"/>
      <c r="D335" s="87" t="n"/>
      <c r="E335" s="49" t="n"/>
      <c r="F335" s="69" t="n"/>
      <c r="G335" s="70" t="n"/>
      <c r="H335" s="70" t="n"/>
      <c r="I335" s="70" t="n"/>
      <c r="J335" s="70" t="n"/>
      <c r="K335" s="70" t="n"/>
      <c r="L335" s="71" t="n"/>
    </row>
    <row r="336" customFormat="1" s="44">
      <c r="A336" s="52" t="inlineStr">
        <is>
          <t>Расчет с сотрудниками</t>
        </is>
      </c>
      <c r="B336" s="53" t="inlineStr">
        <is>
          <t>Заработная плата за март 2023.</t>
        </is>
      </c>
      <c r="C336" s="54" t="inlineStr">
        <is>
          <t>Софронова Ольга Юрьевна</t>
        </is>
      </c>
      <c r="D336" s="193" t="n"/>
      <c r="E336" s="194" t="n"/>
      <c r="F336" s="197" t="n"/>
      <c r="G336" s="61" t="n">
        <v>424743.51</v>
      </c>
      <c r="H336" s="59" t="n"/>
      <c r="I336" s="59" t="n">
        <v>45021</v>
      </c>
      <c r="J336" s="191">
        <f>G336-H336</f>
        <v/>
      </c>
      <c r="K336" s="191" t="n">
        <v>0</v>
      </c>
      <c r="L336" s="62">
        <f>G336-H336-K336</f>
        <v/>
      </c>
    </row>
    <row r="337" hidden="1" customFormat="1" s="44">
      <c r="A337" s="52" t="inlineStr">
        <is>
          <t>Расчет с сотрудниками</t>
        </is>
      </c>
      <c r="B337" s="53" t="inlineStr">
        <is>
          <t>Больничные листы за март 2023.</t>
        </is>
      </c>
      <c r="C337" s="54" t="inlineStr">
        <is>
          <t>Софронова Ольга Юрьевна</t>
        </is>
      </c>
      <c r="D337" s="193" t="n"/>
      <c r="E337" s="194" t="n"/>
      <c r="F337" s="197" t="n"/>
      <c r="G337" s="61" t="n"/>
      <c r="H337" s="59" t="n"/>
      <c r="I337" s="59" t="n">
        <v>45021</v>
      </c>
      <c r="J337" s="191">
        <f>G337-H337</f>
        <v/>
      </c>
      <c r="K337" s="191" t="n">
        <v>0</v>
      </c>
      <c r="L337" s="62">
        <f>G337-H337-K337</f>
        <v/>
      </c>
    </row>
    <row r="338" customFormat="1" s="44">
      <c r="A338" s="52" t="inlineStr">
        <is>
          <t>Расчет с сотрудниками</t>
        </is>
      </c>
      <c r="B338" s="53" t="inlineStr">
        <is>
          <t>Отпускные выплаты за апрель 2023.</t>
        </is>
      </c>
      <c r="C338" s="54" t="inlineStr">
        <is>
          <t>Софронова Ольга Юрьевна</t>
        </is>
      </c>
      <c r="D338" s="193" t="n"/>
      <c r="E338" s="194" t="n"/>
      <c r="F338" s="197" t="n"/>
      <c r="G338" s="61" t="n">
        <v>72671.58</v>
      </c>
      <c r="H338" s="59" t="n"/>
      <c r="I338" s="59" t="n">
        <v>45021</v>
      </c>
      <c r="J338" s="191">
        <f>G338-H338</f>
        <v/>
      </c>
      <c r="K338" s="191" t="n">
        <v>0</v>
      </c>
      <c r="L338" s="62">
        <f>G338-H338-K338</f>
        <v/>
      </c>
    </row>
    <row r="339" hidden="1" customFormat="1" s="44">
      <c r="A339" s="52" t="inlineStr">
        <is>
          <t>ИФНС</t>
        </is>
      </c>
      <c r="B339" s="53" t="inlineStr">
        <is>
          <t>НДФЛ за март 2023.</t>
        </is>
      </c>
      <c r="C339" s="54" t="inlineStr">
        <is>
          <t>Софронова Ольга Юрьевна</t>
        </is>
      </c>
      <c r="D339" s="193" t="n"/>
      <c r="E339" s="194" t="n"/>
      <c r="F339" s="197" t="n"/>
      <c r="G339" s="61" t="n"/>
      <c r="H339" s="59" t="n"/>
      <c r="I339" s="59" t="n">
        <v>45021</v>
      </c>
      <c r="J339" s="191">
        <f>G339-H339</f>
        <v/>
      </c>
      <c r="K339" s="191" t="n">
        <v>0</v>
      </c>
      <c r="L339" s="62">
        <f>G339-H339-K339</f>
        <v/>
      </c>
    </row>
    <row r="340" ht="40.8" customFormat="1" customHeight="1" s="44">
      <c r="A340" s="52" t="inlineStr">
        <is>
          <t>ИФНС</t>
        </is>
      </c>
      <c r="B340" s="63" t="inlineStr">
        <is>
          <t>Взносы на обязательное страхование от несчастных случаев. Регистрационный номер в СФР 060-036-012389</t>
        </is>
      </c>
      <c r="C340" s="54" t="inlineStr">
        <is>
          <t>Софронова Ольга Юрьевна</t>
        </is>
      </c>
      <c r="D340" s="193" t="n"/>
      <c r="E340" s="194" t="n"/>
      <c r="F340" s="197" t="n"/>
      <c r="G340" s="61" t="n">
        <v>5863.69</v>
      </c>
      <c r="H340" s="59" t="n"/>
      <c r="I340" s="59" t="n">
        <v>45021</v>
      </c>
      <c r="J340" s="191">
        <f>G340-H340</f>
        <v/>
      </c>
      <c r="K340" s="191" t="n">
        <v>0</v>
      </c>
      <c r="L340" s="62">
        <f>G340-H340-K340</f>
        <v/>
      </c>
    </row>
    <row r="341" hidden="1" customFormat="1" s="44">
      <c r="A341" s="52" t="inlineStr">
        <is>
          <t>ИФНС</t>
        </is>
      </c>
      <c r="B341" s="53" t="n"/>
      <c r="C341" s="54" t="inlineStr">
        <is>
          <t>Софронова Ольга Юрьевна</t>
        </is>
      </c>
      <c r="D341" s="193" t="n"/>
      <c r="E341" s="194" t="n"/>
      <c r="F341" s="197" t="n"/>
      <c r="G341" s="61" t="n"/>
      <c r="H341" s="59" t="n"/>
      <c r="I341" s="59" t="n"/>
      <c r="J341" s="191">
        <f>G341-H341</f>
        <v/>
      </c>
      <c r="K341" s="191" t="n">
        <v>0</v>
      </c>
      <c r="L341" s="62">
        <f>G341-H341-K341</f>
        <v/>
      </c>
    </row>
    <row r="342" customFormat="1" s="44">
      <c r="A342" s="52" t="inlineStr">
        <is>
          <t>Расчет с сотрудниками</t>
        </is>
      </c>
      <c r="B342" s="53" t="inlineStr">
        <is>
          <t>Расчеты с сотрудниками (командировочные)</t>
        </is>
      </c>
      <c r="C342" s="54" t="inlineStr">
        <is>
          <t>Софронова Ольга Юрьевна</t>
        </is>
      </c>
      <c r="D342" s="193" t="n"/>
      <c r="E342" s="194" t="n"/>
      <c r="F342" s="197" t="n"/>
      <c r="G342" s="61" t="n">
        <v>65000</v>
      </c>
      <c r="H342" s="59" t="n"/>
      <c r="I342" s="148" t="n">
        <v>45020</v>
      </c>
      <c r="J342" s="192">
        <f>G342-H342</f>
        <v/>
      </c>
      <c r="K342" s="192">
        <f>J342</f>
        <v/>
      </c>
      <c r="L342" s="62">
        <f>G342-H342-K342</f>
        <v/>
      </c>
    </row>
    <row r="343" customFormat="1" s="44">
      <c r="A343" s="166" t="inlineStr">
        <is>
          <t>ИТОГО ЗАРПЛАТА, НАЛОГИ, КОМАНДИРОВОЧНЫЕ</t>
        </is>
      </c>
      <c r="B343" s="195" t="n"/>
      <c r="C343" s="64" t="n"/>
      <c r="D343" s="64" t="n"/>
      <c r="E343" s="64" t="n"/>
      <c r="F343" s="65" t="n"/>
      <c r="G343" s="66">
        <f>SUM(G336:G342)</f>
        <v/>
      </c>
      <c r="H343" s="66">
        <f>SUM(H336:H342)</f>
        <v/>
      </c>
      <c r="I343" s="66" t="n"/>
      <c r="J343" s="66">
        <f>SUM(J336:J342)</f>
        <v/>
      </c>
      <c r="K343" s="66">
        <f>SUM(K336:K342)</f>
        <v/>
      </c>
      <c r="L343" s="66">
        <f>SUM(L336:L342)</f>
        <v/>
      </c>
    </row>
    <row r="344" ht="21" customFormat="1" customHeight="1" s="119" thickBot="1">
      <c r="A344" s="179" t="inlineStr">
        <is>
          <t>ИТОГО ПОДОЛЬСКИЙ ФИЛИАЛ</t>
        </is>
      </c>
      <c r="B344" s="199" t="n"/>
      <c r="C344" s="116" t="n"/>
      <c r="D344" s="116" t="n"/>
      <c r="E344" s="116" t="n"/>
      <c r="F344" s="117" t="n"/>
      <c r="G344" s="118">
        <f>G343</f>
        <v/>
      </c>
      <c r="H344" s="118">
        <f>H343</f>
        <v/>
      </c>
      <c r="I344" s="118" t="n"/>
      <c r="J344" s="118">
        <f>J343</f>
        <v/>
      </c>
      <c r="K344" s="118">
        <f>K343</f>
        <v/>
      </c>
      <c r="L344" s="118">
        <f>L343</f>
        <v/>
      </c>
    </row>
    <row r="345" ht="21" customFormat="1" customHeight="1" s="44" thickBot="1">
      <c r="A345" s="47" t="inlineStr">
        <is>
          <t>САМАРА</t>
        </is>
      </c>
      <c r="B345" s="188" t="n"/>
      <c r="C345" s="46" t="n"/>
      <c r="D345" s="46" t="n"/>
      <c r="E345" s="46" t="n"/>
      <c r="F345" s="47" t="n"/>
      <c r="G345" s="46" t="n"/>
      <c r="H345" s="46" t="n"/>
      <c r="I345" s="46" t="n"/>
      <c r="J345" s="46" t="n"/>
      <c r="K345" s="46" t="n"/>
      <c r="L345" s="48" t="n"/>
    </row>
    <row r="346" customFormat="1" s="44">
      <c r="A346" s="75" t="inlineStr">
        <is>
          <t>ЛОГИСТИКА</t>
        </is>
      </c>
      <c r="B346" s="195" t="n"/>
      <c r="C346" s="49" t="n"/>
      <c r="D346" s="87" t="n"/>
      <c r="E346" s="49" t="n"/>
      <c r="F346" s="69" t="n"/>
      <c r="G346" s="70" t="n"/>
      <c r="H346" s="70" t="n"/>
      <c r="I346" s="70" t="n"/>
      <c r="J346" s="70" t="n"/>
      <c r="K346" s="70" t="n"/>
      <c r="L346" s="71" t="n"/>
    </row>
    <row r="347" ht="57" customFormat="1" customHeight="1" s="44">
      <c r="A347" s="86" t="inlineStr">
        <is>
          <t>ИП Ветюгов Александр Викторович</t>
        </is>
      </c>
      <c r="B347" s="53" t="inlineStr">
        <is>
          <t>Оплата по счетам № 21 от 14.03.2023 и № 22 от 21.03.2023 г за транспортные услуги.</t>
        </is>
      </c>
      <c r="C347" s="52" t="inlineStr">
        <is>
          <t>Иванов Герман Вальтерович</t>
        </is>
      </c>
      <c r="D347" s="193" t="n"/>
      <c r="E347" s="52" t="inlineStr">
        <is>
          <t>Счета № 21 от 14.03.2023 , № 22 от 21.03.2023 г</t>
        </is>
      </c>
      <c r="F347" s="197" t="n"/>
      <c r="G347" s="61" t="n">
        <v>72000</v>
      </c>
      <c r="H347" s="59" t="n"/>
      <c r="I347" s="148" t="n">
        <v>45020</v>
      </c>
      <c r="J347" s="192">
        <f>G347-H347</f>
        <v/>
      </c>
      <c r="K347" s="192">
        <f>J347</f>
        <v/>
      </c>
      <c r="L347" s="62">
        <f>G347-H347-K347</f>
        <v/>
      </c>
    </row>
    <row r="348" hidden="1" customFormat="1" s="44">
      <c r="A348" s="86" t="n"/>
      <c r="B348" s="53" t="n"/>
      <c r="C348" s="52" t="n"/>
      <c r="D348" s="193" t="n"/>
      <c r="E348" s="194" t="n"/>
      <c r="F348" s="197" t="n"/>
      <c r="G348" s="61" t="n"/>
      <c r="H348" s="59" t="n"/>
      <c r="I348" s="59" t="n"/>
      <c r="J348" s="191">
        <f>G348-H348</f>
        <v/>
      </c>
      <c r="K348" s="191">
        <f>J348</f>
        <v/>
      </c>
      <c r="L348" s="62">
        <f>G348-H348-K348</f>
        <v/>
      </c>
    </row>
    <row r="349" hidden="1" customFormat="1" s="44">
      <c r="A349" s="86" t="n"/>
      <c r="B349" s="53" t="n"/>
      <c r="C349" s="52" t="n"/>
      <c r="D349" s="193" t="n"/>
      <c r="E349" s="194" t="n"/>
      <c r="F349" s="197" t="n"/>
      <c r="G349" s="61" t="n"/>
      <c r="H349" s="59" t="n"/>
      <c r="I349" s="59" t="n"/>
      <c r="J349" s="191">
        <f>G349-H349</f>
        <v/>
      </c>
      <c r="K349" s="191">
        <f>J349</f>
        <v/>
      </c>
      <c r="L349" s="62">
        <f>G349-H349-K349</f>
        <v/>
      </c>
    </row>
    <row r="350" hidden="1" customFormat="1" s="44">
      <c r="A350" s="86" t="n"/>
      <c r="B350" s="53" t="n"/>
      <c r="C350" s="52" t="n"/>
      <c r="D350" s="193" t="n"/>
      <c r="E350" s="194" t="n"/>
      <c r="F350" s="197" t="n"/>
      <c r="G350" s="61" t="n"/>
      <c r="H350" s="59" t="n"/>
      <c r="I350" s="59" t="n"/>
      <c r="J350" s="191">
        <f>G350-H350</f>
        <v/>
      </c>
      <c r="K350" s="191">
        <f>J350</f>
        <v/>
      </c>
      <c r="L350" s="62">
        <f>G350-H350-K350</f>
        <v/>
      </c>
    </row>
    <row r="351" hidden="1" customFormat="1" s="44">
      <c r="A351" s="86" t="n"/>
      <c r="B351" s="53" t="n"/>
      <c r="C351" s="52" t="n"/>
      <c r="D351" s="193" t="n"/>
      <c r="E351" s="194" t="n"/>
      <c r="F351" s="197" t="n"/>
      <c r="G351" s="61" t="n"/>
      <c r="H351" s="59" t="n"/>
      <c r="I351" s="59" t="n"/>
      <c r="J351" s="191">
        <f>G351-H351</f>
        <v/>
      </c>
      <c r="K351" s="191">
        <f>J351</f>
        <v/>
      </c>
      <c r="L351" s="62">
        <f>G351-H351-K351</f>
        <v/>
      </c>
    </row>
    <row r="352" hidden="1" customFormat="1" s="44">
      <c r="A352" s="86" t="n"/>
      <c r="B352" s="53" t="n"/>
      <c r="C352" s="52" t="n"/>
      <c r="D352" s="193" t="n"/>
      <c r="E352" s="194" t="n"/>
      <c r="F352" s="197" t="n"/>
      <c r="G352" s="61" t="n"/>
      <c r="H352" s="59" t="n"/>
      <c r="I352" s="59" t="n"/>
      <c r="J352" s="191">
        <f>G352-H352</f>
        <v/>
      </c>
      <c r="K352" s="191">
        <f>J352</f>
        <v/>
      </c>
      <c r="L352" s="62">
        <f>G352-H352-K352</f>
        <v/>
      </c>
    </row>
    <row r="353" hidden="1" customFormat="1" s="44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>
        <f>G353-H353</f>
        <v/>
      </c>
      <c r="K353" s="191">
        <f>J353</f>
        <v/>
      </c>
      <c r="L353" s="62">
        <f>G353-H353-K353</f>
        <v/>
      </c>
    </row>
    <row r="354" customFormat="1" s="44">
      <c r="A354" s="166" t="inlineStr">
        <is>
          <t>ИТОГО ЛОГИСТИКА</t>
        </is>
      </c>
      <c r="B354" s="195" t="n"/>
      <c r="C354" s="64" t="n"/>
      <c r="D354" s="64" t="n"/>
      <c r="E354" s="64" t="n"/>
      <c r="F354" s="65" t="n"/>
      <c r="G354" s="66">
        <f>SUM(G347:G353)</f>
        <v/>
      </c>
      <c r="H354" s="66">
        <f>SUM(H347:H353)</f>
        <v/>
      </c>
      <c r="I354" s="66" t="n"/>
      <c r="J354" s="66">
        <f>SUM(J347:J353)</f>
        <v/>
      </c>
      <c r="K354" s="66">
        <f>SUM(K347:K353)</f>
        <v/>
      </c>
      <c r="L354" s="66">
        <f>SUM(L347:L353)</f>
        <v/>
      </c>
    </row>
    <row r="355" customFormat="1" s="44">
      <c r="A355" s="103" t="inlineStr">
        <is>
          <t xml:space="preserve">АРЕНДА </t>
        </is>
      </c>
      <c r="B355" s="195" t="n"/>
      <c r="C355" s="74" t="n"/>
      <c r="D355" s="74" t="n"/>
      <c r="E355" s="74" t="n"/>
      <c r="F355" s="75" t="n"/>
      <c r="G355" s="76" t="n"/>
      <c r="H355" s="76" t="n"/>
      <c r="I355" s="76" t="n"/>
      <c r="J355" s="76" t="n"/>
      <c r="K355" s="76" t="n"/>
      <c r="L355" s="77" t="n"/>
    </row>
    <row r="356" hidden="1" customFormat="1" s="44">
      <c r="A356" s="86" t="n"/>
      <c r="B356" s="53" t="n"/>
      <c r="C356" s="52" t="n"/>
      <c r="D356" s="193" t="n"/>
      <c r="E356" s="194" t="n"/>
      <c r="F356" s="197" t="n"/>
      <c r="G356" s="61" t="n"/>
      <c r="H356" s="59" t="n"/>
      <c r="I356" s="59" t="n"/>
      <c r="J356" s="191">
        <f>G356-H356</f>
        <v/>
      </c>
      <c r="K356" s="191">
        <f>J356</f>
        <v/>
      </c>
      <c r="L356" s="62">
        <f>G356-H356-K356</f>
        <v/>
      </c>
    </row>
    <row r="357" hidden="1" customFormat="1" s="44">
      <c r="A357" s="86" t="n"/>
      <c r="B357" s="53" t="n"/>
      <c r="C357" s="52" t="n"/>
      <c r="D357" s="193" t="n"/>
      <c r="E357" s="194" t="n"/>
      <c r="F357" s="197" t="n"/>
      <c r="G357" s="61" t="n"/>
      <c r="H357" s="59" t="n"/>
      <c r="I357" s="59" t="n"/>
      <c r="J357" s="191">
        <f>G357-H357</f>
        <v/>
      </c>
      <c r="K357" s="191">
        <f>J357</f>
        <v/>
      </c>
      <c r="L357" s="62">
        <f>G357-H357-K357</f>
        <v/>
      </c>
    </row>
    <row r="358" hidden="1" customFormat="1" s="44">
      <c r="A358" s="86" t="n"/>
      <c r="B358" s="53" t="n"/>
      <c r="C358" s="52" t="n"/>
      <c r="D358" s="193" t="n"/>
      <c r="E358" s="194" t="n"/>
      <c r="F358" s="197" t="n"/>
      <c r="G358" s="61" t="n"/>
      <c r="H358" s="59" t="n"/>
      <c r="I358" s="59" t="n"/>
      <c r="J358" s="191">
        <f>G358-H358</f>
        <v/>
      </c>
      <c r="K358" s="191">
        <f>J358</f>
        <v/>
      </c>
      <c r="L358" s="62">
        <f>G358-H358-K358</f>
        <v/>
      </c>
    </row>
    <row r="359" customFormat="1" s="44">
      <c r="A359" s="166" t="inlineStr">
        <is>
          <t>ИТОГО АРЕНДА</t>
        </is>
      </c>
      <c r="B359" s="195" t="n"/>
      <c r="C359" s="64" t="n"/>
      <c r="D359" s="64" t="n"/>
      <c r="E359" s="64" t="n"/>
      <c r="F359" s="65" t="n"/>
      <c r="G359" s="66">
        <f>SUM(G356:G358)</f>
        <v/>
      </c>
      <c r="H359" s="66">
        <f>SUM(H356:H358)</f>
        <v/>
      </c>
      <c r="I359" s="66" t="n"/>
      <c r="J359" s="66">
        <f>SUM(J356:J358)</f>
        <v/>
      </c>
      <c r="K359" s="66">
        <f>SUM(K356:K358)</f>
        <v/>
      </c>
      <c r="L359" s="66">
        <f>SUM(L356:L358)</f>
        <v/>
      </c>
    </row>
    <row r="360" customFormat="1" s="44">
      <c r="A360" s="75" t="inlineStr">
        <is>
          <t>ПРОГРАММНОЕ ОБЕСПЕЧЕНИЕ, ОБСЛУЖИВАНИЕ ПО, ИНТЕРНЕТ, СВЯЗЬ</t>
        </is>
      </c>
      <c r="B360" s="195" t="n"/>
      <c r="C360" s="49" t="n"/>
      <c r="D360" s="87" t="n"/>
      <c r="E360" s="49" t="n"/>
      <c r="F360" s="69" t="n"/>
      <c r="G360" s="70" t="n"/>
      <c r="H360" s="70" t="n"/>
      <c r="I360" s="70" t="n"/>
      <c r="J360" s="70" t="n"/>
      <c r="K360" s="70" t="n"/>
      <c r="L360" s="71" t="n"/>
    </row>
    <row r="361" hidden="1" customFormat="1" s="44">
      <c r="A361" s="104" t="n"/>
      <c r="B361" s="63" t="n"/>
      <c r="C361" s="52" t="n"/>
      <c r="D361" s="198" t="n"/>
      <c r="E361" s="198" t="n"/>
      <c r="F361" s="198" t="n"/>
      <c r="G361" s="61" t="n"/>
      <c r="H361" s="59" t="n"/>
      <c r="I361" s="59" t="n"/>
      <c r="J361" s="191">
        <f>G361-H361</f>
        <v/>
      </c>
      <c r="K361" s="191" t="n">
        <v>0</v>
      </c>
      <c r="L361" s="62">
        <f>J361-K361</f>
        <v/>
      </c>
    </row>
    <row r="362" hidden="1" customFormat="1" s="44">
      <c r="A362" s="86" t="n"/>
      <c r="B362" s="53" t="n"/>
      <c r="C362" s="52" t="n"/>
      <c r="D362" s="193" t="n"/>
      <c r="E362" s="194" t="n"/>
      <c r="F362" s="197" t="n"/>
      <c r="G362" s="61" t="n"/>
      <c r="H362" s="59" t="n"/>
      <c r="I362" s="59" t="n"/>
      <c r="J362" s="191">
        <f>G362-H362</f>
        <v/>
      </c>
      <c r="K362" s="191">
        <f>J362</f>
        <v/>
      </c>
      <c r="L362" s="62">
        <f>G362-H362-K362</f>
        <v/>
      </c>
    </row>
    <row r="363" hidden="1" customFormat="1" s="44">
      <c r="A363" s="86" t="n"/>
      <c r="B363" s="53" t="n"/>
      <c r="C363" s="52" t="n"/>
      <c r="D363" s="193" t="n"/>
      <c r="E363" s="194" t="n"/>
      <c r="F363" s="197" t="n"/>
      <c r="G363" s="61" t="n"/>
      <c r="H363" s="59" t="n"/>
      <c r="I363" s="59" t="n"/>
      <c r="J363" s="191">
        <f>G363-H363</f>
        <v/>
      </c>
      <c r="K363" s="191">
        <f>J363</f>
        <v/>
      </c>
      <c r="L363" s="62">
        <f>G363-H363-K363</f>
        <v/>
      </c>
    </row>
    <row r="364" customFormat="1" s="44">
      <c r="A364" s="166" t="inlineStr">
        <is>
          <t>ИТОГО ПРОГРАММНОЕ ОБЕСПЕЧЕНИЕ, ОБСЛУЖИВАНИЕ ПО, ИНТЕРНЕТ, СВЯЗЬ</t>
        </is>
      </c>
      <c r="B364" s="195" t="n"/>
      <c r="C364" s="64" t="n"/>
      <c r="D364" s="64" t="n"/>
      <c r="E364" s="64" t="n"/>
      <c r="F364" s="65" t="n"/>
      <c r="G364" s="66">
        <f>SUM(G361:G363)</f>
        <v/>
      </c>
      <c r="H364" s="66">
        <f>SUM(H361:H363)</f>
        <v/>
      </c>
      <c r="I364" s="66" t="n"/>
      <c r="J364" s="66">
        <f>SUM(J361:J363)</f>
        <v/>
      </c>
      <c r="K364" s="66">
        <f>SUM(K361:K363)</f>
        <v/>
      </c>
      <c r="L364" s="66">
        <f>SUM(L361:L363)</f>
        <v/>
      </c>
    </row>
    <row r="365" customFormat="1" s="85">
      <c r="A365" s="75" t="inlineStr">
        <is>
          <t xml:space="preserve">КАНЦЕЛЯРСКИЕ ПРИНАДЛЕЖНОСТИ </t>
        </is>
      </c>
      <c r="B365" s="195" t="n"/>
      <c r="C365" s="75" t="n"/>
      <c r="D365" s="75" t="n"/>
      <c r="E365" s="75" t="n"/>
      <c r="F365" s="75" t="n"/>
      <c r="G365" s="76" t="n"/>
      <c r="H365" s="76" t="n"/>
      <c r="I365" s="76" t="n"/>
      <c r="J365" s="76" t="n"/>
      <c r="K365" s="76" t="n"/>
      <c r="L365" s="110" t="n"/>
    </row>
    <row r="366" ht="52.2" customFormat="1" customHeight="1" s="44">
      <c r="A366" s="86" t="inlineStr">
        <is>
          <t>ООО "Комус"</t>
        </is>
      </c>
      <c r="B366" s="63" t="inlineStr">
        <is>
          <t>Оплата по счету № OVT/1600212/44786676 от 31.03.2023 г.</t>
        </is>
      </c>
      <c r="C366" s="52" t="inlineStr">
        <is>
          <t>Иванов Герман Вальтерович</t>
        </is>
      </c>
      <c r="D366" s="193" t="n"/>
      <c r="E366" s="194" t="inlineStr">
        <is>
          <t>Счет № OVT/1600212/44786676 от 31.03.2023 г.</t>
        </is>
      </c>
      <c r="F366" s="197" t="n"/>
      <c r="G366" s="61" t="n">
        <v>2108.87</v>
      </c>
      <c r="H366" s="59" t="n"/>
      <c r="I366" s="148" t="n">
        <v>45020</v>
      </c>
      <c r="J366" s="192">
        <f>G366-H366</f>
        <v/>
      </c>
      <c r="K366" s="192">
        <f>J366</f>
        <v/>
      </c>
      <c r="L366" s="62">
        <f>J366-K366</f>
        <v/>
      </c>
    </row>
    <row r="367" hidden="1" customFormat="1" s="44">
      <c r="A367" s="86" t="n"/>
      <c r="B367" s="63" t="n"/>
      <c r="C367" s="52" t="n"/>
      <c r="D367" s="193" t="n"/>
      <c r="E367" s="194" t="n"/>
      <c r="F367" s="197" t="n"/>
      <c r="G367" s="61" t="n"/>
      <c r="H367" s="59" t="n"/>
      <c r="I367" s="59" t="n"/>
      <c r="J367" s="191" t="n"/>
      <c r="K367" s="191" t="n"/>
      <c r="L367" s="62" t="n"/>
    </row>
    <row r="368" hidden="1" customFormat="1" s="44">
      <c r="A368" s="86" t="n"/>
      <c r="B368" s="63" t="n"/>
      <c r="C368" s="52" t="n"/>
      <c r="D368" s="193" t="n"/>
      <c r="E368" s="194" t="n"/>
      <c r="F368" s="197" t="n"/>
      <c r="G368" s="61" t="n"/>
      <c r="H368" s="59" t="n"/>
      <c r="I368" s="59" t="n"/>
      <c r="J368" s="191" t="n"/>
      <c r="K368" s="191" t="n"/>
      <c r="L368" s="62" t="n"/>
    </row>
    <row r="369" customFormat="1" s="85">
      <c r="A369" s="180" t="inlineStr">
        <is>
          <t xml:space="preserve">ИТОГО КАНЦЕЛЯРСКИЕ ПРИНАДЛЕЖНОСТИ   </t>
        </is>
      </c>
      <c r="B369" s="200" t="n"/>
      <c r="C369" s="81" t="n"/>
      <c r="D369" s="112" t="n"/>
      <c r="E369" s="81" t="n"/>
      <c r="F369" s="82" t="n"/>
      <c r="G369" s="83">
        <f>SUM(G366:G368)</f>
        <v/>
      </c>
      <c r="H369" s="83">
        <f>SUM(H366:H368)</f>
        <v/>
      </c>
      <c r="I369" s="83" t="n"/>
      <c r="J369" s="83">
        <f>SUM(J366:J368)</f>
        <v/>
      </c>
      <c r="K369" s="83">
        <f>SUM(K366:K368)</f>
        <v/>
      </c>
      <c r="L369" s="83">
        <f>SUM(L366:L368)</f>
        <v/>
      </c>
    </row>
    <row r="370" customFormat="1" s="44">
      <c r="A370" s="103" t="inlineStr">
        <is>
          <t>ПРОЧИЕ</t>
        </is>
      </c>
      <c r="B370" s="195" t="n"/>
      <c r="C370" s="74" t="n"/>
      <c r="D370" s="74" t="n"/>
      <c r="E370" s="74" t="n"/>
      <c r="F370" s="75" t="n"/>
      <c r="G370" s="76" t="n"/>
      <c r="H370" s="76" t="n"/>
      <c r="I370" s="76" t="n"/>
      <c r="J370" s="76" t="n"/>
      <c r="K370" s="76" t="n"/>
      <c r="L370" s="77" t="n"/>
    </row>
    <row r="371" hidden="1" customFormat="1" s="44">
      <c r="A371" s="86" t="n"/>
      <c r="B371" s="53" t="n"/>
      <c r="C371" s="52" t="n"/>
      <c r="D371" s="193" t="n"/>
      <c r="E371" s="194" t="n"/>
      <c r="F371" s="197" t="n"/>
      <c r="G371" s="61" t="n"/>
      <c r="H371" s="59" t="n"/>
      <c r="I371" s="59" t="n"/>
      <c r="J371" s="191">
        <f>G371-H371</f>
        <v/>
      </c>
      <c r="K371" s="191">
        <f>J371</f>
        <v/>
      </c>
      <c r="L371" s="62">
        <f>G371-H371-K371</f>
        <v/>
      </c>
    </row>
    <row r="372" hidden="1" customFormat="1" s="44">
      <c r="A372" s="86" t="n"/>
      <c r="B372" s="63" t="n"/>
      <c r="C372" s="52" t="n"/>
      <c r="D372" s="193" t="n"/>
      <c r="E372" s="194" t="n"/>
      <c r="F372" s="197" t="n"/>
      <c r="G372" s="61" t="n"/>
      <c r="H372" s="59" t="n"/>
      <c r="I372" s="59" t="n"/>
      <c r="J372" s="191">
        <f>G372-H372</f>
        <v/>
      </c>
      <c r="K372" s="191">
        <f>J372</f>
        <v/>
      </c>
      <c r="L372" s="62">
        <f>G372-H372-K372</f>
        <v/>
      </c>
    </row>
    <row r="373" hidden="1" customFormat="1" s="44">
      <c r="A373" s="86" t="n"/>
      <c r="B373" s="63" t="n"/>
      <c r="C373" s="52" t="n"/>
      <c r="D373" s="193" t="n"/>
      <c r="E373" s="194" t="n"/>
      <c r="F373" s="197" t="n"/>
      <c r="G373" s="61" t="n"/>
      <c r="H373" s="59" t="n"/>
      <c r="I373" s="59" t="n"/>
      <c r="J373" s="191">
        <f>G373-H373</f>
        <v/>
      </c>
      <c r="K373" s="191">
        <f>J373</f>
        <v/>
      </c>
      <c r="L373" s="62">
        <f>G373-H373-K373</f>
        <v/>
      </c>
    </row>
    <row r="374" hidden="1" customFormat="1" s="44">
      <c r="A374" s="86" t="n"/>
      <c r="B374" s="63" t="n"/>
      <c r="C374" s="52" t="n"/>
      <c r="D374" s="193" t="n"/>
      <c r="E374" s="194" t="n"/>
      <c r="F374" s="197" t="n"/>
      <c r="G374" s="61" t="n"/>
      <c r="H374" s="59" t="n"/>
      <c r="I374" s="59" t="n"/>
      <c r="J374" s="191">
        <f>G374-H374</f>
        <v/>
      </c>
      <c r="K374" s="191">
        <f>J374</f>
        <v/>
      </c>
      <c r="L374" s="62">
        <f>G374-H374-K374</f>
        <v/>
      </c>
    </row>
    <row r="375" hidden="1" customFormat="1" s="44">
      <c r="A375" s="86" t="n"/>
      <c r="B375" s="147" t="n"/>
      <c r="C375" s="52" t="n"/>
      <c r="D375" s="193" t="n"/>
      <c r="E375" s="197" t="n"/>
      <c r="F375" s="197" t="n"/>
      <c r="G375" s="61" t="n"/>
      <c r="H375" s="59" t="n"/>
      <c r="I375" s="59" t="n"/>
      <c r="J375" s="191">
        <f>G375-H375</f>
        <v/>
      </c>
      <c r="K375" s="191">
        <f>J375</f>
        <v/>
      </c>
      <c r="L375" s="62">
        <f>G375-H375-K375</f>
        <v/>
      </c>
    </row>
    <row r="376" ht="21" customFormat="1" customHeight="1" s="119" thickBot="1">
      <c r="A376" s="179" t="inlineStr">
        <is>
          <t>ИТОГО ПРОЧИЕ</t>
        </is>
      </c>
      <c r="B376" s="199" t="n"/>
      <c r="C376" s="116" t="n"/>
      <c r="D376" s="116" t="n"/>
      <c r="E376" s="116" t="n"/>
      <c r="F376" s="117" t="n"/>
      <c r="G376" s="118">
        <f>SUM(G371:G375)</f>
        <v/>
      </c>
      <c r="H376" s="118">
        <f>SUM(H371:H375)</f>
        <v/>
      </c>
      <c r="I376" s="118" t="n"/>
      <c r="J376" s="118">
        <f>SUM(J371:J375)</f>
        <v/>
      </c>
      <c r="K376" s="118">
        <f>SUM(K371:K375)</f>
        <v/>
      </c>
      <c r="L376" s="118">
        <f>SUM(L371:L375)</f>
        <v/>
      </c>
    </row>
    <row r="377" ht="21" customFormat="1" customHeight="1" s="119" thickBot="1">
      <c r="A377" s="179" t="inlineStr">
        <is>
          <t>ИТОГО САМАРА</t>
        </is>
      </c>
      <c r="B377" s="199" t="n"/>
      <c r="C377" s="116" t="n"/>
      <c r="D377" s="116" t="n"/>
      <c r="E377" s="116" t="n"/>
      <c r="F377" s="117" t="n"/>
      <c r="G377" s="118">
        <f>G354+G359+G364+G369+G376</f>
        <v/>
      </c>
      <c r="H377" s="118">
        <f>H354+H359+H364+H369+H376</f>
        <v/>
      </c>
      <c r="I377" s="118" t="n"/>
      <c r="J377" s="118">
        <f>J354+J359+J364+J369+J376</f>
        <v/>
      </c>
      <c r="K377" s="118">
        <f>K354+K359+K364+K369+K376</f>
        <v/>
      </c>
      <c r="L377" s="118">
        <f>L354+L359+L364+L369+L376</f>
        <v/>
      </c>
    </row>
    <row r="378" ht="21" customFormat="1" customHeight="1" s="44" thickBot="1">
      <c r="A378" s="47" t="inlineStr">
        <is>
          <t>ТАГАНРОГ</t>
        </is>
      </c>
      <c r="B378" s="188" t="n"/>
      <c r="C378" s="46" t="n"/>
      <c r="D378" s="46" t="n"/>
      <c r="E378" s="46" t="n"/>
      <c r="F378" s="47" t="n"/>
      <c r="G378" s="46" t="n"/>
      <c r="H378" s="46" t="n"/>
      <c r="I378" s="46" t="n"/>
      <c r="J378" s="46" t="n"/>
      <c r="K378" s="46" t="n"/>
      <c r="L378" s="48" t="n"/>
    </row>
    <row r="379" customFormat="1" s="44">
      <c r="A379" s="75" t="inlineStr">
        <is>
          <t>ЛОГИСТИКА</t>
        </is>
      </c>
      <c r="B379" s="195" t="n"/>
      <c r="C379" s="49" t="n"/>
      <c r="D379" s="87" t="n"/>
      <c r="E379" s="49" t="n"/>
      <c r="F379" s="69" t="n"/>
      <c r="G379" s="70" t="n"/>
      <c r="H379" s="70" t="n"/>
      <c r="I379" s="70" t="n"/>
      <c r="J379" s="70" t="n"/>
      <c r="K379" s="70" t="n"/>
      <c r="L379" s="71" t="n"/>
    </row>
    <row r="380" ht="40.8" customFormat="1" customHeight="1" s="44">
      <c r="A380" s="86" t="inlineStr">
        <is>
          <t>ИП Объедков Евгений Викторович</t>
        </is>
      </c>
      <c r="B380" s="53" t="inlineStr">
        <is>
          <t>Оплата согласно счета № 8 от 28.03.2023 г. Оказание транспортных услуг.</t>
        </is>
      </c>
      <c r="C380" s="52" t="inlineStr">
        <is>
          <t>Менякин Дмитрий Владимирович</t>
        </is>
      </c>
      <c r="D380" s="193" t="n"/>
      <c r="E380" s="194" t="inlineStr">
        <is>
          <t>Счет № 8 от 28.03.2023 г.</t>
        </is>
      </c>
      <c r="F380" s="197" t="n"/>
      <c r="G380" s="61" t="n">
        <v>24000</v>
      </c>
      <c r="H380" s="59" t="n"/>
      <c r="I380" s="148" t="n">
        <v>45020</v>
      </c>
      <c r="J380" s="192">
        <f>G380-H380</f>
        <v/>
      </c>
      <c r="K380" s="192">
        <f>J380</f>
        <v/>
      </c>
      <c r="L380" s="62">
        <f>G380-H380-K380</f>
        <v/>
      </c>
    </row>
    <row r="381" ht="40.8" customFormat="1" customHeight="1" s="44">
      <c r="A381" s="86" t="inlineStr">
        <is>
          <t>ИП Панов Сергей Николаевич</t>
        </is>
      </c>
      <c r="B381" s="53" t="inlineStr">
        <is>
          <t>Оплата согласно счета  №29/03 от 29.03.23 г. Оказание транспортных услуг.</t>
        </is>
      </c>
      <c r="C381" s="52" t="inlineStr">
        <is>
          <t>Менякин Дмитрий Владимирович</t>
        </is>
      </c>
      <c r="D381" s="193" t="n"/>
      <c r="E381" s="194" t="inlineStr">
        <is>
          <t xml:space="preserve">Счет №29/03 от 29.03.23 г. </t>
        </is>
      </c>
      <c r="F381" s="197" t="n"/>
      <c r="G381" s="61" t="n">
        <v>10000</v>
      </c>
      <c r="H381" s="59" t="n"/>
      <c r="I381" s="148" t="n">
        <v>45020</v>
      </c>
      <c r="J381" s="192">
        <f>G381-H381</f>
        <v/>
      </c>
      <c r="K381" s="192">
        <f>J381</f>
        <v/>
      </c>
      <c r="L381" s="62">
        <f>G381-H381-K381</f>
        <v/>
      </c>
    </row>
    <row r="382" ht="40.8" customFormat="1" customHeight="1" s="44">
      <c r="A382" s="86" t="inlineStr">
        <is>
          <t>ИП Прокопов Илья Витальевич</t>
        </is>
      </c>
      <c r="B382" s="53" t="inlineStr">
        <is>
          <t>Оплата согласно счета  №65 от 31.03.2023 г. Оказание транспортных услуг.</t>
        </is>
      </c>
      <c r="C382" s="52" t="inlineStr">
        <is>
          <t>Менякин Дмитрий Владимирович</t>
        </is>
      </c>
      <c r="D382" s="193" t="n"/>
      <c r="E382" s="194" t="inlineStr">
        <is>
          <t>Счет №65 от 31.03.2023 г.</t>
        </is>
      </c>
      <c r="F382" s="197" t="n"/>
      <c r="G382" s="61" t="n">
        <v>96000</v>
      </c>
      <c r="H382" s="59" t="n"/>
      <c r="I382" s="148" t="n">
        <v>45020</v>
      </c>
      <c r="J382" s="192">
        <f>G382-H382</f>
        <v/>
      </c>
      <c r="K382" s="192">
        <f>J382</f>
        <v/>
      </c>
      <c r="L382" s="62">
        <f>G382-H382-K382</f>
        <v/>
      </c>
    </row>
    <row r="383" hidden="1" customFormat="1" s="44">
      <c r="A383" s="86" t="n"/>
      <c r="B383" s="53" t="n"/>
      <c r="C383" s="52" t="inlineStr">
        <is>
          <t>Менякин Дмитрий Владимирович</t>
        </is>
      </c>
      <c r="D383" s="193" t="n"/>
      <c r="E383" s="194" t="n"/>
      <c r="F383" s="197" t="n"/>
      <c r="G383" s="61" t="n"/>
      <c r="H383" s="59" t="n"/>
      <c r="I383" s="59" t="n"/>
      <c r="J383" s="191" t="n"/>
      <c r="K383" s="191" t="n"/>
      <c r="L383" s="62" t="n"/>
    </row>
    <row r="384" hidden="1" customFormat="1" s="44">
      <c r="A384" s="86" t="n"/>
      <c r="B384" s="53" t="n"/>
      <c r="C384" s="52" t="inlineStr">
        <is>
          <t>Менякин Дмитрий Владимирович</t>
        </is>
      </c>
      <c r="D384" s="193" t="n"/>
      <c r="E384" s="194" t="n"/>
      <c r="F384" s="197" t="n"/>
      <c r="G384" s="61" t="n"/>
      <c r="H384" s="59" t="n"/>
      <c r="I384" s="59" t="n"/>
      <c r="J384" s="191" t="n"/>
      <c r="K384" s="191" t="n"/>
      <c r="L384" s="62" t="n"/>
    </row>
    <row r="385" hidden="1" customFormat="1" s="44">
      <c r="A385" s="86" t="n"/>
      <c r="B385" s="53" t="n"/>
      <c r="C385" s="52" t="inlineStr">
        <is>
          <t>Менякин Дмитрий Владимирович</t>
        </is>
      </c>
      <c r="D385" s="193" t="n"/>
      <c r="E385" s="194" t="n"/>
      <c r="F385" s="197" t="n"/>
      <c r="G385" s="61" t="n"/>
      <c r="H385" s="59" t="n"/>
      <c r="I385" s="59" t="n"/>
      <c r="J385" s="191" t="n"/>
      <c r="K385" s="191" t="n"/>
      <c r="L385" s="62" t="n"/>
    </row>
    <row r="386" hidden="1" customFormat="1" s="44">
      <c r="A386" s="86" t="n"/>
      <c r="B386" s="53" t="n"/>
      <c r="C386" s="52" t="inlineStr">
        <is>
          <t>Менякин Дмитрий Владимирович</t>
        </is>
      </c>
      <c r="D386" s="193" t="n"/>
      <c r="E386" s="194" t="n"/>
      <c r="F386" s="197" t="n"/>
      <c r="G386" s="61" t="n"/>
      <c r="H386" s="59" t="n"/>
      <c r="I386" s="59" t="n"/>
      <c r="J386" s="191" t="n"/>
      <c r="K386" s="191" t="n"/>
      <c r="L386" s="62" t="n"/>
    </row>
    <row r="387" hidden="1" customFormat="1" s="44">
      <c r="A387" s="86" t="n"/>
      <c r="B387" s="53" t="n"/>
      <c r="C387" s="52" t="n"/>
      <c r="D387" s="193" t="n"/>
      <c r="E387" s="194" t="n"/>
      <c r="F387" s="197" t="n"/>
      <c r="G387" s="61" t="n"/>
      <c r="H387" s="59" t="n"/>
      <c r="I387" s="59" t="n"/>
      <c r="J387" s="191" t="n"/>
      <c r="K387" s="191" t="n"/>
      <c r="L387" s="62" t="n"/>
    </row>
    <row r="388" hidden="1" customFormat="1" s="44">
      <c r="A388" s="86" t="n"/>
      <c r="B388" s="53" t="n"/>
      <c r="C388" s="52" t="n"/>
      <c r="D388" s="193" t="n"/>
      <c r="E388" s="194" t="n"/>
      <c r="F388" s="197" t="n"/>
      <c r="G388" s="61" t="n"/>
      <c r="H388" s="59" t="n"/>
      <c r="I388" s="59" t="n"/>
      <c r="J388" s="191" t="n"/>
      <c r="K388" s="191" t="n"/>
      <c r="L388" s="62" t="n"/>
    </row>
    <row r="389" hidden="1" customFormat="1" s="44">
      <c r="A389" s="86" t="n"/>
      <c r="B389" s="53" t="n"/>
      <c r="C389" s="52" t="n"/>
      <c r="D389" s="193" t="n"/>
      <c r="E389" s="194" t="n"/>
      <c r="F389" s="197" t="n"/>
      <c r="G389" s="61" t="n"/>
      <c r="H389" s="59" t="n"/>
      <c r="I389" s="59" t="n"/>
      <c r="J389" s="191" t="n"/>
      <c r="K389" s="191" t="n"/>
      <c r="L389" s="62" t="n"/>
    </row>
    <row r="390" hidden="1" customFormat="1" s="44">
      <c r="A390" s="86" t="n"/>
      <c r="B390" s="53" t="n"/>
      <c r="C390" s="52" t="n"/>
      <c r="D390" s="193" t="n"/>
      <c r="E390" s="194" t="n"/>
      <c r="F390" s="197" t="n"/>
      <c r="G390" s="61" t="n"/>
      <c r="H390" s="59" t="n"/>
      <c r="I390" s="59" t="n"/>
      <c r="J390" s="191" t="n"/>
      <c r="K390" s="191" t="n"/>
      <c r="L390" s="62" t="n"/>
    </row>
    <row r="391" hidden="1" customFormat="1" s="44">
      <c r="A391" s="86" t="n"/>
      <c r="B391" s="53" t="n"/>
      <c r="C391" s="52" t="n"/>
      <c r="D391" s="193" t="n"/>
      <c r="E391" s="194" t="n"/>
      <c r="F391" s="197" t="n"/>
      <c r="G391" s="61" t="n"/>
      <c r="H391" s="59" t="n"/>
      <c r="I391" s="59" t="n"/>
      <c r="J391" s="191" t="n"/>
      <c r="K391" s="191" t="n"/>
      <c r="L391" s="62" t="n"/>
    </row>
    <row r="392" hidden="1" customForma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customForma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 t="n"/>
      <c r="K393" s="191" t="n"/>
      <c r="L393" s="62" t="n"/>
    </row>
    <row r="394" hidden="1" customForma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61" t="n"/>
      <c r="L394" s="62">
        <f>G394-H394-K394</f>
        <v/>
      </c>
    </row>
    <row r="395" customFormat="1" s="119">
      <c r="A395" s="166" t="inlineStr">
        <is>
          <t>ИТОГО ЛОГИСТИКА</t>
        </is>
      </c>
      <c r="B395" s="195" t="n"/>
      <c r="C395" s="64" t="n"/>
      <c r="D395" s="64" t="n"/>
      <c r="E395" s="64" t="n"/>
      <c r="F395" s="65" t="n"/>
      <c r="G395" s="66">
        <f>SUM(G380:G394)</f>
        <v/>
      </c>
      <c r="H395" s="66">
        <f>SUM(H380:H394)</f>
        <v/>
      </c>
      <c r="I395" s="66" t="n"/>
      <c r="J395" s="66">
        <f>SUM(J380:J394)</f>
        <v/>
      </c>
      <c r="K395" s="66">
        <f>SUM(K380:K394)</f>
        <v/>
      </c>
      <c r="L395" s="66">
        <f>SUM(L380:L394)</f>
        <v/>
      </c>
    </row>
    <row r="396" hidden="1" customFormat="1" s="44">
      <c r="A396" s="75" t="inlineStr">
        <is>
          <t xml:space="preserve">АРЕНДА </t>
        </is>
      </c>
      <c r="B396" s="195" t="n"/>
      <c r="C396" s="49" t="n"/>
      <c r="D396" s="87" t="n"/>
      <c r="E396" s="49" t="n"/>
      <c r="F396" s="69" t="n"/>
      <c r="G396" s="70" t="n"/>
      <c r="H396" s="70" t="n"/>
      <c r="I396" s="70" t="n"/>
      <c r="J396" s="70" t="n"/>
      <c r="K396" s="70" t="n"/>
      <c r="L396" s="71" t="n"/>
    </row>
    <row r="397" hidden="1" customForma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customForma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>
        <f>G398-H398</f>
        <v/>
      </c>
      <c r="K398" s="191">
        <f>J398</f>
        <v/>
      </c>
      <c r="L398" s="62">
        <f>G398-H398-K398</f>
        <v/>
      </c>
    </row>
    <row r="399" hidden="1" customFormat="1" s="44">
      <c r="A399" s="166" t="inlineStr">
        <is>
          <t>ИТОГО АРЕНДА</t>
        </is>
      </c>
      <c r="B399" s="195" t="n"/>
      <c r="C399" s="64" t="n"/>
      <c r="D399" s="64" t="n"/>
      <c r="E399" s="64" t="n"/>
      <c r="F399" s="65" t="n"/>
      <c r="G399" s="66">
        <f>SUM(G397:G398)</f>
        <v/>
      </c>
      <c r="H399" s="66">
        <f>SUM(H397:H398)</f>
        <v/>
      </c>
      <c r="I399" s="66" t="n"/>
      <c r="J399" s="66">
        <f>SUM(J397:J398)</f>
        <v/>
      </c>
      <c r="K399" s="66">
        <f>SUM(K397:K398)</f>
        <v/>
      </c>
      <c r="L399" s="66">
        <f>SUM(L397:L398)</f>
        <v/>
      </c>
    </row>
    <row r="400" customFormat="1" s="44">
      <c r="A400" s="75" t="inlineStr">
        <is>
          <t>ПРОГРАММНОЕ ОБЕСПЕЧЕНИЕ, ОБСЛУЖИВАНИЕ ПО, ИНТЕРНЕТ, СВЯЗЬ</t>
        </is>
      </c>
      <c r="B400" s="195" t="n"/>
      <c r="C400" s="49" t="n"/>
      <c r="D400" s="87" t="n"/>
      <c r="E400" s="49" t="n"/>
      <c r="F400" s="69" t="n"/>
      <c r="G400" s="70" t="n"/>
      <c r="H400" s="70" t="n"/>
      <c r="I400" s="70" t="n"/>
      <c r="J400" s="70" t="n"/>
      <c r="K400" s="70" t="n"/>
      <c r="L400" s="71" t="n"/>
    </row>
    <row r="401" ht="40.8" customFormat="1" customHeight="1" s="44">
      <c r="A401" s="104" t="inlineStr">
        <is>
          <t>ООО "ДИАЛОГ-ТЕЛЕКОМ"</t>
        </is>
      </c>
      <c r="B401" s="63" t="inlineStr">
        <is>
          <t>Оплата по счету №ДТ-3086 от 15.03.2023 г. Услуги связи за апрель 2023 г.</t>
        </is>
      </c>
      <c r="C401" s="52" t="inlineStr">
        <is>
          <t>Менякин Дмитрий Владимирович</t>
        </is>
      </c>
      <c r="D401" s="198" t="n"/>
      <c r="E401" s="198" t="inlineStr">
        <is>
          <t xml:space="preserve">Счет №ДТ-3086 от 15.03.2023 г. </t>
        </is>
      </c>
      <c r="F401" s="198" t="n"/>
      <c r="G401" s="61" t="n">
        <v>2800</v>
      </c>
      <c r="H401" s="59" t="n"/>
      <c r="I401" s="59" t="n">
        <v>45022</v>
      </c>
      <c r="J401" s="191">
        <f>G401-H401</f>
        <v/>
      </c>
      <c r="K401" s="191" t="n">
        <v>0</v>
      </c>
      <c r="L401" s="62">
        <f>J401-K401</f>
        <v/>
      </c>
    </row>
    <row r="402" hidden="1" customFormat="1" s="44">
      <c r="A402" s="104" t="n"/>
      <c r="B402" s="63" t="n"/>
      <c r="C402" s="52" t="n"/>
      <c r="D402" s="198" t="n"/>
      <c r="E402" s="194" t="n"/>
      <c r="F402" s="198" t="n"/>
      <c r="G402" s="61" t="n"/>
      <c r="H402" s="59" t="n"/>
      <c r="I402" s="59" t="n"/>
      <c r="J402" s="191" t="n"/>
      <c r="K402" s="191" t="n"/>
      <c r="L402" s="62" t="n"/>
    </row>
    <row r="403" hidden="1" customFormat="1" s="44">
      <c r="A403" s="86" t="n"/>
      <c r="B403" s="53" t="n"/>
      <c r="C403" s="52" t="n"/>
      <c r="D403" s="193" t="n"/>
      <c r="E403" s="194" t="n"/>
      <c r="F403" s="197" t="n"/>
      <c r="G403" s="61" t="n"/>
      <c r="H403" s="59" t="n"/>
      <c r="I403" s="59" t="n"/>
      <c r="J403" s="191" t="n"/>
      <c r="K403" s="61" t="n"/>
      <c r="L403" s="62">
        <f>G403-H403-K403</f>
        <v/>
      </c>
    </row>
    <row r="404" customFormat="1" s="67">
      <c r="A404" s="166" t="inlineStr">
        <is>
          <t>ИТОГО ПРОГРАММНОЕ ОБЕСПЕЧЕНИЕ, ОБСЛУЖИВАНИЕ ПО, ИНТЕРНЕТ, СВЯЗЬ</t>
        </is>
      </c>
      <c r="B404" s="195" t="n"/>
      <c r="C404" s="64" t="n"/>
      <c r="D404" s="64" t="n"/>
      <c r="E404" s="64" t="n"/>
      <c r="F404" s="65" t="n"/>
      <c r="G404" s="66">
        <f>SUM(G396:G403)</f>
        <v/>
      </c>
      <c r="H404" s="66">
        <f>SUM(H396:H403)</f>
        <v/>
      </c>
      <c r="I404" s="66" t="n"/>
      <c r="J404" s="66">
        <f>SUM(J396:J403)</f>
        <v/>
      </c>
      <c r="K404" s="66">
        <f>SUM(K396:K403)</f>
        <v/>
      </c>
      <c r="L404" s="66">
        <f>SUM(L396:L403)</f>
        <v/>
      </c>
    </row>
    <row r="405" customFormat="1" s="44">
      <c r="A405" s="75" t="inlineStr">
        <is>
          <t>ПРОЧИЕ</t>
        </is>
      </c>
      <c r="B405" s="195" t="n"/>
      <c r="C405" s="49" t="n"/>
      <c r="D405" s="87" t="n"/>
      <c r="E405" s="49" t="n"/>
      <c r="F405" s="69" t="n"/>
      <c r="G405" s="70" t="n"/>
      <c r="H405" s="70" t="n"/>
      <c r="I405" s="70" t="n"/>
      <c r="J405" s="70" t="n"/>
      <c r="K405" s="70" t="n"/>
      <c r="L405" s="71" t="n"/>
    </row>
    <row r="406" ht="40.8" customFormat="1" customHeight="1" s="44">
      <c r="A406" s="86" t="inlineStr">
        <is>
          <t>ООО "МОСТ-ТЕРМИНАЛ"</t>
        </is>
      </c>
      <c r="B406" s="53" t="inlineStr">
        <is>
          <t>Оплата согласно счета №365 от 31.03.2023 г. Хранение ТМЦ на территории склад. площ. за март 2023 г.</t>
        </is>
      </c>
      <c r="C406" s="52" t="inlineStr">
        <is>
          <t>Менякин Дмитрий Владимирович</t>
        </is>
      </c>
      <c r="D406" s="193" t="n"/>
      <c r="E406" s="194" t="inlineStr">
        <is>
          <t>Счет №365 от 31.03.2023г.</t>
        </is>
      </c>
      <c r="F406" s="197" t="n"/>
      <c r="G406" s="61" t="n">
        <v>360000</v>
      </c>
      <c r="H406" s="59" t="n"/>
      <c r="I406" s="59" t="n">
        <v>45022</v>
      </c>
      <c r="J406" s="191">
        <f>G406-H406</f>
        <v/>
      </c>
      <c r="K406" s="191" t="n">
        <v>0</v>
      </c>
      <c r="L406" s="62">
        <f>G406-H406-K406</f>
        <v/>
      </c>
    </row>
    <row r="407" ht="40.8" customFormat="1" customHeight="1" s="44">
      <c r="A407" s="86" t="inlineStr">
        <is>
          <t>ООО "МОСТ-ТЕРМИНАЛ"</t>
        </is>
      </c>
      <c r="B407" s="63" t="inlineStr">
        <is>
          <t>Оплата согласно счета №317 от 20.03.23 г. Субаренда нежилого помещения  за март 2022 г.</t>
        </is>
      </c>
      <c r="C407" s="52" t="inlineStr">
        <is>
          <t>Менякин Дмитрий Владимирович</t>
        </is>
      </c>
      <c r="D407" s="198" t="n"/>
      <c r="E407" s="194" t="inlineStr">
        <is>
          <t>Счет №317 от 20.03.23г.</t>
        </is>
      </c>
      <c r="F407" s="198" t="n"/>
      <c r="G407" s="61" t="n">
        <v>24528.59</v>
      </c>
      <c r="H407" s="59" t="n"/>
      <c r="I407" s="59" t="n">
        <v>45022</v>
      </c>
      <c r="J407" s="191">
        <f>G407-H407</f>
        <v/>
      </c>
      <c r="K407" s="191" t="n">
        <v>0</v>
      </c>
      <c r="L407" s="62">
        <f>G407-H407-K407</f>
        <v/>
      </c>
    </row>
    <row r="408" hidden="1" customFormat="1" s="44">
      <c r="A408" s="86" t="n"/>
      <c r="B408" s="53" t="n"/>
      <c r="C408" s="52" t="n"/>
      <c r="D408" s="193" t="n"/>
      <c r="E408" s="194" t="n"/>
      <c r="F408" s="197" t="n"/>
      <c r="G408" s="61" t="n"/>
      <c r="H408" s="59" t="n"/>
      <c r="I408" s="59" t="n"/>
      <c r="J408" s="191">
        <f>G408-H408</f>
        <v/>
      </c>
      <c r="K408" s="191">
        <f>J408</f>
        <v/>
      </c>
      <c r="L408" s="62">
        <f>G408-H408-K408</f>
        <v/>
      </c>
    </row>
    <row r="409" hidden="1" customForma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 t="n"/>
      <c r="K409" s="61" t="n"/>
      <c r="L409" s="62" t="n"/>
    </row>
    <row r="410" customFormat="1" s="67">
      <c r="A410" s="166" t="inlineStr">
        <is>
          <t>ИТОГО ПРОЧИЕ</t>
        </is>
      </c>
      <c r="B410" s="195" t="n"/>
      <c r="C410" s="64" t="n"/>
      <c r="D410" s="64" t="n"/>
      <c r="E410" s="64" t="n"/>
      <c r="F410" s="65" t="n"/>
      <c r="G410" s="66">
        <f>SUM(G406:G409)</f>
        <v/>
      </c>
      <c r="H410" s="66">
        <f>SUM(H406:H409)</f>
        <v/>
      </c>
      <c r="I410" s="66" t="n"/>
      <c r="J410" s="66">
        <f>SUM(J406:J409)</f>
        <v/>
      </c>
      <c r="K410" s="66">
        <f>SUM(K406:K409)</f>
        <v/>
      </c>
      <c r="L410" s="66">
        <f>SUM(L406:L409)</f>
        <v/>
      </c>
    </row>
    <row r="411" hidden="1" customForma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 t="n"/>
      <c r="K411" s="61" t="n"/>
      <c r="L411" s="62" t="n"/>
    </row>
    <row r="412" hidden="1" customFormat="1" s="44">
      <c r="A412" s="86" t="n"/>
      <c r="B412" s="53" t="n"/>
      <c r="C412" s="52" t="n"/>
      <c r="D412" s="193" t="n"/>
      <c r="E412" s="194" t="n"/>
      <c r="F412" s="197" t="n"/>
      <c r="G412" s="61" t="n"/>
      <c r="H412" s="59" t="n"/>
      <c r="I412" s="59" t="n"/>
      <c r="J412" s="191" t="n"/>
      <c r="K412" s="61" t="n"/>
      <c r="L412" s="62" t="n"/>
    </row>
    <row r="413" hidden="1" customFormat="1" s="44">
      <c r="A413" s="86" t="n"/>
      <c r="B413" s="53" t="n"/>
      <c r="C413" s="52" t="n"/>
      <c r="D413" s="193" t="n"/>
      <c r="E413" s="194" t="n"/>
      <c r="F413" s="197" t="n"/>
      <c r="G413" s="61" t="n"/>
      <c r="H413" s="59" t="n"/>
      <c r="I413" s="59" t="n"/>
      <c r="J413" s="191" t="n"/>
      <c r="K413" s="61" t="n"/>
      <c r="L413" s="62" t="n"/>
    </row>
    <row r="414" hidden="1" customFormat="1" s="44">
      <c r="A414" s="86" t="n"/>
      <c r="B414" s="53" t="n"/>
      <c r="C414" s="52" t="n"/>
      <c r="D414" s="193" t="n"/>
      <c r="E414" s="194" t="n"/>
      <c r="F414" s="197" t="n"/>
      <c r="G414" s="61" t="n"/>
      <c r="H414" s="59" t="n"/>
      <c r="I414" s="59" t="n"/>
      <c r="J414" s="191" t="n"/>
      <c r="K414" s="61" t="n"/>
      <c r="L414" s="62" t="n"/>
    </row>
    <row r="415" hidden="1" customFormat="1" s="44">
      <c r="A415" s="86" t="n"/>
      <c r="B415" s="53" t="n"/>
      <c r="C415" s="52" t="n"/>
      <c r="D415" s="193" t="n"/>
      <c r="E415" s="194" t="n"/>
      <c r="F415" s="197" t="n"/>
      <c r="G415" s="61" t="n"/>
      <c r="H415" s="59" t="n"/>
      <c r="I415" s="59" t="n"/>
      <c r="J415" s="191" t="n"/>
      <c r="K415" s="61" t="n"/>
      <c r="L415" s="62" t="n"/>
    </row>
    <row r="416" hidden="1" customFormat="1" s="44">
      <c r="A416" s="86" t="n"/>
      <c r="B416" s="53" t="n"/>
      <c r="C416" s="52" t="n"/>
      <c r="D416" s="193" t="n"/>
      <c r="E416" s="194" t="n"/>
      <c r="F416" s="197" t="n"/>
      <c r="G416" s="61" t="n"/>
      <c r="H416" s="59" t="n"/>
      <c r="I416" s="59" t="n"/>
      <c r="J416" s="191" t="n"/>
      <c r="K416" s="61" t="n"/>
      <c r="L416" s="62" t="n"/>
    </row>
    <row r="417" hidden="1" customFormat="1" s="44">
      <c r="A417" s="86" t="n"/>
      <c r="B417" s="53" t="n"/>
      <c r="C417" s="52" t="n"/>
      <c r="D417" s="193" t="n"/>
      <c r="E417" s="194" t="n"/>
      <c r="F417" s="197" t="n"/>
      <c r="G417" s="61" t="n"/>
      <c r="H417" s="59" t="n"/>
      <c r="I417" s="59" t="n"/>
      <c r="J417" s="191" t="n"/>
      <c r="K417" s="61" t="n"/>
      <c r="L417" s="62" t="n"/>
    </row>
    <row r="418" hidden="1" customFormat="1" s="44">
      <c r="A418" s="86" t="n"/>
      <c r="B418" s="53" t="n"/>
      <c r="C418" s="52" t="n"/>
      <c r="D418" s="193" t="n"/>
      <c r="E418" s="194" t="n"/>
      <c r="F418" s="197" t="n"/>
      <c r="G418" s="61" t="n"/>
      <c r="H418" s="59" t="n"/>
      <c r="I418" s="59" t="n"/>
      <c r="J418" s="191" t="n"/>
      <c r="K418" s="61" t="n"/>
      <c r="L418" s="62" t="n"/>
    </row>
    <row r="419" hidden="1" customFormat="1" s="44">
      <c r="A419" s="86" t="n"/>
      <c r="B419" s="53" t="n"/>
      <c r="C419" s="52" t="n"/>
      <c r="D419" s="193" t="n"/>
      <c r="E419" s="194" t="n"/>
      <c r="F419" s="197" t="n"/>
      <c r="G419" s="61" t="n"/>
      <c r="H419" s="59" t="n"/>
      <c r="I419" s="59" t="n"/>
      <c r="J419" s="191" t="n"/>
      <c r="K419" s="61" t="n"/>
      <c r="L419" s="62" t="n"/>
    </row>
    <row r="420" ht="21" customFormat="1" customHeight="1" s="119" thickBot="1">
      <c r="A420" s="179" t="inlineStr">
        <is>
          <t>ИТОГО ТАГАНРОГ</t>
        </is>
      </c>
      <c r="B420" s="199" t="n"/>
      <c r="C420" s="116" t="n"/>
      <c r="D420" s="116" t="n"/>
      <c r="E420" s="116" t="n"/>
      <c r="F420" s="117" t="n"/>
      <c r="G420" s="118">
        <f>G395+G399+G404+G410+G419</f>
        <v/>
      </c>
      <c r="H420" s="118">
        <f>H395+H399+H404+H410+H419</f>
        <v/>
      </c>
      <c r="I420" s="118" t="n"/>
      <c r="J420" s="118">
        <f>J395+J399+J404+J410+J419</f>
        <v/>
      </c>
      <c r="K420" s="118">
        <f>K395+K399+K404+K410+K419</f>
        <v/>
      </c>
      <c r="L420" s="118">
        <f>L395+L399+L404+L410+L419</f>
        <v/>
      </c>
    </row>
    <row r="421" ht="21" customFormat="1" customHeight="1" s="44" thickBot="1">
      <c r="A421" s="47" t="inlineStr">
        <is>
          <t>САНКТ-ПЕТЕРБУРГ</t>
        </is>
      </c>
      <c r="B421" s="188" t="n"/>
      <c r="C421" s="46" t="n"/>
      <c r="D421" s="46" t="n"/>
      <c r="E421" s="46" t="n"/>
      <c r="F421" s="47" t="n"/>
      <c r="G421" s="46" t="n"/>
      <c r="H421" s="46" t="n"/>
      <c r="I421" s="46" t="n"/>
      <c r="J421" s="46" t="n"/>
      <c r="K421" s="46" t="n"/>
      <c r="L421" s="48" t="n"/>
    </row>
    <row r="422" customFormat="1" s="44">
      <c r="A422" s="50" t="inlineStr">
        <is>
          <t>ЗАРПЛАТА, НАЛОГИ, КОМАНДИРОВОЧНЫЕ</t>
        </is>
      </c>
      <c r="B422" s="203" t="n"/>
      <c r="C422" s="74" t="n"/>
      <c r="D422" s="74" t="n"/>
      <c r="E422" s="74" t="n"/>
      <c r="F422" s="75" t="n"/>
      <c r="G422" s="76" t="n"/>
      <c r="H422" s="76" t="n"/>
      <c r="I422" s="76" t="n"/>
      <c r="J422" s="76" t="n"/>
      <c r="K422" s="76" t="n"/>
      <c r="L422" s="77" t="n"/>
    </row>
    <row r="423" ht="61.2" customFormat="1" customHeight="1" s="44">
      <c r="A423" s="52" t="inlineStr">
        <is>
          <t>Расчет с сотрудниками</t>
        </is>
      </c>
      <c r="B423" s="53" t="inlineStr">
        <is>
          <t>Выплата по ведомости (заработная плата за март 2023)</t>
        </is>
      </c>
      <c r="C423" s="54" t="inlineStr">
        <is>
          <t>Полетаева Ирина Георгиевна</t>
        </is>
      </c>
      <c r="D423" s="54" t="inlineStr">
        <is>
          <t>Полетаева Ирина Георгиевна</t>
        </is>
      </c>
      <c r="E423" s="55" t="n"/>
      <c r="F423" s="55" t="n"/>
      <c r="G423" s="61" t="n">
        <v>1499757.42</v>
      </c>
      <c r="H423" s="59" t="n"/>
      <c r="I423" s="59" t="n">
        <v>45021</v>
      </c>
      <c r="J423" s="191">
        <f>G423-H423</f>
        <v/>
      </c>
      <c r="K423" s="191" t="n">
        <v>0</v>
      </c>
      <c r="L423" s="62">
        <f>G423-H423-K423</f>
        <v/>
      </c>
    </row>
    <row r="424" customFormat="1" s="44">
      <c r="A424" s="52" t="inlineStr">
        <is>
          <t>Расчет с сотрудниками</t>
        </is>
      </c>
      <c r="B424" s="53" t="inlineStr">
        <is>
          <t>Выплата по ведомости (отпускные апрель 2023)</t>
        </is>
      </c>
      <c r="C424" s="54" t="inlineStr">
        <is>
          <t>Полетаева Ирина Георгиевна</t>
        </is>
      </c>
      <c r="D424" s="193" t="n"/>
      <c r="E424" s="194" t="n"/>
      <c r="F424" s="197" t="n"/>
      <c r="G424" s="61" t="n">
        <v>205488.21</v>
      </c>
      <c r="H424" s="59" t="n"/>
      <c r="I424" s="59" t="n">
        <v>45021</v>
      </c>
      <c r="J424" s="191">
        <f>G424-H424</f>
        <v/>
      </c>
      <c r="K424" s="191" t="n">
        <v>0</v>
      </c>
      <c r="L424" s="62">
        <f>G424-H424-K424</f>
        <v/>
      </c>
    </row>
    <row r="425" hidden="1" customFormat="1" s="44">
      <c r="A425" s="52" t="inlineStr">
        <is>
          <t>Расчет с сотрудниками</t>
        </is>
      </c>
      <c r="B425" s="53" t="inlineStr">
        <is>
          <t>Аренда авто за март 2023. (Корнилов)</t>
        </is>
      </c>
      <c r="C425" s="54" t="inlineStr">
        <is>
          <t>Полетаева Ирина Георгиевна</t>
        </is>
      </c>
      <c r="D425" s="193" t="n"/>
      <c r="E425" s="194" t="n"/>
      <c r="F425" s="197" t="n"/>
      <c r="G425" s="61" t="n"/>
      <c r="H425" s="59" t="n"/>
      <c r="I425" s="59" t="n"/>
      <c r="J425" s="191">
        <f>G425-H425</f>
        <v/>
      </c>
      <c r="K425" s="191">
        <f>J425</f>
        <v/>
      </c>
      <c r="L425" s="62">
        <f>G425-H425-K425</f>
        <v/>
      </c>
    </row>
    <row r="426" hidden="1" customFormat="1" s="44">
      <c r="A426" s="52" t="inlineStr">
        <is>
          <t>Расчет с сотрудниками</t>
        </is>
      </c>
      <c r="B426" s="63" t="n"/>
      <c r="C426" s="52" t="n"/>
      <c r="D426" s="193" t="n"/>
      <c r="E426" s="194" t="n"/>
      <c r="F426" s="197" t="n"/>
      <c r="G426" s="61" t="n"/>
      <c r="H426" s="59" t="n"/>
      <c r="I426" s="59" t="n"/>
      <c r="J426" s="191">
        <f>G426-H426</f>
        <v/>
      </c>
      <c r="K426" s="191">
        <f>J426</f>
        <v/>
      </c>
      <c r="L426" s="62">
        <f>G426-H426-K426</f>
        <v/>
      </c>
    </row>
    <row r="427" customFormat="1" s="67">
      <c r="A427" s="166" t="inlineStr">
        <is>
          <t>ИТОГО ЗАРПЛАТА, НАЛОГИ, КОМАНДИРОВОЧНЫЕ</t>
        </is>
      </c>
      <c r="B427" s="195" t="n"/>
      <c r="C427" s="64" t="n"/>
      <c r="D427" s="64" t="n"/>
      <c r="E427" s="64" t="n"/>
      <c r="F427" s="65" t="n"/>
      <c r="G427" s="66">
        <f>SUM(G423:G426)</f>
        <v/>
      </c>
      <c r="H427" s="66">
        <f>SUM(H423:H426)</f>
        <v/>
      </c>
      <c r="I427" s="66" t="n"/>
      <c r="J427" s="66">
        <f>SUM(J423:J426)</f>
        <v/>
      </c>
      <c r="K427" s="66">
        <f>SUM(K423:K426)</f>
        <v/>
      </c>
      <c r="L427" s="66">
        <f>SUM(L423:L426)</f>
        <v/>
      </c>
    </row>
    <row r="428" customFormat="1" s="44">
      <c r="A428" s="75" t="inlineStr">
        <is>
          <t>ЛОГИСТИКА</t>
        </is>
      </c>
      <c r="B428" s="195" t="n"/>
      <c r="C428" s="49" t="n"/>
      <c r="D428" s="87" t="n"/>
      <c r="E428" s="49" t="n"/>
      <c r="F428" s="69" t="n"/>
      <c r="G428" s="70" t="n"/>
      <c r="H428" s="70" t="n"/>
      <c r="I428" s="70" t="n"/>
      <c r="J428" s="70" t="n"/>
      <c r="K428" s="70" t="n"/>
      <c r="L428" s="71" t="n"/>
    </row>
    <row r="429" ht="66" customFormat="1" customHeight="1" s="44">
      <c r="A429" s="52" t="inlineStr">
        <is>
          <t>Индивидуальный предприниматель Корнеев Олег Викторович</t>
        </is>
      </c>
      <c r="B429" s="53" t="inlineStr">
        <is>
          <t>Оплата согласно дог.№ 01/2019 от 01.09.2019г. за транспортные услуги в апреле 2023г. Счет 5 от 29.03.2023г</t>
        </is>
      </c>
      <c r="C429" s="54" t="inlineStr">
        <is>
          <t>Чернявский Р.З.</t>
        </is>
      </c>
      <c r="D429" s="193" t="n"/>
      <c r="E429" s="194" t="inlineStr">
        <is>
          <t>Счет 5 от 29.03.2023г</t>
        </is>
      </c>
      <c r="F429" s="197" t="n"/>
      <c r="G429" s="61" t="n">
        <v>1200000</v>
      </c>
      <c r="H429" s="59" t="n"/>
      <c r="I429" s="59" t="n">
        <v>45021</v>
      </c>
      <c r="J429" s="191">
        <f>G429-H429</f>
        <v/>
      </c>
      <c r="K429" s="191" t="n">
        <v>0</v>
      </c>
      <c r="L429" s="62">
        <f>G429-H429-K429</f>
        <v/>
      </c>
    </row>
    <row r="430" ht="66" customFormat="1" customHeight="1" s="44">
      <c r="A430" s="52" t="inlineStr">
        <is>
          <t>Индивидуальный предприниматель Корнеев Олег Викторович</t>
        </is>
      </c>
      <c r="B430" s="53" t="inlineStr">
        <is>
          <t>Оплата согласно дог.№ 01/2019 от 01.09.2019г. за транспортные услуги в апреле 2023г. Счет 6 от 29.03.2023г</t>
        </is>
      </c>
      <c r="C430" s="54" t="inlineStr">
        <is>
          <t>Чернявский Р.З.</t>
        </is>
      </c>
      <c r="D430" s="193" t="n"/>
      <c r="E430" s="194" t="inlineStr">
        <is>
          <t xml:space="preserve"> Счет 6 от 29.03.2023г</t>
        </is>
      </c>
      <c r="F430" s="197" t="n"/>
      <c r="G430" s="61" t="n">
        <v>520000</v>
      </c>
      <c r="H430" s="59" t="n"/>
      <c r="I430" s="59" t="n">
        <v>45021</v>
      </c>
      <c r="J430" s="191">
        <f>G430-H430</f>
        <v/>
      </c>
      <c r="K430" s="191" t="n">
        <v>0</v>
      </c>
      <c r="L430" s="62">
        <f>G430-H430-K430</f>
        <v/>
      </c>
    </row>
    <row r="431" hidden="1" customFormat="1" s="44">
      <c r="A431" s="86" t="n"/>
      <c r="B431" s="53" t="n"/>
      <c r="C431" s="52" t="n"/>
      <c r="D431" s="193" t="n"/>
      <c r="E431" s="194" t="n"/>
      <c r="F431" s="197" t="n"/>
      <c r="G431" s="61" t="n"/>
      <c r="H431" s="59" t="n"/>
      <c r="I431" s="59" t="n"/>
      <c r="J431" s="191">
        <f>G431-H431</f>
        <v/>
      </c>
      <c r="K431" s="191">
        <f>J431</f>
        <v/>
      </c>
      <c r="L431" s="62">
        <f>G431-H431-K431</f>
        <v/>
      </c>
    </row>
    <row r="432" hidden="1" customFormat="1" s="44">
      <c r="A432" s="86" t="n"/>
      <c r="B432" s="53" t="n"/>
      <c r="C432" s="52" t="n"/>
      <c r="D432" s="193" t="n"/>
      <c r="E432" s="194" t="n"/>
      <c r="F432" s="197" t="n"/>
      <c r="G432" s="61" t="n"/>
      <c r="H432" s="59" t="n"/>
      <c r="I432" s="59" t="n"/>
      <c r="J432" s="191">
        <f>G432-H432</f>
        <v/>
      </c>
      <c r="K432" s="191">
        <f>J432</f>
        <v/>
      </c>
      <c r="L432" s="62">
        <f>G432-H432-K432</f>
        <v/>
      </c>
    </row>
    <row r="433" hidden="1" customFormat="1" s="44">
      <c r="A433" s="86" t="n"/>
      <c r="B433" s="53" t="n"/>
      <c r="C433" s="52" t="n"/>
      <c r="D433" s="193" t="n"/>
      <c r="E433" s="194" t="n"/>
      <c r="F433" s="197" t="n"/>
      <c r="G433" s="61" t="n"/>
      <c r="H433" s="59" t="n"/>
      <c r="I433" s="59" t="n"/>
      <c r="J433" s="191">
        <f>G433-H433</f>
        <v/>
      </c>
      <c r="K433" s="191">
        <f>J433</f>
        <v/>
      </c>
      <c r="L433" s="62">
        <f>G433-H433-K433</f>
        <v/>
      </c>
    </row>
    <row r="434" hidden="1" customFormat="1" s="44">
      <c r="A434" s="86" t="n"/>
      <c r="B434" s="53" t="n"/>
      <c r="C434" s="52" t="n"/>
      <c r="D434" s="193" t="n"/>
      <c r="E434" s="194" t="n"/>
      <c r="F434" s="197" t="n"/>
      <c r="G434" s="61" t="n"/>
      <c r="H434" s="59" t="n"/>
      <c r="I434" s="59" t="n"/>
      <c r="J434" s="191">
        <f>G434-H434</f>
        <v/>
      </c>
      <c r="K434" s="191">
        <f>J434</f>
        <v/>
      </c>
      <c r="L434" s="62">
        <f>G434-H434-K434</f>
        <v/>
      </c>
    </row>
    <row r="435" hidden="1" customFormat="1" s="44">
      <c r="A435" s="86" t="n"/>
      <c r="B435" s="53" t="n"/>
      <c r="C435" s="52" t="n"/>
      <c r="D435" s="193" t="n"/>
      <c r="E435" s="194" t="n"/>
      <c r="F435" s="197" t="n"/>
      <c r="G435" s="61" t="n"/>
      <c r="H435" s="59" t="n"/>
      <c r="I435" s="59" t="n"/>
      <c r="J435" s="191">
        <f>G435-H435</f>
        <v/>
      </c>
      <c r="K435" s="191">
        <f>J435</f>
        <v/>
      </c>
      <c r="L435" s="62">
        <f>G435-H435-K435</f>
        <v/>
      </c>
    </row>
    <row r="436" customFormat="1" s="44">
      <c r="A436" s="166" t="inlineStr">
        <is>
          <t>ИТОГО ЛОГИСТИКА</t>
        </is>
      </c>
      <c r="B436" s="195" t="n"/>
      <c r="C436" s="64" t="n"/>
      <c r="D436" s="64" t="n"/>
      <c r="E436" s="64" t="n"/>
      <c r="F436" s="65" t="n"/>
      <c r="G436" s="66">
        <f>SUM(G429:G435)</f>
        <v/>
      </c>
      <c r="H436" s="66">
        <f>SUM(H429:H435)</f>
        <v/>
      </c>
      <c r="I436" s="66" t="n"/>
      <c r="J436" s="66">
        <f>SUM(J429:J435)</f>
        <v/>
      </c>
      <c r="K436" s="66">
        <f>SUM(K429:K435)</f>
        <v/>
      </c>
      <c r="L436" s="66">
        <f>SUM(L429:L435)</f>
        <v/>
      </c>
    </row>
    <row r="437" customFormat="1" s="44">
      <c r="A437" s="103" t="inlineStr">
        <is>
          <t xml:space="preserve">АРЕНДА </t>
        </is>
      </c>
      <c r="B437" s="195" t="n"/>
      <c r="C437" s="74" t="n"/>
      <c r="D437" s="74" t="n"/>
      <c r="E437" s="74" t="n"/>
      <c r="F437" s="75" t="n"/>
      <c r="G437" s="76" t="n"/>
      <c r="H437" s="76" t="n"/>
      <c r="I437" s="76" t="n"/>
      <c r="J437" s="76" t="n"/>
      <c r="K437" s="76" t="n"/>
      <c r="L437" s="77" t="n"/>
    </row>
    <row r="438" ht="61.2" customFormat="1" customHeight="1" s="44">
      <c r="A438" s="86" t="inlineStr">
        <is>
          <t>ООО "Логос"</t>
        </is>
      </c>
      <c r="B438" s="53" t="inlineStr">
        <is>
          <t>Оплата за аренду нежилого помещения за апрель 2023г По дог.№09/2021 от 14.04.2021. Согласно счета 307 от 29.03.2023г</t>
        </is>
      </c>
      <c r="C438" s="54" t="inlineStr">
        <is>
          <t>Чернявский Р.З.</t>
        </is>
      </c>
      <c r="D438" s="193" t="n"/>
      <c r="E438" s="194" t="inlineStr">
        <is>
          <t>Счет 307 от 29.03.2023г</t>
        </is>
      </c>
      <c r="F438" s="197" t="n"/>
      <c r="G438" s="61" t="n">
        <v>565500</v>
      </c>
      <c r="H438" s="59" t="n"/>
      <c r="I438" s="59" t="n">
        <v>45021</v>
      </c>
      <c r="J438" s="191">
        <f>G438-H438</f>
        <v/>
      </c>
      <c r="K438" s="191" t="n">
        <v>0</v>
      </c>
      <c r="L438" s="62">
        <f>G438-H438-K438</f>
        <v/>
      </c>
    </row>
    <row r="439" ht="61.2" customFormat="1" customHeight="1" s="44">
      <c r="A439" s="86" t="inlineStr">
        <is>
          <t>ООО "Логос"</t>
        </is>
      </c>
      <c r="B439" s="53" t="inlineStr">
        <is>
          <t>Оплата  за аренду  нежилого помещения за апрель 2023г согласно  договора № 06/2014 от 01.03.2014г 
Согласно счета 251 от 28.03.2023г</t>
        </is>
      </c>
      <c r="C439" s="54" t="inlineStr">
        <is>
          <t>Чернявский Р.З.</t>
        </is>
      </c>
      <c r="D439" s="193" t="n"/>
      <c r="E439" s="194" t="inlineStr">
        <is>
          <t>Счет 251 от 28.03.2023г</t>
        </is>
      </c>
      <c r="F439" s="197" t="n"/>
      <c r="G439" s="61" t="n">
        <v>158765</v>
      </c>
      <c r="H439" s="59" t="n"/>
      <c r="I439" s="59" t="n">
        <v>45021</v>
      </c>
      <c r="J439" s="191">
        <f>G439-H439</f>
        <v/>
      </c>
      <c r="K439" s="191" t="n">
        <v>0</v>
      </c>
      <c r="L439" s="62">
        <f>G439-H439-K439</f>
        <v/>
      </c>
    </row>
    <row r="440" ht="40.8" customFormat="1" customHeight="1" s="44">
      <c r="A440" s="86" t="inlineStr">
        <is>
          <t>ООО "АТЛАНТИК"</t>
        </is>
      </c>
      <c r="B440" s="53" t="inlineStr">
        <is>
          <t>Оплата по договору  № 822-БЦ-АС от 01.03.2023 . За аренду офисного помещения за апрель 2023г</t>
        </is>
      </c>
      <c r="C440" s="54" t="inlineStr">
        <is>
          <t>Чернявский Р.З.</t>
        </is>
      </c>
      <c r="D440" s="193" t="n"/>
      <c r="E440" s="194" t="inlineStr">
        <is>
          <t>Договор № 822-БЦ-АС от 01.03.2023 .</t>
        </is>
      </c>
      <c r="F440" s="197" t="n"/>
      <c r="G440" s="61" t="n">
        <v>540440</v>
      </c>
      <c r="H440" s="59" t="n"/>
      <c r="I440" s="59" t="n">
        <v>45021</v>
      </c>
      <c r="J440" s="191">
        <f>G440-H440</f>
        <v/>
      </c>
      <c r="K440" s="191" t="n">
        <v>0</v>
      </c>
      <c r="L440" s="62">
        <f>G440-H440-K440</f>
        <v/>
      </c>
    </row>
    <row r="441" ht="61.2" customFormat="1" customHeight="1" s="44">
      <c r="A441" s="86" t="inlineStr">
        <is>
          <t>ООО "Атлантик-авто"</t>
        </is>
      </c>
      <c r="B441" s="53" t="inlineStr">
        <is>
          <t>Оплата по доп.согл.№1 от 01.12.18г к дог. № 316/1-БЦ/П от 06.04.17 . За аренду парковочн.мест за апрель 2023г  Согласно счета П4003 от 01.04.2023</t>
        </is>
      </c>
      <c r="C441" s="54" t="inlineStr">
        <is>
          <t>Чернявский Р.З.</t>
        </is>
      </c>
      <c r="D441" s="193" t="n"/>
      <c r="E441" s="194" t="inlineStr">
        <is>
          <t>Счет П4003 от 01.04.2023</t>
        </is>
      </c>
      <c r="F441" s="197" t="n"/>
      <c r="G441" s="61" t="n">
        <v>13000</v>
      </c>
      <c r="H441" s="59" t="n"/>
      <c r="I441" s="59" t="n">
        <v>45021</v>
      </c>
      <c r="J441" s="191">
        <f>G441-H441</f>
        <v/>
      </c>
      <c r="K441" s="191" t="n">
        <v>0</v>
      </c>
      <c r="L441" s="62">
        <f>G441-H441-K441</f>
        <v/>
      </c>
    </row>
    <row r="442" ht="61.2" customFormat="1" customHeight="1" s="44">
      <c r="A442" s="52" t="inlineStr">
        <is>
          <t>ООО "БИЗНЕС-КОНТАКТ (СПБ)"</t>
        </is>
      </c>
      <c r="B442" s="53" t="inlineStr">
        <is>
          <t>Оплата  согл. договора № 01/2014 от 01.03.2014г.за аренду объектов нежилого фонда в апреле 2023г Счет 61 от 28.02.2023г</t>
        </is>
      </c>
      <c r="C442" s="54" t="inlineStr">
        <is>
          <t>Чернявский Р.З.</t>
        </is>
      </c>
      <c r="D442" s="193" t="n"/>
      <c r="E442" s="196" t="inlineStr">
        <is>
          <t>Счет 61 от 28.02.2023г</t>
        </is>
      </c>
      <c r="F442" s="197" t="n"/>
      <c r="G442" s="61" t="n">
        <v>630000</v>
      </c>
      <c r="H442" s="59" t="n"/>
      <c r="I442" s="59" t="n">
        <v>45021</v>
      </c>
      <c r="J442" s="191">
        <f>G442-H442</f>
        <v/>
      </c>
      <c r="K442" s="191" t="n">
        <v>0</v>
      </c>
      <c r="L442" s="62">
        <f>G442-H442-K442</f>
        <v/>
      </c>
    </row>
    <row r="443" hidden="1" customForma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>
        <f>G443-H443</f>
        <v/>
      </c>
      <c r="K443" s="191">
        <f>J443</f>
        <v/>
      </c>
      <c r="L443" s="62">
        <f>G443-H443-K443</f>
        <v/>
      </c>
    </row>
    <row r="444" hidden="1" customFormat="1" s="44">
      <c r="A444" s="86" t="n"/>
      <c r="B444" s="53" t="n"/>
      <c r="C444" s="52" t="n"/>
      <c r="D444" s="193" t="n"/>
      <c r="E444" s="194" t="n"/>
      <c r="F444" s="197" t="n"/>
      <c r="G444" s="61" t="n"/>
      <c r="H444" s="59" t="n"/>
      <c r="I444" s="59" t="n"/>
      <c r="J444" s="191">
        <f>G444-H444</f>
        <v/>
      </c>
      <c r="K444" s="191">
        <f>J444</f>
        <v/>
      </c>
      <c r="L444" s="62">
        <f>G444-H444-K444</f>
        <v/>
      </c>
    </row>
    <row r="445" hidden="1" customFormat="1" s="44">
      <c r="A445" s="86" t="n"/>
      <c r="B445" s="53" t="n"/>
      <c r="C445" s="52" t="n"/>
      <c r="D445" s="193" t="n"/>
      <c r="E445" s="194" t="n"/>
      <c r="F445" s="197" t="n"/>
      <c r="G445" s="61" t="n"/>
      <c r="H445" s="59" t="n"/>
      <c r="I445" s="59" t="n"/>
      <c r="J445" s="191">
        <f>G445-H445</f>
        <v/>
      </c>
      <c r="K445" s="191">
        <f>J445</f>
        <v/>
      </c>
      <c r="L445" s="62">
        <f>G445-H445-K445</f>
        <v/>
      </c>
    </row>
    <row r="446" customFormat="1" s="44">
      <c r="A446" s="166" t="inlineStr">
        <is>
          <t>ИТОГО АРЕНДА</t>
        </is>
      </c>
      <c r="B446" s="195" t="n"/>
      <c r="C446" s="64" t="n"/>
      <c r="D446" s="64" t="n"/>
      <c r="E446" s="64" t="n"/>
      <c r="F446" s="65" t="n"/>
      <c r="G446" s="66">
        <f>SUM(G438:G445)</f>
        <v/>
      </c>
      <c r="H446" s="66">
        <f>SUM(H438:H445)</f>
        <v/>
      </c>
      <c r="I446" s="66" t="n"/>
      <c r="J446" s="66">
        <f>SUM(J438:J445)</f>
        <v/>
      </c>
      <c r="K446" s="66">
        <f>SUM(K438:K445)</f>
        <v/>
      </c>
      <c r="L446" s="66">
        <f>SUM(L438:L445)</f>
        <v/>
      </c>
    </row>
    <row r="447" customFormat="1" s="44">
      <c r="A447" s="50" t="inlineStr">
        <is>
          <t>ПРОГРАММНОЕ ОБЕСПЕЧЕНИЕ, ОБСЛУЖИВАНИЕ ПО, ИНТЕРНЕТ, СВЯЗЬ</t>
        </is>
      </c>
      <c r="B447" s="203" t="n"/>
      <c r="C447" s="74" t="n"/>
      <c r="D447" s="74" t="n"/>
      <c r="E447" s="74" t="n"/>
      <c r="F447" s="75" t="n"/>
      <c r="G447" s="76" t="n"/>
      <c r="H447" s="76" t="n"/>
      <c r="I447" s="76" t="n"/>
      <c r="J447" s="76" t="n"/>
      <c r="K447" s="76" t="n"/>
      <c r="L447" s="77" t="n"/>
    </row>
    <row r="448" ht="40.8" customFormat="1" customHeight="1" s="44">
      <c r="A448" s="86" t="inlineStr">
        <is>
          <t>ИП Бебриш Константин Михайлович</t>
        </is>
      </c>
      <c r="B448" s="53" t="inlineStr">
        <is>
          <t>Оплата по счету № 60 от 30.03.2023г За картриджи, тех.обсл.</t>
        </is>
      </c>
      <c r="C448" s="52" t="inlineStr">
        <is>
          <t>Будкин А.</t>
        </is>
      </c>
      <c r="D448" s="193" t="n"/>
      <c r="E448" s="194" t="inlineStr">
        <is>
          <t>Счет № 60 от 30.03.2023</t>
        </is>
      </c>
      <c r="F448" s="197" t="n"/>
      <c r="G448" s="61" t="n">
        <v>22600</v>
      </c>
      <c r="H448" s="59" t="n"/>
      <c r="I448" s="148" t="n">
        <v>45020</v>
      </c>
      <c r="J448" s="192">
        <f>G448-H448</f>
        <v/>
      </c>
      <c r="K448" s="192">
        <f>J448</f>
        <v/>
      </c>
      <c r="L448" s="62">
        <f>G448-H448-K448</f>
        <v/>
      </c>
    </row>
    <row r="449" ht="81.59999999999999" customFormat="1" customHeight="1" s="44">
      <c r="A449" s="86" t="inlineStr">
        <is>
          <t>ООО "СЕРТУМ-ПРО"</t>
        </is>
      </c>
      <c r="B449" s="53" t="inlineStr">
        <is>
          <t>Опл.по счету-оферте s2393343839 от 03.04.23г.Лицензия на право испол.СКЗИ "КриптоПро CSP" в составе серт. ключа. Сертификат на 1 год. 7702624330-770201001 АО "Ариэль Металл"</t>
        </is>
      </c>
      <c r="C449" s="52" t="inlineStr">
        <is>
          <t>Лужкова Т.И.</t>
        </is>
      </c>
      <c r="D449" s="193" t="n"/>
      <c r="E449" s="194" t="inlineStr">
        <is>
          <t>Счет-оферта s2393343839 от 03.04.23</t>
        </is>
      </c>
      <c r="F449" s="197" t="n"/>
      <c r="G449" s="61" t="n">
        <v>10000</v>
      </c>
      <c r="H449" s="59" t="n"/>
      <c r="I449" s="148" t="n">
        <v>45020</v>
      </c>
      <c r="J449" s="192">
        <f>G449-H449</f>
        <v/>
      </c>
      <c r="K449" s="192">
        <f>J449</f>
        <v/>
      </c>
      <c r="L449" s="62">
        <f>G449-H449-K449</f>
        <v/>
      </c>
    </row>
    <row r="450" ht="40.8" customFormat="1" customHeight="1" s="44">
      <c r="A450" s="104" t="inlineStr">
        <is>
          <t>ИП Старченко Артем Викторович</t>
        </is>
      </c>
      <c r="B450" s="63" t="inlineStr">
        <is>
          <t xml:space="preserve">Оплата по счету 52 от 31.03.2023г за работы поинтеграции системы В2В Движение в марте 2023г </t>
        </is>
      </c>
      <c r="C450" s="54" t="inlineStr">
        <is>
          <t>Левин Я.А.</t>
        </is>
      </c>
      <c r="D450" s="193" t="n"/>
      <c r="E450" s="202" t="inlineStr">
        <is>
          <t xml:space="preserve"> Счет 52 от 31.03.2023г</t>
        </is>
      </c>
      <c r="F450" s="197" t="n"/>
      <c r="G450" s="108" t="n">
        <v>110000</v>
      </c>
      <c r="H450" s="59" t="n"/>
      <c r="I450" s="148" t="n">
        <v>45020</v>
      </c>
      <c r="J450" s="192">
        <f>G450-H450</f>
        <v/>
      </c>
      <c r="K450" s="192">
        <f>J450</f>
        <v/>
      </c>
      <c r="L450" s="62">
        <f>G450-H450-K450</f>
        <v/>
      </c>
    </row>
    <row r="451" ht="40.8" customFormat="1" customHeight="1" s="44">
      <c r="A451" s="86" t="inlineStr">
        <is>
          <t>ПАО "МегаФон"</t>
        </is>
      </c>
      <c r="B451" s="53" t="inlineStr">
        <is>
          <t xml:space="preserve">Оплата услуг фиксированной связи по лицевому счету № 725804801/PST" </t>
        </is>
      </c>
      <c r="C451" s="54" t="inlineStr">
        <is>
          <t>Полетаева И.Г.</t>
        </is>
      </c>
      <c r="D451" s="193" t="n"/>
      <c r="E451" s="194" t="inlineStr">
        <is>
          <t xml:space="preserve">Счет № 725804801/PST" </t>
        </is>
      </c>
      <c r="F451" s="197" t="n"/>
      <c r="G451" s="61" t="n">
        <v>10692</v>
      </c>
      <c r="H451" s="59" t="n"/>
      <c r="I451" s="59" t="n">
        <v>45021</v>
      </c>
      <c r="J451" s="191">
        <f>G451-H451</f>
        <v/>
      </c>
      <c r="K451" s="191" t="n">
        <v>0</v>
      </c>
      <c r="L451" s="62">
        <f>G451-H451-K451</f>
        <v/>
      </c>
    </row>
    <row r="452" ht="61.2" customFormat="1" customHeight="1" s="44">
      <c r="A452" s="86" t="inlineStr">
        <is>
          <t>ООО "ОБИТ"</t>
        </is>
      </c>
      <c r="B452" s="53" t="inlineStr">
        <is>
          <t xml:space="preserve">Абонен.плата за доступ к инф. ресурсам (интернет), за канал передачи данных в марте 2023г.Дог.С-80-662 от 13.03.2014г.Согл.счета ОБ012748 от 28.02.2023г </t>
        </is>
      </c>
      <c r="C452" s="54" t="inlineStr">
        <is>
          <t>Полетаева И.Г.</t>
        </is>
      </c>
      <c r="D452" s="193" t="n"/>
      <c r="E452" s="194" t="inlineStr">
        <is>
          <t xml:space="preserve">Счет ОБ012748 от 28.02.2023г </t>
        </is>
      </c>
      <c r="F452" s="197" t="n"/>
      <c r="G452" s="61" t="n">
        <v>28635.25</v>
      </c>
      <c r="H452" s="59" t="n"/>
      <c r="I452" s="59" t="n">
        <v>45021</v>
      </c>
      <c r="J452" s="191">
        <f>G452-H452</f>
        <v/>
      </c>
      <c r="K452" s="191" t="n">
        <v>0</v>
      </c>
      <c r="L452" s="62">
        <f>G452-H452-K452</f>
        <v/>
      </c>
    </row>
    <row r="453" ht="40.8" customFormat="1" customHeight="1" s="44">
      <c r="A453" s="86" t="inlineStr">
        <is>
          <t>ООО "СПЕЙСТЕЛ"</t>
        </is>
      </c>
      <c r="B453" s="53" t="inlineStr">
        <is>
          <t xml:space="preserve">Услуги связи Дог.№МСК-492/18 от 14.06.18г. Согласно счета № 643 от 28.02.2023 За март 2023г </t>
        </is>
      </c>
      <c r="C453" s="54" t="inlineStr">
        <is>
          <t>Полетаева И.Г.</t>
        </is>
      </c>
      <c r="D453" s="193" t="n"/>
      <c r="E453" s="194" t="inlineStr">
        <is>
          <t>Счет № 643 от 28.02.2023</t>
        </is>
      </c>
      <c r="F453" s="197" t="n"/>
      <c r="G453" s="61" t="n">
        <v>1375.81</v>
      </c>
      <c r="H453" s="59" t="n"/>
      <c r="I453" s="59" t="n">
        <v>45021</v>
      </c>
      <c r="J453" s="191">
        <f>G453-H453</f>
        <v/>
      </c>
      <c r="K453" s="191" t="n">
        <v>0</v>
      </c>
      <c r="L453" s="62">
        <f>G453-H453-K453</f>
        <v/>
      </c>
    </row>
    <row r="454" hidden="1" customFormat="1" s="44">
      <c r="A454" s="86" t="n"/>
      <c r="B454" s="53" t="n"/>
      <c r="C454" s="52" t="n"/>
      <c r="D454" s="193" t="n"/>
      <c r="E454" s="194" t="n"/>
      <c r="F454" s="197" t="n"/>
      <c r="G454" s="61" t="n"/>
      <c r="H454" s="59" t="n"/>
      <c r="I454" s="59" t="n"/>
      <c r="J454" s="191">
        <f>G454-H454</f>
        <v/>
      </c>
      <c r="K454" s="191" t="n">
        <v>0</v>
      </c>
      <c r="L454" s="62">
        <f>G454-H454-K454</f>
        <v/>
      </c>
    </row>
    <row r="455" hidden="1" customFormat="1" s="44">
      <c r="A455" s="86" t="n"/>
      <c r="B455" s="53" t="n"/>
      <c r="C455" s="52" t="n"/>
      <c r="D455" s="193" t="n"/>
      <c r="E455" s="194" t="n"/>
      <c r="F455" s="197" t="n"/>
      <c r="G455" s="61" t="n"/>
      <c r="H455" s="59" t="n"/>
      <c r="I455" s="59" t="n"/>
      <c r="J455" s="191">
        <f>G455-H455</f>
        <v/>
      </c>
      <c r="K455" s="191" t="n">
        <v>0</v>
      </c>
      <c r="L455" s="62">
        <f>G455-H455-K455</f>
        <v/>
      </c>
    </row>
    <row r="456" customFormat="1" s="44">
      <c r="A456" s="166" t="inlineStr">
        <is>
          <t>ИТОГО ПРОГРАММНОЕ ОБЕСПЕЧЕНИЕ, ОБСЛУЖИВАНИЕ ПО, ИНТЕРНЕТ, СВЯЗЬ</t>
        </is>
      </c>
      <c r="B456" s="195" t="n"/>
      <c r="C456" s="64" t="n"/>
      <c r="D456" s="64" t="n"/>
      <c r="E456" s="64" t="n"/>
      <c r="F456" s="65" t="n"/>
      <c r="G456" s="66">
        <f>SUM(G448:G455)</f>
        <v/>
      </c>
      <c r="H456" s="66">
        <f>SUM(H448:H455)</f>
        <v/>
      </c>
      <c r="I456" s="66" t="n"/>
      <c r="J456" s="66">
        <f>SUM(J448:J455)</f>
        <v/>
      </c>
      <c r="K456" s="66">
        <f>SUM(K448:K455)</f>
        <v/>
      </c>
      <c r="L456" s="66">
        <f>SUM(L448:L455)</f>
        <v/>
      </c>
    </row>
    <row r="457" customFormat="1" s="44">
      <c r="A457" s="103" t="inlineStr">
        <is>
          <t>ПРОЧИЕ</t>
        </is>
      </c>
      <c r="B457" s="195" t="n"/>
      <c r="C457" s="74" t="n"/>
      <c r="D457" s="74" t="n"/>
      <c r="E457" s="74" t="n"/>
      <c r="F457" s="75" t="n"/>
      <c r="G457" s="76" t="n"/>
      <c r="H457" s="76" t="n"/>
      <c r="I457" s="76" t="n"/>
      <c r="J457" s="76" t="n"/>
      <c r="K457" s="76" t="n"/>
      <c r="L457" s="77" t="n"/>
    </row>
    <row r="458" ht="61.2" customFormat="1" customHeight="1" s="44">
      <c r="A458" s="52" t="inlineStr">
        <is>
          <t>ООО "ЭКСПЕРТ-ДОСТАВКА"</t>
        </is>
      </c>
      <c r="B458" s="53" t="inlineStr">
        <is>
          <t xml:space="preserve">Оплата по счету № СЧ-НКВ26644 от 31.03.2023 за экспресс-перевозка документов по договору КУ-РФ-NSK80-4 от 06.04.2022г . </t>
        </is>
      </c>
      <c r="C458" s="54" t="inlineStr">
        <is>
          <t>Полетаева И.Г.</t>
        </is>
      </c>
      <c r="D458" s="193" t="n"/>
      <c r="E458" s="98" t="inlineStr">
        <is>
          <t>Счет № СЧ-НКВ26644 от 31.03.2023</t>
        </is>
      </c>
      <c r="F458" s="201" t="n">
        <v>540</v>
      </c>
      <c r="G458" s="61" t="n">
        <v>540</v>
      </c>
      <c r="H458" s="59" t="n"/>
      <c r="I458" s="148" t="n">
        <v>45020</v>
      </c>
      <c r="J458" s="192">
        <f>G458-H458</f>
        <v/>
      </c>
      <c r="K458" s="192">
        <f>J458</f>
        <v/>
      </c>
      <c r="L458" s="62">
        <f>G458-H458-K458</f>
        <v/>
      </c>
    </row>
    <row r="459" ht="61.2" customFormat="1" customHeight="1" s="44">
      <c r="A459" s="52" t="inlineStr">
        <is>
          <t>ООО "ЧИСТЫЙ ГОРОД"</t>
        </is>
      </c>
      <c r="B459" s="53" t="inlineStr">
        <is>
          <t>Оплата по сч.648 от 01.03.2023г за услуги по договору ТО МТК №485 ОТ 01.01.2020г . За апрель 2023г,  За АО "Ариэль Металл" КПП 770201001  (с учетом п/о)</t>
        </is>
      </c>
      <c r="C459" s="54" t="inlineStr">
        <is>
          <t>Чернявский Р.З.</t>
        </is>
      </c>
      <c r="D459" s="193" t="n"/>
      <c r="E459" s="196" t="inlineStr">
        <is>
          <t>Счет 648 от 01.03.2023</t>
        </is>
      </c>
      <c r="F459" s="197" t="n"/>
      <c r="G459" s="61" t="n">
        <v>4050</v>
      </c>
      <c r="H459" s="59" t="n"/>
      <c r="I459" s="148" t="n">
        <v>45020</v>
      </c>
      <c r="J459" s="192">
        <f>G459-H459</f>
        <v/>
      </c>
      <c r="K459" s="192">
        <f>J459</f>
        <v/>
      </c>
      <c r="L459" s="62">
        <f>G459-H459-K459</f>
        <v/>
      </c>
    </row>
    <row r="460" ht="40.8" customFormat="1" customHeight="1" s="44">
      <c r="A460" s="52" t="inlineStr">
        <is>
          <t>ИП Горбикова Инна Викторовна</t>
        </is>
      </c>
      <c r="B460" s="53" t="inlineStr">
        <is>
          <t>Оплата по счету № 187 от 24.03.2023 Оказание услуг по предоставлению волейбольной площадки в апрель 2023г</t>
        </is>
      </c>
      <c r="C460" s="54" t="inlineStr">
        <is>
          <t>Чернявский Р.З.</t>
        </is>
      </c>
      <c r="D460" s="193" t="n"/>
      <c r="E460" s="196" t="inlineStr">
        <is>
          <t>Счет № 187 от 24.03.2023</t>
        </is>
      </c>
      <c r="F460" s="197" t="n"/>
      <c r="G460" s="61" t="n">
        <v>10800</v>
      </c>
      <c r="H460" s="59" t="n"/>
      <c r="I460" s="148" t="n">
        <v>45020</v>
      </c>
      <c r="J460" s="192">
        <f>G460-H460</f>
        <v/>
      </c>
      <c r="K460" s="192">
        <f>J460</f>
        <v/>
      </c>
      <c r="L460" s="62">
        <f>G460-H460-K460</f>
        <v/>
      </c>
    </row>
    <row r="461" ht="40.8" customFormat="1" customHeight="1" s="44">
      <c r="A461" s="52" t="inlineStr">
        <is>
          <t>ООО "Центртранссервис"</t>
        </is>
      </c>
      <c r="B461" s="53" t="inlineStr">
        <is>
          <t>Оплата по счету № 296 от 03.04.2023г за Газ кислород (моноблок 12 бал по 40л)</t>
        </is>
      </c>
      <c r="C461" s="54" t="inlineStr">
        <is>
          <t>Чернявский Р.З.</t>
        </is>
      </c>
      <c r="D461" s="193" t="n"/>
      <c r="E461" s="196" t="inlineStr">
        <is>
          <t>Счет № 296 от 03.04.2023г</t>
        </is>
      </c>
      <c r="F461" s="197" t="n"/>
      <c r="G461" s="61" t="n">
        <v>12800</v>
      </c>
      <c r="H461" s="59" t="n"/>
      <c r="I461" s="148" t="n">
        <v>45020</v>
      </c>
      <c r="J461" s="192">
        <f>G461-H461</f>
        <v/>
      </c>
      <c r="K461" s="192">
        <f>J461</f>
        <v/>
      </c>
      <c r="L461" s="62">
        <f>G461-H461-K461</f>
        <v/>
      </c>
    </row>
    <row r="462" ht="40.8" customFormat="1" customHeight="1" s="44">
      <c r="A462" s="52" t="inlineStr">
        <is>
          <t>ООО "БИЗНЕС-КОНТАКТ (СПБ)"</t>
        </is>
      </c>
      <c r="B462" s="53" t="inlineStr">
        <is>
          <t>Оплата согласно договора № 02/2014 от 01.03.2014г.за погр-разгрузку в апреле 2023г Счет 97 от 29.03.2023г</t>
        </is>
      </c>
      <c r="C462" s="54" t="inlineStr">
        <is>
          <t>Чернявский Р.З.</t>
        </is>
      </c>
      <c r="D462" s="193" t="n"/>
      <c r="E462" s="196" t="inlineStr">
        <is>
          <t>Счет 97 от 29.03.2023г</t>
        </is>
      </c>
      <c r="F462" s="197" t="n"/>
      <c r="G462" s="61" t="n">
        <v>3626000</v>
      </c>
      <c r="H462" s="59" t="n"/>
      <c r="I462" s="59" t="n">
        <v>45021</v>
      </c>
      <c r="J462" s="191">
        <f>G462-H462</f>
        <v/>
      </c>
      <c r="K462" s="191" t="n">
        <v>0</v>
      </c>
      <c r="L462" s="62">
        <f>G462-H462-K462</f>
        <v/>
      </c>
    </row>
    <row r="463" ht="61.2" customFormat="1" customHeight="1" s="44">
      <c r="A463" s="52" t="inlineStr">
        <is>
          <t>ООО "БИЗНЕС-КОНТАКТ (СПБ)"</t>
        </is>
      </c>
      <c r="B463" s="53" t="inlineStr">
        <is>
          <t xml:space="preserve">Оплата согласно договора № 02/2014 от 01.03.2014г.за доп.погр-разгрузку марте 2023г Счета 199, 200, 201 от 03.04.2023г </t>
        </is>
      </c>
      <c r="C463" s="54" t="inlineStr">
        <is>
          <t>Чернявский Р.З.</t>
        </is>
      </c>
      <c r="D463" s="193" t="n"/>
      <c r="E463" s="196" t="inlineStr">
        <is>
          <t xml:space="preserve">Счета 199, 200, 201 от 03.04.2023г </t>
        </is>
      </c>
      <c r="F463" s="197" t="n"/>
      <c r="G463" s="61" t="n">
        <v>84400</v>
      </c>
      <c r="H463" s="59" t="n"/>
      <c r="I463" s="59" t="n">
        <v>45021</v>
      </c>
      <c r="J463" s="191">
        <f>G463-H463</f>
        <v/>
      </c>
      <c r="K463" s="191" t="n">
        <v>0</v>
      </c>
      <c r="L463" s="62">
        <f>G463-H463-K463</f>
        <v/>
      </c>
    </row>
    <row r="464" hidden="1" customFormat="1" s="44">
      <c r="A464" s="52" t="n"/>
      <c r="B464" s="53" t="n"/>
      <c r="C464" s="54" t="n"/>
      <c r="D464" s="193" t="n"/>
      <c r="E464" s="196" t="n"/>
      <c r="F464" s="197" t="n"/>
      <c r="G464" s="61" t="n"/>
      <c r="H464" s="59" t="n"/>
      <c r="I464" s="59" t="n"/>
      <c r="J464" s="191" t="n"/>
      <c r="K464" s="191" t="n"/>
      <c r="L464" s="62" t="n"/>
    </row>
    <row r="465" ht="61.2" customFormat="1" customHeight="1" s="44">
      <c r="A465" s="52" t="inlineStr">
        <is>
          <t>ООО  "СПЕЦРАБОТЫ"</t>
        </is>
      </c>
      <c r="B465" s="53" t="inlineStr">
        <is>
          <t xml:space="preserve">Предоплата по договору 01/2014 от 01.03.2014г. за обработку вагонов в апреле 2023г. Согласно счета № 6 от 30.03.2023г </t>
        </is>
      </c>
      <c r="C465" s="54" t="inlineStr">
        <is>
          <t>Чернявский Р.З.</t>
        </is>
      </c>
      <c r="D465" s="193" t="n"/>
      <c r="E465" s="196" t="inlineStr">
        <is>
          <t xml:space="preserve">счет № 6 от 30.03.2023г </t>
        </is>
      </c>
      <c r="F465" s="197" t="n"/>
      <c r="G465" s="61" t="n">
        <v>992250</v>
      </c>
      <c r="H465" s="59" t="n"/>
      <c r="I465" s="59" t="n">
        <v>45021</v>
      </c>
      <c r="J465" s="191">
        <f>G465-H465</f>
        <v/>
      </c>
      <c r="K465" s="191" t="n">
        <v>0</v>
      </c>
      <c r="L465" s="62">
        <f>G465-H465-K465</f>
        <v/>
      </c>
    </row>
    <row r="466" hidden="1" customFormat="1" s="44">
      <c r="A466" s="52" t="n"/>
      <c r="B466" s="53" t="n"/>
      <c r="C466" s="54" t="n"/>
      <c r="D466" s="193" t="n"/>
      <c r="E466" s="196" t="n"/>
      <c r="F466" s="197" t="n"/>
      <c r="G466" s="61" t="n"/>
      <c r="H466" s="59" t="n"/>
      <c r="I466" s="59" t="n">
        <v>45021</v>
      </c>
      <c r="J466" s="191">
        <f>G466-H466</f>
        <v/>
      </c>
      <c r="K466" s="191" t="n">
        <v>0</v>
      </c>
      <c r="L466" s="62">
        <f>G466-H466-K466</f>
        <v/>
      </c>
    </row>
    <row r="467" hidden="1" customFormat="1" s="44">
      <c r="A467" s="52" t="n"/>
      <c r="B467" s="53" t="n"/>
      <c r="C467" s="54" t="n"/>
      <c r="D467" s="193" t="n"/>
      <c r="E467" s="196" t="n"/>
      <c r="F467" s="197" t="n"/>
      <c r="G467" s="61" t="n"/>
      <c r="H467" s="59" t="n"/>
      <c r="I467" s="59" t="n">
        <v>45021</v>
      </c>
      <c r="J467" s="191">
        <f>G467-H467</f>
        <v/>
      </c>
      <c r="K467" s="191" t="n">
        <v>0</v>
      </c>
      <c r="L467" s="62">
        <f>G467-H467-K467</f>
        <v/>
      </c>
    </row>
    <row r="468" hidden="1" customFormat="1" s="44">
      <c r="A468" s="52" t="n"/>
      <c r="B468" s="53" t="n"/>
      <c r="C468" s="54" t="n"/>
      <c r="D468" s="193" t="n"/>
      <c r="E468" s="196" t="n"/>
      <c r="F468" s="197" t="n"/>
      <c r="G468" s="61" t="n"/>
      <c r="H468" s="59" t="n"/>
      <c r="I468" s="59" t="n">
        <v>45021</v>
      </c>
      <c r="J468" s="191">
        <f>G468-H468</f>
        <v/>
      </c>
      <c r="K468" s="191" t="n">
        <v>0</v>
      </c>
      <c r="L468" s="62">
        <f>G468-H468-K468</f>
        <v/>
      </c>
    </row>
    <row r="469" ht="40.8" customFormat="1" customHeight="1" s="44">
      <c r="A469" s="52" t="inlineStr">
        <is>
          <t>ООО "ЧОО "ФОРУМ"</t>
        </is>
      </c>
      <c r="B469" s="53" t="inlineStr">
        <is>
          <t xml:space="preserve">Оплата по дог. № ФО-05-21 от 01.09.2021 за охранные услуги в марте 2023г  Согласно счета 39 от 31.03.2023г. </t>
        </is>
      </c>
      <c r="C469" s="54" t="inlineStr">
        <is>
          <t>Чернявский Р.З.</t>
        </is>
      </c>
      <c r="D469" s="193" t="n"/>
      <c r="E469" s="196" t="inlineStr">
        <is>
          <t xml:space="preserve">Счет 39 от 31.03.2023г. </t>
        </is>
      </c>
      <c r="F469" s="197" t="n"/>
      <c r="G469" s="61" t="n">
        <v>75000</v>
      </c>
      <c r="H469" s="59" t="n"/>
      <c r="I469" s="59" t="n">
        <v>45021</v>
      </c>
      <c r="J469" s="191">
        <f>G469-H469</f>
        <v/>
      </c>
      <c r="K469" s="191" t="n">
        <v>0</v>
      </c>
      <c r="L469" s="62">
        <f>G469-H469-K469</f>
        <v/>
      </c>
    </row>
    <row r="470" hidden="1" customFormat="1" s="44">
      <c r="A470" s="155" t="n"/>
      <c r="B470" s="53" t="n"/>
      <c r="C470" s="54" t="n"/>
      <c r="D470" s="193" t="n"/>
      <c r="E470" s="196" t="n"/>
      <c r="F470" s="197" t="n"/>
      <c r="G470" s="61" t="n"/>
      <c r="H470" s="59" t="n"/>
      <c r="I470" s="59" t="n"/>
      <c r="J470" s="191">
        <f>G470-H470</f>
        <v/>
      </c>
      <c r="K470" s="191">
        <f>J470</f>
        <v/>
      </c>
      <c r="L470" s="62">
        <f>G470-H470-K470</f>
        <v/>
      </c>
    </row>
    <row r="471" hidden="1" customFormat="1" s="44">
      <c r="A471" s="155" t="n"/>
      <c r="B471" s="53" t="n"/>
      <c r="C471" s="54" t="n"/>
      <c r="D471" s="193" t="n"/>
      <c r="E471" s="196" t="n"/>
      <c r="F471" s="197" t="n"/>
      <c r="G471" s="61" t="n"/>
      <c r="H471" s="59" t="n"/>
      <c r="I471" s="59" t="n"/>
      <c r="J471" s="191">
        <f>G471-H471</f>
        <v/>
      </c>
      <c r="K471" s="191">
        <f>J471</f>
        <v/>
      </c>
      <c r="L471" s="62">
        <f>G471-H471-K471</f>
        <v/>
      </c>
    </row>
    <row r="472" hidden="1" customFormat="1" s="44">
      <c r="A472" s="155" t="n"/>
      <c r="B472" s="53" t="n"/>
      <c r="C472" s="54" t="n"/>
      <c r="D472" s="193" t="n"/>
      <c r="E472" s="196" t="n"/>
      <c r="F472" s="197" t="n"/>
      <c r="G472" s="61" t="n"/>
      <c r="H472" s="59" t="n"/>
      <c r="I472" s="59" t="n"/>
      <c r="J472" s="191">
        <f>G472-H472</f>
        <v/>
      </c>
      <c r="K472" s="191">
        <f>J472</f>
        <v/>
      </c>
      <c r="L472" s="62">
        <f>G472-H472-K472</f>
        <v/>
      </c>
    </row>
    <row r="473" ht="21" customFormat="1" customHeight="1" s="119" thickBot="1">
      <c r="A473" s="179" t="inlineStr">
        <is>
          <t>ИТОГО ПРОЧИЕ</t>
        </is>
      </c>
      <c r="B473" s="199" t="n"/>
      <c r="C473" s="116" t="n"/>
      <c r="D473" s="116" t="n"/>
      <c r="E473" s="116" t="n"/>
      <c r="F473" s="117" t="n"/>
      <c r="G473" s="118">
        <f>SUM(G458:G472)</f>
        <v/>
      </c>
      <c r="H473" s="118">
        <f>SUM(H458:H472)</f>
        <v/>
      </c>
      <c r="I473" s="118" t="n"/>
      <c r="J473" s="118">
        <f>SUM(J458:J472)</f>
        <v/>
      </c>
      <c r="K473" s="118">
        <f>SUM(K458:K472)</f>
        <v/>
      </c>
      <c r="L473" s="118">
        <f>SUM(L458:L472)</f>
        <v/>
      </c>
    </row>
    <row r="474" ht="21" customFormat="1" customHeight="1" s="119" thickBot="1">
      <c r="A474" s="179" t="inlineStr">
        <is>
          <t>ИТОГО САНКТ-ПЕТЕРБУРГ</t>
        </is>
      </c>
      <c r="B474" s="199" t="n"/>
      <c r="C474" s="116" t="n"/>
      <c r="D474" s="116" t="n"/>
      <c r="E474" s="116" t="n"/>
      <c r="F474" s="117" t="n"/>
      <c r="G474" s="118">
        <f>G473+G436+G446+G456+G427</f>
        <v/>
      </c>
      <c r="H474" s="118">
        <f>H473+H436+H446+H456+H427</f>
        <v/>
      </c>
      <c r="I474" s="118" t="n"/>
      <c r="J474" s="118">
        <f>J473+J436+J446+J456+J427</f>
        <v/>
      </c>
      <c r="K474" s="118">
        <f>K473+K436+K446+K456+K427</f>
        <v/>
      </c>
      <c r="L474" s="118">
        <f>L473+L436+L446+L456+L427</f>
        <v/>
      </c>
    </row>
    <row r="475" ht="21" customHeight="1" thickBot="1">
      <c r="A475" s="204" t="inlineStr">
        <is>
          <t>ВСЕГО ПО РЕЕСТРУ, RUB</t>
        </is>
      </c>
      <c r="B475" s="188" t="n"/>
      <c r="C475" s="120" t="n"/>
      <c r="D475" s="120" t="n"/>
      <c r="E475" s="120" t="n"/>
      <c r="F475" s="121" t="n"/>
      <c r="G475" s="205">
        <f>G246+G262+G270+G277+G282+G284+G300+G304+G311+G316+G333+G344+G377+G420+G474</f>
        <v/>
      </c>
      <c r="H475" s="205">
        <f>H246+H262+H270+H277+H282+H284+H300+H304+H311+H316+H333+H344+H377+H420+H474</f>
        <v/>
      </c>
      <c r="I475" s="205" t="n"/>
      <c r="J475" s="205">
        <f>J246+J262+J270+J277+J282+J284+J300+J304+J311+J316+J333+J344+J377+J420+J474</f>
        <v/>
      </c>
      <c r="K475" s="205">
        <f>K246+K262+K300+K333+K344+K377+K420+K474</f>
        <v/>
      </c>
      <c r="L475" s="205">
        <f>L246+L262+L270+L277+L282+L284+L300+L304+L311+L316+L333+L344+L377+L420+L474</f>
        <v/>
      </c>
    </row>
    <row r="476" customFormat="1" s="119">
      <c r="A476" s="206" t="inlineStr">
        <is>
          <t>ВСЕГО ПО РЕЕСТРУ, USD</t>
        </is>
      </c>
      <c r="B476" s="190" t="n"/>
      <c r="C476" s="123" t="n"/>
      <c r="D476" s="123" t="n"/>
      <c r="E476" s="123" t="n"/>
      <c r="F476" s="207" t="n"/>
      <c r="G476" s="208" t="n">
        <v>0</v>
      </c>
      <c r="H476" s="208" t="n"/>
      <c r="I476" s="208" t="n">
        <v>0</v>
      </c>
      <c r="J476" s="208" t="n">
        <v>0</v>
      </c>
      <c r="K476" s="208" t="n">
        <v>0</v>
      </c>
      <c r="L476" s="208" t="n"/>
    </row>
    <row r="477" customFormat="1" s="119">
      <c r="A477" s="209" t="inlineStr">
        <is>
          <t>ВСЕГО ПО РЕЕСТРУ, EUR</t>
        </is>
      </c>
      <c r="B477" s="195" t="n"/>
      <c r="C477" s="123" t="n"/>
      <c r="D477" s="123" t="n"/>
      <c r="E477" s="123" t="n"/>
      <c r="F477" s="210" t="n"/>
      <c r="G477" s="211" t="n">
        <v>0</v>
      </c>
      <c r="H477" s="211" t="n"/>
      <c r="I477" s="211" t="n">
        <v>0</v>
      </c>
      <c r="J477" s="211" t="n">
        <v>0</v>
      </c>
      <c r="K477" s="211" t="n">
        <v>0</v>
      </c>
      <c r="L477" s="211" t="n"/>
    </row>
    <row r="478" customFormat="1" s="119">
      <c r="A478" s="128" t="n"/>
      <c r="B478" s="128" t="n"/>
      <c r="C478" s="9" t="n"/>
      <c r="D478" s="9" t="n"/>
      <c r="E478" s="212" t="n"/>
      <c r="F478" s="130" t="n"/>
      <c r="G478" s="131" t="inlineStr">
        <is>
          <t>р/счет RUB</t>
        </is>
      </c>
      <c r="H478" s="132" t="n"/>
      <c r="I478" s="131" t="n"/>
      <c r="J478" s="133" t="n"/>
      <c r="K478" s="134" t="n"/>
      <c r="L478" s="134" t="n"/>
    </row>
    <row r="479">
      <c r="C479" s="212" t="n"/>
      <c r="D479" s="212" t="n"/>
      <c r="E479" s="212" t="n"/>
      <c r="F479" s="130" t="inlineStr">
        <is>
          <t>Расход</t>
        </is>
      </c>
      <c r="H479" s="213" t="inlineStr">
        <is>
          <t>Расход</t>
        </is>
      </c>
      <c r="I479" s="134" t="inlineStr">
        <is>
          <t>р/с RUB</t>
        </is>
      </c>
      <c r="J479" s="95">
        <f>K475</f>
        <v/>
      </c>
    </row>
    <row r="480" customFormat="1" s="119">
      <c r="A480" s="6" t="n"/>
      <c r="B480" s="6" t="n"/>
      <c r="C480" s="6" t="n"/>
      <c r="D480" s="6" t="n"/>
      <c r="E480" s="6" t="n"/>
      <c r="F480" s="130" t="n"/>
      <c r="G480" s="134" t="n"/>
      <c r="H480" s="213" t="inlineStr">
        <is>
          <t>Расход</t>
        </is>
      </c>
      <c r="I480" s="134" t="inlineStr">
        <is>
          <t>р/с USD</t>
        </is>
      </c>
      <c r="J480" s="214">
        <f>K476</f>
        <v/>
      </c>
      <c r="K480" s="134" t="n"/>
      <c r="L480" s="134" t="n"/>
    </row>
    <row r="481" customFormat="1" s="119">
      <c r="A481" s="6" t="n"/>
      <c r="B481" s="6" t="n"/>
      <c r="C481" s="6" t="n"/>
      <c r="D481" s="6" t="n"/>
      <c r="E481" s="6" t="n"/>
      <c r="F481" s="130" t="n"/>
      <c r="G481" s="134" t="n"/>
      <c r="H481" s="213" t="inlineStr">
        <is>
          <t>Расход</t>
        </is>
      </c>
      <c r="I481" s="134" t="inlineStr">
        <is>
          <t>р/с EUR</t>
        </is>
      </c>
      <c r="J481" s="215">
        <f>K477</f>
        <v/>
      </c>
      <c r="K481" s="134" t="n"/>
      <c r="L481" s="134" t="n"/>
    </row>
    <row r="482" customFormat="1" s="85">
      <c r="A482" s="6" t="n"/>
      <c r="B482" s="6" t="n"/>
      <c r="C482" s="6" t="n"/>
      <c r="D482" s="6" t="n"/>
      <c r="E482" s="6" t="n"/>
      <c r="F482" s="130" t="n"/>
      <c r="G482" s="134" t="n"/>
      <c r="H482" s="138" t="n"/>
      <c r="I482" s="134" t="n"/>
      <c r="J482" s="216" t="n"/>
      <c r="K482" s="134" t="n"/>
      <c r="L482" s="134" t="n"/>
    </row>
    <row r="483" customFormat="1" s="85">
      <c r="A483" s="6" t="n"/>
      <c r="B483" s="6" t="n"/>
      <c r="C483" s="6" t="n"/>
      <c r="D483" s="6" t="n"/>
      <c r="E483" s="6" t="n"/>
      <c r="F483" s="130" t="inlineStr">
        <is>
          <t>Остаток</t>
        </is>
      </c>
      <c r="G483" s="134" t="n"/>
      <c r="H483" s="138" t="inlineStr">
        <is>
          <t>Остаток</t>
        </is>
      </c>
      <c r="I483" s="134" t="inlineStr">
        <is>
          <t>р/с RUB</t>
        </is>
      </c>
      <c r="J483" s="95">
        <f>B12+G4-J479</f>
        <v/>
      </c>
      <c r="K483" s="119" t="n"/>
      <c r="L483" s="119" t="n"/>
    </row>
    <row r="484" customFormat="1" s="85">
      <c r="A484" s="6" t="n"/>
      <c r="B484" s="6" t="n"/>
      <c r="C484" s="6" t="n"/>
      <c r="D484" s="6" t="n"/>
      <c r="E484" s="6" t="n"/>
      <c r="F484" s="130" t="n"/>
      <c r="G484" s="134" t="n"/>
      <c r="H484" s="138" t="inlineStr">
        <is>
          <t>Остаток</t>
        </is>
      </c>
      <c r="I484" s="134" t="inlineStr">
        <is>
          <t>р/с USD</t>
        </is>
      </c>
      <c r="J484" s="214" t="n"/>
      <c r="K484" s="140" t="n"/>
      <c r="L484" s="140" t="n"/>
    </row>
    <row r="485">
      <c r="A485" s="6" t="n"/>
      <c r="B485" s="6" t="n"/>
      <c r="C485" s="6" t="n"/>
      <c r="D485" s="6" t="n"/>
      <c r="E485" s="6" t="n"/>
      <c r="H485" s="138" t="inlineStr">
        <is>
          <t>Остаток</t>
        </is>
      </c>
      <c r="I485" s="134" t="inlineStr">
        <is>
          <t>р/с EUR</t>
        </is>
      </c>
      <c r="J485" s="215" t="n"/>
      <c r="K485" s="141" t="n"/>
      <c r="L485" s="141" t="n"/>
    </row>
    <row r="486">
      <c r="A486" s="6" t="n"/>
      <c r="B486" s="6" t="n"/>
      <c r="C486" s="6" t="n"/>
      <c r="D486" s="6" t="n"/>
      <c r="E486" s="6" t="n"/>
      <c r="F486" s="142" t="n"/>
      <c r="G486" s="6" t="n"/>
      <c r="H486" s="6" t="n"/>
      <c r="I486" s="6" t="n"/>
      <c r="J486" s="6" t="n"/>
      <c r="K486" s="85" t="n"/>
      <c r="L486" s="85" t="n"/>
    </row>
    <row r="487">
      <c r="A487" s="6" t="n"/>
      <c r="B487" s="6" t="n"/>
      <c r="C487" s="6" t="n"/>
      <c r="D487" s="6" t="n"/>
      <c r="E487" s="6" t="n"/>
      <c r="F487" s="142" t="n"/>
      <c r="G487" s="6" t="n"/>
      <c r="H487" s="6" t="n"/>
      <c r="I487" s="6" t="n"/>
      <c r="J487" s="6" t="n"/>
      <c r="K487" s="85" t="n"/>
      <c r="L487" s="85" t="n"/>
    </row>
    <row r="488">
      <c r="A488" s="6" t="n"/>
      <c r="B488" s="6" t="n"/>
      <c r="C488" s="6" t="n"/>
      <c r="D488" s="6" t="n"/>
      <c r="E488" s="6" t="n"/>
      <c r="F488" s="143" t="n"/>
      <c r="G488" s="6" t="n"/>
      <c r="H488" s="6" t="n"/>
      <c r="I488" s="6" t="n"/>
      <c r="J488" s="6" t="n"/>
      <c r="K488" s="85" t="n"/>
      <c r="L488" s="85" t="n"/>
    </row>
    <row r="489">
      <c r="A489" s="6" t="n"/>
      <c r="B489" s="6" t="n"/>
      <c r="C489" s="6" t="n"/>
      <c r="D489" s="6" t="n"/>
      <c r="E489" s="6" t="n"/>
      <c r="F489" s="143" t="n"/>
      <c r="G489" s="6" t="n"/>
      <c r="H489" s="6" t="n"/>
      <c r="I489" s="6" t="n"/>
      <c r="J489" s="6" t="n"/>
      <c r="K489" s="85" t="n"/>
      <c r="L489" s="85" t="n"/>
    </row>
    <row r="490">
      <c r="A490" s="6" t="n"/>
      <c r="B490" s="6" t="n"/>
      <c r="C490" s="6" t="n"/>
      <c r="D490" s="6" t="n"/>
      <c r="E490" s="6" t="n"/>
      <c r="F490" s="142" t="n"/>
      <c r="G490" s="6" t="n"/>
      <c r="H490" s="6" t="n"/>
      <c r="I490" s="6" t="n"/>
      <c r="J490" s="6" t="n"/>
      <c r="K490" s="85" t="n"/>
      <c r="L490" s="85" t="n"/>
    </row>
    <row r="491">
      <c r="A491" s="9" t="n"/>
      <c r="B491" s="6" t="n"/>
      <c r="C491" s="6" t="n"/>
      <c r="D491" s="6" t="n"/>
      <c r="E491" s="6" t="n"/>
      <c r="F491" s="142" t="n"/>
      <c r="G491" s="6" t="n"/>
      <c r="H491" s="6" t="n"/>
      <c r="I491" s="6" t="n"/>
      <c r="J491" s="6" t="n"/>
      <c r="K491" s="6" t="n"/>
      <c r="L491" s="6" t="n"/>
    </row>
    <row r="492">
      <c r="A492" s="9" t="n"/>
      <c r="B492" s="6" t="n"/>
      <c r="C492" s="6" t="n"/>
      <c r="D492" s="6" t="n"/>
      <c r="E492" s="6" t="n"/>
      <c r="F492" s="142" t="n"/>
      <c r="G492" s="6" t="n"/>
      <c r="H492" s="6" t="n"/>
      <c r="I492" s="6" t="n"/>
      <c r="J492" s="6" t="n"/>
      <c r="K492" s="85" t="n"/>
      <c r="L492" s="85" t="n"/>
    </row>
    <row r="493">
      <c r="A493" s="9" t="n"/>
      <c r="B493" s="6" t="n"/>
      <c r="C493" s="6" t="n"/>
      <c r="D493" s="6" t="n"/>
      <c r="E493" s="6" t="n"/>
      <c r="F493" s="142" t="n"/>
      <c r="G493" s="6" t="n"/>
      <c r="H493" s="6" t="n"/>
      <c r="I493" s="6" t="n"/>
      <c r="J493" s="6" t="n"/>
      <c r="K493" s="85" t="n"/>
      <c r="L493" s="85" t="n"/>
    </row>
    <row r="494">
      <c r="A494" s="9" t="n"/>
      <c r="B494" s="6" t="n"/>
      <c r="C494" s="6" t="n"/>
      <c r="D494" s="6" t="n"/>
      <c r="E494" s="6" t="n"/>
      <c r="F494" s="142" t="n"/>
      <c r="G494" s="6" t="n"/>
      <c r="H494" s="6" t="n"/>
      <c r="I494" s="6" t="n"/>
      <c r="J494" s="6" t="n"/>
      <c r="K494" s="85" t="n"/>
      <c r="L494" s="85" t="n"/>
    </row>
    <row r="495">
      <c r="A495" s="6" t="n"/>
      <c r="B495" s="6" t="n"/>
      <c r="C495" s="6" t="n"/>
      <c r="D495" s="6" t="n"/>
      <c r="E495" s="6" t="n"/>
      <c r="F495" s="142" t="n"/>
      <c r="G495" s="6" t="n"/>
      <c r="H495" s="6" t="n"/>
      <c r="I495" s="6" t="n"/>
      <c r="J495" s="6" t="n"/>
      <c r="K495" s="85" t="n"/>
      <c r="L495" s="85" t="n"/>
    </row>
    <row r="496">
      <c r="A496" s="6" t="n"/>
      <c r="B496" s="6" t="n"/>
      <c r="C496" s="6" t="n"/>
      <c r="D496" s="6" t="n"/>
      <c r="E496" s="6" t="n"/>
      <c r="F496" s="142" t="n"/>
      <c r="G496" s="6" t="n"/>
      <c r="H496" s="6" t="n"/>
      <c r="I496" s="6" t="n"/>
      <c r="J496" s="6" t="n"/>
      <c r="K496" s="85" t="n"/>
      <c r="L496" s="85" t="n"/>
    </row>
    <row r="497">
      <c r="A497" s="6" t="n"/>
      <c r="B497" s="6" t="n"/>
      <c r="C497" s="6" t="n"/>
      <c r="D497" s="6" t="n"/>
      <c r="E497" s="6" t="n"/>
      <c r="F497" s="142" t="n"/>
      <c r="G497" s="6" t="n"/>
      <c r="H497" s="6" t="n"/>
      <c r="I497" s="6" t="n"/>
      <c r="J497" s="6" t="n"/>
      <c r="K497" s="85" t="n"/>
      <c r="L497" s="85" t="n"/>
    </row>
    <row r="498">
      <c r="A498" s="6" t="n"/>
      <c r="B498" s="6" t="n"/>
      <c r="C498" s="6" t="n"/>
      <c r="D498" s="6" t="n"/>
      <c r="E498" s="6" t="n"/>
      <c r="F498" s="142" t="n"/>
      <c r="G498" s="6" t="n"/>
      <c r="H498" s="6" t="n"/>
      <c r="I498" s="6" t="n"/>
      <c r="J498" s="6" t="n"/>
      <c r="K498" s="85" t="n"/>
      <c r="L498" s="85" t="n"/>
    </row>
    <row r="499">
      <c r="A499" s="6" t="n"/>
      <c r="B499" s="6" t="n"/>
      <c r="C499" s="6" t="n"/>
      <c r="D499" s="6" t="n"/>
      <c r="E499" s="6" t="n"/>
      <c r="F499" s="142" t="n"/>
      <c r="G499" s="6" t="n"/>
      <c r="H499" s="6" t="n"/>
      <c r="I499" s="6" t="n"/>
      <c r="J499" s="6" t="n"/>
      <c r="K499" s="85" t="n"/>
      <c r="L499" s="85" t="n"/>
    </row>
    <row r="500">
      <c r="A500" s="6" t="n"/>
      <c r="B500" s="6" t="n"/>
      <c r="C500" s="6" t="n"/>
      <c r="D500" s="6" t="n"/>
      <c r="E500" s="6" t="n"/>
      <c r="F500" s="142" t="n"/>
      <c r="G500" s="6" t="n"/>
      <c r="H500" s="6" t="n"/>
      <c r="I500" s="6" t="n"/>
      <c r="J500" s="6" t="n"/>
      <c r="K500" s="85" t="n"/>
      <c r="L500" s="85" t="n"/>
    </row>
    <row r="501">
      <c r="A501" s="6" t="n"/>
      <c r="B501" s="6" t="n"/>
      <c r="C501" s="6" t="n"/>
      <c r="D501" s="6" t="n"/>
      <c r="E501" s="6" t="n"/>
      <c r="F501" s="142" t="n"/>
      <c r="G501" s="6" t="n"/>
      <c r="H501" s="6" t="n"/>
      <c r="I501" s="6" t="n"/>
      <c r="J501" s="6" t="n"/>
      <c r="K501" s="85" t="n"/>
      <c r="L501" s="85" t="n"/>
    </row>
    <row r="502">
      <c r="A502" s="6" t="n"/>
      <c r="B502" s="6" t="n"/>
      <c r="C502" s="6" t="n"/>
      <c r="D502" s="6" t="n"/>
      <c r="E502" s="6" t="n"/>
      <c r="F502" s="142" t="n"/>
      <c r="G502" s="6" t="n"/>
      <c r="H502" s="6" t="n"/>
      <c r="I502" s="6" t="n"/>
      <c r="J502" s="6" t="n"/>
      <c r="K502" s="85" t="n"/>
      <c r="L502" s="85" t="n"/>
    </row>
    <row r="503">
      <c r="A503" s="6" t="n"/>
      <c r="B503" s="6" t="n"/>
      <c r="C503" s="6" t="n"/>
      <c r="D503" s="6" t="n"/>
      <c r="E503" s="6" t="n"/>
      <c r="F503" s="142" t="n"/>
      <c r="G503" s="6" t="n"/>
      <c r="H503" s="6" t="n"/>
      <c r="I503" s="6" t="n"/>
      <c r="J503" s="6" t="n"/>
      <c r="K503" s="85" t="n"/>
      <c r="L503" s="85" t="n"/>
    </row>
    <row r="504">
      <c r="A504" s="6" t="n"/>
      <c r="B504" s="6" t="n"/>
      <c r="C504" s="6" t="n"/>
      <c r="D504" s="6" t="n"/>
      <c r="E504" s="6" t="n"/>
      <c r="F504" s="142" t="n"/>
      <c r="G504" s="6" t="n"/>
      <c r="H504" s="6" t="n"/>
      <c r="I504" s="6" t="n"/>
      <c r="J504" s="6" t="n"/>
      <c r="K504" s="85" t="n"/>
      <c r="L504" s="85" t="n"/>
    </row>
    <row r="505">
      <c r="A505" s="6" t="n"/>
      <c r="B505" s="6" t="n"/>
      <c r="C505" s="6" t="n"/>
      <c r="D505" s="6" t="n"/>
      <c r="E505" s="6" t="n"/>
      <c r="F505" s="142" t="n"/>
      <c r="G505" s="6" t="n"/>
      <c r="H505" s="6" t="n"/>
      <c r="I505" s="6" t="n"/>
      <c r="J505" s="6" t="n"/>
      <c r="K505" s="85" t="n"/>
      <c r="L505" s="85" t="n"/>
    </row>
    <row r="506">
      <c r="A506" s="6" t="n"/>
      <c r="B506" s="6" t="n"/>
      <c r="C506" s="6" t="n"/>
      <c r="D506" s="6" t="n"/>
      <c r="E506" s="6" t="n"/>
      <c r="F506" s="142" t="n"/>
      <c r="G506" s="6" t="n"/>
      <c r="H506" s="6" t="n"/>
      <c r="I506" s="6" t="n"/>
      <c r="J506" s="6" t="n"/>
      <c r="K506" s="85" t="n"/>
      <c r="L506" s="85" t="n"/>
    </row>
    <row r="507">
      <c r="A507" s="6" t="n"/>
      <c r="B507" s="6" t="n"/>
      <c r="C507" s="6" t="n"/>
      <c r="D507" s="144" t="n"/>
      <c r="E507" s="6" t="n"/>
      <c r="F507" s="142" t="n"/>
      <c r="G507" s="6" t="n"/>
      <c r="H507" s="6" t="n"/>
      <c r="I507" s="6" t="n"/>
      <c r="J507" s="6" t="n"/>
      <c r="K507" s="85" t="n"/>
      <c r="L507" s="85" t="n"/>
    </row>
    <row r="508">
      <c r="A508" s="6" t="n"/>
      <c r="B508" s="6" t="n"/>
      <c r="C508" s="6" t="n"/>
      <c r="D508" s="144" t="n"/>
      <c r="E508" s="6" t="n"/>
      <c r="F508" s="142" t="n"/>
      <c r="G508" s="6" t="n"/>
      <c r="H508" s="6" t="n"/>
      <c r="I508" s="6" t="n"/>
      <c r="J508" s="6" t="n"/>
      <c r="K508" s="85" t="n"/>
      <c r="L508" s="85" t="n"/>
    </row>
    <row r="509">
      <c r="A509" s="6" t="n"/>
      <c r="B509" s="6" t="n"/>
      <c r="C509" s="6" t="n"/>
      <c r="D509" s="6" t="n"/>
      <c r="E509" s="6" t="n"/>
      <c r="I509" s="6" t="n"/>
      <c r="J509" s="6" t="n"/>
      <c r="K509" s="85" t="n"/>
      <c r="L509" s="85" t="n"/>
    </row>
    <row r="510">
      <c r="A510" s="6" t="n"/>
      <c r="B510" s="6" t="n"/>
      <c r="C510" s="6" t="n"/>
      <c r="D510" s="6" t="n"/>
      <c r="E510" s="6" t="n"/>
      <c r="I510" s="6" t="n"/>
      <c r="J510" s="6" t="n"/>
      <c r="K510" s="85" t="n"/>
      <c r="L510" s="85" t="n"/>
    </row>
    <row r="511">
      <c r="A511" s="6" t="n"/>
      <c r="B511" s="6" t="n"/>
      <c r="C511" s="6" t="n"/>
      <c r="D511" s="6" t="n"/>
      <c r="I511" s="6" t="n"/>
      <c r="J511" s="6" t="n"/>
      <c r="K511" s="85" t="n"/>
      <c r="L511" s="85" t="n"/>
    </row>
    <row r="512">
      <c r="A512" s="6" t="n"/>
      <c r="B512" s="6" t="n"/>
      <c r="C512" s="6" t="n"/>
      <c r="D512" s="6" t="n"/>
      <c r="I512" s="6" t="n"/>
      <c r="J512" s="6" t="n"/>
      <c r="K512" s="85" t="n"/>
      <c r="L512" s="85" t="n"/>
    </row>
    <row r="513">
      <c r="A513" s="6" t="n"/>
      <c r="B513" s="6" t="n"/>
      <c r="C513" s="6" t="n"/>
      <c r="D513" s="6" t="n"/>
      <c r="I513" s="6" t="n"/>
      <c r="K513" s="146" t="n"/>
      <c r="L513" s="146" t="n"/>
    </row>
    <row r="514">
      <c r="A514" s="6" t="n"/>
      <c r="B514" s="6" t="n"/>
      <c r="C514" s="6" t="n"/>
      <c r="D514" s="6" t="n"/>
      <c r="K514" s="146" t="n"/>
      <c r="L514" s="146" t="n"/>
    </row>
    <row r="515">
      <c r="A515" s="6" t="n"/>
      <c r="B515" s="6" t="n"/>
      <c r="C515" s="6" t="n"/>
      <c r="D515" s="6" t="n"/>
      <c r="K515" s="146" t="n"/>
      <c r="L515" s="146" t="n"/>
    </row>
    <row r="516">
      <c r="A516" s="6" t="n"/>
      <c r="B516" s="6" t="n"/>
      <c r="C516" s="6" t="n"/>
      <c r="D516" s="6" t="n"/>
      <c r="K516" s="146" t="n"/>
      <c r="L516" s="146" t="n"/>
    </row>
    <row r="517">
      <c r="A517" s="6" t="n"/>
      <c r="B517" s="6" t="n"/>
      <c r="C517" s="6" t="n"/>
      <c r="D517" s="6" t="n"/>
      <c r="K517" s="146" t="n"/>
      <c r="L517" s="146" t="n"/>
    </row>
    <row r="518">
      <c r="A518" s="6" t="n"/>
      <c r="B518" s="6" t="n"/>
      <c r="C518" s="6" t="n"/>
      <c r="D518" s="6" t="n"/>
      <c r="K518" s="146" t="n"/>
      <c r="L518" s="146" t="n"/>
    </row>
    <row r="519">
      <c r="A519" s="6" t="n"/>
      <c r="B519" s="6" t="n"/>
      <c r="C519" s="6" t="n"/>
      <c r="K519" s="146" t="n"/>
      <c r="L519" s="146" t="n"/>
    </row>
    <row r="520">
      <c r="K520" s="146" t="n"/>
      <c r="L520" s="146" t="n"/>
    </row>
    <row r="521">
      <c r="K521" s="146" t="n"/>
      <c r="L521" s="146" t="n"/>
    </row>
    <row r="522">
      <c r="K522" s="146" t="n"/>
      <c r="L522" s="146" t="n"/>
    </row>
  </sheetData>
  <mergeCells count="77">
    <mergeCell ref="A421:B421"/>
    <mergeCell ref="A304:B304"/>
    <mergeCell ref="A15:B15"/>
    <mergeCell ref="A396:B396"/>
    <mergeCell ref="A476:B476"/>
    <mergeCell ref="A346:B346"/>
    <mergeCell ref="A355:B355"/>
    <mergeCell ref="A305:B305"/>
    <mergeCell ref="A283:B283"/>
    <mergeCell ref="A277:B277"/>
    <mergeCell ref="A335:B335"/>
    <mergeCell ref="A286:B286"/>
    <mergeCell ref="A456:B456"/>
    <mergeCell ref="A278:B278"/>
    <mergeCell ref="A17:B17"/>
    <mergeCell ref="A311:B311"/>
    <mergeCell ref="A262:B262"/>
    <mergeCell ref="A333:B333"/>
    <mergeCell ref="A475:B475"/>
    <mergeCell ref="A245:B245"/>
    <mergeCell ref="A39:B39"/>
    <mergeCell ref="A48:B48"/>
    <mergeCell ref="A477:B477"/>
    <mergeCell ref="A45:B45"/>
    <mergeCell ref="A359:B359"/>
    <mergeCell ref="A345:B345"/>
    <mergeCell ref="A316:B316"/>
    <mergeCell ref="A364:B364"/>
    <mergeCell ref="A379:B379"/>
    <mergeCell ref="A282:B282"/>
    <mergeCell ref="A376:B376"/>
    <mergeCell ref="A428:B428"/>
    <mergeCell ref="A272:B272"/>
    <mergeCell ref="A405:B405"/>
    <mergeCell ref="A344:B344"/>
    <mergeCell ref="A400:B400"/>
    <mergeCell ref="A261:B261"/>
    <mergeCell ref="A270:B270"/>
    <mergeCell ref="A284:B284"/>
    <mergeCell ref="A279:B279"/>
    <mergeCell ref="A49:B49"/>
    <mergeCell ref="A300:B300"/>
    <mergeCell ref="A334:B334"/>
    <mergeCell ref="A1:B1"/>
    <mergeCell ref="A343:B343"/>
    <mergeCell ref="A457:B457"/>
    <mergeCell ref="A370:B370"/>
    <mergeCell ref="A427:B427"/>
    <mergeCell ref="A354:B354"/>
    <mergeCell ref="A246:B246"/>
    <mergeCell ref="A369:B369"/>
    <mergeCell ref="A378:B378"/>
    <mergeCell ref="A301:B301"/>
    <mergeCell ref="A365:B365"/>
    <mergeCell ref="A248:B248"/>
    <mergeCell ref="A312:B312"/>
    <mergeCell ref="A404:B404"/>
    <mergeCell ref="A38:B38"/>
    <mergeCell ref="A436:B436"/>
    <mergeCell ref="A437:B437"/>
    <mergeCell ref="A446:B446"/>
    <mergeCell ref="A399:B399"/>
    <mergeCell ref="A422:B422"/>
    <mergeCell ref="A360:B360"/>
    <mergeCell ref="A473:B473"/>
    <mergeCell ref="A16:B16"/>
    <mergeCell ref="A410:B410"/>
    <mergeCell ref="A447:B447"/>
    <mergeCell ref="A50:B50"/>
    <mergeCell ref="A474:B474"/>
    <mergeCell ref="A254:B254"/>
    <mergeCell ref="A263:B263"/>
    <mergeCell ref="A377:B377"/>
    <mergeCell ref="A420:B420"/>
    <mergeCell ref="A395:B395"/>
    <mergeCell ref="A318:B318"/>
    <mergeCell ref="A44:B44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BU498"/>
  <sheetViews>
    <sheetView showGridLines="0" showRuler="0" showWhiteSpace="0" zoomScale="50" zoomScaleNormal="50" zoomScaleSheetLayoutView="58" zoomScalePageLayoutView="42" workbookViewId="0">
      <pane xSplit="2" ySplit="14" topLeftCell="C328" activePane="bottomRight" state="frozen"/>
      <selection pane="topRight" activeCell="C1" sqref="C1"/>
      <selection pane="bottomLeft" activeCell="A12" sqref="A12"/>
      <selection pane="bottomRight" activeCell="B9" sqref="B9"/>
    </sheetView>
  </sheetViews>
  <sheetFormatPr baseColWidth="8" defaultColWidth="21.109375" defaultRowHeight="20.4"/>
  <cols>
    <col width="69.5546875" customWidth="1" style="128" min="1" max="1"/>
    <col width="83.33203125" customWidth="1" style="128" min="2" max="2"/>
    <col width="50.6640625" customWidth="1" style="9" min="3" max="3"/>
    <col hidden="1" width="25.88671875" customWidth="1" style="9" min="4" max="4"/>
    <col width="32.8867187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1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45019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21" customHeight="1">
      <c r="A4" s="21" t="inlineStr">
        <is>
          <t>4510 в АО СМП БАНК</t>
        </is>
      </c>
      <c r="B4" s="22" t="n">
        <v>53607001.64</v>
      </c>
      <c r="D4" s="24" t="n"/>
      <c r="E4" s="25" t="n"/>
      <c r="F4" s="6" t="n"/>
      <c r="G4" s="26" t="n">
        <v>70000000</v>
      </c>
      <c r="H4" s="27" t="n"/>
      <c r="I4" s="19" t="n"/>
      <c r="J4" s="28" t="n"/>
      <c r="K4" s="28" t="n"/>
      <c r="L4" s="28" t="n"/>
    </row>
    <row r="5" ht="21" customHeight="1">
      <c r="A5" s="21" t="inlineStr">
        <is>
          <t>5393 в ПАО СБЕРБАНК</t>
        </is>
      </c>
      <c r="B5" s="22" t="n">
        <v>20496109.96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1" customHeight="1">
      <c r="A6" s="21" t="inlineStr">
        <is>
          <t>54007 ПАО СБЕРБАНК ТАГАНРОГ</t>
        </is>
      </c>
      <c r="B6" s="22" t="n">
        <v>6945563.93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21" customHeight="1">
      <c r="A7" s="21" t="inlineStr">
        <is>
          <t>1527 в ПАО СБЕРБАНК САМАРА</t>
        </is>
      </c>
      <c r="B7" s="22" t="n">
        <v>2870859.92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21" customHeight="1">
      <c r="A8" s="21" t="inlineStr">
        <is>
          <t>240481 ПАО СОВКОМБАНК</t>
        </is>
      </c>
      <c r="B8" s="22" t="n">
        <v>2759720.68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1" customHeight="1">
      <c r="A9" s="21" t="inlineStr">
        <is>
          <t>ФИЛИАЛ САНКТ-ПЕТЕРБУРГ СБЕРБАНК</t>
        </is>
      </c>
      <c r="B9" s="22" t="n">
        <v>12012320.68</v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" customHeight="1">
      <c r="A10" s="21" t="inlineStr">
        <is>
          <t>ФИЛИАЛ ПОДОЛЬСК ПАО СБЕРБАНК</t>
        </is>
      </c>
      <c r="B10" s="22" t="n">
        <v>161119.55</v>
      </c>
      <c r="C10" s="23" t="n"/>
      <c r="D10" s="24" t="n"/>
      <c r="E10" s="25" t="n"/>
      <c r="F10" s="6" t="n"/>
      <c r="G10" s="29" t="n"/>
      <c r="H10" s="27" t="n"/>
      <c r="I10" s="19" t="n"/>
      <c r="J10" s="28" t="n"/>
      <c r="K10" s="28" t="n"/>
      <c r="L10" s="28" t="n"/>
    </row>
    <row r="11" ht="21" customHeight="1">
      <c r="A11" s="21" t="n"/>
      <c r="B11" s="22" t="n"/>
      <c r="C11" s="23" t="n"/>
      <c r="D11" s="24" t="n"/>
      <c r="E11" s="25" t="n"/>
      <c r="F11" s="6" t="n"/>
      <c r="G11" s="29" t="n"/>
      <c r="H11" s="27" t="n"/>
      <c r="I11" s="19" t="n"/>
      <c r="J11" s="28" t="n"/>
      <c r="K11" s="28" t="n"/>
      <c r="L11" s="28" t="n"/>
    </row>
    <row r="12" ht="21" customHeight="1">
      <c r="A12" s="21" t="n"/>
      <c r="B12" s="22">
        <f>SUM(B4:B10)</f>
        <v/>
      </c>
      <c r="C12" s="23" t="n"/>
      <c r="D12" s="24" t="n"/>
      <c r="E12" s="25" t="n"/>
      <c r="F12" s="6" t="n"/>
      <c r="G12" s="29" t="n"/>
      <c r="H12" s="27" t="n"/>
      <c r="I12" s="19" t="n"/>
      <c r="J12" s="28" t="n"/>
      <c r="K12" s="28" t="n"/>
      <c r="L12" s="28" t="n"/>
    </row>
    <row r="13" ht="21.6" customHeight="1" thickBot="1">
      <c r="A13" s="30" t="n"/>
      <c r="B13" s="31" t="n"/>
      <c r="C13" s="32" t="n"/>
      <c r="D13" s="24" t="n"/>
      <c r="E13" s="25" t="n"/>
      <c r="F13" s="33" t="n"/>
      <c r="G13" s="34" t="n"/>
      <c r="H13" s="35" t="n"/>
      <c r="I13" s="36" t="n"/>
      <c r="J13" s="37" t="n"/>
      <c r="K13" s="36" t="n"/>
      <c r="L13" s="36" t="n"/>
    </row>
    <row r="14" ht="128.25" customFormat="1" customHeight="1" s="45" thickBot="1">
      <c r="A14" s="38" t="inlineStr">
        <is>
          <t>Наименование организации получателя</t>
        </is>
      </c>
      <c r="B14" s="38" t="inlineStr">
        <is>
          <t>Назначение платежа</t>
        </is>
      </c>
      <c r="C14" s="38" t="inlineStr">
        <is>
          <t>Лицо, ответственное за договор (счет)</t>
        </is>
      </c>
      <c r="D14" s="38" t="inlineStr">
        <is>
          <t>Наличие подтверждения от поставщика</t>
        </is>
      </c>
      <c r="E14" s="38" t="inlineStr">
        <is>
          <t xml:space="preserve">Номер и дата выставления счета </t>
        </is>
      </c>
      <c r="F14" s="39" t="inlineStr">
        <is>
          <t>Договора дата, номер</t>
        </is>
      </c>
      <c r="G14" s="40" t="inlineStr">
        <is>
          <t>Текущая сумма задолженности</t>
        </is>
      </c>
      <c r="H14" s="41" t="inlineStr">
        <is>
          <t>Оплачено всего           
на нач. опер дня</t>
        </is>
      </c>
      <c r="I14" s="40" t="inlineStr">
        <is>
          <t>Срок оплаты</t>
        </is>
      </c>
      <c r="J14" s="40" t="inlineStr">
        <is>
          <t xml:space="preserve">Сумма оплаты по сроку </t>
        </is>
      </c>
      <c r="K14" s="42" t="inlineStr">
        <is>
          <t>Сумма к оплате на сегодня</t>
        </is>
      </c>
      <c r="L14" s="43" t="inlineStr">
        <is>
          <t xml:space="preserve">Остаток  задолженности после оплат </t>
        </is>
      </c>
      <c r="M14" s="44" t="n"/>
      <c r="N14" s="44" t="n"/>
      <c r="O14" s="44" t="n"/>
      <c r="P14" s="44" t="n"/>
      <c r="Q14" s="44" t="n"/>
      <c r="R14" s="44" t="n"/>
      <c r="S14" s="44" t="n"/>
      <c r="T14" s="44" t="n"/>
      <c r="U14" s="44" t="n"/>
      <c r="V14" s="44" t="n"/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  <c r="AH14" s="44" t="n"/>
      <c r="AI14" s="44" t="n"/>
      <c r="AJ14" s="44" t="n"/>
      <c r="AK14" s="44" t="n"/>
      <c r="AL14" s="44" t="n"/>
      <c r="AM14" s="44" t="n"/>
      <c r="AN14" s="44" t="n"/>
      <c r="AO14" s="44" t="n"/>
      <c r="AP14" s="44" t="n"/>
      <c r="AQ14" s="44" t="n"/>
      <c r="AR14" s="44" t="n"/>
      <c r="AS14" s="44" t="n"/>
      <c r="AT14" s="44" t="n"/>
      <c r="AU14" s="44" t="n"/>
      <c r="AV14" s="44" t="n"/>
      <c r="AW14" s="44" t="n"/>
      <c r="AX14" s="44" t="n"/>
      <c r="AY14" s="44" t="n"/>
      <c r="AZ14" s="44" t="n"/>
      <c r="BA14" s="44" t="n"/>
      <c r="BB14" s="44" t="n"/>
      <c r="BC14" s="44" t="n"/>
      <c r="BD14" s="44" t="n"/>
      <c r="BE14" s="44" t="n"/>
      <c r="BF14" s="44" t="n"/>
      <c r="BG14" s="44" t="n"/>
      <c r="BH14" s="44" t="n"/>
      <c r="BI14" s="44" t="n"/>
      <c r="BJ14" s="44" t="n"/>
      <c r="BK14" s="44" t="n"/>
      <c r="BL14" s="44" t="n"/>
      <c r="BM14" s="44" t="n"/>
      <c r="BN14" s="44" t="n"/>
      <c r="BO14" s="44" t="n"/>
      <c r="BP14" s="44" t="n"/>
      <c r="BQ14" s="44" t="n"/>
      <c r="BR14" s="44" t="n"/>
      <c r="BS14" s="44" t="n"/>
      <c r="BT14" s="44" t="n"/>
      <c r="BU14" s="44" t="n"/>
    </row>
    <row r="15" ht="21" customFormat="1" customHeight="1" s="44" thickBot="1">
      <c r="A15" s="187" t="inlineStr">
        <is>
          <t>ОБЯЗАТЕЛЬНЫЕ ПЛАТЕЖИ</t>
        </is>
      </c>
      <c r="B15" s="188" t="n"/>
      <c r="C15" s="46" t="n"/>
      <c r="D15" s="46" t="n"/>
      <c r="E15" s="46" t="n"/>
      <c r="F15" s="47" t="n"/>
      <c r="G15" s="46" t="n"/>
      <c r="H15" s="46" t="n"/>
      <c r="I15" s="46" t="n"/>
      <c r="J15" s="46" t="n"/>
      <c r="K15" s="46" t="n"/>
      <c r="L15" s="48" t="n"/>
    </row>
    <row r="16" ht="21" customFormat="1" customHeight="1" s="44" thickBot="1">
      <c r="A16" s="47" t="inlineStr">
        <is>
          <t>ДИРЕКЦИЯ ПО ЭКОНОМИКЕ И ФИНАНСАМ</t>
        </is>
      </c>
      <c r="B16" s="188" t="n"/>
      <c r="C16" s="46" t="n"/>
      <c r="D16" s="46" t="n"/>
      <c r="E16" s="46" t="n"/>
      <c r="F16" s="47" t="n"/>
      <c r="G16" s="46" t="n"/>
      <c r="H16" s="46" t="n"/>
      <c r="I16" s="46" t="n"/>
      <c r="J16" s="46" t="n"/>
      <c r="K16" s="46" t="n"/>
      <c r="L16" s="48" t="n"/>
    </row>
    <row r="17" customFormat="1" s="44">
      <c r="A17" s="189" t="inlineStr">
        <is>
          <t>ЗАРПЛАТА, НАЛОГИ, КОМАНДИРОВОЧНЫЕ</t>
        </is>
      </c>
      <c r="B17" s="190" t="n"/>
      <c r="C17" s="49" t="n"/>
      <c r="D17" s="49" t="n"/>
      <c r="E17" s="49" t="n"/>
      <c r="F17" s="50" t="n"/>
      <c r="G17" s="49" t="n"/>
      <c r="H17" s="49" t="n"/>
      <c r="I17" s="49" t="n"/>
      <c r="J17" s="49" t="n"/>
      <c r="K17" s="49" t="n"/>
      <c r="L17" s="51" t="n"/>
    </row>
    <row r="18" hidden="1" customFormat="1" s="44">
      <c r="A18" s="52" t="n"/>
      <c r="B18" s="53" t="n"/>
      <c r="C18" s="54" t="n"/>
      <c r="D18" s="55" t="n"/>
      <c r="E18" s="55" t="n"/>
      <c r="F18" s="56" t="n"/>
      <c r="G18" s="57" t="n"/>
      <c r="H18" s="58" t="n"/>
      <c r="I18" s="59" t="n"/>
      <c r="J18" s="191" t="n"/>
      <c r="K18" s="61" t="n"/>
      <c r="L18" s="62" t="n"/>
    </row>
    <row r="19" hidden="1" customFormat="1" s="44">
      <c r="A19" s="52" t="n"/>
      <c r="B19" s="53" t="n"/>
      <c r="C19" s="54" t="n"/>
      <c r="D19" s="55" t="n"/>
      <c r="E19" s="55" t="n"/>
      <c r="F19" s="56" t="n"/>
      <c r="G19" s="57" t="n"/>
      <c r="H19" s="58" t="n"/>
      <c r="I19" s="59" t="n"/>
      <c r="J19" s="191" t="n"/>
      <c r="K19" s="191" t="n"/>
      <c r="L19" s="62" t="n"/>
    </row>
    <row r="20" hidden="1" ht="40.8" customFormat="1" customHeight="1" s="44">
      <c r="A20" s="52" t="inlineStr">
        <is>
          <t>Расчет с сотрудниками</t>
        </is>
      </c>
      <c r="B20" s="53" t="inlineStr">
        <is>
          <t>Выплата по ведомости</t>
        </is>
      </c>
      <c r="C20" s="54" t="inlineStr">
        <is>
          <t>Березовская Светлана Анатольевна</t>
        </is>
      </c>
      <c r="D20" s="55" t="n"/>
      <c r="E20" s="55" t="n"/>
      <c r="F20" s="56" t="n"/>
      <c r="G20" s="57" t="n"/>
      <c r="H20" s="58" t="n"/>
      <c r="I20" s="59" t="n"/>
      <c r="J20" s="191">
        <f>G20-H20</f>
        <v/>
      </c>
      <c r="K20" s="191" t="n">
        <v>0</v>
      </c>
      <c r="L20" s="62">
        <f>G20-H20-K20</f>
        <v/>
      </c>
    </row>
    <row r="21" hidden="1" customFormat="1" s="44">
      <c r="A21" s="52" t="inlineStr">
        <is>
          <t>Расчет с сотрудниками</t>
        </is>
      </c>
      <c r="B21" s="53" t="inlineStr">
        <is>
          <t>Выплата по ведомости</t>
        </is>
      </c>
      <c r="C21" s="54" t="inlineStr">
        <is>
          <t>Долик Анна Александровна</t>
        </is>
      </c>
      <c r="D21" s="55" t="n"/>
      <c r="E21" s="55" t="n"/>
      <c r="F21" s="56" t="n"/>
      <c r="G21" s="57" t="n"/>
      <c r="H21" s="58" t="n"/>
      <c r="I21" s="59" t="n"/>
      <c r="J21" s="191">
        <f>G21-H21</f>
        <v/>
      </c>
      <c r="K21" s="191" t="n">
        <v>0</v>
      </c>
      <c r="L21" s="62">
        <f>G21-H21-K21</f>
        <v/>
      </c>
    </row>
    <row r="22" ht="78" customFormat="1" customHeight="1" s="44">
      <c r="A22" s="52" t="inlineStr">
        <is>
          <t>Расчет с сотрудниками</t>
        </is>
      </c>
      <c r="B22" s="53" t="inlineStr">
        <is>
          <t>Перечисление под отчет  в пользу физических лиц - сотрудников АО "Ариэль Металл" по Договору 40131708 от 29.05.2017г. (Малашкин Сергей Николаевич)</t>
        </is>
      </c>
      <c r="C22" s="54" t="inlineStr">
        <is>
          <t>Столярова Виктория Владимировна</t>
        </is>
      </c>
      <c r="D22" s="55" t="n"/>
      <c r="E22" s="55" t="n"/>
      <c r="F22" s="56" t="n"/>
      <c r="G22" s="57" t="n">
        <v>19856</v>
      </c>
      <c r="H22" s="58" t="n"/>
      <c r="I22" s="59" t="n">
        <v>45020</v>
      </c>
      <c r="J22" s="191">
        <f>G22-H22</f>
        <v/>
      </c>
      <c r="K22" s="191" t="n">
        <v>0</v>
      </c>
      <c r="L22" s="62">
        <f>G22-H22-K22</f>
        <v/>
      </c>
    </row>
    <row r="23" ht="61.2" customFormat="1" customHeight="1" s="44">
      <c r="A23" s="52" t="inlineStr">
        <is>
          <t>Расчет с сотрудниками</t>
        </is>
      </c>
      <c r="B23" s="53" t="inlineStr">
        <is>
          <t>Перечисление под отчет  в пользу физических лиц - сотрудников АО "Ариэль Металл" по Договору 40131708 от 29.05.2017г.</t>
        </is>
      </c>
      <c r="C23" s="54" t="inlineStr">
        <is>
          <t>Столярова Виктория Владимировна</t>
        </is>
      </c>
      <c r="D23" s="55" t="n"/>
      <c r="E23" s="55" t="n"/>
      <c r="F23" s="56" t="n"/>
      <c r="G23" s="57" t="n">
        <v>5535.5</v>
      </c>
      <c r="H23" s="58" t="n"/>
      <c r="I23" s="59" t="n">
        <v>45030</v>
      </c>
      <c r="J23" s="191">
        <f>G23-H23</f>
        <v/>
      </c>
      <c r="K23" s="191" t="n">
        <v>0</v>
      </c>
      <c r="L23" s="62">
        <f>G23-H23-K23</f>
        <v/>
      </c>
    </row>
    <row r="24" hidden="1" customFormat="1" s="44">
      <c r="A24" s="52" t="inlineStr">
        <is>
          <t>Расчет с сотрудниками</t>
        </is>
      </c>
      <c r="B24" s="53" t="n"/>
      <c r="C24" s="54" t="n"/>
      <c r="D24" s="55" t="n"/>
      <c r="E24" s="55" t="n"/>
      <c r="F24" s="56" t="n"/>
      <c r="G24" s="57" t="n"/>
      <c r="H24" s="58" t="n"/>
      <c r="I24" s="59" t="n"/>
      <c r="J24" s="191">
        <f>G24-H24</f>
        <v/>
      </c>
      <c r="K24" s="191" t="n">
        <v>0</v>
      </c>
      <c r="L24" s="62">
        <f>G24-H24-K24</f>
        <v/>
      </c>
    </row>
    <row r="25" hidden="1" customFormat="1" s="44">
      <c r="A25" s="52" t="inlineStr">
        <is>
          <t>Расчет с сотрудниками</t>
        </is>
      </c>
      <c r="B25" s="63" t="n"/>
      <c r="C25" s="54" t="n"/>
      <c r="D25" s="55" t="n"/>
      <c r="E25" s="55" t="n"/>
      <c r="F25" s="56" t="n"/>
      <c r="G25" s="61" t="n"/>
      <c r="H25" s="58" t="n"/>
      <c r="I25" s="59" t="n"/>
      <c r="J25" s="191">
        <f>G25-H25</f>
        <v/>
      </c>
      <c r="K25" s="191" t="n">
        <v>0</v>
      </c>
      <c r="L25" s="62">
        <f>G25-H25-K25</f>
        <v/>
      </c>
    </row>
    <row r="26" hidden="1" customFormat="1" s="44">
      <c r="A26" s="52" t="inlineStr">
        <is>
          <t>Расчет с сотрудниками</t>
        </is>
      </c>
      <c r="B26" s="63" t="n"/>
      <c r="C26" s="54" t="n"/>
      <c r="D26" s="55" t="n"/>
      <c r="E26" s="55" t="n"/>
      <c r="F26" s="56" t="n"/>
      <c r="G26" s="61" t="n"/>
      <c r="H26" s="58" t="n"/>
      <c r="I26" s="59" t="n"/>
      <c r="J26" s="191">
        <f>G26-H26</f>
        <v/>
      </c>
      <c r="K26" s="191" t="n">
        <v>0</v>
      </c>
      <c r="L26" s="62">
        <f>G26-H26-K26</f>
        <v/>
      </c>
    </row>
    <row r="27" hidden="1" ht="61.2" customFormat="1" customHeight="1" s="44">
      <c r="A27" s="86" t="inlineStr">
        <is>
          <t>Подольский филиал АО "Ариэль Металл"</t>
        </is>
      </c>
      <c r="B27" s="53" t="inlineStr">
        <is>
          <t>Пополнение денежных средств (выплата заработной платы менеджерам отдела общих продаж, + НДФЛ, + отпускные)</t>
        </is>
      </c>
      <c r="C27" s="54" t="inlineStr">
        <is>
          <t>Кондратенкова О.М.</t>
        </is>
      </c>
      <c r="D27" s="193" t="n"/>
      <c r="E27" s="194" t="n"/>
      <c r="F27" s="56" t="n"/>
      <c r="G27" s="61" t="n"/>
      <c r="H27" s="58" t="n"/>
      <c r="I27" s="59" t="n"/>
      <c r="J27" s="191">
        <f>G27-H27</f>
        <v/>
      </c>
      <c r="K27" s="191" t="n">
        <v>0</v>
      </c>
      <c r="L27" s="62">
        <f>G27-H27-K27</f>
        <v/>
      </c>
    </row>
    <row r="28" hidden="1" ht="61.2" customFormat="1" customHeight="1" s="44">
      <c r="A28" s="52" t="inlineStr">
        <is>
          <t>Общество с ограниченной ответственностью "АМД"</t>
        </is>
      </c>
      <c r="B28" s="63" t="inlineStr">
        <is>
          <t>Оплата по Договору №303-11 от 20.11.18г. за перевозку грузов автомобильным транспортом (пополнение на налоги)</t>
        </is>
      </c>
      <c r="C28" s="54" t="inlineStr">
        <is>
          <t>Кондратенкова О.М.</t>
        </is>
      </c>
      <c r="D28" s="55" t="n"/>
      <c r="E28" s="53" t="inlineStr">
        <is>
          <t>Договор №303-11 от 20.11.18</t>
        </is>
      </c>
      <c r="F28" s="56" t="n"/>
      <c r="G28" s="61" t="n"/>
      <c r="H28" s="58" t="n"/>
      <c r="I28" s="59" t="n"/>
      <c r="J28" s="191">
        <f>G28-H28</f>
        <v/>
      </c>
      <c r="K28" s="191" t="n">
        <v>0</v>
      </c>
      <c r="L28" s="62">
        <f>G28-H28-K28</f>
        <v/>
      </c>
    </row>
    <row r="29" hidden="1" ht="61.2" customFormat="1" customHeight="1" s="44">
      <c r="A29" s="52" t="inlineStr">
        <is>
          <t>Общество с ограниченной ответственностью "АМД"</t>
        </is>
      </c>
      <c r="B29" s="63" t="inlineStr">
        <is>
          <t>Оплата по Договору №303-11 от 20.11.18г. за перевозку грузов автомобильным транспортом (пополнение на дизтопливо)</t>
        </is>
      </c>
      <c r="C29" s="54" t="inlineStr">
        <is>
          <t>Кондратенкова О.М.</t>
        </is>
      </c>
      <c r="D29" s="55" t="n"/>
      <c r="E29" s="53" t="inlineStr">
        <is>
          <t>Договор №303-11 от 20.11.18</t>
        </is>
      </c>
      <c r="F29" s="56" t="n"/>
      <c r="G29" s="61" t="n"/>
      <c r="H29" s="58" t="n"/>
      <c r="I29" s="59" t="n"/>
      <c r="J29" s="191">
        <f>G29-H29</f>
        <v/>
      </c>
      <c r="K29" s="191" t="n">
        <v>0</v>
      </c>
      <c r="L29" s="62">
        <f>G29-H29-K29</f>
        <v/>
      </c>
    </row>
    <row r="30" hidden="1" ht="40.8" customFormat="1" customHeight="1" s="44">
      <c r="A30" s="52" t="inlineStr">
        <is>
          <t>ООО "Вольфагролес"</t>
        </is>
      </c>
      <c r="B30" s="53" t="inlineStr">
        <is>
          <t>Оплата по Договору №461-12 от 01.12.09 г. за погрузо-разгрузочные работы (пополнение на налоги)</t>
        </is>
      </c>
      <c r="C30" s="54" t="inlineStr">
        <is>
          <t>Кондратенкова О.М.</t>
        </is>
      </c>
      <c r="D30" s="55" t="n"/>
      <c r="E30" s="53" t="inlineStr">
        <is>
          <t>Договор № 461-12 от 01.12.09 г.</t>
        </is>
      </c>
      <c r="F30" s="56" t="n"/>
      <c r="G30" s="61" t="n"/>
      <c r="H30" s="58" t="n"/>
      <c r="I30" s="59" t="n"/>
      <c r="J30" s="191">
        <f>G30-H30</f>
        <v/>
      </c>
      <c r="K30" s="191" t="n">
        <v>0</v>
      </c>
      <c r="L30" s="62">
        <f>G30-H30-K30</f>
        <v/>
      </c>
    </row>
    <row r="31" hidden="1" ht="61.2" customFormat="1" customHeight="1" s="44">
      <c r="A31" s="52" t="inlineStr">
        <is>
          <t>ООО "Вольфагролес"</t>
        </is>
      </c>
      <c r="B31" s="53" t="inlineStr">
        <is>
          <t>Оплата по Договору за услуги по хранению товаров № 26-02 от 27.02.2015г. (пополнение на налоги)</t>
        </is>
      </c>
      <c r="C31" s="54" t="inlineStr">
        <is>
          <t>Кондратенкова О.М.</t>
        </is>
      </c>
      <c r="D31" s="55" t="n"/>
      <c r="E31" s="53" t="inlineStr">
        <is>
          <t>Договор услуг хранения № 26-02 от 27.02.15</t>
        </is>
      </c>
      <c r="F31" s="56" t="n"/>
      <c r="G31" s="61" t="n"/>
      <c r="H31" s="58" t="n"/>
      <c r="I31" s="59" t="n"/>
      <c r="J31" s="191">
        <f>G31-H31</f>
        <v/>
      </c>
      <c r="K31" s="191" t="n">
        <v>0</v>
      </c>
      <c r="L31" s="62">
        <f>G31-H31-K31</f>
        <v/>
      </c>
    </row>
    <row r="32" hidden="1" ht="61.2" customFormat="1" customHeight="1" s="44">
      <c r="A32" s="52" t="inlineStr">
        <is>
          <t>ООО "Вольфагролес"</t>
        </is>
      </c>
      <c r="B32" s="53" t="inlineStr">
        <is>
          <t>Оплата по Договору за услуги по хранению товаров № 26-02 от 27.02.2015г. (пополнение на налоги)</t>
        </is>
      </c>
      <c r="C32" s="54" t="inlineStr">
        <is>
          <t>Кондратенкова О.М.</t>
        </is>
      </c>
      <c r="D32" s="55" t="n"/>
      <c r="E32" s="53" t="inlineStr">
        <is>
          <t>Договор услуг хранения № 26-02 от 27.02.15</t>
        </is>
      </c>
      <c r="F32" s="56" t="n"/>
      <c r="G32" s="61" t="n"/>
      <c r="H32" s="58" t="n"/>
      <c r="I32" s="59" t="n"/>
      <c r="J32" s="191">
        <f>G32-H32</f>
        <v/>
      </c>
      <c r="K32" s="191" t="n">
        <v>0</v>
      </c>
      <c r="L32" s="62">
        <f>G32-H32-K32</f>
        <v/>
      </c>
    </row>
    <row r="33" customFormat="1" s="67">
      <c r="A33" s="166" t="inlineStr">
        <is>
          <t>ИТОГО ЗАРПЛАТА, НАЛОГИ, КОМАНДИРОВОЧНЫЕ</t>
        </is>
      </c>
      <c r="B33" s="195" t="n"/>
      <c r="C33" s="64" t="n"/>
      <c r="D33" s="64" t="n"/>
      <c r="E33" s="64" t="n"/>
      <c r="F33" s="65" t="n"/>
      <c r="G33" s="66">
        <f>SUM(G18:G32)</f>
        <v/>
      </c>
      <c r="H33" s="66">
        <f>SUM(H18:H32)</f>
        <v/>
      </c>
      <c r="I33" s="66" t="n"/>
      <c r="J33" s="66">
        <f>SUM(J18:J32)</f>
        <v/>
      </c>
      <c r="K33" s="66">
        <f>SUM(K18:K32)</f>
        <v/>
      </c>
      <c r="L33" s="66">
        <f>SUM(L18:L32)</f>
        <v/>
      </c>
    </row>
    <row r="34" customFormat="1" s="44">
      <c r="A34" s="103" t="inlineStr">
        <is>
          <t xml:space="preserve">АРЕНДА </t>
        </is>
      </c>
      <c r="B34" s="195" t="n"/>
      <c r="C34" s="74" t="n"/>
      <c r="D34" s="74" t="n"/>
      <c r="E34" s="74" t="n"/>
      <c r="F34" s="75" t="n"/>
      <c r="G34" s="76" t="n"/>
      <c r="H34" s="76" t="n"/>
      <c r="I34" s="76" t="n"/>
      <c r="J34" s="76" t="n"/>
      <c r="K34" s="76" t="n"/>
      <c r="L34" s="77" t="n"/>
    </row>
    <row r="35" hidden="1" customFormat="1" s="44">
      <c r="A35" s="86" t="n"/>
      <c r="B35" s="53" t="n"/>
      <c r="C35" s="52" t="n"/>
      <c r="D35" s="193" t="n"/>
      <c r="E35" s="52" t="n"/>
      <c r="F35" s="196" t="n"/>
      <c r="G35" s="80" t="n"/>
      <c r="H35" s="55" t="n"/>
      <c r="I35" s="59" t="n"/>
      <c r="J35" s="191" t="n"/>
      <c r="K35" s="61" t="n"/>
      <c r="L35" s="62" t="n"/>
    </row>
    <row r="36" hidden="1" customFormat="1" s="44">
      <c r="A36" s="86" t="n"/>
      <c r="B36" s="53" t="n"/>
      <c r="C36" s="52" t="n"/>
      <c r="D36" s="193" t="n"/>
      <c r="E36" s="52" t="n"/>
      <c r="F36" s="196" t="n"/>
      <c r="G36" s="80" t="n"/>
      <c r="H36" s="55" t="n"/>
      <c r="I36" s="59" t="n"/>
      <c r="J36" s="191" t="n"/>
      <c r="K36" s="61" t="n"/>
      <c r="L36" s="62" t="n"/>
    </row>
    <row r="37" hidden="1" customFormat="1" s="44">
      <c r="A37" s="86" t="n"/>
      <c r="B37" s="53" t="n"/>
      <c r="C37" s="52" t="n"/>
      <c r="D37" s="193" t="n"/>
      <c r="E37" s="52" t="n"/>
      <c r="F37" s="196" t="n"/>
      <c r="G37" s="80" t="n"/>
      <c r="H37" s="55" t="n"/>
      <c r="I37" s="59" t="n"/>
      <c r="J37" s="191" t="n"/>
      <c r="K37" s="61" t="n"/>
      <c r="L37" s="62" t="n"/>
    </row>
    <row r="38" customFormat="1" s="67">
      <c r="A38" s="166" t="inlineStr">
        <is>
          <t>ИТОГО АРЕНДА</t>
        </is>
      </c>
      <c r="B38" s="195" t="n"/>
      <c r="C38" s="64" t="n"/>
      <c r="D38" s="64" t="n"/>
      <c r="E38" s="64" t="n"/>
      <c r="F38" s="65" t="n"/>
      <c r="G38" s="66">
        <f>SUM(G35:G37)</f>
        <v/>
      </c>
      <c r="H38" s="66">
        <f>SUM(H35:H37)</f>
        <v/>
      </c>
      <c r="I38" s="66" t="n"/>
      <c r="J38" s="66">
        <f>SUM(J35:J37)</f>
        <v/>
      </c>
      <c r="K38" s="66">
        <f>SUM(K35:K37)</f>
        <v/>
      </c>
      <c r="L38" s="66">
        <f>SUM(L35:L37)</f>
        <v/>
      </c>
    </row>
    <row r="39" customFormat="1" s="67">
      <c r="A39" s="75" t="inlineStr">
        <is>
          <t xml:space="preserve">ПРОЧИЕ </t>
        </is>
      </c>
      <c r="B39" s="195" t="n"/>
      <c r="C39" s="69" t="n"/>
      <c r="D39" s="69" t="n"/>
      <c r="E39" s="69" t="n"/>
      <c r="F39" s="69" t="n"/>
      <c r="G39" s="70" t="n"/>
      <c r="H39" s="70" t="n"/>
      <c r="I39" s="70" t="n"/>
      <c r="J39" s="70" t="n"/>
      <c r="K39" s="70" t="n"/>
      <c r="L39" s="71" t="n"/>
    </row>
    <row r="40" ht="81.59999999999999" customFormat="1" customHeight="1" s="67">
      <c r="A40" s="86" t="inlineStr">
        <is>
          <t>ООО "АТРАКС ТРЕЙД"</t>
        </is>
      </c>
      <c r="B40" s="53" t="inlineStr">
        <is>
          <t>Оплата по сч №668 от 01.04.2023г. за предост права на использование инф-програм обеспечения для автоматизации работы с трансп компаниями АТРАКС за апрель 2023г.</t>
        </is>
      </c>
      <c r="C40" s="52" t="inlineStr">
        <is>
          <t>Столярова Виктория Владимировна</t>
        </is>
      </c>
      <c r="D40" s="193" t="n"/>
      <c r="E40" s="52" t="inlineStr">
        <is>
          <t xml:space="preserve">Счет №668 от 01.04.2023г. </t>
        </is>
      </c>
      <c r="F40" s="197" t="n"/>
      <c r="G40" s="61">
        <f>30000</f>
        <v/>
      </c>
      <c r="H40" s="59" t="n"/>
      <c r="I40" s="148" t="n">
        <v>45019</v>
      </c>
      <c r="J40" s="192" t="n">
        <v>30000</v>
      </c>
      <c r="K40" s="192">
        <f>J40</f>
        <v/>
      </c>
      <c r="L40" s="62">
        <f>G40-K40</f>
        <v/>
      </c>
    </row>
    <row r="41" hidden="1" customFormat="1" s="67">
      <c r="A41" s="52" t="n"/>
      <c r="B41" s="53" t="n"/>
      <c r="C41" s="54" t="n"/>
      <c r="D41" s="193" t="n"/>
      <c r="E41" s="198" t="n"/>
      <c r="F41" s="198" t="n"/>
      <c r="G41" s="198" t="n"/>
      <c r="H41" s="58" t="n"/>
      <c r="I41" s="59" t="n"/>
      <c r="J41" s="191">
        <f>G41-H41</f>
        <v/>
      </c>
      <c r="K41" s="61">
        <f>J41</f>
        <v/>
      </c>
      <c r="L41" s="62">
        <f>G41-H41-K41</f>
        <v/>
      </c>
    </row>
    <row r="42" ht="21" customFormat="1" customHeight="1" s="67" thickBot="1">
      <c r="A42" s="166" t="inlineStr">
        <is>
          <t>ИТОГО ПРОЧИЕ</t>
        </is>
      </c>
      <c r="B42" s="195" t="n"/>
      <c r="C42" s="64" t="n"/>
      <c r="D42" s="64" t="n"/>
      <c r="E42" s="64" t="n"/>
      <c r="F42" s="65" t="n"/>
      <c r="G42" s="66">
        <f>SUM(G40:G41)</f>
        <v/>
      </c>
      <c r="H42" s="66">
        <f>SUM(H40:H41)</f>
        <v/>
      </c>
      <c r="I42" s="66" t="n"/>
      <c r="J42" s="66">
        <f>SUM(J40:J41)</f>
        <v/>
      </c>
      <c r="K42" s="66">
        <f>SUM(K40:K41)</f>
        <v/>
      </c>
      <c r="L42" s="66">
        <f>SUM(L40:L41)</f>
        <v/>
      </c>
    </row>
    <row r="43" ht="21" customFormat="1" customHeight="1" s="44" thickBot="1">
      <c r="A43" s="47" t="inlineStr">
        <is>
          <t>ДЕПАРТАМЕНТ ЗАКУПОК</t>
        </is>
      </c>
      <c r="B43" s="188" t="n"/>
      <c r="C43" s="46" t="n"/>
      <c r="D43" s="46" t="n"/>
      <c r="E43" s="46" t="n"/>
      <c r="F43" s="47" t="n"/>
      <c r="G43" s="46" t="n"/>
      <c r="H43" s="46" t="n"/>
      <c r="I43" s="46" t="n"/>
      <c r="J43" s="46" t="n"/>
      <c r="K43" s="46" t="n"/>
      <c r="L43" s="48" t="n"/>
    </row>
    <row r="44" customFormat="1" s="44">
      <c r="A44" s="103" t="inlineStr">
        <is>
          <t>ОПЛАТА ПОСТАВЩИКАМ</t>
        </is>
      </c>
      <c r="B44" s="195" t="n"/>
      <c r="C44" s="49" t="n"/>
      <c r="D44" s="87" t="n"/>
      <c r="E44" s="49" t="n"/>
      <c r="F44" s="69" t="n"/>
      <c r="G44" s="70" t="n"/>
      <c r="H44" s="70" t="n"/>
      <c r="I44" s="70" t="n"/>
      <c r="J44" s="70" t="n"/>
      <c r="K44" s="70" t="n"/>
      <c r="L44" s="71" t="n"/>
    </row>
    <row r="45" ht="61.2" customFormat="1" customHeight="1" s="44">
      <c r="A45" s="52" t="inlineStr">
        <is>
          <t>ООО "СБЕРБАНК ФАКТОРИНГ"</t>
        </is>
      </c>
      <c r="B45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45" s="52" t="inlineStr">
        <is>
          <t>Чернышова Светлана Эдуардовна</t>
        </is>
      </c>
      <c r="D45" s="193" t="n"/>
      <c r="E45" s="194" t="inlineStr">
        <is>
          <t>Договор 643/00186217-62280 от 15.12.2015</t>
        </is>
      </c>
      <c r="F45" s="197" t="n"/>
      <c r="G45" s="57" t="n">
        <v>220636.34</v>
      </c>
      <c r="H45" s="59" t="n"/>
      <c r="I45" s="148" t="n">
        <v>45019</v>
      </c>
      <c r="J45" s="192" t="n">
        <v>220636.34</v>
      </c>
      <c r="K45" s="192" t="n">
        <v>220636.34</v>
      </c>
      <c r="L45" s="62" t="n">
        <v>0</v>
      </c>
    </row>
    <row r="46" ht="61.2" customFormat="1" customHeight="1" s="44">
      <c r="A46" s="52" t="inlineStr">
        <is>
          <t>ООО "СБЕРБАНК ФАКТОРИНГ"</t>
        </is>
      </c>
      <c r="B46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46" s="52" t="inlineStr">
        <is>
          <t>Чернышова Светлана Эдуардовна</t>
        </is>
      </c>
      <c r="D46" s="193" t="n"/>
      <c r="E46" s="194" t="inlineStr">
        <is>
          <t>Договор 643/00186217-62280 от 15.12.2015</t>
        </is>
      </c>
      <c r="F46" s="197" t="n"/>
      <c r="G46" s="57" t="n">
        <v>613879.2</v>
      </c>
      <c r="H46" s="59" t="n"/>
      <c r="I46" s="148" t="n">
        <v>45019</v>
      </c>
      <c r="J46" s="192" t="n">
        <v>613879.2</v>
      </c>
      <c r="K46" s="192" t="n">
        <v>613879.2</v>
      </c>
      <c r="L46" s="62" t="n">
        <v>0</v>
      </c>
    </row>
    <row r="47" ht="61.2" customFormat="1" customHeight="1" s="44">
      <c r="A47" s="52" t="inlineStr">
        <is>
          <t>ООО "СБЕРБАНК ФАКТОРИНГ"</t>
        </is>
      </c>
      <c r="B47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47" s="52" t="inlineStr">
        <is>
          <t>Чернышова Светлана Эдуардовна</t>
        </is>
      </c>
      <c r="D47" s="193" t="n"/>
      <c r="E47" s="194" t="inlineStr">
        <is>
          <t>Договор 643/00186217-62280 от 15.12.2015</t>
        </is>
      </c>
      <c r="F47" s="197" t="n"/>
      <c r="G47" s="57" t="n">
        <v>232681.44</v>
      </c>
      <c r="H47" s="59" t="n"/>
      <c r="I47" s="148" t="n">
        <v>45019</v>
      </c>
      <c r="J47" s="192" t="n">
        <v>232681.44</v>
      </c>
      <c r="K47" s="192" t="n">
        <v>232681.44</v>
      </c>
      <c r="L47" s="62" t="n">
        <v>0</v>
      </c>
    </row>
    <row r="48" ht="61.2" customFormat="1" customHeight="1" s="44">
      <c r="A48" s="52" t="inlineStr">
        <is>
          <t>ООО "СБЕРБАНК ФАКТОРИНГ"</t>
        </is>
      </c>
      <c r="B48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48" s="52" t="inlineStr">
        <is>
          <t>Чернышова Светлана Эдуардовна</t>
        </is>
      </c>
      <c r="D48" s="193" t="n"/>
      <c r="E48" s="194" t="inlineStr">
        <is>
          <t>Договор 643/00186217-62280 от 15.12.2015</t>
        </is>
      </c>
      <c r="F48" s="197" t="n"/>
      <c r="G48" s="57" t="n">
        <v>5009046.68</v>
      </c>
      <c r="H48" s="59" t="n"/>
      <c r="I48" s="148" t="n">
        <v>45019</v>
      </c>
      <c r="J48" s="192" t="n">
        <v>5009046.68</v>
      </c>
      <c r="K48" s="192" t="n">
        <v>5009046.68</v>
      </c>
      <c r="L48" s="62" t="n">
        <v>0</v>
      </c>
    </row>
    <row r="49" ht="61.2" customFormat="1" customHeight="1" s="44">
      <c r="A49" s="52" t="inlineStr">
        <is>
          <t>ООО "СБЕРБАНК ФАКТОРИНГ"</t>
        </is>
      </c>
      <c r="B49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49" s="52" t="inlineStr">
        <is>
          <t>Чернышова Светлана Эдуардовна</t>
        </is>
      </c>
      <c r="D49" s="193" t="n"/>
      <c r="E49" s="194" t="inlineStr">
        <is>
          <t>Договор 643/00186217-62280 от 15.12.2015</t>
        </is>
      </c>
      <c r="F49" s="197" t="n"/>
      <c r="G49" s="57" t="n">
        <v>2735354.27</v>
      </c>
      <c r="H49" s="59" t="n"/>
      <c r="I49" s="148" t="n">
        <v>45019</v>
      </c>
      <c r="J49" s="192" t="n">
        <v>2735354.27</v>
      </c>
      <c r="K49" s="192" t="n">
        <v>2735354.27</v>
      </c>
      <c r="L49" s="62" t="n">
        <v>0</v>
      </c>
    </row>
    <row r="50" customFormat="1" s="44">
      <c r="A50" s="52" t="inlineStr">
        <is>
          <t>Антикор Полимер</t>
        </is>
      </c>
      <c r="B50" s="53" t="inlineStr">
        <is>
          <t>Оплата за металлопрокат</t>
        </is>
      </c>
      <c r="C50" s="52" t="inlineStr">
        <is>
          <t>Чернышова Светлана Эдуардовна</t>
        </is>
      </c>
      <c r="D50" s="193" t="n"/>
      <c r="E50" s="194" t="inlineStr">
        <is>
          <t>041</t>
        </is>
      </c>
      <c r="F50" s="197" t="n"/>
      <c r="G50" s="57" t="n">
        <v>141698.98</v>
      </c>
      <c r="H50" s="59" t="n"/>
      <c r="I50" s="148" t="n">
        <v>45019</v>
      </c>
      <c r="J50" s="192" t="n">
        <v>141698.98</v>
      </c>
      <c r="K50" s="192" t="n">
        <v>141698.98</v>
      </c>
      <c r="L50" s="62" t="n">
        <v>0</v>
      </c>
    </row>
    <row r="51" customFormat="1" s="44">
      <c r="A51" s="52" t="inlineStr">
        <is>
          <t>Антикор Полимер</t>
        </is>
      </c>
      <c r="B51" s="53" t="inlineStr">
        <is>
          <t>Оплата за металлопрокат</t>
        </is>
      </c>
      <c r="C51" s="52" t="inlineStr">
        <is>
          <t>Чернышова Светлана Эдуардовна</t>
        </is>
      </c>
      <c r="D51" s="193" t="n"/>
      <c r="E51" s="194" t="inlineStr">
        <is>
          <t>190-07-УИ</t>
        </is>
      </c>
      <c r="F51" s="197" t="n"/>
      <c r="G51" s="57" t="n">
        <v>356685.16</v>
      </c>
      <c r="H51" s="59" t="n"/>
      <c r="I51" s="148" t="n">
        <v>45019</v>
      </c>
      <c r="J51" s="192" t="n">
        <v>356685.16</v>
      </c>
      <c r="K51" s="192" t="n">
        <v>356685.16</v>
      </c>
      <c r="L51" s="62" t="n">
        <v>0</v>
      </c>
    </row>
    <row r="52" customFormat="1" s="44">
      <c r="A52" s="52" t="inlineStr">
        <is>
          <t>ВМЗ АО</t>
        </is>
      </c>
      <c r="B52" s="53" t="inlineStr">
        <is>
          <t>Оплата за металлопрокат</t>
        </is>
      </c>
      <c r="C52" s="52" t="inlineStr">
        <is>
          <t>Чернышова Светлана Эдуардовна</t>
        </is>
      </c>
      <c r="D52" s="193" t="n"/>
      <c r="E52" s="194" t="inlineStr">
        <is>
          <t>7851117</t>
        </is>
      </c>
      <c r="F52" s="197" t="n"/>
      <c r="G52" s="57" t="n">
        <v>13469326.05</v>
      </c>
      <c r="H52" s="59" t="n"/>
      <c r="I52" s="148" t="n">
        <v>45019</v>
      </c>
      <c r="J52" s="192" t="n">
        <v>13469326.05</v>
      </c>
      <c r="K52" s="192" t="n">
        <v>13469326.05</v>
      </c>
      <c r="L52" s="62" t="n">
        <v>0</v>
      </c>
    </row>
    <row r="53" customFormat="1" s="44">
      <c r="A53" s="52" t="inlineStr">
        <is>
          <t>Демидов ГК</t>
        </is>
      </c>
      <c r="B53" s="53" t="inlineStr">
        <is>
          <t>Оплата за металлопрокат</t>
        </is>
      </c>
      <c r="C53" s="52" t="inlineStr">
        <is>
          <t>Чернышова Светлана Эдуардовна</t>
        </is>
      </c>
      <c r="D53" s="193" t="n"/>
      <c r="E53" s="194" t="inlineStr">
        <is>
          <t>2102//7-2023</t>
        </is>
      </c>
      <c r="F53" s="197" t="n"/>
      <c r="G53" s="57" t="n">
        <v>1741171.6</v>
      </c>
      <c r="H53" s="59" t="n"/>
      <c r="I53" s="148" t="n">
        <v>45019</v>
      </c>
      <c r="J53" s="192" t="n">
        <v>1741171.6</v>
      </c>
      <c r="K53" s="192" t="n">
        <v>1741171.6</v>
      </c>
      <c r="L53" s="62" t="n">
        <v>0</v>
      </c>
    </row>
    <row r="54" customFormat="1" s="44">
      <c r="A54" s="52" t="inlineStr">
        <is>
          <t>ЗТЗ</t>
        </is>
      </c>
      <c r="B54" s="53" t="inlineStr">
        <is>
          <t>Оплата за металлопрокат</t>
        </is>
      </c>
      <c r="C54" s="52" t="inlineStr">
        <is>
          <t>Чернышова Светлана Эдуардовна</t>
        </is>
      </c>
      <c r="D54" s="193" t="n"/>
      <c r="E54" s="194" t="inlineStr">
        <is>
          <t>П-11/17</t>
        </is>
      </c>
      <c r="F54" s="197" t="n"/>
      <c r="G54" s="57" t="n">
        <v>5770956</v>
      </c>
      <c r="H54" s="59" t="n"/>
      <c r="I54" s="148" t="n">
        <v>45019</v>
      </c>
      <c r="J54" s="192" t="n">
        <v>5770956</v>
      </c>
      <c r="K54" s="192" t="n">
        <v>5770956</v>
      </c>
      <c r="L54" s="62" t="n">
        <v>0</v>
      </c>
    </row>
    <row r="55" customFormat="1" s="44">
      <c r="A55" s="52" t="inlineStr">
        <is>
          <t>КМК "ТЭМПО"</t>
        </is>
      </c>
      <c r="B55" s="53" t="inlineStr">
        <is>
          <t>Оплата за металлопрокат</t>
        </is>
      </c>
      <c r="C55" s="52" t="inlineStr">
        <is>
          <t>Чернышова Светлана Эдуардовна</t>
        </is>
      </c>
      <c r="D55" s="193" t="n"/>
      <c r="E55" s="194" t="inlineStr">
        <is>
          <t>О11/17041</t>
        </is>
      </c>
      <c r="F55" s="197" t="n"/>
      <c r="G55" s="57" t="n">
        <v>50000000</v>
      </c>
      <c r="H55" s="59" t="n"/>
      <c r="I55" s="148" t="n">
        <v>45019</v>
      </c>
      <c r="J55" s="192" t="n">
        <v>50000000</v>
      </c>
      <c r="K55" s="192" t="n">
        <v>50000000</v>
      </c>
      <c r="L55" s="62" t="n">
        <v>0</v>
      </c>
    </row>
    <row r="56" customFormat="1" s="44">
      <c r="A56" s="52" t="inlineStr">
        <is>
          <t>МеталлСтильКомпани</t>
        </is>
      </c>
      <c r="B56" s="53" t="inlineStr">
        <is>
          <t>Оплата за металлопрокат</t>
        </is>
      </c>
      <c r="C56" s="52" t="inlineStr">
        <is>
          <t>Чернышова Светлана Эдуардовна</t>
        </is>
      </c>
      <c r="D56" s="193" t="n"/>
      <c r="E56" s="194" t="n">
        <v>44256</v>
      </c>
      <c r="F56" s="197" t="n"/>
      <c r="G56" s="57" t="n">
        <v>2306495.4</v>
      </c>
      <c r="H56" s="59" t="n"/>
      <c r="I56" s="148" t="n">
        <v>45019</v>
      </c>
      <c r="J56" s="192" t="n">
        <v>2306495.4</v>
      </c>
      <c r="K56" s="192" t="n">
        <v>2306495.4</v>
      </c>
      <c r="L56" s="62" t="n">
        <v>0</v>
      </c>
    </row>
    <row r="57" customFormat="1" s="44">
      <c r="A57" s="52" t="inlineStr">
        <is>
          <t>МК Промстройметалл Трейд</t>
        </is>
      </c>
      <c r="B57" s="53" t="inlineStr">
        <is>
          <t>Оплата за металлопрокат</t>
        </is>
      </c>
      <c r="C57" s="52" t="inlineStr">
        <is>
          <t>Чернышова Светлана Эдуардовна</t>
        </is>
      </c>
      <c r="D57" s="193" t="n"/>
      <c r="E57" s="194" t="inlineStr">
        <is>
          <t>8-Р</t>
        </is>
      </c>
      <c r="F57" s="197" t="n"/>
      <c r="G57" s="57" t="n">
        <v>1501670</v>
      </c>
      <c r="H57" s="59" t="n"/>
      <c r="I57" s="148" t="n">
        <v>45019</v>
      </c>
      <c r="J57" s="192" t="n">
        <v>1501670</v>
      </c>
      <c r="K57" s="192" t="n">
        <v>1501670</v>
      </c>
      <c r="L57" s="62" t="n">
        <v>0</v>
      </c>
    </row>
    <row r="58" customFormat="1" s="44">
      <c r="A58" s="52" t="inlineStr">
        <is>
          <t>НЛМК-Урал (Бывший НСММЗ)</t>
        </is>
      </c>
      <c r="B58" s="53" t="inlineStr">
        <is>
          <t>Оплата за металлопрокат</t>
        </is>
      </c>
      <c r="C58" s="52" t="inlineStr">
        <is>
          <t>Чернышова Светлана Эдуардовна</t>
        </is>
      </c>
      <c r="D58" s="193" t="n"/>
      <c r="E58" s="194" t="inlineStr">
        <is>
          <t>14.106761.221</t>
        </is>
      </c>
      <c r="F58" s="197" t="n"/>
      <c r="G58" s="57" t="n">
        <v>20000000</v>
      </c>
      <c r="H58" s="59" t="n"/>
      <c r="I58" s="148" t="n">
        <v>45019</v>
      </c>
      <c r="J58" s="192" t="n">
        <v>20000000</v>
      </c>
      <c r="K58" s="192" t="n">
        <v>20000000</v>
      </c>
      <c r="L58" s="62" t="n">
        <v>0</v>
      </c>
    </row>
    <row r="59" customFormat="1" s="44">
      <c r="A59" s="52" t="inlineStr">
        <is>
          <t>ПАО "ТМК"</t>
        </is>
      </c>
      <c r="B59" s="53" t="inlineStr">
        <is>
          <t>Оплата за металлопрокат</t>
        </is>
      </c>
      <c r="C59" s="52" t="inlineStr">
        <is>
          <t>Чернышова Светлана Эдуардовна</t>
        </is>
      </c>
      <c r="D59" s="193" t="n"/>
      <c r="E59" s="194" t="inlineStr">
        <is>
          <t>Т-Яр-8</t>
        </is>
      </c>
      <c r="F59" s="197" t="n"/>
      <c r="G59" s="57" t="n">
        <v>76705.59</v>
      </c>
      <c r="H59" s="59" t="n"/>
      <c r="I59" s="148" t="n">
        <v>45019</v>
      </c>
      <c r="J59" s="192" t="n">
        <v>76705.59</v>
      </c>
      <c r="K59" s="192" t="n">
        <v>76705.59</v>
      </c>
      <c r="L59" s="62" t="n">
        <v>0</v>
      </c>
    </row>
    <row r="60" customFormat="1" s="44">
      <c r="A60" s="52" t="inlineStr">
        <is>
          <t>Сиверский метизный завод</t>
        </is>
      </c>
      <c r="B60" s="53" t="inlineStr">
        <is>
          <t>Оплата за металлопрокат</t>
        </is>
      </c>
      <c r="C60" s="52" t="inlineStr">
        <is>
          <t>Чернышова Светлана Эдуардовна</t>
        </is>
      </c>
      <c r="D60" s="193" t="n"/>
      <c r="E60" s="194" t="inlineStr">
        <is>
          <t>117/1</t>
        </is>
      </c>
      <c r="F60" s="197" t="n"/>
      <c r="G60" s="57" t="n">
        <v>2863926.68</v>
      </c>
      <c r="H60" s="59" t="n"/>
      <c r="I60" s="148" t="n">
        <v>45019</v>
      </c>
      <c r="J60" s="192" t="n">
        <v>2863926.68</v>
      </c>
      <c r="K60" s="192" t="n">
        <v>2863926.68</v>
      </c>
      <c r="L60" s="62" t="n">
        <v>0</v>
      </c>
    </row>
    <row r="61" customFormat="1" s="44">
      <c r="A61" s="52" t="inlineStr">
        <is>
          <t>Уральский металлопромышленный центр</t>
        </is>
      </c>
      <c r="B61" s="53" t="inlineStr">
        <is>
          <t>Оплата за металлопрокат</t>
        </is>
      </c>
      <c r="C61" s="52" t="inlineStr">
        <is>
          <t>Чернышова Светлана Эдуардовна</t>
        </is>
      </c>
      <c r="D61" s="193" t="n"/>
      <c r="E61" s="194" t="inlineStr">
        <is>
          <t>360Е-22</t>
        </is>
      </c>
      <c r="F61" s="197" t="n"/>
      <c r="G61" s="57" t="n">
        <v>6380756</v>
      </c>
      <c r="H61" s="59" t="n"/>
      <c r="I61" s="148" t="n">
        <v>45019</v>
      </c>
      <c r="J61" s="192" t="n">
        <v>6380756</v>
      </c>
      <c r="K61" s="192" t="n">
        <v>6380756</v>
      </c>
      <c r="L61" s="62" t="n">
        <v>0</v>
      </c>
    </row>
    <row r="62" customFormat="1" s="44">
      <c r="A62" s="52" t="inlineStr">
        <is>
          <t>Филиал АО "ВМЗ" г.Альметьевск</t>
        </is>
      </c>
      <c r="B62" s="53" t="inlineStr">
        <is>
          <t>Оплата за металлопрокат</t>
        </is>
      </c>
      <c r="C62" s="52" t="inlineStr">
        <is>
          <t>Чернышова Светлана Эдуардовна</t>
        </is>
      </c>
      <c r="D62" s="193" t="n"/>
      <c r="E62" s="194" t="inlineStr">
        <is>
          <t>861639</t>
        </is>
      </c>
      <c r="F62" s="197" t="n"/>
      <c r="G62" s="57" t="n">
        <v>8981136.9</v>
      </c>
      <c r="H62" s="59" t="n"/>
      <c r="I62" s="148" t="n">
        <v>45019</v>
      </c>
      <c r="J62" s="192" t="n">
        <v>8981136.9</v>
      </c>
      <c r="K62" s="192" t="n">
        <v>8981136.9</v>
      </c>
      <c r="L62" s="62" t="n">
        <v>0</v>
      </c>
    </row>
    <row r="63" ht="34.8" customFormat="1" customHeight="1" s="44">
      <c r="A63" s="52" t="inlineStr">
        <is>
          <t>Металлсервис-Москва</t>
        </is>
      </c>
      <c r="B63" s="53" t="inlineStr">
        <is>
          <t>Оплата за металлопрокат</t>
        </is>
      </c>
      <c r="C63" s="52" t="inlineStr">
        <is>
          <t>Чернышова Светлана Эдуардовна</t>
        </is>
      </c>
      <c r="D63" s="193" t="n"/>
      <c r="E63" s="194" t="inlineStr">
        <is>
          <t>16Р-115 от 19.01.16 Грачев</t>
        </is>
      </c>
      <c r="F63" s="197" t="n"/>
      <c r="G63" s="57" t="n">
        <v>2000000</v>
      </c>
      <c r="H63" s="59" t="n"/>
      <c r="I63" s="148" t="n">
        <v>45019</v>
      </c>
      <c r="J63" s="192" t="n">
        <v>2000000</v>
      </c>
      <c r="K63" s="192" t="n">
        <v>2000000</v>
      </c>
      <c r="L63" s="62" t="n">
        <v>0</v>
      </c>
    </row>
    <row r="64" customFormat="1" s="44">
      <c r="A64" s="52" t="inlineStr">
        <is>
          <t>АСТ-ЮГ</t>
        </is>
      </c>
      <c r="B64" s="53" t="inlineStr">
        <is>
          <t>Оплата за металлопрокат</t>
        </is>
      </c>
      <c r="C64" s="52" t="inlineStr">
        <is>
          <t>Чернышова Светлана Эдуардовна</t>
        </is>
      </c>
      <c r="D64" s="193" t="n"/>
      <c r="E64" s="194" t="inlineStr">
        <is>
          <t>№154 от 22.03.23</t>
        </is>
      </c>
      <c r="F64" s="197" t="n"/>
      <c r="G64" s="57" t="n">
        <v>1989224.9</v>
      </c>
      <c r="H64" s="59" t="n"/>
      <c r="I64" s="148" t="n">
        <v>45019</v>
      </c>
      <c r="J64" s="192" t="n">
        <v>1989224.9</v>
      </c>
      <c r="K64" s="192" t="n">
        <v>1989224.9</v>
      </c>
      <c r="L64" s="62" t="n">
        <v>0</v>
      </c>
    </row>
    <row r="65" ht="34.8" customFormat="1" customHeight="1" s="44">
      <c r="A65" s="52" t="inlineStr">
        <is>
          <t>Мечел-Сервис КПП 771401001</t>
        </is>
      </c>
      <c r="B65" s="53" t="inlineStr">
        <is>
          <t>Оплата за металлопрокат</t>
        </is>
      </c>
      <c r="C65" s="52" t="inlineStr">
        <is>
          <t>Чернышова Светлана Эдуардовна</t>
        </is>
      </c>
      <c r="D65" s="193" t="n"/>
      <c r="E65" s="194" t="inlineStr">
        <is>
          <t>330014010053 от 26.02.2014г.</t>
        </is>
      </c>
      <c r="F65" s="197" t="n"/>
      <c r="G65" s="57" t="n">
        <v>1000000</v>
      </c>
      <c r="H65" s="59" t="n"/>
      <c r="I65" s="148" t="n">
        <v>45019</v>
      </c>
      <c r="J65" s="192" t="n">
        <v>1000000</v>
      </c>
      <c r="K65" s="192" t="n">
        <v>1000000</v>
      </c>
      <c r="L65" s="62" t="n">
        <v>0</v>
      </c>
    </row>
    <row r="66" customFormat="1" s="44">
      <c r="A66" s="52" t="inlineStr">
        <is>
          <t>МЕТАЛЛОТОРГ КПП 997350001</t>
        </is>
      </c>
      <c r="B66" s="53" t="inlineStr">
        <is>
          <t>Оплата за металлопрокат</t>
        </is>
      </c>
      <c r="C66" s="52" t="inlineStr">
        <is>
          <t>Чернышова Светлана Эдуардовна</t>
        </is>
      </c>
      <c r="D66" s="193" t="n"/>
      <c r="E66" s="194" t="inlineStr">
        <is>
          <t>54 от 27.03.19</t>
        </is>
      </c>
      <c r="F66" s="197" t="n"/>
      <c r="G66" s="57" t="n">
        <v>2225895.8</v>
      </c>
      <c r="H66" s="59" t="n"/>
      <c r="I66" s="148" t="n">
        <v>45019</v>
      </c>
      <c r="J66" s="192" t="n">
        <v>2225895.8</v>
      </c>
      <c r="K66" s="192" t="n">
        <v>2225895.8</v>
      </c>
      <c r="L66" s="62" t="n">
        <v>0</v>
      </c>
    </row>
    <row r="67" ht="34.8" customFormat="1" customHeight="1" s="44">
      <c r="A67" s="52" t="inlineStr">
        <is>
          <t>Сталепромышленная компания</t>
        </is>
      </c>
      <c r="B67" s="53" t="inlineStr">
        <is>
          <t>Оплата за металлопрокат</t>
        </is>
      </c>
      <c r="C67" s="52" t="inlineStr">
        <is>
          <t>Чернышова Светлана Эдуардовна</t>
        </is>
      </c>
      <c r="D67" s="193" t="n"/>
      <c r="E67" s="194" t="inlineStr">
        <is>
          <t>Договор №215/2 от 07.12.20</t>
        </is>
      </c>
      <c r="F67" s="197" t="n"/>
      <c r="G67" s="57" t="n">
        <v>1296560</v>
      </c>
      <c r="H67" s="59" t="n"/>
      <c r="I67" s="148" t="n">
        <v>45019</v>
      </c>
      <c r="J67" s="192" t="n">
        <v>1296560</v>
      </c>
      <c r="K67" s="192" t="n">
        <v>1296560</v>
      </c>
      <c r="L67" s="62" t="n">
        <v>0</v>
      </c>
    </row>
    <row r="68" customFormat="1" s="44">
      <c r="A68" s="52" t="inlineStr">
        <is>
          <t>ВМЗ АО</t>
        </is>
      </c>
      <c r="B68" s="53" t="inlineStr">
        <is>
          <t>Оплата за металлопрокат</t>
        </is>
      </c>
      <c r="C68" s="52" t="inlineStr">
        <is>
          <t>Чернышова Светлана Эдуардовна</t>
        </is>
      </c>
      <c r="D68" s="193" t="n"/>
      <c r="E68" s="194" t="inlineStr">
        <is>
          <t>7851117</t>
        </is>
      </c>
      <c r="F68" s="197" t="n"/>
      <c r="G68" s="57" t="n">
        <v>13469326.05</v>
      </c>
      <c r="H68" s="59" t="n"/>
      <c r="I68" s="59" t="n">
        <v>45020</v>
      </c>
      <c r="J68" s="191" t="n">
        <v>13469326.05</v>
      </c>
      <c r="K68" s="191" t="n"/>
      <c r="L68" s="62" t="n">
        <v>13469326.05</v>
      </c>
    </row>
    <row r="69" customFormat="1" s="44">
      <c r="A69" s="52" t="inlineStr">
        <is>
          <t>ЗТЗ</t>
        </is>
      </c>
      <c r="B69" s="53" t="inlineStr">
        <is>
          <t>Оплата за металлопрокат</t>
        </is>
      </c>
      <c r="C69" s="52" t="inlineStr">
        <is>
          <t>Чернышова Светлана Эдуардовна</t>
        </is>
      </c>
      <c r="D69" s="193" t="n"/>
      <c r="E69" s="194" t="inlineStr">
        <is>
          <t>П-11/17</t>
        </is>
      </c>
      <c r="F69" s="197" t="n"/>
      <c r="G69" s="57" t="n">
        <v>3022872</v>
      </c>
      <c r="H69" s="59" t="n"/>
      <c r="I69" s="59" t="n">
        <v>45020</v>
      </c>
      <c r="J69" s="191" t="n">
        <v>3022872</v>
      </c>
      <c r="K69" s="191" t="n"/>
      <c r="L69" s="62" t="n">
        <v>3022872</v>
      </c>
    </row>
    <row r="70" customFormat="1" s="44">
      <c r="A70" s="52" t="inlineStr">
        <is>
          <t>КМК "ТЭМПО"</t>
        </is>
      </c>
      <c r="B70" s="53" t="inlineStr">
        <is>
          <t>Оплата за металлопрокат</t>
        </is>
      </c>
      <c r="C70" s="52" t="inlineStr">
        <is>
          <t>Чернышова Светлана Эдуардовна</t>
        </is>
      </c>
      <c r="D70" s="193" t="n"/>
      <c r="E70" s="194" t="inlineStr">
        <is>
          <t>О11/17041</t>
        </is>
      </c>
      <c r="F70" s="197" t="n"/>
      <c r="G70" s="57" t="n">
        <v>50000000</v>
      </c>
      <c r="H70" s="59" t="n"/>
      <c r="I70" s="59" t="n">
        <v>45020</v>
      </c>
      <c r="J70" s="191" t="n">
        <v>50000000</v>
      </c>
      <c r="K70" s="191" t="n"/>
      <c r="L70" s="62" t="n">
        <v>50000000</v>
      </c>
    </row>
    <row r="71" customFormat="1" s="44">
      <c r="A71" s="52" t="inlineStr">
        <is>
          <t>Уральский металлопромышленный центр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193" t="n"/>
      <c r="E71" s="194" t="inlineStr">
        <is>
          <t>360Е-22</t>
        </is>
      </c>
      <c r="F71" s="197" t="n"/>
      <c r="G71" s="57" t="n">
        <v>6185430</v>
      </c>
      <c r="H71" s="59" t="n"/>
      <c r="I71" s="59" t="n">
        <v>45020</v>
      </c>
      <c r="J71" s="191" t="n">
        <v>6185430</v>
      </c>
      <c r="K71" s="191" t="n"/>
      <c r="L71" s="62" t="n">
        <v>6185430</v>
      </c>
    </row>
    <row r="72" customFormat="1" s="44">
      <c r="A72" s="52" t="inlineStr">
        <is>
          <t>Антикор Полимер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193" t="n"/>
      <c r="E72" s="194" t="inlineStr">
        <is>
          <t>041</t>
        </is>
      </c>
      <c r="F72" s="197" t="n"/>
      <c r="G72" s="57" t="n">
        <v>227400</v>
      </c>
      <c r="H72" s="59" t="n"/>
      <c r="I72" s="59" t="n">
        <v>45021</v>
      </c>
      <c r="J72" s="191" t="n">
        <v>227400</v>
      </c>
      <c r="K72" s="191" t="n"/>
      <c r="L72" s="62" t="n">
        <v>227400</v>
      </c>
    </row>
    <row r="73" customFormat="1" s="44">
      <c r="A73" s="52" t="inlineStr">
        <is>
          <t>ВМЗ АО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193" t="n"/>
      <c r="E73" s="194" t="inlineStr">
        <is>
          <t>7851117</t>
        </is>
      </c>
      <c r="F73" s="197" t="n"/>
      <c r="G73" s="57" t="n">
        <v>4255790.32</v>
      </c>
      <c r="H73" s="59" t="n"/>
      <c r="I73" s="59" t="n">
        <v>45021</v>
      </c>
      <c r="J73" s="191" t="n">
        <v>4255790.32</v>
      </c>
      <c r="K73" s="191" t="n"/>
      <c r="L73" s="62" t="n">
        <v>4255790.32</v>
      </c>
    </row>
    <row r="74" customFormat="1" s="44">
      <c r="A74" s="52" t="inlineStr">
        <is>
          <t>Уральский металлопромышленный центр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193" t="n"/>
      <c r="E74" s="194" t="inlineStr">
        <is>
          <t>360Е-22</t>
        </is>
      </c>
      <c r="F74" s="197" t="n"/>
      <c r="G74" s="57" t="n">
        <v>5770650</v>
      </c>
      <c r="H74" s="59" t="n"/>
      <c r="I74" s="59" t="n">
        <v>45021</v>
      </c>
      <c r="J74" s="191" t="n">
        <v>5770650</v>
      </c>
      <c r="K74" s="191" t="n"/>
      <c r="L74" s="62" t="n">
        <v>5770650</v>
      </c>
    </row>
    <row r="75" ht="61.2" customFormat="1" customHeight="1" s="44">
      <c r="A75" s="52" t="inlineStr">
        <is>
          <t>ООО "СБЕРБАНК ФАКТОРИНГ"</t>
        </is>
      </c>
      <c r="B75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75" s="52" t="inlineStr">
        <is>
          <t>Чернышова Светлана Эдуардовна</t>
        </is>
      </c>
      <c r="D75" s="193" t="n"/>
      <c r="E75" s="194" t="inlineStr">
        <is>
          <t>Договор 643/00186217-62280 от 15.12.2015</t>
        </is>
      </c>
      <c r="F75" s="197" t="n"/>
      <c r="G75" s="57" t="n">
        <v>361889.89</v>
      </c>
      <c r="H75" s="59" t="n"/>
      <c r="I75" s="59" t="n">
        <v>45022</v>
      </c>
      <c r="J75" s="191" t="n">
        <v>361889.89</v>
      </c>
      <c r="K75" s="191" t="n"/>
      <c r="L75" s="62" t="n">
        <v>361889.89</v>
      </c>
    </row>
    <row r="76" ht="61.2" customFormat="1" customHeight="1" s="44">
      <c r="A76" s="52" t="inlineStr">
        <is>
          <t>ООО "СБЕРБАНК ФАКТОРИНГ"</t>
        </is>
      </c>
      <c r="B76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76" s="52" t="inlineStr">
        <is>
          <t>Чернышова Светлана Эдуардовна</t>
        </is>
      </c>
      <c r="D76" s="193" t="n"/>
      <c r="E76" s="194" t="inlineStr">
        <is>
          <t>Договор 643/00186217-62280 от 15.12.2015</t>
        </is>
      </c>
      <c r="F76" s="197" t="n"/>
      <c r="G76" s="57" t="n">
        <v>2357378.62</v>
      </c>
      <c r="H76" s="59" t="n"/>
      <c r="I76" s="59" t="n">
        <v>45022</v>
      </c>
      <c r="J76" s="191" t="n">
        <v>2357378.62</v>
      </c>
      <c r="K76" s="191" t="n"/>
      <c r="L76" s="62" t="n">
        <v>2357378.62</v>
      </c>
    </row>
    <row r="77" customFormat="1" s="44">
      <c r="A77" s="52" t="inlineStr">
        <is>
          <t>ВМЗ АО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193" t="n"/>
      <c r="E77" s="194" t="inlineStr">
        <is>
          <t>7851117</t>
        </is>
      </c>
      <c r="F77" s="197" t="n"/>
      <c r="G77" s="57" t="n">
        <v>10962552.57</v>
      </c>
      <c r="H77" s="59" t="n"/>
      <c r="I77" s="59" t="n">
        <v>45022</v>
      </c>
      <c r="J77" s="191" t="n">
        <v>10962552.57</v>
      </c>
      <c r="K77" s="191" t="n"/>
      <c r="L77" s="62" t="n">
        <v>10962552.57</v>
      </c>
    </row>
    <row r="78" customFormat="1" s="44">
      <c r="A78" s="52" t="inlineStr">
        <is>
          <t>ТД ТМК АО</t>
        </is>
      </c>
      <c r="B78" s="53" t="inlineStr">
        <is>
          <t>Оплата за металлопрокат</t>
        </is>
      </c>
      <c r="C78" s="52" t="inlineStr">
        <is>
          <t>Чернышова Светлана Эдуардовна</t>
        </is>
      </c>
      <c r="D78" s="193" t="n"/>
      <c r="E78" s="194" t="inlineStr">
        <is>
          <t>1069</t>
        </is>
      </c>
      <c r="F78" s="197" t="n"/>
      <c r="G78" s="57" t="n">
        <v>12432249.42</v>
      </c>
      <c r="H78" s="59" t="n"/>
      <c r="I78" s="59" t="n">
        <v>45022</v>
      </c>
      <c r="J78" s="57" t="n">
        <v>12432249.42</v>
      </c>
      <c r="K78" s="191" t="n"/>
      <c r="L78" s="62" t="n">
        <v>12432249.42</v>
      </c>
    </row>
    <row r="79" customFormat="1" s="44">
      <c r="A79" s="52" t="inlineStr">
        <is>
          <t>Филиал АО "ВМЗ" г.Альметьевск</t>
        </is>
      </c>
      <c r="B79" s="53" t="inlineStr">
        <is>
          <t>Оплата за металлопрокат</t>
        </is>
      </c>
      <c r="C79" s="52" t="inlineStr">
        <is>
          <t>Чернышова Светлана Эдуардовна</t>
        </is>
      </c>
      <c r="D79" s="193" t="n"/>
      <c r="E79" s="194" t="inlineStr">
        <is>
          <t>861639</t>
        </is>
      </c>
      <c r="F79" s="197" t="n"/>
      <c r="G79" s="57" t="n">
        <v>925126.5</v>
      </c>
      <c r="H79" s="59" t="n"/>
      <c r="I79" s="59" t="n">
        <v>45022</v>
      </c>
      <c r="J79" s="191" t="n">
        <v>925126.5</v>
      </c>
      <c r="K79" s="191" t="n"/>
      <c r="L79" s="62" t="n">
        <v>925126.5</v>
      </c>
    </row>
    <row r="80" customFormat="1" s="44">
      <c r="A80" s="52" t="inlineStr">
        <is>
          <t>ВМЗ АО</t>
        </is>
      </c>
      <c r="B80" s="53" t="inlineStr">
        <is>
          <t>Оплата за металлопрокат</t>
        </is>
      </c>
      <c r="C80" s="52" t="inlineStr">
        <is>
          <t>Чернышова Светлана Эдуардовна</t>
        </is>
      </c>
      <c r="D80" s="193" t="n"/>
      <c r="E80" s="194" t="inlineStr">
        <is>
          <t>7851117</t>
        </is>
      </c>
      <c r="F80" s="197" t="n"/>
      <c r="G80" s="57" t="n">
        <v>5149554.48</v>
      </c>
      <c r="H80" s="59" t="n"/>
      <c r="I80" s="59" t="n">
        <v>45023</v>
      </c>
      <c r="J80" s="191" t="n">
        <v>5149554.48</v>
      </c>
      <c r="K80" s="191" t="n"/>
      <c r="L80" s="62" t="n">
        <v>5149554.48</v>
      </c>
    </row>
    <row r="81" customFormat="1" s="44">
      <c r="A81" s="52" t="inlineStr">
        <is>
          <t>ЗТЗ</t>
        </is>
      </c>
      <c r="B81" s="53" t="inlineStr">
        <is>
          <t>Оплата за металлопрокат</t>
        </is>
      </c>
      <c r="C81" s="52" t="inlineStr">
        <is>
          <t>Чернышова Светлана Эдуардовна</t>
        </is>
      </c>
      <c r="D81" s="193" t="n"/>
      <c r="E81" s="194" t="inlineStr">
        <is>
          <t>П-11/17</t>
        </is>
      </c>
      <c r="F81" s="197" t="n"/>
      <c r="G81" s="57" t="n">
        <v>1344972</v>
      </c>
      <c r="H81" s="59" t="n"/>
      <c r="I81" s="59" t="n">
        <v>45023</v>
      </c>
      <c r="J81" s="191" t="n">
        <v>1344972</v>
      </c>
      <c r="K81" s="191" t="n"/>
      <c r="L81" s="62" t="n">
        <v>1344972</v>
      </c>
    </row>
    <row r="82" customFormat="1" s="44">
      <c r="A82" s="52" t="inlineStr">
        <is>
          <t>Лидер-М МСК</t>
        </is>
      </c>
      <c r="B82" s="53" t="inlineStr">
        <is>
          <t>Оплата за металлопрокат</t>
        </is>
      </c>
      <c r="C82" s="52" t="inlineStr">
        <is>
          <t>Чернышова Светлана Эдуардовна</t>
        </is>
      </c>
      <c r="D82" s="193" t="n"/>
      <c r="E82" s="194" t="inlineStr">
        <is>
          <t>296-10/13</t>
        </is>
      </c>
      <c r="F82" s="197" t="n"/>
      <c r="G82" s="57" t="n">
        <v>671792</v>
      </c>
      <c r="H82" s="59" t="n"/>
      <c r="I82" s="59" t="n">
        <v>45023</v>
      </c>
      <c r="J82" s="191" t="n">
        <v>671792</v>
      </c>
      <c r="K82" s="191" t="n"/>
      <c r="L82" s="62" t="n">
        <v>671792</v>
      </c>
    </row>
    <row r="83" customFormat="1" s="44">
      <c r="A83" s="52" t="inlineStr">
        <is>
          <t>Уральский металлопромышленный центр</t>
        </is>
      </c>
      <c r="B83" s="53" t="inlineStr">
        <is>
          <t>Оплата за металлопрокат</t>
        </is>
      </c>
      <c r="C83" s="52" t="inlineStr">
        <is>
          <t>Чернышова Светлана Эдуардовна</t>
        </is>
      </c>
      <c r="D83" s="193" t="n"/>
      <c r="E83" s="194" t="inlineStr">
        <is>
          <t>360Е-22</t>
        </is>
      </c>
      <c r="F83" s="197" t="n"/>
      <c r="G83" s="57" t="n">
        <v>7172347</v>
      </c>
      <c r="H83" s="59" t="n"/>
      <c r="I83" s="59" t="n">
        <v>45023</v>
      </c>
      <c r="J83" s="191" t="n">
        <v>7172347</v>
      </c>
      <c r="K83" s="191" t="n"/>
      <c r="L83" s="62" t="n">
        <v>7172347</v>
      </c>
    </row>
    <row r="84" customFormat="1" s="44">
      <c r="A84" s="52" t="inlineStr">
        <is>
          <t>ТД ТМК АО</t>
        </is>
      </c>
      <c r="B84" s="53" t="inlineStr">
        <is>
          <t>Оплата за металлопрокат</t>
        </is>
      </c>
      <c r="C84" s="52" t="inlineStr">
        <is>
          <t>Чернышова Светлана Эдуардовна</t>
        </is>
      </c>
      <c r="D84" s="193" t="n"/>
      <c r="E84" s="194" t="inlineStr">
        <is>
          <t>1069</t>
        </is>
      </c>
      <c r="F84" s="197" t="n"/>
      <c r="G84" s="57" t="n">
        <v>2340155.48</v>
      </c>
      <c r="H84" s="59" t="n"/>
      <c r="I84" s="59" t="n">
        <v>45023</v>
      </c>
      <c r="J84" s="191" t="n">
        <v>2340155.48</v>
      </c>
      <c r="K84" s="191" t="n"/>
      <c r="L84" s="62" t="n">
        <v>2340155.48</v>
      </c>
    </row>
    <row r="85" customFormat="1" s="44">
      <c r="A85" s="86" t="inlineStr">
        <is>
          <t>Филиал АО "ВМЗ" г.Альметьевск</t>
        </is>
      </c>
      <c r="B85" s="53" t="inlineStr">
        <is>
          <t>Оплата за металлопрокат</t>
        </is>
      </c>
      <c r="C85" s="52" t="inlineStr">
        <is>
          <t>Чернышова Светлана Эдуардовна</t>
        </is>
      </c>
      <c r="D85" s="193" t="n"/>
      <c r="E85" s="194" t="inlineStr">
        <is>
          <t>861639</t>
        </is>
      </c>
      <c r="F85" s="197" t="n"/>
      <c r="G85" s="61" t="n">
        <v>2710123.52</v>
      </c>
      <c r="H85" s="59" t="n"/>
      <c r="I85" s="59" t="n">
        <v>45023</v>
      </c>
      <c r="J85" s="191" t="n">
        <v>2710123.52</v>
      </c>
      <c r="K85" s="191" t="n"/>
      <c r="L85" s="62" t="n">
        <v>2710123.52</v>
      </c>
    </row>
    <row r="86" ht="61.2" customFormat="1" customHeight="1" s="44">
      <c r="A86" s="86" t="inlineStr">
        <is>
          <t>ООО "СБЕРБАНК ФАКТОРИНГ"</t>
        </is>
      </c>
      <c r="B86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86" s="52" t="inlineStr">
        <is>
          <t>Чернышова Светлана Эдуардовна</t>
        </is>
      </c>
      <c r="D86" s="193" t="n"/>
      <c r="E86" s="194" t="inlineStr">
        <is>
          <t>Договор 643/00186217-62280 от 15.12.2015</t>
        </is>
      </c>
      <c r="F86" s="197" t="n"/>
      <c r="G86" s="61" t="n">
        <v>612732.6</v>
      </c>
      <c r="H86" s="59" t="n"/>
      <c r="I86" s="59" t="n">
        <v>45026</v>
      </c>
      <c r="J86" s="191" t="n">
        <v>612732.6</v>
      </c>
      <c r="K86" s="191" t="n"/>
      <c r="L86" s="62" t="n">
        <v>612732.6</v>
      </c>
    </row>
    <row r="87" ht="61.2" customFormat="1" customHeight="1" s="44">
      <c r="A87" s="86" t="inlineStr">
        <is>
          <t>ООО "СБЕРБАНК ФАКТОРИНГ"</t>
        </is>
      </c>
      <c r="B87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87" s="52" t="inlineStr">
        <is>
          <t>Чернышова Светлана Эдуардовна</t>
        </is>
      </c>
      <c r="D87" s="193" t="n"/>
      <c r="E87" s="194" t="inlineStr">
        <is>
          <t>Договор 643/00186217-62280 от 15.12.2015</t>
        </is>
      </c>
      <c r="F87" s="197" t="n"/>
      <c r="G87" s="61" t="n">
        <v>1779157.8</v>
      </c>
      <c r="H87" s="59" t="n"/>
      <c r="I87" s="59" t="n">
        <v>45026</v>
      </c>
      <c r="J87" s="191" t="n">
        <v>1779157.8</v>
      </c>
      <c r="K87" s="191" t="n"/>
      <c r="L87" s="62" t="n">
        <v>1779157.8</v>
      </c>
    </row>
    <row r="88" ht="61.2" customFormat="1" customHeight="1" s="44">
      <c r="A88" s="86" t="inlineStr">
        <is>
          <t>ООО "СБЕРБАНК ФАКТОРИНГ"</t>
        </is>
      </c>
      <c r="B88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88" s="52" t="inlineStr">
        <is>
          <t>Чернышова Светлана Эдуардовна</t>
        </is>
      </c>
      <c r="D88" s="193" t="n"/>
      <c r="E88" s="194" t="inlineStr">
        <is>
          <t>Договор 643/00186217-62280 от 15.12.2015</t>
        </is>
      </c>
      <c r="F88" s="197" t="n"/>
      <c r="G88" s="61" t="n">
        <v>3088807.2</v>
      </c>
      <c r="H88" s="59" t="n"/>
      <c r="I88" s="59" t="n">
        <v>45026</v>
      </c>
      <c r="J88" s="191" t="n">
        <v>3088807.2</v>
      </c>
      <c r="K88" s="191" t="n"/>
      <c r="L88" s="62" t="n">
        <v>3088807.2</v>
      </c>
    </row>
    <row r="89" ht="61.2" customFormat="1" customHeight="1" s="44">
      <c r="A89" s="86" t="inlineStr">
        <is>
          <t>ООО "СБЕРБАНК ФАКТОРИНГ"</t>
        </is>
      </c>
      <c r="B89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89" s="52" t="inlineStr">
        <is>
          <t>Чернышова Светлана Эдуардовна</t>
        </is>
      </c>
      <c r="D89" s="193" t="n"/>
      <c r="E89" s="194" t="inlineStr">
        <is>
          <t>Договор 643/00186217-62280 от 15.12.2015</t>
        </is>
      </c>
      <c r="F89" s="197" t="n"/>
      <c r="G89" s="61" t="n">
        <v>1212973.2</v>
      </c>
      <c r="H89" s="59" t="n"/>
      <c r="I89" s="59" t="n">
        <v>45026</v>
      </c>
      <c r="J89" s="191" t="n">
        <v>1212973.2</v>
      </c>
      <c r="K89" s="191" t="n"/>
      <c r="L89" s="62" t="n">
        <v>1212973.2</v>
      </c>
    </row>
    <row r="90" ht="61.2" customFormat="1" customHeight="1" s="44">
      <c r="A90" s="86" t="inlineStr">
        <is>
          <t>ООО "СБЕРБАНК ФАКТОРИНГ"</t>
        </is>
      </c>
      <c r="B90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90" s="52" t="inlineStr">
        <is>
          <t>Чернышова Светлана Эдуардовна</t>
        </is>
      </c>
      <c r="D90" s="193" t="n"/>
      <c r="E90" s="194" t="inlineStr">
        <is>
          <t>Договор 643/00186217-62280 от 15.12.2015</t>
        </is>
      </c>
      <c r="F90" s="197" t="n"/>
      <c r="G90" s="61" t="n">
        <v>4779448.35</v>
      </c>
      <c r="H90" s="59" t="n"/>
      <c r="I90" s="59" t="n">
        <v>45026</v>
      </c>
      <c r="J90" s="191" t="n">
        <v>4779448.35</v>
      </c>
      <c r="K90" s="191" t="n"/>
      <c r="L90" s="62" t="n">
        <v>4779448.35</v>
      </c>
    </row>
    <row r="91" ht="61.2" customFormat="1" customHeight="1" s="44">
      <c r="A91" s="86" t="inlineStr">
        <is>
          <t>ООО "СБЕРБАНК ФАКТОРИНГ"</t>
        </is>
      </c>
      <c r="B91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91" s="52" t="inlineStr">
        <is>
          <t>Чернышова Светлана Эдуардовна</t>
        </is>
      </c>
      <c r="D91" s="193" t="n"/>
      <c r="E91" s="194" t="inlineStr">
        <is>
          <t>Договор 643/00186217-62280 от 15.12.2015</t>
        </is>
      </c>
      <c r="F91" s="197" t="n"/>
      <c r="G91" s="61" t="n">
        <v>12184961.66</v>
      </c>
      <c r="H91" s="59" t="n"/>
      <c r="I91" s="59" t="n">
        <v>45026</v>
      </c>
      <c r="J91" s="191" t="n">
        <v>12184961.66</v>
      </c>
      <c r="K91" s="191" t="n"/>
      <c r="L91" s="62" t="n">
        <v>12184961.66</v>
      </c>
    </row>
    <row r="92" ht="61.2" customFormat="1" customHeight="1" s="44">
      <c r="A92" s="86" t="inlineStr">
        <is>
          <t>ООО "СБЕРБАНК ФАКТОРИНГ"</t>
        </is>
      </c>
      <c r="B92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92" s="52" t="inlineStr">
        <is>
          <t>Чернышова Светлана Эдуардовна</t>
        </is>
      </c>
      <c r="D92" s="193" t="n"/>
      <c r="E92" s="194" t="inlineStr">
        <is>
          <t>Договор 643/00186217-62280 от 15.12.2015</t>
        </is>
      </c>
      <c r="F92" s="197" t="n"/>
      <c r="G92" s="61" t="n">
        <v>8189960.95</v>
      </c>
      <c r="H92" s="59" t="n"/>
      <c r="I92" s="59" t="n">
        <v>45026</v>
      </c>
      <c r="J92" s="191" t="n">
        <v>8189960.95</v>
      </c>
      <c r="K92" s="191" t="n"/>
      <c r="L92" s="62" t="n">
        <v>8189960.95</v>
      </c>
    </row>
    <row r="93" ht="61.2" customFormat="1" customHeight="1" s="44">
      <c r="A93" s="86" t="inlineStr">
        <is>
          <t>ООО "СБЕРБАНК ФАКТОРИНГ"</t>
        </is>
      </c>
      <c r="B93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93" s="52" t="inlineStr">
        <is>
          <t>Чернышова Светлана Эдуардовна</t>
        </is>
      </c>
      <c r="D93" s="193" t="n"/>
      <c r="E93" s="194" t="inlineStr">
        <is>
          <t>Договор 643/00186217-62280 от 15.12.2015</t>
        </is>
      </c>
      <c r="F93" s="197" t="n"/>
      <c r="G93" s="61" t="n">
        <v>12087895.74</v>
      </c>
      <c r="H93" s="59" t="n"/>
      <c r="I93" s="59" t="n">
        <v>45027</v>
      </c>
      <c r="J93" s="191" t="n">
        <v>12087895.74</v>
      </c>
      <c r="K93" s="191" t="n"/>
      <c r="L93" s="62" t="n">
        <v>12087895.74</v>
      </c>
    </row>
    <row r="94" ht="61.2" customFormat="1" customHeight="1" s="44">
      <c r="A94" s="86" t="inlineStr">
        <is>
          <t>ООО "СБЕРБАНК ФАКТОРИНГ"</t>
        </is>
      </c>
      <c r="B94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94" s="52" t="inlineStr">
        <is>
          <t>Чернышова Светлана Эдуардовна</t>
        </is>
      </c>
      <c r="D94" s="193" t="n"/>
      <c r="E94" s="194" t="inlineStr">
        <is>
          <t>Договор 643/00186217-62280 от 15.12.2015</t>
        </is>
      </c>
      <c r="F94" s="197" t="n"/>
      <c r="G94" s="61" t="n">
        <v>8505625.640000001</v>
      </c>
      <c r="H94" s="59" t="n"/>
      <c r="I94" s="59" t="n">
        <v>45027</v>
      </c>
      <c r="J94" s="191" t="n">
        <v>8505625.640000001</v>
      </c>
      <c r="K94" s="191" t="n"/>
      <c r="L94" s="62" t="n">
        <v>8505625.640000001</v>
      </c>
    </row>
    <row r="95" customFormat="1" s="44">
      <c r="A95" s="86" t="inlineStr">
        <is>
          <t>Антикор Полимер</t>
        </is>
      </c>
      <c r="B95" s="53" t="inlineStr">
        <is>
          <t>Оплата за металлопрокат</t>
        </is>
      </c>
      <c r="C95" s="52" t="inlineStr">
        <is>
          <t>Чернышова Светлана Эдуардовна</t>
        </is>
      </c>
      <c r="D95" s="193" t="n"/>
      <c r="E95" s="194" t="inlineStr">
        <is>
          <t>041</t>
        </is>
      </c>
      <c r="F95" s="197" t="n"/>
      <c r="G95" s="61" t="n">
        <v>104742.4</v>
      </c>
      <c r="H95" s="59" t="n"/>
      <c r="I95" s="59" t="n">
        <v>45027</v>
      </c>
      <c r="J95" s="191" t="n">
        <v>104742.4</v>
      </c>
      <c r="K95" s="191" t="n"/>
      <c r="L95" s="62" t="n">
        <v>104742.4</v>
      </c>
    </row>
    <row r="96" customFormat="1" s="44">
      <c r="A96" s="86" t="inlineStr">
        <is>
          <t>Антикор Полимер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193" t="n"/>
      <c r="E96" s="194" t="inlineStr">
        <is>
          <t>190-07-УИ</t>
        </is>
      </c>
      <c r="F96" s="197" t="n"/>
      <c r="G96" s="61" t="n">
        <v>279494.2</v>
      </c>
      <c r="H96" s="59" t="n"/>
      <c r="I96" s="59" t="n">
        <v>45027</v>
      </c>
      <c r="J96" s="191" t="n">
        <v>279494.2</v>
      </c>
      <c r="K96" s="191" t="n"/>
      <c r="L96" s="62" t="n">
        <v>279494.2</v>
      </c>
    </row>
    <row r="97" customFormat="1" s="44">
      <c r="A97" s="86" t="inlineStr">
        <is>
          <t>ВМЗ АО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/>
      <c r="E97" s="194" t="inlineStr">
        <is>
          <t>7851117</t>
        </is>
      </c>
      <c r="F97" s="197" t="n"/>
      <c r="G97" s="61" t="n">
        <v>284542.2</v>
      </c>
      <c r="H97" s="59" t="n"/>
      <c r="I97" s="59" t="n">
        <v>45027</v>
      </c>
      <c r="J97" s="191" t="n">
        <v>284542.2</v>
      </c>
      <c r="K97" s="191" t="n"/>
      <c r="L97" s="62" t="n">
        <v>284542.2</v>
      </c>
    </row>
    <row r="98" customFormat="1" s="44">
      <c r="A98" s="86" t="inlineStr">
        <is>
          <t>ЗТЗ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/>
      <c r="E98" s="194" t="inlineStr">
        <is>
          <t>П-11/17</t>
        </is>
      </c>
      <c r="F98" s="197" t="n"/>
      <c r="G98" s="61" t="n">
        <v>896376</v>
      </c>
      <c r="H98" s="59" t="n"/>
      <c r="I98" s="59" t="n">
        <v>45027</v>
      </c>
      <c r="J98" s="191" t="n">
        <v>896376</v>
      </c>
      <c r="K98" s="191" t="n"/>
      <c r="L98" s="62" t="n">
        <v>896376</v>
      </c>
    </row>
    <row r="99" customFormat="1" s="44">
      <c r="A99" s="86" t="inlineStr">
        <is>
          <t>Антикор Полимер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/>
      <c r="E99" s="194" t="inlineStr">
        <is>
          <t>041</t>
        </is>
      </c>
      <c r="F99" s="197" t="n"/>
      <c r="G99" s="61" t="n">
        <v>1524398.1</v>
      </c>
      <c r="H99" s="59" t="n"/>
      <c r="I99" s="59" t="n">
        <v>45028</v>
      </c>
      <c r="J99" s="191" t="n">
        <v>1524398.1</v>
      </c>
      <c r="K99" s="191" t="n"/>
      <c r="L99" s="62" t="n">
        <v>1524398.1</v>
      </c>
    </row>
    <row r="100" customFormat="1" s="44">
      <c r="A100" s="86" t="inlineStr">
        <is>
          <t>ВМЗ АО</t>
        </is>
      </c>
      <c r="B100" s="53" t="inlineStr">
        <is>
          <t>Оплата за металлопрокат</t>
        </is>
      </c>
      <c r="C100" s="52" t="inlineStr">
        <is>
          <t>Чернышова Светлана Эдуардовна</t>
        </is>
      </c>
      <c r="D100" s="193" t="n"/>
      <c r="E100" s="194" t="inlineStr">
        <is>
          <t>7851117</t>
        </is>
      </c>
      <c r="F100" s="197" t="n"/>
      <c r="G100" s="61" t="n">
        <v>5108976</v>
      </c>
      <c r="H100" s="59" t="n"/>
      <c r="I100" s="59" t="n">
        <v>45028</v>
      </c>
      <c r="J100" s="191" t="n">
        <v>5108976</v>
      </c>
      <c r="K100" s="191" t="n"/>
      <c r="L100" s="62" t="n">
        <v>5108976</v>
      </c>
    </row>
    <row r="101" customFormat="1" s="44">
      <c r="A101" s="86" t="inlineStr">
        <is>
          <t>Лидер-М МСК</t>
        </is>
      </c>
      <c r="B101" s="53" t="inlineStr">
        <is>
          <t>Оплата за металлопрокат</t>
        </is>
      </c>
      <c r="C101" s="52" t="inlineStr">
        <is>
          <t>Чернышова Светлана Эдуардовна</t>
        </is>
      </c>
      <c r="D101" s="193" t="n"/>
      <c r="E101" s="194" t="inlineStr">
        <is>
          <t>296-10/13</t>
        </is>
      </c>
      <c r="F101" s="197" t="n"/>
      <c r="G101" s="61" t="n">
        <v>1333270</v>
      </c>
      <c r="H101" s="59" t="n"/>
      <c r="I101" s="59" t="n">
        <v>45028</v>
      </c>
      <c r="J101" s="191" t="n">
        <v>1333270</v>
      </c>
      <c r="K101" s="191" t="n"/>
      <c r="L101" s="62" t="n">
        <v>1333270</v>
      </c>
    </row>
    <row r="102" customFormat="1" s="44">
      <c r="A102" s="86" t="inlineStr">
        <is>
          <t>Уральский металлопромышленный центр</t>
        </is>
      </c>
      <c r="B102" s="53" t="inlineStr">
        <is>
          <t>Оплата за металлопрокат</t>
        </is>
      </c>
      <c r="C102" s="52" t="inlineStr">
        <is>
          <t>Чернышова Светлана Эдуардовна</t>
        </is>
      </c>
      <c r="D102" s="193" t="n"/>
      <c r="E102" s="194" t="inlineStr">
        <is>
          <t>360Е-22</t>
        </is>
      </c>
      <c r="F102" s="197" t="n"/>
      <c r="G102" s="61" t="n">
        <v>3480245.77</v>
      </c>
      <c r="H102" s="59" t="n"/>
      <c r="I102" s="59" t="n">
        <v>45028</v>
      </c>
      <c r="J102" s="191" t="n">
        <v>3480245.77</v>
      </c>
      <c r="K102" s="191" t="n"/>
      <c r="L102" s="62" t="n">
        <v>3480245.77</v>
      </c>
    </row>
    <row r="103" customFormat="1" s="44">
      <c r="A103" s="86" t="inlineStr">
        <is>
          <t>ВМЗ АО</t>
        </is>
      </c>
      <c r="B103" s="53" t="inlineStr">
        <is>
          <t>Оплата за металлопрокат</t>
        </is>
      </c>
      <c r="C103" s="52" t="inlineStr">
        <is>
          <t>Чернышова Светлана Эдуардовна</t>
        </is>
      </c>
      <c r="D103" s="193" t="n"/>
      <c r="E103" s="194" t="inlineStr">
        <is>
          <t>7851117</t>
        </is>
      </c>
      <c r="F103" s="197" t="n"/>
      <c r="G103" s="61" t="n">
        <v>12724226.62</v>
      </c>
      <c r="H103" s="59" t="n"/>
      <c r="I103" s="59" t="n">
        <v>45029</v>
      </c>
      <c r="J103" s="191" t="n">
        <v>12724226.62</v>
      </c>
      <c r="K103" s="191" t="n"/>
      <c r="L103" s="62" t="n">
        <v>12724226.62</v>
      </c>
    </row>
    <row r="104" customFormat="1" s="44">
      <c r="A104" s="86" t="inlineStr">
        <is>
          <t>ЗТЗ</t>
        </is>
      </c>
      <c r="B104" s="53" t="inlineStr">
        <is>
          <t>Оплата за металлопрокат</t>
        </is>
      </c>
      <c r="C104" s="52" t="inlineStr">
        <is>
          <t>Чернышова Светлана Эдуардовна</t>
        </is>
      </c>
      <c r="D104" s="193" t="n"/>
      <c r="E104" s="194" t="inlineStr">
        <is>
          <t>П-11/17</t>
        </is>
      </c>
      <c r="F104" s="197" t="n"/>
      <c r="G104" s="61" t="n">
        <v>1184220</v>
      </c>
      <c r="H104" s="59" t="n"/>
      <c r="I104" s="59" t="n">
        <v>45029</v>
      </c>
      <c r="J104" s="191" t="n">
        <v>1184220</v>
      </c>
      <c r="K104" s="191" t="n"/>
      <c r="L104" s="62" t="n">
        <v>1184220</v>
      </c>
    </row>
    <row r="105" customFormat="1" s="44">
      <c r="A105" s="86" t="inlineStr">
        <is>
          <t>МК Промстройметалл Трейд</t>
        </is>
      </c>
      <c r="B105" s="53" t="inlineStr">
        <is>
          <t>Оплата за металлопрокат</t>
        </is>
      </c>
      <c r="C105" s="52" t="inlineStr">
        <is>
          <t>Чернышова Светлана Эдуардовна</t>
        </is>
      </c>
      <c r="D105" s="193" t="n"/>
      <c r="E105" s="194" t="inlineStr">
        <is>
          <t>8-Р</t>
        </is>
      </c>
      <c r="F105" s="197" t="n"/>
      <c r="G105" s="61" t="n">
        <v>591622.5</v>
      </c>
      <c r="H105" s="59" t="n"/>
      <c r="I105" s="59" t="n">
        <v>45029</v>
      </c>
      <c r="J105" s="191" t="n">
        <v>591622.5</v>
      </c>
      <c r="K105" s="191" t="n"/>
      <c r="L105" s="62" t="n">
        <v>591622.5</v>
      </c>
    </row>
    <row r="106" customFormat="1" s="44">
      <c r="A106" s="86" t="inlineStr">
        <is>
          <t>Филиал АО "ВМЗ" г.Альметьевск</t>
        </is>
      </c>
      <c r="B106" s="53" t="inlineStr">
        <is>
          <t>Оплата за металлопрокат</t>
        </is>
      </c>
      <c r="C106" s="52" t="inlineStr">
        <is>
          <t>Чернышова Светлана Эдуардовна</t>
        </is>
      </c>
      <c r="D106" s="193" t="n"/>
      <c r="E106" s="194" t="inlineStr">
        <is>
          <t>861639</t>
        </is>
      </c>
      <c r="F106" s="197" t="n"/>
      <c r="G106" s="61" t="n">
        <v>154786.49</v>
      </c>
      <c r="H106" s="59" t="n"/>
      <c r="I106" s="59" t="n">
        <v>45029</v>
      </c>
      <c r="J106" s="191" t="n">
        <v>154786.49</v>
      </c>
      <c r="K106" s="191" t="n"/>
      <c r="L106" s="62" t="n">
        <v>154786.49</v>
      </c>
    </row>
    <row r="107" ht="61.2" customFormat="1" customHeight="1" s="44">
      <c r="A107" s="86" t="inlineStr">
        <is>
          <t>ООО "СБЕРБАНК ФАКТОРИНГ"</t>
        </is>
      </c>
      <c r="B107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07" s="52" t="inlineStr">
        <is>
          <t>Чернышова Светлана Эдуардовна</t>
        </is>
      </c>
      <c r="D107" s="193" t="n"/>
      <c r="E107" s="194" t="inlineStr">
        <is>
          <t>Договор 643/00186217-62280 от 15.12.2015</t>
        </is>
      </c>
      <c r="F107" s="197" t="n"/>
      <c r="G107" s="61" t="n">
        <v>321845.71</v>
      </c>
      <c r="H107" s="59" t="n"/>
      <c r="I107" s="59" t="n">
        <v>45030</v>
      </c>
      <c r="J107" s="191" t="n">
        <v>321845.71</v>
      </c>
      <c r="K107" s="191" t="n"/>
      <c r="L107" s="62" t="n">
        <v>321845.71</v>
      </c>
    </row>
    <row r="108" customFormat="1" s="44">
      <c r="A108" s="86" t="inlineStr">
        <is>
          <t>А ГРУПП 771701001</t>
        </is>
      </c>
      <c r="B108" s="53" t="inlineStr">
        <is>
          <t>Оплата за металлопрокат</t>
        </is>
      </c>
      <c r="C108" s="52" t="inlineStr">
        <is>
          <t>Чернышова Светлана Эдуардовна</t>
        </is>
      </c>
      <c r="D108" s="193" t="n"/>
      <c r="E108" s="194" t="inlineStr">
        <is>
          <t>1/138/3/6248</t>
        </is>
      </c>
      <c r="F108" s="197" t="n"/>
      <c r="G108" s="61" t="n">
        <v>1329935.2</v>
      </c>
      <c r="H108" s="59" t="n"/>
      <c r="I108" s="59" t="n">
        <v>45030</v>
      </c>
      <c r="J108" s="191" t="n">
        <v>1329935.2</v>
      </c>
      <c r="K108" s="191" t="n"/>
      <c r="L108" s="62" t="n">
        <v>1329935.2</v>
      </c>
    </row>
    <row r="109" customFormat="1" s="44">
      <c r="A109" s="86" t="inlineStr">
        <is>
          <t>ВМЗ АО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/>
      <c r="E109" s="194" t="inlineStr">
        <is>
          <t>7851117</t>
        </is>
      </c>
      <c r="F109" s="197" t="n"/>
      <c r="G109" s="61" t="n">
        <v>33163451.94</v>
      </c>
      <c r="H109" s="59" t="n"/>
      <c r="I109" s="59" t="n">
        <v>45030</v>
      </c>
      <c r="J109" s="191" t="n">
        <v>33163451.94</v>
      </c>
      <c r="K109" s="191" t="n"/>
      <c r="L109" s="62" t="n">
        <v>33163451.94</v>
      </c>
    </row>
    <row r="110" customFormat="1" s="44">
      <c r="A110" s="86" t="inlineStr">
        <is>
          <t>ЗТЗ</t>
        </is>
      </c>
      <c r="B110" s="53" t="inlineStr">
        <is>
          <t>Оплата за металлопрокат</t>
        </is>
      </c>
      <c r="C110" s="52" t="inlineStr">
        <is>
          <t>Чернышова Светлана Эдуардовна</t>
        </is>
      </c>
      <c r="D110" s="193" t="n"/>
      <c r="E110" s="194" t="inlineStr">
        <is>
          <t>П-11/17</t>
        </is>
      </c>
      <c r="F110" s="197" t="n"/>
      <c r="G110" s="61" t="n">
        <v>1185852</v>
      </c>
      <c r="H110" s="59" t="n"/>
      <c r="I110" s="59" t="n">
        <v>45030</v>
      </c>
      <c r="J110" s="191" t="n">
        <v>1185852</v>
      </c>
      <c r="K110" s="191" t="n"/>
      <c r="L110" s="62" t="n">
        <v>1185852</v>
      </c>
    </row>
    <row r="111" customFormat="1" s="44">
      <c r="A111" s="86" t="inlineStr">
        <is>
          <t>Лидер-М МСК</t>
        </is>
      </c>
      <c r="B111" s="53" t="inlineStr">
        <is>
          <t>Оплата за металлопрокат</t>
        </is>
      </c>
      <c r="C111" s="52" t="inlineStr">
        <is>
          <t>Чернышова Светлана Эдуардовна</t>
        </is>
      </c>
      <c r="D111" s="193" t="n"/>
      <c r="E111" s="194" t="inlineStr">
        <is>
          <t>296-10/13</t>
        </is>
      </c>
      <c r="F111" s="197" t="n"/>
      <c r="G111" s="61" t="n">
        <v>1382235.75</v>
      </c>
      <c r="H111" s="59" t="n"/>
      <c r="I111" s="59" t="n">
        <v>45030</v>
      </c>
      <c r="J111" s="191" t="n">
        <v>1382235.75</v>
      </c>
      <c r="K111" s="191" t="n"/>
      <c r="L111" s="62" t="n">
        <v>1382235.75</v>
      </c>
    </row>
    <row r="112" customFormat="1" s="44">
      <c r="A112" s="86" t="inlineStr">
        <is>
          <t>Уральский металлопромышленный центр</t>
        </is>
      </c>
      <c r="B112" s="53" t="inlineStr">
        <is>
          <t>Оплата за металлопрокат</t>
        </is>
      </c>
      <c r="C112" s="52" t="inlineStr">
        <is>
          <t>Чернышова Светлана Эдуардовна</t>
        </is>
      </c>
      <c r="D112" s="193" t="n"/>
      <c r="E112" s="194" t="inlineStr">
        <is>
          <t>360Е-22</t>
        </is>
      </c>
      <c r="F112" s="197" t="n"/>
      <c r="G112" s="61" t="n">
        <v>2971680</v>
      </c>
      <c r="H112" s="59" t="n"/>
      <c r="I112" s="59" t="n">
        <v>45030</v>
      </c>
      <c r="J112" s="191" t="n">
        <v>2971680</v>
      </c>
      <c r="K112" s="191" t="n"/>
      <c r="L112" s="62" t="n">
        <v>2971680</v>
      </c>
    </row>
    <row r="113" customFormat="1" s="44">
      <c r="A113" s="86" t="inlineStr">
        <is>
          <t>ТД ТМК АО</t>
        </is>
      </c>
      <c r="B113" s="53" t="inlineStr">
        <is>
          <t>Оплата за металлопрокат</t>
        </is>
      </c>
      <c r="C113" s="52" t="inlineStr">
        <is>
          <t>Чернышова Светлана Эдуардовна</t>
        </is>
      </c>
      <c r="D113" s="193" t="n"/>
      <c r="E113" s="194" t="inlineStr">
        <is>
          <t>1069</t>
        </is>
      </c>
      <c r="F113" s="197" t="n"/>
      <c r="G113" s="61" t="n">
        <v>3616560</v>
      </c>
      <c r="H113" s="59" t="n"/>
      <c r="I113" s="59" t="n">
        <v>45030</v>
      </c>
      <c r="J113" s="191" t="n">
        <v>3616560</v>
      </c>
      <c r="K113" s="191" t="n"/>
      <c r="L113" s="62" t="n">
        <v>3616560</v>
      </c>
    </row>
    <row r="114" customFormat="1" s="44">
      <c r="A114" s="86" t="inlineStr">
        <is>
          <t>Филиал АО "ВМЗ" г.Альметьевск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/>
      <c r="E114" s="194" t="inlineStr">
        <is>
          <t>861639</t>
        </is>
      </c>
      <c r="F114" s="197" t="n"/>
      <c r="G114" s="61" t="n">
        <v>4474760.7</v>
      </c>
      <c r="H114" s="59" t="n"/>
      <c r="I114" s="59" t="n">
        <v>45030</v>
      </c>
      <c r="J114" s="191" t="n">
        <v>4474760.7</v>
      </c>
      <c r="K114" s="191" t="n"/>
      <c r="L114" s="62" t="n">
        <v>4474760.7</v>
      </c>
    </row>
    <row r="115" ht="61.2" customFormat="1" customHeight="1" s="44">
      <c r="A115" s="86" t="inlineStr">
        <is>
          <t>ООО "СБЕРБАНК ФАКТОРИНГ"</t>
        </is>
      </c>
      <c r="B115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15" s="52" t="inlineStr">
        <is>
          <t>Чернышова Светлана Эдуардовна</t>
        </is>
      </c>
      <c r="D115" s="193" t="n"/>
      <c r="E115" s="194" t="inlineStr">
        <is>
          <t>Договор 643/00186217-62280 от 15.12.2015</t>
        </is>
      </c>
      <c r="F115" s="197" t="n"/>
      <c r="G115" s="61" t="n">
        <v>825056.23</v>
      </c>
      <c r="H115" s="59" t="n"/>
      <c r="I115" s="59" t="n">
        <v>45033</v>
      </c>
      <c r="J115" s="191" t="n">
        <v>825056.23</v>
      </c>
      <c r="K115" s="191" t="n"/>
      <c r="L115" s="62" t="n">
        <v>825056.23</v>
      </c>
    </row>
    <row r="116" ht="61.2" customFormat="1" customHeight="1" s="44">
      <c r="A116" s="86" t="inlineStr">
        <is>
          <t>ООО "СБЕРБАНК ФАКТОРИНГ"</t>
        </is>
      </c>
      <c r="B116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16" s="52" t="inlineStr">
        <is>
          <t>Чернышова Светлана Эдуардовна</t>
        </is>
      </c>
      <c r="D116" s="193" t="n"/>
      <c r="E116" s="194" t="inlineStr">
        <is>
          <t>Договор 643/00186217-62280 от 15.12.2015</t>
        </is>
      </c>
      <c r="F116" s="197" t="n"/>
      <c r="G116" s="61" t="n">
        <v>4063199.26</v>
      </c>
      <c r="H116" s="59" t="n"/>
      <c r="I116" s="59" t="n">
        <v>45033</v>
      </c>
      <c r="J116" s="191" t="n">
        <v>4063199.26</v>
      </c>
      <c r="K116" s="191" t="n"/>
      <c r="L116" s="62" t="n">
        <v>4063199.26</v>
      </c>
    </row>
    <row r="117" ht="61.2" customFormat="1" customHeight="1" s="44">
      <c r="A117" s="86" t="inlineStr">
        <is>
          <t>ООО "СБЕРБАНК ФАКТОРИНГ"</t>
        </is>
      </c>
      <c r="B117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17" s="52" t="inlineStr">
        <is>
          <t>Чернышова Светлана Эдуардовна</t>
        </is>
      </c>
      <c r="D117" s="193" t="n"/>
      <c r="E117" s="194" t="inlineStr">
        <is>
          <t>Договор 643/00186217-62280 от 15.12.2015</t>
        </is>
      </c>
      <c r="F117" s="197" t="n"/>
      <c r="G117" s="61" t="n">
        <v>20386699.74</v>
      </c>
      <c r="H117" s="59" t="n"/>
      <c r="I117" s="59" t="n">
        <v>45033</v>
      </c>
      <c r="J117" s="191" t="n">
        <v>20386699.74</v>
      </c>
      <c r="K117" s="191" t="n"/>
      <c r="L117" s="62" t="n">
        <v>20386699.74</v>
      </c>
    </row>
    <row r="118" customFormat="1" s="44">
      <c r="A118" s="86" t="inlineStr">
        <is>
          <t>ЗТЗ</t>
        </is>
      </c>
      <c r="B118" s="53" t="inlineStr">
        <is>
          <t>Оплата за металлопрокат</t>
        </is>
      </c>
      <c r="C118" s="52" t="inlineStr">
        <is>
          <t>Чернышова Светлана Эдуардовна</t>
        </is>
      </c>
      <c r="D118" s="193" t="n"/>
      <c r="E118" s="194" t="inlineStr">
        <is>
          <t>П-11/17</t>
        </is>
      </c>
      <c r="F118" s="197" t="n"/>
      <c r="G118" s="61" t="n">
        <v>1932390</v>
      </c>
      <c r="H118" s="59" t="n"/>
      <c r="I118" s="59" t="n">
        <v>45033</v>
      </c>
      <c r="J118" s="191" t="n">
        <v>1932390</v>
      </c>
      <c r="K118" s="191" t="n"/>
      <c r="L118" s="62" t="n">
        <v>1932390</v>
      </c>
    </row>
    <row r="119" customFormat="1" s="44">
      <c r="A119" s="86" t="inlineStr">
        <is>
          <t>ЗТЗ</t>
        </is>
      </c>
      <c r="B119" s="53" t="inlineStr">
        <is>
          <t>Оплата за металлопрокат</t>
        </is>
      </c>
      <c r="C119" s="52" t="inlineStr">
        <is>
          <t>Чернышова Светлана Эдуардовна</t>
        </is>
      </c>
      <c r="D119" s="193" t="n"/>
      <c r="E119" s="194" t="inlineStr">
        <is>
          <t>П-11/17</t>
        </is>
      </c>
      <c r="F119" s="197" t="n"/>
      <c r="G119" s="61" t="n">
        <v>1182894</v>
      </c>
      <c r="H119" s="59" t="n"/>
      <c r="I119" s="59" t="n">
        <v>45034</v>
      </c>
      <c r="J119" s="191" t="n">
        <v>1182894</v>
      </c>
      <c r="K119" s="191" t="n"/>
      <c r="L119" s="62" t="n">
        <v>1182894</v>
      </c>
    </row>
    <row r="120" customFormat="1" s="44">
      <c r="A120" s="86" t="inlineStr">
        <is>
          <t>МК Промстройметалл Трейд</t>
        </is>
      </c>
      <c r="B120" s="53" t="inlineStr">
        <is>
          <t>Оплата за металлопрокат</t>
        </is>
      </c>
      <c r="C120" s="52" t="inlineStr">
        <is>
          <t>Чернышова Светлана Эдуардовна</t>
        </is>
      </c>
      <c r="D120" s="193" t="n"/>
      <c r="E120" s="194" t="inlineStr">
        <is>
          <t>8-Р</t>
        </is>
      </c>
      <c r="F120" s="197" t="n"/>
      <c r="G120" s="61" t="n">
        <v>2463887</v>
      </c>
      <c r="H120" s="59" t="n"/>
      <c r="I120" s="59" t="n">
        <v>45034</v>
      </c>
      <c r="J120" s="191" t="n">
        <v>2463887</v>
      </c>
      <c r="K120" s="191" t="n"/>
      <c r="L120" s="62" t="n">
        <v>2463887</v>
      </c>
    </row>
    <row r="121" customFormat="1" s="44">
      <c r="A121" s="86" t="inlineStr">
        <is>
          <t>Уральский металлопромышленный центр</t>
        </is>
      </c>
      <c r="B121" s="53" t="inlineStr">
        <is>
          <t>Оплата за металлопрокат</t>
        </is>
      </c>
      <c r="C121" s="52" t="inlineStr">
        <is>
          <t>Чернышова Светлана Эдуардовна</t>
        </is>
      </c>
      <c r="D121" s="193" t="n"/>
      <c r="E121" s="194" t="inlineStr">
        <is>
          <t>360Е-22</t>
        </is>
      </c>
      <c r="F121" s="197" t="n"/>
      <c r="G121" s="61" t="n">
        <v>2683280</v>
      </c>
      <c r="H121" s="59" t="n"/>
      <c r="I121" s="59" t="n">
        <v>45034</v>
      </c>
      <c r="J121" s="191" t="n">
        <v>2683280</v>
      </c>
      <c r="K121" s="191" t="n"/>
      <c r="L121" s="62" t="n">
        <v>2683280</v>
      </c>
    </row>
    <row r="122" ht="81.59999999999999" customFormat="1" customHeight="1" s="44">
      <c r="A122" s="86" t="inlineStr">
        <is>
          <t>ООО "СБЕРБАНК ФАКТОРИНГ"</t>
        </is>
      </c>
      <c r="B122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22" s="52" t="inlineStr">
        <is>
          <t>Чернышова Светлана Эдуардовна</t>
        </is>
      </c>
      <c r="D122" s="193" t="n"/>
      <c r="E122" s="194" t="inlineStr">
        <is>
          <t>Договор 643/00186217-72268 от 24.01.2017</t>
        </is>
      </c>
      <c r="F122" s="197" t="n"/>
      <c r="G122" s="61" t="n">
        <v>1126584.23</v>
      </c>
      <c r="H122" s="59" t="n"/>
      <c r="I122" s="59" t="n">
        <v>45035</v>
      </c>
      <c r="J122" s="191" t="n">
        <v>1126584.23</v>
      </c>
      <c r="K122" s="191" t="n"/>
      <c r="L122" s="62" t="n">
        <v>1126584.23</v>
      </c>
    </row>
    <row r="123" customFormat="1" s="44">
      <c r="A123" s="86" t="inlineStr">
        <is>
          <t>Антикор Полимер</t>
        </is>
      </c>
      <c r="B123" s="53" t="inlineStr">
        <is>
          <t>Оплата за металлопрокат</t>
        </is>
      </c>
      <c r="C123" s="52" t="inlineStr">
        <is>
          <t>Чернышова Светлана Эдуардовна</t>
        </is>
      </c>
      <c r="D123" s="193" t="n"/>
      <c r="E123" s="194" t="inlineStr">
        <is>
          <t>190-07-УИ</t>
        </is>
      </c>
      <c r="F123" s="197" t="n"/>
      <c r="G123" s="61" t="n">
        <v>567318.24</v>
      </c>
      <c r="H123" s="59" t="n"/>
      <c r="I123" s="59" t="n">
        <v>45035</v>
      </c>
      <c r="J123" s="191" t="n">
        <v>567318.24</v>
      </c>
      <c r="K123" s="191" t="n"/>
      <c r="L123" s="62" t="n">
        <v>567318.24</v>
      </c>
    </row>
    <row r="124" customFormat="1" s="44">
      <c r="A124" s="86" t="inlineStr">
        <is>
          <t>ВМЗ АО</t>
        </is>
      </c>
      <c r="B124" s="53" t="inlineStr">
        <is>
          <t>Оплата за металлопрокат</t>
        </is>
      </c>
      <c r="C124" s="52" t="inlineStr">
        <is>
          <t>Чернышова Светлана Эдуардовна</t>
        </is>
      </c>
      <c r="D124" s="193" t="n"/>
      <c r="E124" s="194" t="inlineStr">
        <is>
          <t>7851117</t>
        </is>
      </c>
      <c r="F124" s="197" t="n"/>
      <c r="G124" s="61" t="n">
        <v>9758951.640000001</v>
      </c>
      <c r="H124" s="59" t="n"/>
      <c r="I124" s="59" t="n">
        <v>45035</v>
      </c>
      <c r="J124" s="191" t="n">
        <v>9758951.640000001</v>
      </c>
      <c r="K124" s="191" t="n"/>
      <c r="L124" s="62" t="n">
        <v>9758951.640000001</v>
      </c>
    </row>
    <row r="125" customFormat="1" s="44">
      <c r="A125" s="86" t="inlineStr">
        <is>
          <t>ЗТЗ</t>
        </is>
      </c>
      <c r="B125" s="53" t="inlineStr">
        <is>
          <t>Оплата за металлопрокат</t>
        </is>
      </c>
      <c r="C125" s="52" t="inlineStr">
        <is>
          <t>Чернышова Светлана Эдуардовна</t>
        </is>
      </c>
      <c r="D125" s="193" t="n"/>
      <c r="E125" s="194" t="inlineStr">
        <is>
          <t>П-11/17</t>
        </is>
      </c>
      <c r="F125" s="197" t="n"/>
      <c r="G125" s="61" t="n">
        <v>4990962</v>
      </c>
      <c r="H125" s="59" t="n"/>
      <c r="I125" s="59" t="n">
        <v>45035</v>
      </c>
      <c r="J125" s="191" t="n">
        <v>4990962</v>
      </c>
      <c r="K125" s="191" t="n"/>
      <c r="L125" s="62" t="n">
        <v>4990962</v>
      </c>
    </row>
    <row r="126" customFormat="1" s="44">
      <c r="A126" s="86" t="inlineStr">
        <is>
          <t>Уральский металлопромышленный центр</t>
        </is>
      </c>
      <c r="B126" s="53" t="inlineStr">
        <is>
          <t>Оплата за металлопрокат</t>
        </is>
      </c>
      <c r="C126" s="52" t="inlineStr">
        <is>
          <t>Чернышова Светлана Эдуардовна</t>
        </is>
      </c>
      <c r="D126" s="193" t="n"/>
      <c r="E126" s="194" t="inlineStr">
        <is>
          <t>360Е-22</t>
        </is>
      </c>
      <c r="F126" s="197" t="n"/>
      <c r="G126" s="61" t="n">
        <v>5370640</v>
      </c>
      <c r="H126" s="59" t="n"/>
      <c r="I126" s="59" t="n">
        <v>45035</v>
      </c>
      <c r="J126" s="191" t="n">
        <v>5370640</v>
      </c>
      <c r="K126" s="191" t="n"/>
      <c r="L126" s="62" t="n">
        <v>5370640</v>
      </c>
    </row>
    <row r="127" customFormat="1" s="44">
      <c r="A127" s="86" t="inlineStr">
        <is>
          <t>Филиал АО "ВМЗ" г.Альметьевск</t>
        </is>
      </c>
      <c r="B127" s="53" t="inlineStr">
        <is>
          <t>Оплата за металлопрокат</t>
        </is>
      </c>
      <c r="C127" s="52" t="inlineStr">
        <is>
          <t>Чернышова Светлана Эдуардовна</t>
        </is>
      </c>
      <c r="D127" s="193" t="n"/>
      <c r="E127" s="194" t="inlineStr">
        <is>
          <t>861639</t>
        </is>
      </c>
      <c r="F127" s="197" t="n"/>
      <c r="G127" s="61" t="n">
        <v>4756854.24</v>
      </c>
      <c r="H127" s="59" t="n"/>
      <c r="I127" s="59" t="n">
        <v>45035</v>
      </c>
      <c r="J127" s="191" t="n">
        <v>4756854.24</v>
      </c>
      <c r="K127" s="191" t="n"/>
      <c r="L127" s="62" t="n">
        <v>4756854.24</v>
      </c>
    </row>
    <row r="128" customFormat="1" s="44">
      <c r="A128" s="86" t="inlineStr">
        <is>
          <t>А ГРУПП 771701001</t>
        </is>
      </c>
      <c r="B128" s="53" t="inlineStr">
        <is>
          <t>Оплата за металлопрокат</t>
        </is>
      </c>
      <c r="C128" s="52" t="inlineStr">
        <is>
          <t>Чернышова Светлана Эдуардовна</t>
        </is>
      </c>
      <c r="D128" s="193" t="n"/>
      <c r="E128" s="194" t="inlineStr">
        <is>
          <t>1/138/3/6248</t>
        </is>
      </c>
      <c r="F128" s="197" t="n"/>
      <c r="G128" s="61" t="n">
        <v>3298155.3</v>
      </c>
      <c r="H128" s="59" t="n"/>
      <c r="I128" s="59" t="n">
        <v>45036</v>
      </c>
      <c r="J128" s="191" t="n">
        <v>3298155.3</v>
      </c>
      <c r="K128" s="191" t="n"/>
      <c r="L128" s="62" t="n">
        <v>3298155.3</v>
      </c>
    </row>
    <row r="129" customFormat="1" s="44">
      <c r="A129" s="86" t="inlineStr">
        <is>
          <t>Антикор Полимер</t>
        </is>
      </c>
      <c r="B129" s="53" t="inlineStr">
        <is>
          <t>Оплата за металлопрокат</t>
        </is>
      </c>
      <c r="C129" s="52" t="inlineStr">
        <is>
          <t>Чернышова Светлана Эдуардовна</t>
        </is>
      </c>
      <c r="D129" s="193" t="n"/>
      <c r="E129" s="194" t="inlineStr">
        <is>
          <t>041</t>
        </is>
      </c>
      <c r="F129" s="197" t="n"/>
      <c r="G129" s="61" t="n">
        <v>560900</v>
      </c>
      <c r="H129" s="59" t="n"/>
      <c r="I129" s="59" t="n">
        <v>45036</v>
      </c>
      <c r="J129" s="191" t="n">
        <v>560900</v>
      </c>
      <c r="K129" s="191" t="n"/>
      <c r="L129" s="62" t="n">
        <v>560900</v>
      </c>
    </row>
    <row r="130" customFormat="1" s="44">
      <c r="A130" s="86" t="inlineStr">
        <is>
          <t>Антикор Полимер</t>
        </is>
      </c>
      <c r="B130" s="53" t="inlineStr">
        <is>
          <t>Оплата за металлопрокат</t>
        </is>
      </c>
      <c r="C130" s="52" t="inlineStr">
        <is>
          <t>Чернышова Светлана Эдуардовна</t>
        </is>
      </c>
      <c r="D130" s="193" t="n"/>
      <c r="E130" s="194" t="inlineStr">
        <is>
          <t>190-07-УИ</t>
        </is>
      </c>
      <c r="F130" s="197" t="n"/>
      <c r="G130" s="61" t="n">
        <v>312276.4</v>
      </c>
      <c r="H130" s="59" t="n"/>
      <c r="I130" s="59" t="n">
        <v>45036</v>
      </c>
      <c r="J130" s="191" t="n">
        <v>312276.4</v>
      </c>
      <c r="K130" s="191" t="n"/>
      <c r="L130" s="62" t="n">
        <v>312276.4</v>
      </c>
    </row>
    <row r="131" customFormat="1" s="44">
      <c r="A131" s="86" t="inlineStr">
        <is>
          <t>ВМЗ АО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/>
      <c r="E131" s="194" t="inlineStr">
        <is>
          <t>7851117</t>
        </is>
      </c>
      <c r="F131" s="197" t="n"/>
      <c r="G131" s="61" t="n">
        <v>5003352.3</v>
      </c>
      <c r="H131" s="59" t="n"/>
      <c r="I131" s="59" t="n">
        <v>45036</v>
      </c>
      <c r="J131" s="191" t="n">
        <v>5003352.3</v>
      </c>
      <c r="K131" s="191" t="n"/>
      <c r="L131" s="62" t="n">
        <v>5003352.3</v>
      </c>
    </row>
    <row r="132" customFormat="1" s="44">
      <c r="A132" s="86" t="inlineStr">
        <is>
          <t>ЗТЗ</t>
        </is>
      </c>
      <c r="B132" s="53" t="inlineStr">
        <is>
          <t>Оплата за металлопрокат</t>
        </is>
      </c>
      <c r="C132" s="52" t="inlineStr">
        <is>
          <t>Чернышова Светлана Эдуардовна</t>
        </is>
      </c>
      <c r="D132" s="193" t="n"/>
      <c r="E132" s="194" t="inlineStr">
        <is>
          <t>П-11/17</t>
        </is>
      </c>
      <c r="F132" s="197" t="n"/>
      <c r="G132" s="61" t="n">
        <v>2625582</v>
      </c>
      <c r="H132" s="59" t="n"/>
      <c r="I132" s="59" t="n">
        <v>45036</v>
      </c>
      <c r="J132" s="191" t="n">
        <v>2625582</v>
      </c>
      <c r="K132" s="191" t="n"/>
      <c r="L132" s="62" t="n">
        <v>2625582</v>
      </c>
    </row>
    <row r="133" customFormat="1" s="44">
      <c r="A133" s="86" t="inlineStr">
        <is>
          <t>КТЗ</t>
        </is>
      </c>
      <c r="B133" s="53" t="inlineStr">
        <is>
          <t>Оплата за металлопрокат</t>
        </is>
      </c>
      <c r="C133" s="52" t="inlineStr">
        <is>
          <t>Чернышова Светлана Эдуардовна</t>
        </is>
      </c>
      <c r="D133" s="193" t="n"/>
      <c r="E133" s="194" t="inlineStr">
        <is>
          <t>485/11-П</t>
        </is>
      </c>
      <c r="F133" s="197" t="n"/>
      <c r="G133" s="61" t="n">
        <v>4045377.5</v>
      </c>
      <c r="H133" s="59" t="n"/>
      <c r="I133" s="59" t="n">
        <v>45036</v>
      </c>
      <c r="J133" s="191" t="n">
        <v>4045377.5</v>
      </c>
      <c r="K133" s="191" t="n"/>
      <c r="L133" s="62" t="n">
        <v>4045377.5</v>
      </c>
    </row>
    <row r="134" customFormat="1" s="44">
      <c r="A134" s="86" t="inlineStr">
        <is>
          <t>Филиал АО "ВМЗ" г.Альметьевск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/>
      <c r="E134" s="194" t="inlineStr">
        <is>
          <t>861639</t>
        </is>
      </c>
      <c r="F134" s="197" t="n"/>
      <c r="G134" s="61" t="n">
        <v>1313447.7</v>
      </c>
      <c r="H134" s="59" t="n"/>
      <c r="I134" s="59" t="n">
        <v>45036</v>
      </c>
      <c r="J134" s="191" t="n">
        <v>1313447.7</v>
      </c>
      <c r="K134" s="191" t="n"/>
      <c r="L134" s="62" t="n">
        <v>1313447.7</v>
      </c>
    </row>
    <row r="135" customFormat="1" s="44">
      <c r="A135" s="86" t="inlineStr">
        <is>
          <t>А ГРУПП 771701001</t>
        </is>
      </c>
      <c r="B135" s="53" t="inlineStr">
        <is>
          <t>Оплата за металлопрокат</t>
        </is>
      </c>
      <c r="C135" s="52" t="inlineStr">
        <is>
          <t>Чернышова Светлана Эдуардовна</t>
        </is>
      </c>
      <c r="D135" s="193" t="n"/>
      <c r="E135" s="194" t="inlineStr">
        <is>
          <t>1/138/3/6248</t>
        </is>
      </c>
      <c r="F135" s="197" t="n"/>
      <c r="G135" s="61" t="n">
        <v>7074209.7</v>
      </c>
      <c r="H135" s="59" t="n"/>
      <c r="I135" s="59" t="n">
        <v>45037</v>
      </c>
      <c r="J135" s="191" t="n">
        <v>7074209.7</v>
      </c>
      <c r="K135" s="191" t="n"/>
      <c r="L135" s="62" t="n">
        <v>7074209.7</v>
      </c>
    </row>
    <row r="136" customFormat="1" s="44">
      <c r="A136" s="86" t="inlineStr">
        <is>
          <t>ВМЗ АО</t>
        </is>
      </c>
      <c r="B136" s="53" t="inlineStr">
        <is>
          <t>Оплата за металлопрокат</t>
        </is>
      </c>
      <c r="C136" s="52" t="inlineStr">
        <is>
          <t>Чернышова Светлана Эдуардовна</t>
        </is>
      </c>
      <c r="D136" s="193" t="n"/>
      <c r="E136" s="194" t="inlineStr">
        <is>
          <t>7851117</t>
        </is>
      </c>
      <c r="F136" s="197" t="n"/>
      <c r="G136" s="61" t="n">
        <v>16723838.34</v>
      </c>
      <c r="H136" s="59" t="n"/>
      <c r="I136" s="59" t="n">
        <v>45037</v>
      </c>
      <c r="J136" s="191" t="n">
        <v>16723838.34</v>
      </c>
      <c r="K136" s="191" t="n"/>
      <c r="L136" s="62" t="n">
        <v>16723838.34</v>
      </c>
    </row>
    <row r="137" customFormat="1" s="44">
      <c r="A137" s="86" t="inlineStr">
        <is>
          <t>ЗТЗ</t>
        </is>
      </c>
      <c r="B137" s="53" t="inlineStr">
        <is>
          <t>Оплата за металлопрокат</t>
        </is>
      </c>
      <c r="C137" s="52" t="inlineStr">
        <is>
          <t>Чернышова Светлана Эдуардовна</t>
        </is>
      </c>
      <c r="D137" s="193" t="n"/>
      <c r="E137" s="194" t="inlineStr">
        <is>
          <t>П-11/17</t>
        </is>
      </c>
      <c r="F137" s="197" t="n"/>
      <c r="G137" s="61" t="n">
        <v>8261082</v>
      </c>
      <c r="H137" s="59" t="n"/>
      <c r="I137" s="59" t="n">
        <v>45037</v>
      </c>
      <c r="J137" s="191" t="n">
        <v>8261082</v>
      </c>
      <c r="K137" s="191" t="n"/>
      <c r="L137" s="62" t="n">
        <v>8261082</v>
      </c>
    </row>
    <row r="138" customFormat="1" s="44">
      <c r="A138" s="86" t="inlineStr">
        <is>
          <t>КТЗ</t>
        </is>
      </c>
      <c r="B138" s="53" t="inlineStr">
        <is>
          <t>Оплата за металлопрокат</t>
        </is>
      </c>
      <c r="C138" s="52" t="inlineStr">
        <is>
          <t>Чернышова Светлана Эдуардовна</t>
        </is>
      </c>
      <c r="D138" s="193" t="n"/>
      <c r="E138" s="194" t="inlineStr">
        <is>
          <t>485/11-П</t>
        </is>
      </c>
      <c r="F138" s="197" t="n"/>
      <c r="G138" s="61" t="n">
        <v>4102357</v>
      </c>
      <c r="H138" s="59" t="n"/>
      <c r="I138" s="59" t="n">
        <v>45037</v>
      </c>
      <c r="J138" s="191" t="n">
        <v>4102357</v>
      </c>
      <c r="K138" s="191" t="n"/>
      <c r="L138" s="62" t="n">
        <v>4102357</v>
      </c>
    </row>
    <row r="139" customFormat="1" s="44">
      <c r="A139" s="86" t="inlineStr">
        <is>
          <t>МК Промстройметалл Трейд</t>
        </is>
      </c>
      <c r="B139" s="53" t="inlineStr">
        <is>
          <t>Оплата за металлопрокат</t>
        </is>
      </c>
      <c r="C139" s="52" t="inlineStr">
        <is>
          <t>Чернышова Светлана Эдуардовна</t>
        </is>
      </c>
      <c r="D139" s="193" t="n"/>
      <c r="E139" s="194" t="inlineStr">
        <is>
          <t>8-Р</t>
        </is>
      </c>
      <c r="F139" s="197" t="n"/>
      <c r="G139" s="61" t="n">
        <v>1840000</v>
      </c>
      <c r="H139" s="59" t="n"/>
      <c r="I139" s="59" t="n">
        <v>45037</v>
      </c>
      <c r="J139" s="191" t="n">
        <v>1840000</v>
      </c>
      <c r="K139" s="191" t="n"/>
      <c r="L139" s="62" t="n">
        <v>1840000</v>
      </c>
    </row>
    <row r="140" customFormat="1" s="44">
      <c r="A140" s="86" t="inlineStr">
        <is>
          <t>Уральский металлопромышленный центр</t>
        </is>
      </c>
      <c r="B140" s="53" t="inlineStr">
        <is>
          <t>Оплата за металлопрокат</t>
        </is>
      </c>
      <c r="C140" s="52" t="inlineStr">
        <is>
          <t>Чернышова Светлана Эдуардовна</t>
        </is>
      </c>
      <c r="D140" s="193" t="n"/>
      <c r="E140" s="194" t="inlineStr">
        <is>
          <t>360Е-22</t>
        </is>
      </c>
      <c r="F140" s="197" t="n"/>
      <c r="G140" s="61" t="n">
        <v>639032</v>
      </c>
      <c r="H140" s="59" t="n"/>
      <c r="I140" s="59" t="n">
        <v>45037</v>
      </c>
      <c r="J140" s="191" t="n">
        <v>639032</v>
      </c>
      <c r="K140" s="191" t="n"/>
      <c r="L140" s="62" t="n">
        <v>639032</v>
      </c>
    </row>
    <row r="141" customFormat="1" s="44">
      <c r="A141" s="86" t="inlineStr">
        <is>
          <t>Филиал АО "ВМЗ" г.Альметьевск</t>
        </is>
      </c>
      <c r="B141" s="53" t="inlineStr">
        <is>
          <t>Оплата за металлопрокат</t>
        </is>
      </c>
      <c r="C141" s="52" t="inlineStr">
        <is>
          <t>Чернышова Светлана Эдуардовна</t>
        </is>
      </c>
      <c r="D141" s="193" t="n"/>
      <c r="E141" s="194" t="inlineStr">
        <is>
          <t>861639</t>
        </is>
      </c>
      <c r="F141" s="197" t="n"/>
      <c r="G141" s="61" t="n">
        <v>15057358.88</v>
      </c>
      <c r="H141" s="59" t="n"/>
      <c r="I141" s="59" t="n">
        <v>45037</v>
      </c>
      <c r="J141" s="191" t="n">
        <v>15057358.88</v>
      </c>
      <c r="K141" s="191" t="n"/>
      <c r="L141" s="62" t="n">
        <v>15057358.88</v>
      </c>
    </row>
    <row r="142" ht="61.2" customFormat="1" customHeight="1" s="44">
      <c r="A142" s="86" t="inlineStr">
        <is>
          <t>ООО "СБЕРБАНК ФАКТОРИНГ"</t>
        </is>
      </c>
      <c r="B142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42" s="52" t="inlineStr">
        <is>
          <t>Чернышова Светлана Эдуардовна</t>
        </is>
      </c>
      <c r="D142" s="193" t="n"/>
      <c r="E142" s="194" t="inlineStr">
        <is>
          <t>Договор 643/00186217-62280 от 15.12.2015</t>
        </is>
      </c>
      <c r="F142" s="197" t="n"/>
      <c r="G142" s="61" t="n">
        <v>342704.52</v>
      </c>
      <c r="H142" s="59" t="n"/>
      <c r="I142" s="59" t="n">
        <v>45040</v>
      </c>
      <c r="J142" s="191" t="n">
        <v>342704.52</v>
      </c>
      <c r="K142" s="191" t="n"/>
      <c r="L142" s="62" t="n">
        <v>342704.52</v>
      </c>
    </row>
    <row r="143" ht="61.2" customFormat="1" customHeight="1" s="44">
      <c r="A143" s="86" t="inlineStr">
        <is>
          <t>ООО "СБЕРБАНК ФАКТОРИНГ"</t>
        </is>
      </c>
      <c r="B143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43" s="52" t="inlineStr">
        <is>
          <t>Чернышова Светлана Эдуардовна</t>
        </is>
      </c>
      <c r="D143" s="193" t="n"/>
      <c r="E143" s="194" t="inlineStr">
        <is>
          <t>Договор 643/00186217-62280 от 15.12.2015</t>
        </is>
      </c>
      <c r="F143" s="197" t="n"/>
      <c r="G143" s="61" t="n">
        <v>1367787.3</v>
      </c>
      <c r="H143" s="59" t="n"/>
      <c r="I143" s="59" t="n">
        <v>45040</v>
      </c>
      <c r="J143" s="191" t="n">
        <v>1367787.3</v>
      </c>
      <c r="K143" s="191" t="n"/>
      <c r="L143" s="62" t="n">
        <v>1367787.3</v>
      </c>
    </row>
    <row r="144" ht="61.2" customFormat="1" customHeight="1" s="44">
      <c r="A144" s="86" t="inlineStr">
        <is>
          <t>ООО "СБЕРБАНК ФАКТОРИНГ"</t>
        </is>
      </c>
      <c r="B144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44" s="52" t="inlineStr">
        <is>
          <t>Чернышова Светлана Эдуардовна</t>
        </is>
      </c>
      <c r="D144" s="193" t="n"/>
      <c r="E144" s="194" t="inlineStr">
        <is>
          <t>Договор 643/00186217-62280 от 15.12.2015</t>
        </is>
      </c>
      <c r="F144" s="197" t="n"/>
      <c r="G144" s="61" t="n">
        <v>377455.68</v>
      </c>
      <c r="H144" s="59" t="n"/>
      <c r="I144" s="59" t="n">
        <v>45040</v>
      </c>
      <c r="J144" s="191" t="n">
        <v>377455.68</v>
      </c>
      <c r="K144" s="191" t="n"/>
      <c r="L144" s="62" t="n">
        <v>377455.68</v>
      </c>
    </row>
    <row r="145" ht="61.2" customFormat="1" customHeight="1" s="44">
      <c r="A145" s="86" t="inlineStr">
        <is>
          <t>ООО "СБЕРБАНК ФАКТОРИНГ"</t>
        </is>
      </c>
      <c r="B145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45" s="52" t="inlineStr">
        <is>
          <t>Чернышова Светлана Эдуардовна</t>
        </is>
      </c>
      <c r="D145" s="193" t="n"/>
      <c r="E145" s="194" t="inlineStr">
        <is>
          <t>Договор 643/00186217-62280 от 15.12.2015</t>
        </is>
      </c>
      <c r="F145" s="197" t="n"/>
      <c r="G145" s="61" t="n">
        <v>754911.36</v>
      </c>
      <c r="H145" s="59" t="n"/>
      <c r="I145" s="59" t="n">
        <v>45040</v>
      </c>
      <c r="J145" s="191" t="n">
        <v>754911.36</v>
      </c>
      <c r="K145" s="191" t="n"/>
      <c r="L145" s="62" t="n">
        <v>754911.36</v>
      </c>
    </row>
    <row r="146" ht="61.2" customFormat="1" customHeight="1" s="44">
      <c r="A146" s="86" t="inlineStr">
        <is>
          <t>ООО "СБЕРБАНК ФАКТОРИНГ"</t>
        </is>
      </c>
      <c r="B146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46" s="52" t="inlineStr">
        <is>
          <t>Чернышова Светлана Эдуардовна</t>
        </is>
      </c>
      <c r="D146" s="193" t="n"/>
      <c r="E146" s="194" t="inlineStr">
        <is>
          <t>Договор 643/00186217-62280 от 15.12.2015</t>
        </is>
      </c>
      <c r="F146" s="197" t="n"/>
      <c r="G146" s="61" t="n">
        <v>262969.78</v>
      </c>
      <c r="H146" s="59" t="n"/>
      <c r="I146" s="59" t="n">
        <v>45040</v>
      </c>
      <c r="J146" s="191" t="n">
        <v>262969.78</v>
      </c>
      <c r="K146" s="191" t="n"/>
      <c r="L146" s="62" t="n">
        <v>262969.78</v>
      </c>
    </row>
    <row r="147" ht="61.2" customFormat="1" customHeight="1" s="44">
      <c r="A147" s="86" t="inlineStr">
        <is>
          <t>ООО "СБЕРБАНК ФАКТОРИНГ"</t>
        </is>
      </c>
      <c r="B147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47" s="52" t="inlineStr">
        <is>
          <t>Чернышова Светлана Эдуардовна</t>
        </is>
      </c>
      <c r="D147" s="193" t="n"/>
      <c r="E147" s="194" t="inlineStr">
        <is>
          <t>Договор 643/00186217-62280 от 15.12.2015</t>
        </is>
      </c>
      <c r="F147" s="197" t="n"/>
      <c r="G147" s="61" t="n">
        <v>19468880.16</v>
      </c>
      <c r="H147" s="59" t="n"/>
      <c r="I147" s="59" t="n">
        <v>45040</v>
      </c>
      <c r="J147" s="191" t="n">
        <v>19468880.16</v>
      </c>
      <c r="K147" s="191" t="n"/>
      <c r="L147" s="62" t="n">
        <v>19468880.16</v>
      </c>
    </row>
    <row r="148" ht="61.2" customFormat="1" customHeight="1" s="44">
      <c r="A148" s="86" t="inlineStr">
        <is>
          <t>ООО "СБЕРБАНК ФАКТОРИНГ"</t>
        </is>
      </c>
      <c r="B148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48" s="52" t="inlineStr">
        <is>
          <t>Чернышова Светлана Эдуардовна</t>
        </is>
      </c>
      <c r="D148" s="193" t="n"/>
      <c r="E148" s="194" t="inlineStr">
        <is>
          <t>Договор 643/00186217-62280 от 15.12.2015</t>
        </is>
      </c>
      <c r="F148" s="197" t="n"/>
      <c r="G148" s="61" t="n">
        <v>8090767.7</v>
      </c>
      <c r="H148" s="59" t="n"/>
      <c r="I148" s="59" t="n">
        <v>45040</v>
      </c>
      <c r="J148" s="191" t="n">
        <v>8090767.7</v>
      </c>
      <c r="K148" s="191" t="n"/>
      <c r="L148" s="62" t="n">
        <v>8090767.7</v>
      </c>
    </row>
    <row r="149" ht="61.2" customFormat="1" customHeight="1" s="44">
      <c r="A149" s="86" t="inlineStr">
        <is>
          <t>ООО "СБЕРБАНК ФАКТОРИНГ"</t>
        </is>
      </c>
      <c r="B149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49" s="52" t="inlineStr">
        <is>
          <t>Чернышова Светлана Эдуардовна</t>
        </is>
      </c>
      <c r="D149" s="193" t="n"/>
      <c r="E149" s="194" t="inlineStr">
        <is>
          <t>Договор 643/00186217-62280 от 15.12.2015</t>
        </is>
      </c>
      <c r="F149" s="197" t="n"/>
      <c r="G149" s="61" t="n">
        <v>803115.36</v>
      </c>
      <c r="H149" s="59" t="n"/>
      <c r="I149" s="59" t="n">
        <v>45040</v>
      </c>
      <c r="J149" s="191" t="n">
        <v>803115.36</v>
      </c>
      <c r="K149" s="191" t="n"/>
      <c r="L149" s="62" t="n">
        <v>803115.36</v>
      </c>
    </row>
    <row r="150" ht="61.2" customFormat="1" customHeight="1" s="44">
      <c r="A150" s="86" t="inlineStr">
        <is>
          <t>ООО "СБЕРБАНК ФАКТОРИНГ"</t>
        </is>
      </c>
      <c r="B150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50" s="52" t="inlineStr">
        <is>
          <t>Чернышова Светлана Эдуардовна</t>
        </is>
      </c>
      <c r="D150" s="193" t="n"/>
      <c r="E150" s="194" t="inlineStr">
        <is>
          <t>Договор 643/00186217-62280 от 15.12.2015</t>
        </is>
      </c>
      <c r="F150" s="197" t="n"/>
      <c r="G150" s="61" t="n">
        <v>4123542.78</v>
      </c>
      <c r="H150" s="59" t="n"/>
      <c r="I150" s="59" t="n">
        <v>45040</v>
      </c>
      <c r="J150" s="191" t="n">
        <v>4123542.78</v>
      </c>
      <c r="K150" s="191" t="n"/>
      <c r="L150" s="62" t="n">
        <v>4123542.78</v>
      </c>
    </row>
    <row r="151" ht="61.2" customFormat="1" customHeight="1" s="44">
      <c r="A151" s="86" t="inlineStr">
        <is>
          <t>ООО "СБЕРБАНК ФАКТОРИНГ"</t>
        </is>
      </c>
      <c r="B151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51" s="52" t="inlineStr">
        <is>
          <t>Чернышова Светлана Эдуардовна</t>
        </is>
      </c>
      <c r="D151" s="193" t="n"/>
      <c r="E151" s="194" t="inlineStr">
        <is>
          <t>Договор 643/00186217-62280 от 15.12.2015</t>
        </is>
      </c>
      <c r="F151" s="197" t="n"/>
      <c r="G151" s="61" t="n">
        <v>32950466.34</v>
      </c>
      <c r="H151" s="59" t="n"/>
      <c r="I151" s="59" t="n">
        <v>45040</v>
      </c>
      <c r="J151" s="191" t="n">
        <v>32950466.34</v>
      </c>
      <c r="K151" s="191" t="n"/>
      <c r="L151" s="62" t="n">
        <v>32950466.34</v>
      </c>
    </row>
    <row r="152" ht="61.2" customFormat="1" customHeight="1" s="44">
      <c r="A152" s="86" t="inlineStr">
        <is>
          <t>ООО "СБЕРБАНК ФАКТОРИНГ"</t>
        </is>
      </c>
      <c r="B152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52" s="52" t="inlineStr">
        <is>
          <t>Чернышова Светлана Эдуардовна</t>
        </is>
      </c>
      <c r="D152" s="193" t="n"/>
      <c r="E152" s="194" t="inlineStr">
        <is>
          <t>Договор 643/00186217-62280 от 15.12.2015</t>
        </is>
      </c>
      <c r="F152" s="197" t="n"/>
      <c r="G152" s="61" t="n">
        <v>3362149.01</v>
      </c>
      <c r="H152" s="59" t="n"/>
      <c r="I152" s="59" t="n">
        <v>45040</v>
      </c>
      <c r="J152" s="191" t="n">
        <v>3362149.01</v>
      </c>
      <c r="K152" s="191" t="n"/>
      <c r="L152" s="62" t="n">
        <v>3362149.01</v>
      </c>
    </row>
    <row r="153" customFormat="1" s="44">
      <c r="A153" s="86" t="inlineStr">
        <is>
          <t>Демидов ГК</t>
        </is>
      </c>
      <c r="B153" s="53" t="inlineStr">
        <is>
          <t>Оплата за металлопрокат</t>
        </is>
      </c>
      <c r="C153" s="52" t="inlineStr">
        <is>
          <t>Чернышова Светлана Эдуардовна</t>
        </is>
      </c>
      <c r="D153" s="193" t="n"/>
      <c r="E153" s="194" t="inlineStr">
        <is>
          <t>2102//7-2023</t>
        </is>
      </c>
      <c r="F153" s="197" t="n"/>
      <c r="G153" s="61" t="n">
        <v>1338163</v>
      </c>
      <c r="H153" s="59" t="n"/>
      <c r="I153" s="59" t="n">
        <v>45041</v>
      </c>
      <c r="J153" s="191" t="n">
        <v>1338163</v>
      </c>
      <c r="K153" s="191" t="n"/>
      <c r="L153" s="62" t="n">
        <v>1338163</v>
      </c>
    </row>
    <row r="154" customFormat="1" s="44">
      <c r="A154" s="86" t="inlineStr">
        <is>
          <t>ЗТЗ</t>
        </is>
      </c>
      <c r="B154" s="53" t="inlineStr">
        <is>
          <t>Оплата за металлопрокат</t>
        </is>
      </c>
      <c r="C154" s="52" t="inlineStr">
        <is>
          <t>Чернышова Светлана Эдуардовна</t>
        </is>
      </c>
      <c r="D154" s="193" t="n"/>
      <c r="E154" s="194" t="inlineStr">
        <is>
          <t>П-11/17</t>
        </is>
      </c>
      <c r="F154" s="197" t="n"/>
      <c r="G154" s="61" t="n">
        <v>4174051.2</v>
      </c>
      <c r="H154" s="59" t="n"/>
      <c r="I154" s="59" t="n">
        <v>45041</v>
      </c>
      <c r="J154" s="191" t="n">
        <v>4174051.2</v>
      </c>
      <c r="K154" s="191" t="n"/>
      <c r="L154" s="62" t="n">
        <v>4174051.2</v>
      </c>
    </row>
    <row r="155" customFormat="1" s="44">
      <c r="A155" s="86" t="inlineStr">
        <is>
          <t>Антикор Полимер</t>
        </is>
      </c>
      <c r="B155" s="53" t="inlineStr">
        <is>
          <t>Оплата за металлопрокат</t>
        </is>
      </c>
      <c r="C155" s="52" t="inlineStr">
        <is>
          <t>Чернышова Светлана Эдуардовна</t>
        </is>
      </c>
      <c r="D155" s="193" t="n"/>
      <c r="E155" s="194" t="inlineStr">
        <is>
          <t>041</t>
        </is>
      </c>
      <c r="F155" s="197" t="n"/>
      <c r="G155" s="61" t="n">
        <v>186600</v>
      </c>
      <c r="H155" s="59" t="n"/>
      <c r="I155" s="59" t="n">
        <v>45042</v>
      </c>
      <c r="J155" s="191" t="n">
        <v>186600</v>
      </c>
      <c r="K155" s="191" t="n"/>
      <c r="L155" s="62" t="n">
        <v>186600</v>
      </c>
    </row>
    <row r="156" customFormat="1" s="44">
      <c r="A156" s="86" t="inlineStr">
        <is>
          <t>Антикор Полимер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/>
      <c r="E156" s="194" t="inlineStr">
        <is>
          <t>190-07-УИ</t>
        </is>
      </c>
      <c r="F156" s="197" t="n"/>
      <c r="G156" s="61" t="n">
        <v>670045.0800000001</v>
      </c>
      <c r="H156" s="59" t="n"/>
      <c r="I156" s="59" t="n">
        <v>45042</v>
      </c>
      <c r="J156" s="191" t="n">
        <v>670045.0800000001</v>
      </c>
      <c r="K156" s="191" t="n"/>
      <c r="L156" s="62" t="n">
        <v>670045.0800000001</v>
      </c>
    </row>
    <row r="157" customFormat="1" s="44">
      <c r="A157" s="86" t="inlineStr">
        <is>
          <t>КТЗ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/>
      <c r="E157" s="194" t="inlineStr">
        <is>
          <t>485/11-П</t>
        </is>
      </c>
      <c r="F157" s="197" t="n"/>
      <c r="G157" s="61" t="n">
        <v>222612</v>
      </c>
      <c r="H157" s="59" t="n"/>
      <c r="I157" s="59" t="n">
        <v>45042</v>
      </c>
      <c r="J157" s="191" t="n">
        <v>222612</v>
      </c>
      <c r="K157" s="191" t="n"/>
      <c r="L157" s="62" t="n">
        <v>222612</v>
      </c>
    </row>
    <row r="158" ht="61.2" customFormat="1" customHeight="1" s="44">
      <c r="A158" s="86" t="inlineStr">
        <is>
          <t>ООО "СБЕРБАНК ФАКТОРИНГ"</t>
        </is>
      </c>
      <c r="B158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58" s="52" t="inlineStr">
        <is>
          <t>Чернышова Светлана Эдуардовна</t>
        </is>
      </c>
      <c r="D158" s="193" t="n"/>
      <c r="E158" s="194" t="inlineStr">
        <is>
          <t>Договор 643/00186217-62280 от 15.12.2015</t>
        </is>
      </c>
      <c r="F158" s="197" t="n"/>
      <c r="G158" s="61" t="n">
        <v>827759.65</v>
      </c>
      <c r="H158" s="59" t="n"/>
      <c r="I158" s="59" t="n">
        <v>45043</v>
      </c>
      <c r="J158" s="191" t="n">
        <v>827759.65</v>
      </c>
      <c r="K158" s="191" t="n"/>
      <c r="L158" s="62" t="n">
        <v>827759.65</v>
      </c>
    </row>
    <row r="159" customFormat="1" s="44">
      <c r="A159" s="86" t="inlineStr">
        <is>
          <t>Ашинский метзавод</t>
        </is>
      </c>
      <c r="B159" s="53" t="inlineStr">
        <is>
          <t>Оплата за металлопрокат</t>
        </is>
      </c>
      <c r="C159" s="52" t="inlineStr">
        <is>
          <t>Чернышова Светлана Эдуардовна</t>
        </is>
      </c>
      <c r="D159" s="193" t="n"/>
      <c r="E159" s="194" t="inlineStr">
        <is>
          <t>3125/2017</t>
        </is>
      </c>
      <c r="F159" s="197" t="n"/>
      <c r="G159" s="61" t="n">
        <v>7209648</v>
      </c>
      <c r="H159" s="59" t="n"/>
      <c r="I159" s="59" t="n">
        <v>45043</v>
      </c>
      <c r="J159" s="191" t="n">
        <v>7209648</v>
      </c>
      <c r="K159" s="191" t="n"/>
      <c r="L159" s="62" t="n">
        <v>7209648</v>
      </c>
    </row>
    <row r="160" customFormat="1" s="44">
      <c r="A160" s="86" t="inlineStr">
        <is>
          <t>ВМЗ АО</t>
        </is>
      </c>
      <c r="B160" s="53" t="inlineStr">
        <is>
          <t>Оплата за металлопрокат</t>
        </is>
      </c>
      <c r="C160" s="52" t="inlineStr">
        <is>
          <t>Чернышова Светлана Эдуардовна</t>
        </is>
      </c>
      <c r="D160" s="193" t="n"/>
      <c r="E160" s="194" t="inlineStr">
        <is>
          <t>7851117</t>
        </is>
      </c>
      <c r="F160" s="197" t="n"/>
      <c r="G160" s="61" t="n">
        <v>5512103.94</v>
      </c>
      <c r="H160" s="59" t="n"/>
      <c r="I160" s="59" t="n">
        <v>45043</v>
      </c>
      <c r="J160" s="191" t="n">
        <v>5512103.94</v>
      </c>
      <c r="K160" s="191" t="n"/>
      <c r="L160" s="62" t="n">
        <v>5512103.94</v>
      </c>
    </row>
    <row r="161" customFormat="1" s="44">
      <c r="A161" s="86" t="inlineStr">
        <is>
          <t>ТД ТМК АО</t>
        </is>
      </c>
      <c r="B161" s="53" t="inlineStr">
        <is>
          <t>Оплата за металлопрокат</t>
        </is>
      </c>
      <c r="C161" s="52" t="inlineStr">
        <is>
          <t>Чернышова Светлана Эдуардовна</t>
        </is>
      </c>
      <c r="D161" s="193" t="n"/>
      <c r="E161" s="194" t="inlineStr">
        <is>
          <t>1069</t>
        </is>
      </c>
      <c r="F161" s="197" t="n"/>
      <c r="G161" s="61" t="n">
        <v>5950443</v>
      </c>
      <c r="H161" s="59" t="n"/>
      <c r="I161" s="59" t="n">
        <v>45043</v>
      </c>
      <c r="J161" s="191" t="n">
        <v>5950443</v>
      </c>
      <c r="K161" s="191" t="n"/>
      <c r="L161" s="62" t="n">
        <v>5950443</v>
      </c>
    </row>
    <row r="162" customFormat="1" s="44">
      <c r="A162" s="86" t="inlineStr">
        <is>
          <t>Филиал АО "ВМЗ" г.Альметьевск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/>
      <c r="E162" s="194" t="inlineStr">
        <is>
          <t>861639</t>
        </is>
      </c>
      <c r="F162" s="197" t="n"/>
      <c r="G162" s="61" t="n">
        <v>1420210.11</v>
      </c>
      <c r="H162" s="59" t="n"/>
      <c r="I162" s="59" t="n">
        <v>45043</v>
      </c>
      <c r="J162" s="191" t="n">
        <v>1420210.11</v>
      </c>
      <c r="K162" s="191" t="n"/>
      <c r="L162" s="62" t="n">
        <v>1420210.11</v>
      </c>
    </row>
    <row r="163" ht="81.59999999999999" customFormat="1" customHeight="1" s="44">
      <c r="A163" s="86" t="inlineStr">
        <is>
          <t>ООО "СБЕРБАНК ФАКТОРИНГ"</t>
        </is>
      </c>
      <c r="B163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63" s="52" t="inlineStr">
        <is>
          <t>Чернышова Светлана Эдуардовна</t>
        </is>
      </c>
      <c r="D163" s="193" t="n"/>
      <c r="E163" s="194" t="inlineStr">
        <is>
          <t>Договор 643/00186217-72268 от 24.01.2017</t>
        </is>
      </c>
      <c r="F163" s="197" t="n"/>
      <c r="G163" s="61" t="n">
        <v>3064810.8</v>
      </c>
      <c r="H163" s="59" t="n"/>
      <c r="I163" s="59" t="n">
        <v>45044</v>
      </c>
      <c r="J163" s="191" t="n">
        <v>3064810.8</v>
      </c>
      <c r="K163" s="191" t="n"/>
      <c r="L163" s="62" t="n">
        <v>3064810.8</v>
      </c>
    </row>
    <row r="164" ht="81.59999999999999" customFormat="1" customHeight="1" s="44">
      <c r="A164" s="86" t="inlineStr">
        <is>
          <t>ООО "СБЕРБАНК ФАКТОРИНГ"</t>
        </is>
      </c>
      <c r="B164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64" s="52" t="inlineStr">
        <is>
          <t>Чернышова Светлана Эдуардовна</t>
        </is>
      </c>
      <c r="D164" s="193" t="n"/>
      <c r="E164" s="194" t="inlineStr">
        <is>
          <t>Договор 643/00186217-72268 от 24.01.2017</t>
        </is>
      </c>
      <c r="F164" s="197" t="n"/>
      <c r="G164" s="61" t="n">
        <v>1313754.29</v>
      </c>
      <c r="H164" s="59" t="n"/>
      <c r="I164" s="59" t="n">
        <v>45044</v>
      </c>
      <c r="J164" s="191" t="n">
        <v>1313754.29</v>
      </c>
      <c r="K164" s="191" t="n"/>
      <c r="L164" s="62" t="n">
        <v>1313754.29</v>
      </c>
    </row>
    <row r="165" customFormat="1" s="44">
      <c r="A165" s="86" t="inlineStr">
        <is>
          <t>Ашинский метзавод</t>
        </is>
      </c>
      <c r="B165" s="53" t="inlineStr">
        <is>
          <t>Оплата за металлопрокат</t>
        </is>
      </c>
      <c r="C165" s="52" t="inlineStr">
        <is>
          <t>Чернышова Светлана Эдуардовна</t>
        </is>
      </c>
      <c r="D165" s="193" t="n"/>
      <c r="E165" s="194" t="inlineStr">
        <is>
          <t>3125/2017</t>
        </is>
      </c>
      <c r="F165" s="197" t="n"/>
      <c r="G165" s="61" t="n">
        <v>27858288</v>
      </c>
      <c r="H165" s="59" t="n"/>
      <c r="I165" s="59" t="n">
        <v>45044</v>
      </c>
      <c r="J165" s="191" t="n">
        <v>27858288</v>
      </c>
      <c r="K165" s="191" t="n"/>
      <c r="L165" s="62" t="n">
        <v>27858288</v>
      </c>
    </row>
    <row r="166" customFormat="1" s="44">
      <c r="A166" s="86" t="inlineStr">
        <is>
          <t>МЗ БАЛАКОВО АО</t>
        </is>
      </c>
      <c r="B166" s="53" t="inlineStr">
        <is>
          <t>Оплата за металлопрокат</t>
        </is>
      </c>
      <c r="C166" s="52" t="inlineStr">
        <is>
          <t>Чернышова Светлана Эдуардовна</t>
        </is>
      </c>
      <c r="D166" s="193" t="n"/>
      <c r="E166" s="194" t="inlineStr">
        <is>
          <t>21-09-0809</t>
        </is>
      </c>
      <c r="F166" s="197" t="n"/>
      <c r="G166" s="61" t="n">
        <v>1350000</v>
      </c>
      <c r="H166" s="59" t="n"/>
      <c r="I166" s="59" t="n">
        <v>45044</v>
      </c>
      <c r="J166" s="191" t="n">
        <v>1350000</v>
      </c>
      <c r="K166" s="191" t="n"/>
      <c r="L166" s="62" t="n">
        <v>1350000</v>
      </c>
    </row>
    <row r="167" customFormat="1" s="44">
      <c r="A167" s="86" t="inlineStr">
        <is>
          <t>КМК "ТЭМПО"</t>
        </is>
      </c>
      <c r="B167" s="53" t="inlineStr">
        <is>
          <t>Оплата за металлопрокат</t>
        </is>
      </c>
      <c r="C167" s="52" t="inlineStr">
        <is>
          <t>Чернышова Светлана Эдуардовна</t>
        </is>
      </c>
      <c r="D167" s="193" t="n"/>
      <c r="E167" s="194" t="inlineStr">
        <is>
          <t>О11/17041</t>
        </is>
      </c>
      <c r="F167" s="197" t="n"/>
      <c r="G167" s="61" t="n">
        <v>170000000</v>
      </c>
      <c r="H167" s="59" t="n"/>
      <c r="I167" s="59" t="n">
        <v>45044</v>
      </c>
      <c r="J167" s="191" t="n">
        <v>170000000</v>
      </c>
      <c r="K167" s="191" t="n"/>
      <c r="L167" s="62" t="n">
        <v>170000000</v>
      </c>
    </row>
    <row r="168" customFormat="1" s="44">
      <c r="A168" s="86" t="inlineStr">
        <is>
          <t>НЛМК</t>
        </is>
      </c>
      <c r="B168" s="53" t="inlineStr">
        <is>
          <t>Оплата за металлопрокат</t>
        </is>
      </c>
      <c r="C168" s="52" t="inlineStr">
        <is>
          <t>Чернышова Светлана Эдуардовна</t>
        </is>
      </c>
      <c r="D168" s="193" t="n"/>
      <c r="E168" s="194" t="inlineStr">
        <is>
          <t>В107581-18</t>
        </is>
      </c>
      <c r="F168" s="197" t="n"/>
      <c r="G168" s="61" t="n">
        <v>13583019.65</v>
      </c>
      <c r="H168" s="59" t="n"/>
      <c r="I168" s="59" t="n">
        <v>45044</v>
      </c>
      <c r="J168" s="191" t="n">
        <v>13583019.65</v>
      </c>
      <c r="K168" s="191" t="n"/>
      <c r="L168" s="62" t="n">
        <v>13583019.65</v>
      </c>
    </row>
    <row r="169" customFormat="1" s="44">
      <c r="A169" s="52" t="inlineStr">
        <is>
          <t>НЛМК-Калуга</t>
        </is>
      </c>
      <c r="B169" s="53" t="inlineStr">
        <is>
          <t>Оплата за металлопрокат</t>
        </is>
      </c>
      <c r="C169" s="52" t="inlineStr">
        <is>
          <t>Чернышова Светлана Эдуардовна</t>
        </is>
      </c>
      <c r="D169" s="193" t="n"/>
      <c r="E169" s="194" t="inlineStr">
        <is>
          <t>14.106761.221</t>
        </is>
      </c>
      <c r="F169" s="197" t="n"/>
      <c r="G169" s="57" t="n">
        <v>159740253.81</v>
      </c>
      <c r="H169" s="59" t="n"/>
      <c r="I169" s="59" t="n">
        <v>45044</v>
      </c>
      <c r="J169" s="191" t="n">
        <v>159740253.81</v>
      </c>
      <c r="K169" s="191" t="n"/>
      <c r="L169" s="62" t="n">
        <v>159740253.81</v>
      </c>
    </row>
    <row r="170" customFormat="1" s="44">
      <c r="A170" s="52" t="inlineStr">
        <is>
          <t>НЛМК-Урал (Бывший НСММЗ)</t>
        </is>
      </c>
      <c r="B170" s="53" t="inlineStr">
        <is>
          <t>Оплата за металлопрокат</t>
        </is>
      </c>
      <c r="C170" s="52" t="inlineStr">
        <is>
          <t>Чернышова Светлана Эдуардовна</t>
        </is>
      </c>
      <c r="D170" s="193" t="n"/>
      <c r="E170" s="194" t="inlineStr">
        <is>
          <t>14.106761.221</t>
        </is>
      </c>
      <c r="F170" s="197" t="n"/>
      <c r="G170" s="57" t="n">
        <v>260000000</v>
      </c>
      <c r="H170" s="59" t="n"/>
      <c r="I170" s="59" t="n">
        <v>45044</v>
      </c>
      <c r="J170" s="191" t="n">
        <v>260000000</v>
      </c>
      <c r="K170" s="191" t="n"/>
      <c r="L170" s="62" t="n">
        <v>260000000</v>
      </c>
    </row>
    <row r="171" customFormat="1" s="44">
      <c r="A171" s="52" t="inlineStr">
        <is>
          <t>ПАО "ТМК"</t>
        </is>
      </c>
      <c r="B171" s="53" t="inlineStr">
        <is>
          <t>Оплата за металлопрокат</t>
        </is>
      </c>
      <c r="C171" s="52" t="inlineStr">
        <is>
          <t>Чернышова Светлана Эдуардовна</t>
        </is>
      </c>
      <c r="D171" s="193" t="n"/>
      <c r="E171" s="194" t="inlineStr">
        <is>
          <t>Т-Яр-8</t>
        </is>
      </c>
      <c r="F171" s="197" t="n"/>
      <c r="G171" s="57" t="n">
        <v>83776000</v>
      </c>
      <c r="H171" s="59" t="n"/>
      <c r="I171" s="59" t="n">
        <v>45044</v>
      </c>
      <c r="J171" s="191" t="n">
        <v>83776000</v>
      </c>
      <c r="K171" s="191" t="n"/>
      <c r="L171" s="62" t="n">
        <v>83776000</v>
      </c>
    </row>
    <row r="172" customFormat="1" s="44">
      <c r="A172" s="52" t="inlineStr">
        <is>
          <t>Сиверский метизный завод</t>
        </is>
      </c>
      <c r="B172" s="53" t="inlineStr">
        <is>
          <t>Оплата за металлопрокат</t>
        </is>
      </c>
      <c r="C172" s="52" t="inlineStr">
        <is>
          <t>Чернышова Светлана Эдуардовна</t>
        </is>
      </c>
      <c r="D172" s="193" t="n"/>
      <c r="E172" s="194" t="inlineStr">
        <is>
          <t>117/1</t>
        </is>
      </c>
      <c r="F172" s="197" t="n"/>
      <c r="G172" s="57" t="n">
        <v>2800000</v>
      </c>
      <c r="H172" s="59" t="n"/>
      <c r="I172" s="59" t="n">
        <v>45044</v>
      </c>
      <c r="J172" s="191" t="n">
        <v>2800000</v>
      </c>
      <c r="K172" s="191" t="n"/>
      <c r="L172" s="62" t="n">
        <v>2800000</v>
      </c>
    </row>
    <row r="173" customFormat="1" s="44">
      <c r="A173" s="52" t="inlineStr">
        <is>
          <t>СОЮЗМЕТАЛЛСЕРВИС ООО</t>
        </is>
      </c>
      <c r="B173" s="53" t="inlineStr">
        <is>
          <t>Оплата за металлопрокат</t>
        </is>
      </c>
      <c r="C173" s="52" t="inlineStr">
        <is>
          <t>Чернышова Светлана Эдуардовна</t>
        </is>
      </c>
      <c r="D173" s="193" t="n"/>
      <c r="E173" s="194" t="inlineStr">
        <is>
          <t>2М</t>
        </is>
      </c>
      <c r="F173" s="197" t="n"/>
      <c r="G173" s="57" t="n">
        <v>20682800</v>
      </c>
      <c r="H173" s="59" t="n"/>
      <c r="I173" s="59" t="n">
        <v>45044</v>
      </c>
      <c r="J173" s="191" t="n">
        <v>20682800</v>
      </c>
      <c r="K173" s="191" t="n"/>
      <c r="L173" s="62" t="n">
        <v>20682800</v>
      </c>
    </row>
    <row r="174" customFormat="1" s="44">
      <c r="A174" s="52" t="inlineStr">
        <is>
          <t>Стальные Решения</t>
        </is>
      </c>
      <c r="B174" s="53" t="inlineStr">
        <is>
          <t>Оплата за металлопрокат</t>
        </is>
      </c>
      <c r="C174" s="52" t="inlineStr">
        <is>
          <t>Чернышова Светлана Эдуардовна</t>
        </is>
      </c>
      <c r="D174" s="193" t="n"/>
      <c r="E174" s="194" t="inlineStr">
        <is>
          <t>03-000302/1406</t>
        </is>
      </c>
      <c r="F174" s="197" t="n"/>
      <c r="G174" s="57" t="n">
        <v>2500000</v>
      </c>
      <c r="H174" s="59" t="n"/>
      <c r="I174" s="59" t="n">
        <v>45044</v>
      </c>
      <c r="J174" s="191" t="n">
        <v>2500000</v>
      </c>
      <c r="K174" s="191" t="n"/>
      <c r="L174" s="62" t="n">
        <v>2500000</v>
      </c>
    </row>
    <row r="175" customFormat="1" s="44">
      <c r="A175" s="52" t="inlineStr">
        <is>
          <t>ТК МС-ТРЕЙД ООО</t>
        </is>
      </c>
      <c r="B175" s="53" t="inlineStr">
        <is>
          <t>Оплата за металлопрокат</t>
        </is>
      </c>
      <c r="C175" s="52" t="inlineStr">
        <is>
          <t>Чернышова Светлана Эдуардовна</t>
        </is>
      </c>
      <c r="D175" s="193" t="n"/>
      <c r="E175" s="194" t="inlineStr">
        <is>
          <t>ААМТ5-000034</t>
        </is>
      </c>
      <c r="F175" s="197" t="n"/>
      <c r="G175" s="57" t="n">
        <v>9600000</v>
      </c>
      <c r="H175" s="59" t="n"/>
      <c r="I175" s="59" t="n">
        <v>45044</v>
      </c>
      <c r="J175" s="191" t="n">
        <v>9600000</v>
      </c>
      <c r="K175" s="191" t="n"/>
      <c r="L175" s="62" t="n">
        <v>9600000</v>
      </c>
    </row>
    <row r="176" customFormat="1" s="44">
      <c r="A176" s="52" t="inlineStr">
        <is>
          <t>ТК Новосталь-М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/>
      <c r="E176" s="194" t="inlineStr">
        <is>
          <t>П-0061 от 27.01.2023г.</t>
        </is>
      </c>
      <c r="F176" s="197" t="n"/>
      <c r="G176" s="57" t="n">
        <v>170000000</v>
      </c>
      <c r="H176" s="59" t="n"/>
      <c r="I176" s="59" t="n">
        <v>45044</v>
      </c>
      <c r="J176" s="191" t="n">
        <v>170000000</v>
      </c>
      <c r="K176" s="191" t="n"/>
      <c r="L176" s="62" t="n">
        <v>170000000</v>
      </c>
    </row>
    <row r="177" hidden="1" customFormat="1" s="44">
      <c r="A177" s="52" t="n"/>
      <c r="B177" s="53" t="n"/>
      <c r="C177" s="52" t="n"/>
      <c r="D177" s="193" t="n"/>
      <c r="E177" s="194" t="n"/>
      <c r="F177" s="197" t="n"/>
      <c r="G177" s="57" t="n"/>
      <c r="H177" s="59" t="n"/>
      <c r="I177" s="59" t="n"/>
      <c r="J177" s="191" t="n"/>
      <c r="K177" s="191" t="n"/>
      <c r="L177" s="62" t="n"/>
    </row>
    <row r="178" hidden="1" customFormat="1" s="44">
      <c r="A178" s="52" t="n"/>
      <c r="B178" s="53" t="n"/>
      <c r="C178" s="52" t="n"/>
      <c r="D178" s="193" t="n"/>
      <c r="E178" s="194" t="n"/>
      <c r="F178" s="197" t="n"/>
      <c r="G178" s="57" t="n"/>
      <c r="H178" s="59" t="n"/>
      <c r="I178" s="59" t="n"/>
      <c r="J178" s="191" t="n"/>
      <c r="K178" s="191" t="n"/>
      <c r="L178" s="62" t="n"/>
    </row>
    <row r="179" hidden="1" customFormat="1" s="44">
      <c r="A179" s="52" t="n"/>
      <c r="B179" s="53" t="n"/>
      <c r="C179" s="52" t="n"/>
      <c r="D179" s="193" t="n"/>
      <c r="E179" s="194" t="n"/>
      <c r="F179" s="197" t="n"/>
      <c r="G179" s="57" t="n"/>
      <c r="H179" s="59" t="n"/>
      <c r="I179" s="59" t="n"/>
      <c r="J179" s="191" t="n"/>
      <c r="K179" s="191" t="n"/>
      <c r="L179" s="62" t="n"/>
    </row>
    <row r="180" hidden="1" customFormat="1" s="44">
      <c r="A180" s="52" t="n"/>
      <c r="B180" s="53" t="n"/>
      <c r="C180" s="52" t="n"/>
      <c r="D180" s="193" t="n"/>
      <c r="E180" s="194" t="n"/>
      <c r="F180" s="197" t="n"/>
      <c r="G180" s="57" t="n"/>
      <c r="H180" s="59" t="n"/>
      <c r="I180" s="59" t="n"/>
      <c r="J180" s="191" t="n"/>
      <c r="K180" s="191" t="n"/>
      <c r="L180" s="62" t="n"/>
    </row>
    <row r="181" hidden="1" customFormat="1" s="44">
      <c r="A181" s="52" t="n"/>
      <c r="B181" s="53" t="n"/>
      <c r="C181" s="52" t="n"/>
      <c r="D181" s="193" t="n"/>
      <c r="E181" s="194" t="n"/>
      <c r="F181" s="197" t="n"/>
      <c r="G181" s="57" t="n"/>
      <c r="H181" s="59" t="n"/>
      <c r="I181" s="59" t="n"/>
      <c r="J181" s="191" t="n"/>
      <c r="K181" s="191" t="n"/>
      <c r="L181" s="62" t="n"/>
    </row>
    <row r="182" hidden="1" customFormat="1" s="44">
      <c r="A182" s="52" t="n"/>
      <c r="B182" s="53" t="n"/>
      <c r="C182" s="52" t="n"/>
      <c r="D182" s="193" t="n"/>
      <c r="E182" s="194" t="n"/>
      <c r="F182" s="197" t="n"/>
      <c r="G182" s="57" t="n"/>
      <c r="H182" s="59" t="n"/>
      <c r="I182" s="59" t="n"/>
      <c r="J182" s="191" t="n"/>
      <c r="K182" s="191" t="n"/>
      <c r="L182" s="62" t="n"/>
    </row>
    <row r="183" hidden="1" customFormat="1" s="44">
      <c r="A183" s="52" t="n"/>
      <c r="B183" s="53" t="n"/>
      <c r="C183" s="52" t="n"/>
      <c r="D183" s="193" t="n"/>
      <c r="E183" s="194" t="n"/>
      <c r="F183" s="197" t="n"/>
      <c r="G183" s="57" t="n"/>
      <c r="H183" s="59" t="n"/>
      <c r="I183" s="59" t="n"/>
      <c r="J183" s="191" t="n"/>
      <c r="K183" s="191" t="n"/>
      <c r="L183" s="62" t="n"/>
    </row>
    <row r="184" hidden="1" customFormat="1" s="44">
      <c r="A184" s="52" t="n"/>
      <c r="B184" s="53" t="n"/>
      <c r="C184" s="52" t="n"/>
      <c r="D184" s="193" t="n"/>
      <c r="E184" s="194" t="n"/>
      <c r="F184" s="197" t="n"/>
      <c r="G184" s="57" t="n"/>
      <c r="H184" s="59" t="n"/>
      <c r="I184" s="59" t="n"/>
      <c r="J184" s="191" t="n"/>
      <c r="K184" s="191" t="n"/>
      <c r="L184" s="62" t="n"/>
    </row>
    <row r="185" hidden="1" customFormat="1" s="44">
      <c r="A185" s="52" t="n"/>
      <c r="B185" s="53" t="n"/>
      <c r="C185" s="52" t="n"/>
      <c r="D185" s="193" t="n"/>
      <c r="E185" s="194" t="n"/>
      <c r="F185" s="197" t="n"/>
      <c r="G185" s="57" t="n"/>
      <c r="H185" s="59" t="n"/>
      <c r="I185" s="59" t="n"/>
      <c r="J185" s="191" t="n"/>
      <c r="K185" s="191" t="n"/>
      <c r="L185" s="62" t="n"/>
    </row>
    <row r="186" hidden="1" customFormat="1" s="44">
      <c r="A186" s="52" t="n"/>
      <c r="B186" s="53" t="n"/>
      <c r="C186" s="52" t="n"/>
      <c r="D186" s="193" t="n"/>
      <c r="E186" s="194" t="n"/>
      <c r="F186" s="197" t="n"/>
      <c r="G186" s="57" t="n"/>
      <c r="H186" s="59" t="n"/>
      <c r="I186" s="59" t="n"/>
      <c r="J186" s="191" t="n"/>
      <c r="K186" s="191" t="n"/>
      <c r="L186" s="62" t="n"/>
    </row>
    <row r="187" hidden="1" customFormat="1" s="44">
      <c r="A187" s="52" t="n"/>
      <c r="B187" s="53" t="n"/>
      <c r="C187" s="52" t="n"/>
      <c r="D187" s="193" t="n"/>
      <c r="E187" s="194" t="n"/>
      <c r="F187" s="197" t="n"/>
      <c r="G187" s="57" t="n"/>
      <c r="H187" s="59" t="n"/>
      <c r="I187" s="59" t="n"/>
      <c r="J187" s="191" t="n"/>
      <c r="K187" s="191" t="n"/>
      <c r="L187" s="62" t="n"/>
    </row>
    <row r="188" hidden="1" customFormat="1" s="44">
      <c r="A188" s="52" t="n"/>
      <c r="B188" s="53" t="n"/>
      <c r="C188" s="52" t="n"/>
      <c r="D188" s="193" t="n"/>
      <c r="E188" s="194" t="n"/>
      <c r="F188" s="197" t="n"/>
      <c r="G188" s="57" t="n"/>
      <c r="H188" s="59" t="n"/>
      <c r="I188" s="59" t="n"/>
      <c r="J188" s="191" t="n"/>
      <c r="K188" s="191" t="n"/>
      <c r="L188" s="62" t="n"/>
    </row>
    <row r="189" hidden="1" customFormat="1" s="44">
      <c r="A189" s="52" t="n"/>
      <c r="B189" s="53" t="n"/>
      <c r="C189" s="52" t="n"/>
      <c r="D189" s="193" t="n"/>
      <c r="E189" s="194" t="n"/>
      <c r="F189" s="197" t="n"/>
      <c r="G189" s="57" t="n"/>
      <c r="H189" s="59" t="n"/>
      <c r="I189" s="59" t="n"/>
      <c r="J189" s="191" t="n"/>
      <c r="K189" s="191" t="n"/>
      <c r="L189" s="62" t="n"/>
    </row>
    <row r="190" hidden="1" customFormat="1" s="44">
      <c r="A190" s="52" t="n"/>
      <c r="B190" s="53" t="n"/>
      <c r="C190" s="52" t="n"/>
      <c r="D190" s="193" t="n"/>
      <c r="E190" s="194" t="n"/>
      <c r="F190" s="197" t="n"/>
      <c r="G190" s="57" t="n"/>
      <c r="H190" s="59" t="n"/>
      <c r="I190" s="59" t="n"/>
      <c r="J190" s="191" t="n"/>
      <c r="K190" s="191" t="n"/>
      <c r="L190" s="62" t="n"/>
    </row>
    <row r="191" hidden="1" customFormat="1" s="44">
      <c r="A191" s="52" t="n"/>
      <c r="B191" s="53" t="n"/>
      <c r="C191" s="52" t="n"/>
      <c r="D191" s="193" t="n"/>
      <c r="E191" s="194" t="n"/>
      <c r="F191" s="197" t="n"/>
      <c r="G191" s="57" t="n"/>
      <c r="H191" s="59" t="n"/>
      <c r="I191" s="59" t="n"/>
      <c r="J191" s="191" t="n"/>
      <c r="K191" s="191" t="n"/>
      <c r="L191" s="62" t="n"/>
    </row>
    <row r="192" hidden="1" customFormat="1" s="44">
      <c r="A192" s="52" t="n"/>
      <c r="B192" s="53" t="n"/>
      <c r="C192" s="52" t="n"/>
      <c r="D192" s="193" t="n"/>
      <c r="E192" s="194" t="n"/>
      <c r="F192" s="197" t="n"/>
      <c r="G192" s="57" t="n"/>
      <c r="H192" s="59" t="n"/>
      <c r="I192" s="59" t="n"/>
      <c r="J192" s="191" t="n"/>
      <c r="K192" s="191" t="n"/>
      <c r="L192" s="62" t="n"/>
    </row>
    <row r="193" hidden="1" customFormat="1" s="44">
      <c r="A193" s="52" t="n"/>
      <c r="B193" s="53" t="n"/>
      <c r="C193" s="52" t="n"/>
      <c r="D193" s="193" t="n"/>
      <c r="E193" s="194" t="n"/>
      <c r="F193" s="197" t="n"/>
      <c r="G193" s="57" t="n"/>
      <c r="H193" s="59" t="n"/>
      <c r="I193" s="59" t="n"/>
      <c r="J193" s="191" t="n"/>
      <c r="K193" s="191" t="n"/>
      <c r="L193" s="62" t="n"/>
    </row>
    <row r="194" hidden="1" customFormat="1" s="44">
      <c r="A194" s="52" t="n"/>
      <c r="B194" s="53" t="n"/>
      <c r="C194" s="52" t="n"/>
      <c r="D194" s="193" t="n"/>
      <c r="E194" s="194" t="n"/>
      <c r="F194" s="197" t="n"/>
      <c r="G194" s="57" t="n"/>
      <c r="H194" s="59" t="n"/>
      <c r="I194" s="59" t="n"/>
      <c r="J194" s="191" t="n"/>
      <c r="K194" s="191" t="n"/>
      <c r="L194" s="62" t="n"/>
    </row>
    <row r="195" hidden="1" customFormat="1" s="44">
      <c r="A195" s="52" t="n"/>
      <c r="B195" s="53" t="n"/>
      <c r="C195" s="52" t="n"/>
      <c r="D195" s="193" t="n"/>
      <c r="E195" s="194" t="n"/>
      <c r="F195" s="197" t="n"/>
      <c r="G195" s="57" t="n"/>
      <c r="H195" s="59" t="n"/>
      <c r="I195" s="59" t="n"/>
      <c r="J195" s="191" t="n"/>
      <c r="K195" s="191" t="n"/>
      <c r="L195" s="62" t="n"/>
    </row>
    <row r="196" hidden="1" customFormat="1" s="44">
      <c r="A196" s="52" t="n"/>
      <c r="B196" s="53" t="n"/>
      <c r="C196" s="52" t="n"/>
      <c r="D196" s="193" t="n"/>
      <c r="E196" s="194" t="n"/>
      <c r="F196" s="197" t="n"/>
      <c r="G196" s="57" t="n"/>
      <c r="H196" s="59" t="n"/>
      <c r="I196" s="59" t="n"/>
      <c r="J196" s="191" t="n"/>
      <c r="K196" s="191" t="n"/>
      <c r="L196" s="62" t="n"/>
    </row>
    <row r="197" hidden="1" customFormat="1" s="44">
      <c r="A197" s="52" t="n"/>
      <c r="B197" s="53" t="n"/>
      <c r="C197" s="52" t="n"/>
      <c r="D197" s="193" t="n"/>
      <c r="E197" s="194" t="n"/>
      <c r="F197" s="197" t="n"/>
      <c r="G197" s="57" t="n"/>
      <c r="H197" s="59" t="n"/>
      <c r="I197" s="59" t="n"/>
      <c r="J197" s="191" t="n"/>
      <c r="K197" s="191" t="n"/>
      <c r="L197" s="62" t="n"/>
    </row>
    <row r="198" hidden="1" customFormat="1" s="44">
      <c r="A198" s="52" t="n"/>
      <c r="B198" s="53" t="n"/>
      <c r="C198" s="52" t="n"/>
      <c r="D198" s="193" t="n"/>
      <c r="E198" s="194" t="n"/>
      <c r="F198" s="197" t="n"/>
      <c r="G198" s="57" t="n"/>
      <c r="H198" s="59" t="n"/>
      <c r="I198" s="59" t="n"/>
      <c r="J198" s="191" t="n"/>
      <c r="K198" s="191" t="n"/>
      <c r="L198" s="62" t="n"/>
    </row>
    <row r="199" hidden="1" customFormat="1" s="44">
      <c r="A199" s="52" t="n"/>
      <c r="B199" s="53" t="n"/>
      <c r="C199" s="52" t="n"/>
      <c r="D199" s="193" t="n"/>
      <c r="E199" s="194" t="n"/>
      <c r="F199" s="197" t="n"/>
      <c r="G199" s="57" t="n"/>
      <c r="H199" s="59" t="n"/>
      <c r="I199" s="59" t="n"/>
      <c r="J199" s="191" t="n"/>
      <c r="K199" s="191" t="n"/>
      <c r="L199" s="62" t="n"/>
    </row>
    <row r="200" hidden="1" customFormat="1" s="44">
      <c r="A200" s="52" t="n"/>
      <c r="B200" s="53" t="n"/>
      <c r="C200" s="52" t="n"/>
      <c r="D200" s="193" t="n"/>
      <c r="E200" s="194" t="n"/>
      <c r="F200" s="197" t="n"/>
      <c r="G200" s="57" t="n"/>
      <c r="H200" s="59" t="n"/>
      <c r="I200" s="59" t="n"/>
      <c r="J200" s="191" t="n"/>
      <c r="K200" s="191" t="n"/>
      <c r="L200" s="62" t="n"/>
    </row>
    <row r="201" hidden="1" customFormat="1" s="44">
      <c r="A201" s="52" t="n"/>
      <c r="B201" s="53" t="n"/>
      <c r="C201" s="52" t="n"/>
      <c r="D201" s="193" t="n"/>
      <c r="E201" s="194" t="n"/>
      <c r="F201" s="197" t="n"/>
      <c r="G201" s="57" t="n"/>
      <c r="H201" s="59" t="n"/>
      <c r="I201" s="59" t="n"/>
      <c r="J201" s="191" t="n"/>
      <c r="K201" s="191" t="n"/>
      <c r="L201" s="62" t="n"/>
    </row>
    <row r="202" hidden="1" customFormat="1" s="44">
      <c r="A202" s="52" t="n"/>
      <c r="B202" s="53" t="n"/>
      <c r="C202" s="52" t="n"/>
      <c r="D202" s="193" t="n"/>
      <c r="E202" s="194" t="n"/>
      <c r="F202" s="197" t="n"/>
      <c r="G202" s="57" t="n"/>
      <c r="H202" s="59" t="n"/>
      <c r="I202" s="59" t="n"/>
      <c r="J202" s="191" t="n"/>
      <c r="K202" s="191" t="n"/>
      <c r="L202" s="62" t="n"/>
    </row>
    <row r="203" hidden="1" customFormat="1" s="44">
      <c r="A203" s="52" t="n"/>
      <c r="B203" s="53" t="n"/>
      <c r="C203" s="52" t="n"/>
      <c r="D203" s="193" t="n"/>
      <c r="E203" s="194" t="n"/>
      <c r="F203" s="197" t="n"/>
      <c r="G203" s="57" t="n"/>
      <c r="H203" s="59" t="n"/>
      <c r="I203" s="59" t="n"/>
      <c r="J203" s="191" t="n"/>
      <c r="K203" s="191" t="n"/>
      <c r="L203" s="62" t="n"/>
    </row>
    <row r="204" hidden="1" customFormat="1" s="44">
      <c r="A204" s="52" t="n"/>
      <c r="B204" s="53" t="n"/>
      <c r="C204" s="52" t="n"/>
      <c r="D204" s="193" t="n"/>
      <c r="E204" s="194" t="n"/>
      <c r="F204" s="197" t="n"/>
      <c r="G204" s="57" t="n"/>
      <c r="H204" s="59" t="n"/>
      <c r="I204" s="59" t="n"/>
      <c r="J204" s="191" t="n"/>
      <c r="K204" s="191" t="n"/>
      <c r="L204" s="62" t="n"/>
    </row>
    <row r="205" hidden="1" customFormat="1" s="44">
      <c r="A205" s="52" t="n"/>
      <c r="B205" s="53" t="n"/>
      <c r="C205" s="52" t="n"/>
      <c r="D205" s="193" t="n"/>
      <c r="E205" s="194" t="n"/>
      <c r="F205" s="197" t="n"/>
      <c r="G205" s="57" t="n"/>
      <c r="H205" s="59" t="n"/>
      <c r="I205" s="59" t="n"/>
      <c r="J205" s="191" t="n"/>
      <c r="K205" s="191" t="n"/>
      <c r="L205" s="62" t="n"/>
    </row>
    <row r="206" hidden="1" customFormat="1" s="44">
      <c r="A206" s="52" t="n"/>
      <c r="B206" s="53" t="n"/>
      <c r="C206" s="52" t="n"/>
      <c r="D206" s="193" t="n"/>
      <c r="E206" s="194" t="n"/>
      <c r="F206" s="197" t="n"/>
      <c r="G206" s="57" t="n"/>
      <c r="H206" s="59" t="n"/>
      <c r="I206" s="59" t="n"/>
      <c r="J206" s="191" t="n"/>
      <c r="K206" s="191" t="n"/>
      <c r="L206" s="62" t="n"/>
    </row>
    <row r="207" hidden="1" customFormat="1" s="44">
      <c r="A207" s="52" t="n"/>
      <c r="B207" s="53" t="n"/>
      <c r="C207" s="52" t="n"/>
      <c r="D207" s="193" t="n"/>
      <c r="E207" s="194" t="n"/>
      <c r="F207" s="197" t="n"/>
      <c r="G207" s="57" t="n"/>
      <c r="H207" s="59" t="n"/>
      <c r="I207" s="59" t="n"/>
      <c r="J207" s="191" t="n"/>
      <c r="K207" s="191" t="n"/>
      <c r="L207" s="62" t="n"/>
    </row>
    <row r="208" hidden="1" customFormat="1" s="44">
      <c r="A208" s="52" t="n"/>
      <c r="B208" s="53" t="n"/>
      <c r="C208" s="52" t="n"/>
      <c r="D208" s="193" t="n"/>
      <c r="E208" s="194" t="n"/>
      <c r="F208" s="197" t="n"/>
      <c r="G208" s="57" t="n"/>
      <c r="H208" s="59" t="n"/>
      <c r="I208" s="59" t="n"/>
      <c r="J208" s="191" t="n"/>
      <c r="K208" s="191" t="n"/>
      <c r="L208" s="62" t="n"/>
    </row>
    <row r="209" hidden="1" customFormat="1" s="44">
      <c r="A209" s="52" t="n"/>
      <c r="B209" s="53" t="n"/>
      <c r="C209" s="52" t="n"/>
      <c r="D209" s="193" t="n"/>
      <c r="E209" s="194" t="n"/>
      <c r="F209" s="197" t="n"/>
      <c r="G209" s="57" t="n"/>
      <c r="H209" s="59" t="n"/>
      <c r="I209" s="59" t="n"/>
      <c r="J209" s="191" t="n"/>
      <c r="K209" s="191" t="n"/>
      <c r="L209" s="62" t="n"/>
    </row>
    <row r="210" hidden="1" customFormat="1" s="44">
      <c r="A210" s="52" t="n"/>
      <c r="B210" s="53" t="n"/>
      <c r="C210" s="52" t="n"/>
      <c r="D210" s="193" t="n"/>
      <c r="E210" s="194" t="n"/>
      <c r="F210" s="197" t="n"/>
      <c r="G210" s="57" t="n"/>
      <c r="H210" s="59" t="n"/>
      <c r="I210" s="59" t="n"/>
      <c r="J210" s="191" t="n"/>
      <c r="K210" s="191" t="n"/>
      <c r="L210" s="62" t="n"/>
    </row>
    <row r="211" hidden="1" customFormat="1" s="44">
      <c r="A211" s="52" t="n"/>
      <c r="B211" s="53" t="n"/>
      <c r="C211" s="52" t="n"/>
      <c r="D211" s="193" t="n"/>
      <c r="E211" s="194" t="n"/>
      <c r="F211" s="197" t="n"/>
      <c r="G211" s="57" t="n"/>
      <c r="H211" s="59" t="n"/>
      <c r="I211" s="59" t="n"/>
      <c r="J211" s="191" t="n"/>
      <c r="K211" s="191" t="n"/>
      <c r="L211" s="62" t="n"/>
    </row>
    <row r="212" hidden="1" customFormat="1" s="44">
      <c r="A212" s="52" t="n"/>
      <c r="B212" s="53" t="n"/>
      <c r="C212" s="52" t="n"/>
      <c r="D212" s="193" t="n"/>
      <c r="E212" s="194" t="n"/>
      <c r="F212" s="197" t="n"/>
      <c r="G212" s="57" t="n"/>
      <c r="H212" s="59" t="n"/>
      <c r="I212" s="59" t="n"/>
      <c r="J212" s="191" t="n"/>
      <c r="K212" s="191" t="n"/>
      <c r="L212" s="62" t="n"/>
    </row>
    <row r="213" hidden="1" customFormat="1" s="44">
      <c r="A213" s="52" t="n"/>
      <c r="B213" s="53" t="n"/>
      <c r="C213" s="52" t="n"/>
      <c r="D213" s="193" t="n"/>
      <c r="E213" s="194" t="n"/>
      <c r="F213" s="197" t="n"/>
      <c r="G213" s="57" t="n"/>
      <c r="H213" s="59" t="n"/>
      <c r="I213" s="59" t="n"/>
      <c r="J213" s="191" t="n"/>
      <c r="K213" s="191" t="n"/>
      <c r="L213" s="62" t="n"/>
    </row>
    <row r="214" hidden="1" customFormat="1" s="44">
      <c r="A214" s="52" t="n"/>
      <c r="B214" s="53" t="n"/>
      <c r="C214" s="52" t="n"/>
      <c r="D214" s="193" t="n"/>
      <c r="E214" s="194" t="n"/>
      <c r="F214" s="197" t="n"/>
      <c r="G214" s="57" t="n"/>
      <c r="H214" s="59" t="n"/>
      <c r="I214" s="59" t="n"/>
      <c r="J214" s="191" t="n"/>
      <c r="K214" s="191" t="n"/>
      <c r="L214" s="62" t="n"/>
    </row>
    <row r="215" hidden="1" customFormat="1" s="44">
      <c r="A215" s="52" t="n"/>
      <c r="B215" s="53" t="n"/>
      <c r="C215" s="52" t="n"/>
      <c r="D215" s="193" t="n"/>
      <c r="E215" s="194" t="n"/>
      <c r="F215" s="197" t="n"/>
      <c r="G215" s="57" t="n"/>
      <c r="H215" s="59" t="n"/>
      <c r="I215" s="59" t="n"/>
      <c r="J215" s="191" t="n"/>
      <c r="K215" s="191" t="n"/>
      <c r="L215" s="62" t="n"/>
    </row>
    <row r="216" hidden="1" customFormat="1" s="44">
      <c r="A216" s="52" t="n"/>
      <c r="B216" s="53" t="n"/>
      <c r="C216" s="52" t="n"/>
      <c r="D216" s="193" t="n"/>
      <c r="E216" s="194" t="n"/>
      <c r="F216" s="197" t="n"/>
      <c r="G216" s="57" t="n"/>
      <c r="H216" s="59" t="n"/>
      <c r="I216" s="59" t="n"/>
      <c r="J216" s="191" t="n"/>
      <c r="K216" s="191" t="n"/>
      <c r="L216" s="62" t="n"/>
    </row>
    <row r="217" hidden="1" customFormat="1" s="44">
      <c r="A217" s="52" t="n"/>
      <c r="B217" s="53" t="n"/>
      <c r="C217" s="52" t="n"/>
      <c r="D217" s="193" t="n"/>
      <c r="E217" s="194" t="n"/>
      <c r="F217" s="197" t="n"/>
      <c r="G217" s="57" t="n"/>
      <c r="H217" s="59" t="n"/>
      <c r="I217" s="59" t="n"/>
      <c r="J217" s="191" t="n"/>
      <c r="K217" s="191" t="n"/>
      <c r="L217" s="62" t="n"/>
    </row>
    <row r="218" hidden="1" customFormat="1" s="44">
      <c r="A218" s="52" t="n"/>
      <c r="B218" s="53" t="n"/>
      <c r="C218" s="52" t="n"/>
      <c r="D218" s="193" t="n"/>
      <c r="E218" s="194" t="n"/>
      <c r="F218" s="197" t="n"/>
      <c r="G218" s="57" t="n"/>
      <c r="H218" s="59" t="n"/>
      <c r="I218" s="59" t="n"/>
      <c r="J218" s="191" t="n"/>
      <c r="K218" s="191" t="n"/>
      <c r="L218" s="62" t="n"/>
    </row>
    <row r="219" hidden="1" customFormat="1" s="44">
      <c r="A219" s="52" t="n"/>
      <c r="B219" s="53" t="n"/>
      <c r="C219" s="52" t="n"/>
      <c r="D219" s="193" t="n"/>
      <c r="E219" s="194" t="n"/>
      <c r="F219" s="197" t="n"/>
      <c r="G219" s="57" t="n"/>
      <c r="H219" s="59" t="n"/>
      <c r="I219" s="59" t="n"/>
      <c r="J219" s="191" t="n"/>
      <c r="K219" s="191" t="n"/>
      <c r="L219" s="62" t="n"/>
    </row>
    <row r="220" hidden="1" customFormat="1" s="44">
      <c r="A220" s="52" t="n"/>
      <c r="B220" s="53" t="n"/>
      <c r="C220" s="52" t="n"/>
      <c r="D220" s="193" t="n"/>
      <c r="E220" s="194" t="n"/>
      <c r="F220" s="197" t="n"/>
      <c r="G220" s="57" t="n"/>
      <c r="H220" s="59" t="n"/>
      <c r="I220" s="59" t="n"/>
      <c r="J220" s="191" t="n"/>
      <c r="K220" s="191" t="n"/>
      <c r="L220" s="62" t="n"/>
    </row>
    <row r="221" hidden="1" customFormat="1" s="44">
      <c r="A221" s="52" t="n"/>
      <c r="B221" s="53" t="n"/>
      <c r="C221" s="52" t="n"/>
      <c r="D221" s="193" t="n"/>
      <c r="E221" s="194" t="n"/>
      <c r="F221" s="197" t="n"/>
      <c r="G221" s="57" t="n"/>
      <c r="H221" s="59" t="n"/>
      <c r="I221" s="59" t="n"/>
      <c r="J221" s="191" t="n"/>
      <c r="K221" s="191" t="n"/>
      <c r="L221" s="62" t="n"/>
    </row>
    <row r="222" hidden="1" customFormat="1" s="44">
      <c r="A222" s="52" t="n"/>
      <c r="B222" s="53" t="n"/>
      <c r="C222" s="52" t="n"/>
      <c r="D222" s="193" t="n"/>
      <c r="E222" s="194" t="n"/>
      <c r="F222" s="197" t="n"/>
      <c r="G222" s="57" t="n"/>
      <c r="H222" s="59" t="n"/>
      <c r="I222" s="59" t="n"/>
      <c r="J222" s="191" t="n"/>
      <c r="K222" s="191" t="n"/>
      <c r="L222" s="62" t="n"/>
    </row>
    <row r="223" hidden="1" customFormat="1" s="44">
      <c r="A223" s="52" t="n"/>
      <c r="B223" s="53" t="n"/>
      <c r="C223" s="52" t="n"/>
      <c r="D223" s="193" t="n"/>
      <c r="E223" s="194" t="n"/>
      <c r="F223" s="197" t="n"/>
      <c r="G223" s="57" t="n"/>
      <c r="H223" s="59" t="n"/>
      <c r="I223" s="59" t="n"/>
      <c r="J223" s="191" t="n"/>
      <c r="K223" s="191" t="n"/>
      <c r="L223" s="62" t="n"/>
    </row>
    <row r="224" hidden="1" customFormat="1" s="44">
      <c r="A224" s="52" t="n"/>
      <c r="B224" s="53" t="n"/>
      <c r="C224" s="52" t="n"/>
      <c r="D224" s="193" t="n"/>
      <c r="E224" s="194" t="n"/>
      <c r="F224" s="197" t="n"/>
      <c r="G224" s="57" t="n"/>
      <c r="H224" s="59" t="n"/>
      <c r="I224" s="59" t="n"/>
      <c r="J224" s="191" t="n"/>
      <c r="K224" s="191" t="n"/>
      <c r="L224" s="62" t="n"/>
    </row>
    <row r="225" hidden="1" customFormat="1" s="44">
      <c r="A225" s="52" t="n"/>
      <c r="B225" s="53" t="n"/>
      <c r="C225" s="52" t="n"/>
      <c r="D225" s="193" t="n"/>
      <c r="E225" s="194" t="n"/>
      <c r="F225" s="197" t="n"/>
      <c r="G225" s="57" t="n"/>
      <c r="H225" s="59" t="n"/>
      <c r="I225" s="59" t="n"/>
      <c r="J225" s="191" t="n"/>
      <c r="K225" s="191" t="n"/>
      <c r="L225" s="62" t="n"/>
    </row>
    <row r="226" hidden="1" customFormat="1" s="44">
      <c r="A226" s="52" t="n"/>
      <c r="B226" s="53" t="n"/>
      <c r="C226" s="52" t="n"/>
      <c r="D226" s="193" t="n"/>
      <c r="E226" s="194" t="n"/>
      <c r="F226" s="197" t="n"/>
      <c r="G226" s="57" t="n"/>
      <c r="H226" s="59" t="n"/>
      <c r="I226" s="59" t="n"/>
      <c r="J226" s="191" t="n"/>
      <c r="K226" s="191" t="n"/>
      <c r="L226" s="62" t="n"/>
    </row>
    <row r="227" hidden="1" customFormat="1" s="44">
      <c r="A227" s="52" t="n"/>
      <c r="B227" s="53" t="n"/>
      <c r="C227" s="52" t="n"/>
      <c r="D227" s="193" t="n"/>
      <c r="E227" s="194" t="n"/>
      <c r="F227" s="197" t="n"/>
      <c r="G227" s="57" t="n"/>
      <c r="H227" s="59" t="n"/>
      <c r="I227" s="59" t="n"/>
      <c r="J227" s="191" t="n"/>
      <c r="K227" s="191" t="n"/>
      <c r="L227" s="62" t="n"/>
    </row>
    <row r="228" hidden="1" customFormat="1" s="44">
      <c r="A228" s="52" t="n"/>
      <c r="B228" s="53" t="n"/>
      <c r="C228" s="52" t="n"/>
      <c r="D228" s="193" t="n"/>
      <c r="E228" s="194" t="n"/>
      <c r="F228" s="197" t="n"/>
      <c r="G228" s="57" t="n"/>
      <c r="H228" s="59" t="n"/>
      <c r="I228" s="59" t="n"/>
      <c r="J228" s="191" t="n"/>
      <c r="K228" s="191" t="n"/>
      <c r="L228" s="62" t="n"/>
    </row>
    <row r="229" hidden="1" customFormat="1" s="44">
      <c r="A229" s="52" t="n"/>
      <c r="B229" s="53" t="n"/>
      <c r="C229" s="52" t="n"/>
      <c r="D229" s="193" t="n"/>
      <c r="E229" s="194" t="n"/>
      <c r="F229" s="197" t="n"/>
      <c r="G229" s="57" t="n"/>
      <c r="H229" s="59" t="n"/>
      <c r="I229" s="59" t="n"/>
      <c r="J229" s="191" t="n"/>
      <c r="K229" s="191" t="n"/>
      <c r="L229" s="62" t="n"/>
    </row>
    <row r="230" hidden="1" customFormat="1" s="44">
      <c r="A230" s="52" t="n"/>
      <c r="B230" s="53" t="n"/>
      <c r="C230" s="52" t="n"/>
      <c r="D230" s="193" t="n"/>
      <c r="E230" s="194" t="n"/>
      <c r="F230" s="197" t="n"/>
      <c r="G230" s="57" t="n"/>
      <c r="H230" s="59" t="n"/>
      <c r="I230" s="59" t="n"/>
      <c r="J230" s="191" t="n"/>
      <c r="K230" s="191" t="n"/>
      <c r="L230" s="62" t="n"/>
    </row>
    <row r="231" hidden="1" customFormat="1" s="44">
      <c r="A231" s="52" t="n"/>
      <c r="B231" s="53" t="n"/>
      <c r="C231" s="52" t="n"/>
      <c r="D231" s="193" t="n"/>
      <c r="E231" s="194" t="n"/>
      <c r="F231" s="197" t="n"/>
      <c r="G231" s="57" t="n"/>
      <c r="H231" s="59" t="n"/>
      <c r="I231" s="59" t="n"/>
      <c r="J231" s="191" t="n"/>
      <c r="K231" s="191" t="n"/>
      <c r="L231" s="62" t="n"/>
    </row>
    <row r="232" hidden="1" customFormat="1" s="44">
      <c r="A232" s="52" t="n"/>
      <c r="B232" s="53" t="n"/>
      <c r="C232" s="52" t="n"/>
      <c r="D232" s="193" t="n"/>
      <c r="E232" s="194" t="n"/>
      <c r="F232" s="197" t="n"/>
      <c r="G232" s="57" t="n"/>
      <c r="H232" s="59" t="n"/>
      <c r="I232" s="59" t="n"/>
      <c r="J232" s="191" t="n"/>
      <c r="K232" s="191" t="n"/>
      <c r="L232" s="62" t="n"/>
    </row>
    <row r="233" hidden="1" customFormat="1" s="44">
      <c r="A233" s="52" t="n"/>
      <c r="B233" s="53" t="n"/>
      <c r="C233" s="52" t="n"/>
      <c r="D233" s="193" t="n"/>
      <c r="E233" s="194" t="n"/>
      <c r="F233" s="197" t="n"/>
      <c r="G233" s="57" t="n"/>
      <c r="H233" s="59" t="n"/>
      <c r="I233" s="59" t="n"/>
      <c r="J233" s="191" t="n"/>
      <c r="K233" s="191" t="n"/>
      <c r="L233" s="62" t="n"/>
    </row>
    <row r="234" hidden="1" customFormat="1" s="44">
      <c r="A234" s="52" t="n"/>
      <c r="B234" s="53" t="n"/>
      <c r="C234" s="52" t="n"/>
      <c r="D234" s="193" t="n"/>
      <c r="E234" s="194" t="n"/>
      <c r="F234" s="197" t="n"/>
      <c r="G234" s="57" t="n"/>
      <c r="H234" s="59" t="n"/>
      <c r="I234" s="59" t="n"/>
      <c r="J234" s="191" t="n"/>
      <c r="K234" s="191" t="n"/>
      <c r="L234" s="62" t="n"/>
    </row>
    <row r="235" hidden="1" customFormat="1" s="44">
      <c r="A235" s="52" t="n"/>
      <c r="B235" s="53" t="n"/>
      <c r="C235" s="52" t="n"/>
      <c r="D235" s="193" t="n"/>
      <c r="E235" s="194" t="n"/>
      <c r="F235" s="197" t="n"/>
      <c r="G235" s="57" t="n"/>
      <c r="H235" s="59" t="n"/>
      <c r="I235" s="59" t="n"/>
      <c r="J235" s="191" t="n"/>
      <c r="K235" s="191" t="n"/>
      <c r="L235" s="62" t="n"/>
    </row>
    <row r="236" hidden="1" customFormat="1" s="44">
      <c r="A236" s="52" t="n"/>
      <c r="B236" s="53" t="n"/>
      <c r="C236" s="52" t="n"/>
      <c r="D236" s="193" t="n"/>
      <c r="E236" s="194" t="n"/>
      <c r="F236" s="197" t="n"/>
      <c r="G236" s="57" t="n"/>
      <c r="H236" s="59" t="n"/>
      <c r="I236" s="59" t="n"/>
      <c r="J236" s="191" t="n"/>
      <c r="K236" s="191" t="n"/>
      <c r="L236" s="62" t="n"/>
    </row>
    <row r="237" hidden="1" customFormat="1" s="44">
      <c r="A237" s="52" t="n"/>
      <c r="B237" s="53" t="n"/>
      <c r="C237" s="52" t="n"/>
      <c r="D237" s="193" t="n"/>
      <c r="E237" s="194" t="n"/>
      <c r="F237" s="197" t="n"/>
      <c r="G237" s="57" t="n"/>
      <c r="H237" s="59" t="n"/>
      <c r="I237" s="59" t="n"/>
      <c r="J237" s="191" t="n"/>
      <c r="K237" s="191" t="n"/>
      <c r="L237" s="62" t="n"/>
    </row>
    <row r="238" ht="21" customFormat="1" customHeight="1" s="119" thickBot="1">
      <c r="A238" s="179" t="inlineStr">
        <is>
          <t>ИТОГО ОПЛАТА ПОСТАВЩИКАМ</t>
        </is>
      </c>
      <c r="B238" s="199" t="n"/>
      <c r="C238" s="116" t="n"/>
      <c r="D238" s="116" t="n"/>
      <c r="E238" s="116" t="n"/>
      <c r="F238" s="117" t="n"/>
      <c r="G238" s="118">
        <f>SUM(G45:G237)</f>
        <v/>
      </c>
      <c r="H238" s="118">
        <f>SUM(H45:H237)</f>
        <v/>
      </c>
      <c r="I238" s="118" t="n"/>
      <c r="J238" s="118">
        <f>SUM(J45:J237)</f>
        <v/>
      </c>
      <c r="K238" s="118">
        <f>SUM(K45:K237)</f>
        <v/>
      </c>
      <c r="L238" s="118">
        <f>SUM(L45:L237)</f>
        <v/>
      </c>
    </row>
    <row r="239" ht="21" customFormat="1" customHeight="1" s="85" thickBot="1">
      <c r="A239" s="166" t="inlineStr">
        <is>
          <t>ИТОГО ОБЯЗАТЕЛЬНЫЕ ПЛАТЕЖИ</t>
        </is>
      </c>
      <c r="B239" s="195" t="n"/>
      <c r="C239" s="64" t="n"/>
      <c r="D239" s="64" t="n"/>
      <c r="E239" s="64" t="n"/>
      <c r="F239" s="65" t="n"/>
      <c r="G239" s="84">
        <f>G33+G38+G42+G238</f>
        <v/>
      </c>
      <c r="H239" s="84">
        <f>H33+H38+H42+H238</f>
        <v/>
      </c>
      <c r="I239" s="84" t="n"/>
      <c r="J239" s="84">
        <f>J33+J38+J42+J238</f>
        <v/>
      </c>
      <c r="K239" s="84">
        <f>K33+K38+K42+K238</f>
        <v/>
      </c>
      <c r="L239" s="84">
        <f>L33+L38+L42+L238</f>
        <v/>
      </c>
    </row>
    <row r="240" ht="26.25" customFormat="1" customHeight="1" s="44" thickBot="1">
      <c r="A240" s="46" t="inlineStr">
        <is>
          <t>ДИРЕКЦИЯ ПО КОММЕРЧЕСКОЙ ДЕЯТЕЛЬНОСТИ</t>
        </is>
      </c>
      <c r="B240" s="46" t="n"/>
      <c r="C240" s="46" t="n"/>
      <c r="D240" s="46" t="n"/>
      <c r="E240" s="46" t="n"/>
      <c r="F240" s="47" t="n"/>
      <c r="G240" s="46" t="n"/>
      <c r="H240" s="46" t="n"/>
      <c r="I240" s="46" t="n"/>
      <c r="J240" s="46" t="n"/>
      <c r="K240" s="46" t="n"/>
      <c r="L240" s="48" t="n"/>
    </row>
    <row r="241" hidden="1" customFormat="1" s="44">
      <c r="A241" s="75" t="inlineStr">
        <is>
          <t>ЛОГИСТИКА</t>
        </is>
      </c>
      <c r="B241" s="195" t="n"/>
      <c r="C241" s="49" t="n"/>
      <c r="D241" s="87" t="n"/>
      <c r="E241" s="49" t="n"/>
      <c r="F241" s="69" t="n"/>
      <c r="G241" s="70" t="n"/>
      <c r="H241" s="70" t="n"/>
      <c r="I241" s="70" t="n"/>
      <c r="J241" s="70" t="n"/>
      <c r="K241" s="70" t="n"/>
      <c r="L241" s="71" t="n"/>
    </row>
    <row r="242" hidden="1" customFormat="1" s="44">
      <c r="A242" s="86" t="n"/>
      <c r="B242" s="53" t="n"/>
      <c r="C242" s="52" t="n"/>
      <c r="D242" s="193" t="n"/>
      <c r="E242" s="194" t="n"/>
      <c r="F242" s="197" t="n"/>
      <c r="G242" s="61" t="n"/>
      <c r="H242" s="59" t="n"/>
      <c r="I242" s="59" t="n"/>
      <c r="J242" s="191">
        <f>G242-H242</f>
        <v/>
      </c>
      <c r="K242" s="61">
        <f>J242</f>
        <v/>
      </c>
      <c r="L242" s="62">
        <f>G242-H242-K242</f>
        <v/>
      </c>
    </row>
    <row r="243" hidden="1" customFormat="1" s="44">
      <c r="A243" s="86" t="n"/>
      <c r="B243" s="53" t="n"/>
      <c r="C243" s="52" t="n"/>
      <c r="D243" s="193" t="n"/>
      <c r="E243" s="194" t="n"/>
      <c r="F243" s="197" t="n"/>
      <c r="G243" s="61" t="n"/>
      <c r="H243" s="59" t="n"/>
      <c r="I243" s="59" t="n"/>
      <c r="J243" s="191">
        <f>G243-H243</f>
        <v/>
      </c>
      <c r="K243" s="61">
        <f>J243</f>
        <v/>
      </c>
      <c r="L243" s="62">
        <f>G243-H243-K243</f>
        <v/>
      </c>
    </row>
    <row r="244" hidden="1" customFormat="1" s="44">
      <c r="A244" s="86" t="n"/>
      <c r="B244" s="53" t="n"/>
      <c r="C244" s="52" t="n"/>
      <c r="D244" s="193" t="n"/>
      <c r="E244" s="194" t="n"/>
      <c r="F244" s="197" t="n"/>
      <c r="G244" s="61" t="n"/>
      <c r="H244" s="59" t="n"/>
      <c r="I244" s="59" t="n"/>
      <c r="J244" s="191">
        <f>G244-H244</f>
        <v/>
      </c>
      <c r="K244" s="61">
        <f>J244</f>
        <v/>
      </c>
      <c r="L244" s="62">
        <f>G244-H244-K244</f>
        <v/>
      </c>
    </row>
    <row r="245" hidden="1" customFormat="1" s="44">
      <c r="A245" s="86" t="n"/>
      <c r="B245" s="53" t="n"/>
      <c r="C245" s="52" t="n"/>
      <c r="D245" s="193" t="n"/>
      <c r="E245" s="197" t="n"/>
      <c r="F245" s="197" t="n"/>
      <c r="G245" s="61" t="n"/>
      <c r="H245" s="59" t="n"/>
      <c r="I245" s="59" t="n"/>
      <c r="J245" s="191">
        <f>G245-H245</f>
        <v/>
      </c>
      <c r="K245" s="61">
        <f>J245</f>
        <v/>
      </c>
      <c r="L245" s="62">
        <f>J245-K245</f>
        <v/>
      </c>
    </row>
    <row r="246" hidden="1" customFormat="1" s="44">
      <c r="A246" s="86" t="n"/>
      <c r="B246" s="53" t="n"/>
      <c r="C246" s="52" t="n"/>
      <c r="D246" s="193" t="n"/>
      <c r="E246" s="194" t="n"/>
      <c r="F246" s="197" t="n"/>
      <c r="G246" s="61" t="n"/>
      <c r="H246" s="59" t="n"/>
      <c r="I246" s="59" t="n"/>
      <c r="J246" s="191">
        <f>G246-H246</f>
        <v/>
      </c>
      <c r="K246" s="61">
        <f>J246</f>
        <v/>
      </c>
      <c r="L246" s="62">
        <f>J246-K246</f>
        <v/>
      </c>
    </row>
    <row r="247" customFormat="1" s="44">
      <c r="A247" s="103" t="inlineStr">
        <is>
          <t>ПРОЧИЕ</t>
        </is>
      </c>
      <c r="B247" s="195" t="n"/>
      <c r="C247" s="74" t="n"/>
      <c r="D247" s="74" t="n"/>
      <c r="E247" s="74" t="n"/>
      <c r="F247" s="75" t="n"/>
      <c r="G247" s="76" t="n"/>
      <c r="H247" s="76" t="n"/>
      <c r="I247" s="76" t="n"/>
      <c r="J247" s="76" t="n"/>
      <c r="K247" s="76" t="n"/>
      <c r="L247" s="77" t="n"/>
    </row>
    <row r="248" ht="78" customFormat="1" customHeight="1" s="44">
      <c r="A248" s="86" t="inlineStr">
        <is>
          <t>ООО "СУ №112"</t>
        </is>
      </c>
      <c r="B248" s="53" t="inlineStr">
        <is>
          <t>Возврат излишне перечисленных денежных средств по пп 2394 от 28.03.2023г. по письму ООО "Интерстрой" ИНН 7724324355 № 30/03-Ж от  30.03.2023г.</t>
        </is>
      </c>
      <c r="C248" s="52" t="inlineStr">
        <is>
          <t>Разуваева Кристина Львовна</t>
        </is>
      </c>
      <c r="D248" s="193" t="n"/>
      <c r="E248" s="194" t="inlineStr">
        <is>
          <t>По письму № 30/03-Ж от  30.03.2023г.</t>
        </is>
      </c>
      <c r="F248" s="197" t="n"/>
      <c r="G248" s="61" t="n">
        <v>5683130</v>
      </c>
      <c r="H248" s="59" t="n"/>
      <c r="I248" s="59" t="n">
        <v>45023</v>
      </c>
      <c r="J248" s="191">
        <f>G248-H248</f>
        <v/>
      </c>
      <c r="K248" s="191" t="n">
        <v>0</v>
      </c>
      <c r="L248" s="62">
        <f>G248-H248-K248</f>
        <v/>
      </c>
    </row>
    <row r="249" ht="40.8" customFormat="1" customHeight="1" s="44">
      <c r="A249" s="86" t="inlineStr">
        <is>
          <t>ООО "СПУТНИК"</t>
        </is>
      </c>
      <c r="B249" s="53" t="inlineStr">
        <is>
          <t xml:space="preserve">Возврат излишне перечисленных денежных средств по письму №70 от 29.03.2023г. </t>
        </is>
      </c>
      <c r="C249" s="52" t="inlineStr">
        <is>
          <t>Еремина Светлана Вячеславовна</t>
        </is>
      </c>
      <c r="D249" s="193" t="n"/>
      <c r="E249" s="194" t="inlineStr">
        <is>
          <t xml:space="preserve">По письму №70 от 29.03.2023г. </t>
        </is>
      </c>
      <c r="F249" s="197" t="n"/>
      <c r="G249" s="61" t="n">
        <v>1576759.5</v>
      </c>
      <c r="H249" s="59" t="n"/>
      <c r="I249" s="59" t="n">
        <v>45023</v>
      </c>
      <c r="J249" s="191">
        <f>G249-H249</f>
        <v/>
      </c>
      <c r="K249" s="191" t="n">
        <v>0</v>
      </c>
      <c r="L249" s="62">
        <f>G249-H249-K249</f>
        <v/>
      </c>
    </row>
    <row r="250" ht="40.8" customFormat="1" customHeight="1" s="44">
      <c r="A250" s="86" t="inlineStr">
        <is>
          <t>ООО "Родник "</t>
        </is>
      </c>
      <c r="B250" s="53" t="inlineStr">
        <is>
          <t xml:space="preserve">Возврат излишне перечисленных денежных средств по письму №11/23 от  17.02.2023г. </t>
        </is>
      </c>
      <c r="C250" s="52" t="inlineStr">
        <is>
          <t>Зиновьева Ольга Сергеевна</t>
        </is>
      </c>
      <c r="D250" s="193" t="n"/>
      <c r="E250" s="194" t="inlineStr">
        <is>
          <t xml:space="preserve">По письму №11/23 от  17.02.2023г. </t>
        </is>
      </c>
      <c r="F250" s="197" t="n"/>
      <c r="G250" s="61" t="n">
        <v>1030.14</v>
      </c>
      <c r="H250" s="59" t="n"/>
      <c r="I250" s="148" t="n">
        <v>45019</v>
      </c>
      <c r="J250" s="192">
        <f>G250-H250</f>
        <v/>
      </c>
      <c r="K250" s="192">
        <f>J250</f>
        <v/>
      </c>
      <c r="L250" s="62">
        <f>G250-H250-K250</f>
        <v/>
      </c>
    </row>
    <row r="251" hidden="1" customFormat="1" s="44">
      <c r="A251" s="86" t="n"/>
      <c r="B251" s="53" t="n"/>
      <c r="C251" s="52" t="n"/>
      <c r="D251" s="193" t="n"/>
      <c r="E251" s="194" t="n"/>
      <c r="F251" s="197" t="n"/>
      <c r="G251" s="61" t="n"/>
      <c r="H251" s="59" t="n"/>
      <c r="I251" s="59" t="n"/>
      <c r="J251" s="191">
        <f>G251-H251</f>
        <v/>
      </c>
      <c r="K251" s="191">
        <f>J251</f>
        <v/>
      </c>
      <c r="L251" s="62">
        <f>G251-H251-K251</f>
        <v/>
      </c>
    </row>
    <row r="252" hidden="1" customFormat="1" s="44">
      <c r="A252" s="86" t="n"/>
      <c r="B252" s="53" t="n"/>
      <c r="C252" s="52" t="n"/>
      <c r="D252" s="193" t="n"/>
      <c r="E252" s="194" t="n"/>
      <c r="F252" s="197" t="n"/>
      <c r="G252" s="61" t="n"/>
      <c r="H252" s="59" t="n"/>
      <c r="I252" s="59" t="n"/>
      <c r="J252" s="191">
        <f>G252-H252</f>
        <v/>
      </c>
      <c r="K252" s="191">
        <f>J252</f>
        <v/>
      </c>
      <c r="L252" s="62">
        <f>G252-H252-K252</f>
        <v/>
      </c>
    </row>
    <row r="253" hidden="1" customFormat="1" s="44">
      <c r="A253" s="86" t="n"/>
      <c r="B253" s="53" t="n"/>
      <c r="C253" s="52" t="n"/>
      <c r="D253" s="193" t="n"/>
      <c r="E253" s="194" t="n"/>
      <c r="F253" s="197" t="n"/>
      <c r="G253" s="61" t="n"/>
      <c r="H253" s="59" t="n"/>
      <c r="I253" s="59" t="n"/>
      <c r="J253" s="191">
        <f>G253-H253</f>
        <v/>
      </c>
      <c r="K253" s="191">
        <f>J253</f>
        <v/>
      </c>
      <c r="L253" s="62">
        <f>G253-H253-K253</f>
        <v/>
      </c>
    </row>
    <row r="254" ht="21" customFormat="1" customHeight="1" s="119" thickBot="1">
      <c r="A254" s="179" t="inlineStr">
        <is>
          <t>ИТОГО ПРОЧИЕ</t>
        </is>
      </c>
      <c r="B254" s="199" t="n"/>
      <c r="C254" s="116" t="n"/>
      <c r="D254" s="116" t="n"/>
      <c r="E254" s="116" t="n"/>
      <c r="F254" s="117" t="n"/>
      <c r="G254" s="118">
        <f>SUM(G248:G253)</f>
        <v/>
      </c>
      <c r="H254" s="118">
        <f>SUM(H248:H253)</f>
        <v/>
      </c>
      <c r="I254" s="118" t="n"/>
      <c r="J254" s="118">
        <f>SUM(J248:J253)</f>
        <v/>
      </c>
      <c r="K254" s="118">
        <f>SUM(K248:K253)</f>
        <v/>
      </c>
      <c r="L254" s="118">
        <f>SUM(L248:L253)</f>
        <v/>
      </c>
    </row>
    <row r="255" ht="21" customFormat="1" customHeight="1" s="119" thickBot="1">
      <c r="A255" s="179" t="inlineStr">
        <is>
          <t>ИТОГО ПО КОММЕРЧЕСКОЙ ДЕЯТЕЛЬНОСТИ</t>
        </is>
      </c>
      <c r="B255" s="199" t="n"/>
      <c r="C255" s="116" t="n"/>
      <c r="D255" s="116" t="n"/>
      <c r="E255" s="116" t="n"/>
      <c r="F255" s="117" t="n"/>
      <c r="G255" s="118">
        <f>G228+G241+G254</f>
        <v/>
      </c>
      <c r="H255" s="118">
        <f>H228+H241+H254</f>
        <v/>
      </c>
      <c r="I255" s="118" t="n"/>
      <c r="J255" s="118">
        <f>J228+J241+J254</f>
        <v/>
      </c>
      <c r="K255" s="118">
        <f>K228+K241+K254</f>
        <v/>
      </c>
      <c r="L255" s="118">
        <f>L228+L241+L254</f>
        <v/>
      </c>
    </row>
    <row r="256" hidden="1" ht="21" customFormat="1" customHeight="1" s="85" thickBot="1">
      <c r="A256" s="47" t="inlineStr">
        <is>
          <t>ОТДЕЛ МАРКЕТИНГА</t>
        </is>
      </c>
      <c r="B256" s="188" t="n"/>
      <c r="C256" s="96" t="n"/>
      <c r="D256" s="97" t="n"/>
      <c r="E256" s="46" t="n"/>
      <c r="F256" s="47" t="n"/>
      <c r="G256" s="46" t="n"/>
      <c r="H256" s="46" t="n"/>
      <c r="I256" s="46" t="n"/>
      <c r="J256" s="46" t="n"/>
      <c r="K256" s="46" t="n"/>
      <c r="L256" s="48" t="n"/>
    </row>
    <row r="257" hidden="1" customFormat="1" s="44">
      <c r="A257" s="86" t="n"/>
      <c r="B257" s="53" t="n"/>
      <c r="C257" s="52" t="n"/>
      <c r="D257" s="193" t="n"/>
      <c r="E257" s="194" t="n"/>
      <c r="F257" s="197" t="n"/>
      <c r="G257" s="61" t="n"/>
      <c r="H257" s="59" t="n"/>
      <c r="I257" s="59" t="n"/>
      <c r="J257" s="191" t="n"/>
      <c r="K257" s="191" t="n"/>
      <c r="L257" s="62" t="n"/>
    </row>
    <row r="258" hidden="1" customFormat="1" s="44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 t="n"/>
      <c r="K258" s="191" t="n"/>
      <c r="L258" s="62" t="n"/>
    </row>
    <row r="259" hidden="1" customFormat="1" s="44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>
        <f>G259-H259</f>
        <v/>
      </c>
      <c r="K259" s="191">
        <f>J259</f>
        <v/>
      </c>
      <c r="L259" s="62">
        <f>G259-H259-K259</f>
        <v/>
      </c>
    </row>
    <row r="260" hidden="1" customFormat="1" s="44">
      <c r="A260" s="86" t="n"/>
      <c r="B260" s="53" t="n"/>
      <c r="C260" s="52" t="n"/>
      <c r="D260" s="193" t="n"/>
      <c r="E260" s="194" t="n"/>
      <c r="F260" s="197" t="n"/>
      <c r="G260" s="61" t="n"/>
      <c r="H260" s="59" t="n"/>
      <c r="I260" s="59" t="n"/>
      <c r="J260" s="191">
        <f>G260-H260</f>
        <v/>
      </c>
      <c r="K260" s="191">
        <f>J260</f>
        <v/>
      </c>
      <c r="L260" s="62">
        <f>G260-H260-K260</f>
        <v/>
      </c>
    </row>
    <row r="261" hidden="1" customFormat="1" s="44">
      <c r="A261" s="86" t="n"/>
      <c r="B261" s="53" t="n"/>
      <c r="C261" s="52" t="n"/>
      <c r="D261" s="193" t="n"/>
      <c r="E261" s="194" t="n"/>
      <c r="F261" s="197" t="n"/>
      <c r="G261" s="61" t="n"/>
      <c r="H261" s="59" t="n"/>
      <c r="I261" s="59" t="n"/>
      <c r="J261" s="191">
        <f>G261-H261</f>
        <v/>
      </c>
      <c r="K261" s="191">
        <f>J261</f>
        <v/>
      </c>
      <c r="L261" s="62">
        <f>G261-H261-K261</f>
        <v/>
      </c>
    </row>
    <row r="262" hidden="1" customFormat="1" s="44">
      <c r="A262" s="86" t="n"/>
      <c r="B262" s="53" t="n"/>
      <c r="C262" s="52" t="n"/>
      <c r="D262" s="193" t="n"/>
      <c r="E262" s="194" t="n"/>
      <c r="F262" s="197" t="n"/>
      <c r="G262" s="61" t="n"/>
      <c r="H262" s="59" t="n"/>
      <c r="I262" s="59" t="n"/>
      <c r="J262" s="191">
        <f>G262-H262</f>
        <v/>
      </c>
      <c r="K262" s="191">
        <f>J262</f>
        <v/>
      </c>
      <c r="L262" s="62">
        <f>G262-H262-K262</f>
        <v/>
      </c>
    </row>
    <row r="263" hidden="1" customFormat="1" s="44">
      <c r="A263" s="86" t="n"/>
      <c r="B263" s="53" t="n"/>
      <c r="C263" s="52" t="n"/>
      <c r="D263" s="193" t="n"/>
      <c r="E263" s="194" t="n"/>
      <c r="F263" s="197" t="n"/>
      <c r="G263" s="61" t="n"/>
      <c r="H263" s="59" t="n"/>
      <c r="I263" s="59" t="n"/>
      <c r="J263" s="191">
        <f>G263-H263</f>
        <v/>
      </c>
      <c r="K263" s="191">
        <f>J263</f>
        <v/>
      </c>
      <c r="L263" s="62">
        <f>G263-H263-K263</f>
        <v/>
      </c>
    </row>
    <row r="264" hidden="1" customFormat="1" s="44">
      <c r="A264" s="86" t="n"/>
      <c r="B264" s="53" t="n"/>
      <c r="C264" s="52" t="n"/>
      <c r="D264" s="193" t="n"/>
      <c r="E264" s="194" t="n"/>
      <c r="F264" s="197" t="n"/>
      <c r="G264" s="61" t="n"/>
      <c r="H264" s="59" t="n"/>
      <c r="I264" s="59" t="n"/>
      <c r="J264" s="191">
        <f>G264-H264</f>
        <v/>
      </c>
      <c r="K264" s="191">
        <f>J264</f>
        <v/>
      </c>
      <c r="L264" s="62">
        <f>G264-H264-K264</f>
        <v/>
      </c>
    </row>
    <row r="265" hidden="1" ht="21" customFormat="1" customHeight="1" s="119" thickBot="1">
      <c r="A265" s="179" t="inlineStr">
        <is>
          <t>ИТОГО ОТДЕЛ МАРКЕТИНГА</t>
        </is>
      </c>
      <c r="B265" s="199" t="n"/>
      <c r="C265" s="116" t="n"/>
      <c r="D265" s="116" t="n"/>
      <c r="E265" s="116" t="n"/>
      <c r="F265" s="117" t="n"/>
      <c r="G265" s="118">
        <f>SUM(G257:G264)</f>
        <v/>
      </c>
      <c r="H265" s="118">
        <f>SUM(H257:H264)</f>
        <v/>
      </c>
      <c r="I265" s="118" t="n"/>
      <c r="J265" s="118">
        <f>SUM(J257:J264)</f>
        <v/>
      </c>
      <c r="K265" s="118">
        <f>SUM(K257:K264)</f>
        <v/>
      </c>
      <c r="L265" s="118">
        <f>SUM(L257:L264)</f>
        <v/>
      </c>
    </row>
    <row r="266" hidden="1" ht="21" customFormat="1" customHeight="1" s="85" thickBot="1">
      <c r="A266" s="46" t="inlineStr">
        <is>
          <t>ДИРЕКЦИЯ ПО АДМИНИСТРАТИВНО-ХОЗЯЙСТВЕННЫМ ВОПРОСАМ</t>
        </is>
      </c>
      <c r="B266" s="46" t="n"/>
      <c r="C266" s="46" t="n"/>
      <c r="D266" s="97" t="n"/>
      <c r="E266" s="46" t="n"/>
      <c r="F266" s="47" t="n"/>
      <c r="G266" s="46" t="n"/>
      <c r="H266" s="46" t="n"/>
      <c r="I266" s="46" t="n"/>
      <c r="J266" s="46" t="n"/>
      <c r="K266" s="46" t="n"/>
      <c r="L266" s="48" t="n"/>
    </row>
    <row r="267" hidden="1" customFormat="1" s="67">
      <c r="A267" s="189" t="inlineStr">
        <is>
          <t>СТРАХОВАНИЕ А/М</t>
        </is>
      </c>
      <c r="B267" s="190" t="n"/>
      <c r="C267" s="69" t="n"/>
      <c r="D267" s="90" t="n"/>
      <c r="E267" s="69" t="n"/>
      <c r="F267" s="69" t="n"/>
      <c r="G267" s="70" t="n"/>
      <c r="H267" s="70" t="n"/>
      <c r="I267" s="70" t="n"/>
      <c r="J267" s="70" t="n"/>
      <c r="K267" s="70" t="n"/>
      <c r="L267" s="71" t="n"/>
    </row>
    <row r="268" hidden="1" ht="21" customFormat="1" customHeight="1" s="44" thickBot="1">
      <c r="A268" s="86" t="n"/>
      <c r="B268" s="53" t="n"/>
      <c r="C268" s="52" t="n"/>
      <c r="D268" s="193" t="n"/>
      <c r="E268" s="194" t="n"/>
      <c r="F268" s="197" t="n"/>
      <c r="G268" s="61" t="n"/>
      <c r="H268" s="59" t="n"/>
      <c r="I268" s="59" t="n"/>
      <c r="J268" s="191">
        <f>G268-H268</f>
        <v/>
      </c>
      <c r="K268" s="191">
        <f>J268</f>
        <v/>
      </c>
      <c r="L268" s="62">
        <f>G268-H268-K268</f>
        <v/>
      </c>
    </row>
    <row r="269" hidden="1" customFormat="1" s="44">
      <c r="A269" s="86" t="n"/>
      <c r="B269" s="53" t="n"/>
      <c r="C269" s="52" t="n"/>
      <c r="D269" s="193" t="n"/>
      <c r="E269" s="194" t="n"/>
      <c r="F269" s="197" t="n"/>
      <c r="G269" s="61" t="n"/>
      <c r="H269" s="59" t="n"/>
      <c r="I269" s="59" t="n"/>
      <c r="J269" s="191">
        <f>G269-H269</f>
        <v/>
      </c>
      <c r="K269" s="191">
        <f>J269</f>
        <v/>
      </c>
      <c r="L269" s="62">
        <f>G269-H269-K269</f>
        <v/>
      </c>
    </row>
    <row r="270" hidden="1" customFormat="1" s="44">
      <c r="A270" s="86" t="n"/>
      <c r="B270" s="53" t="n"/>
      <c r="C270" s="52" t="n"/>
      <c r="D270" s="193" t="n"/>
      <c r="E270" s="194" t="n"/>
      <c r="F270" s="197" t="n"/>
      <c r="G270" s="61" t="n"/>
      <c r="H270" s="59" t="n"/>
      <c r="I270" s="59" t="n"/>
      <c r="J270" s="191">
        <f>G270-H270</f>
        <v/>
      </c>
      <c r="K270" s="191">
        <f>J270</f>
        <v/>
      </c>
      <c r="L270" s="62">
        <f>G270-H270-K270</f>
        <v/>
      </c>
    </row>
    <row r="271" hidden="1" customFormat="1" s="44">
      <c r="A271" s="86" t="n"/>
      <c r="B271" s="53" t="n"/>
      <c r="C271" s="52" t="n"/>
      <c r="D271" s="193" t="n"/>
      <c r="E271" s="194" t="n"/>
      <c r="F271" s="197" t="n"/>
      <c r="G271" s="61" t="n"/>
      <c r="H271" s="59" t="n"/>
      <c r="I271" s="59" t="n"/>
      <c r="J271" s="191">
        <f>G271-H271</f>
        <v/>
      </c>
      <c r="K271" s="191">
        <f>J271</f>
        <v/>
      </c>
      <c r="L271" s="62">
        <f>G271-H271-K271</f>
        <v/>
      </c>
    </row>
    <row r="272" hidden="1" ht="21" customFormat="1" customHeight="1" s="67" thickBot="1">
      <c r="A272" s="180" t="inlineStr">
        <is>
          <t>ИТОГО СТРАХОВАНИЕ А/М</t>
        </is>
      </c>
      <c r="B272" s="200" t="n"/>
      <c r="C272" s="81" t="n"/>
      <c r="D272" s="81" t="n"/>
      <c r="E272" s="81" t="n"/>
      <c r="F272" s="82" t="n"/>
      <c r="G272" s="83">
        <f>SUM(G268:G271)</f>
        <v/>
      </c>
      <c r="H272" s="83">
        <f>SUM(H268:H271)</f>
        <v/>
      </c>
      <c r="I272" s="83" t="n"/>
      <c r="J272" s="83">
        <f>SUM(J268:J271)</f>
        <v/>
      </c>
      <c r="K272" s="83">
        <f>SUM(K268:K271)</f>
        <v/>
      </c>
      <c r="L272" s="83">
        <f>SUM(L268:L271)</f>
        <v/>
      </c>
    </row>
    <row r="273" hidden="1" ht="21" customFormat="1" customHeight="1" s="85" thickBot="1">
      <c r="A273" s="47" t="inlineStr">
        <is>
          <t>ДИРЕКЦИЯ ПО УПРАВЛЕНИЮ ПЕРСОНАЛОМ</t>
        </is>
      </c>
      <c r="B273" s="188" t="n"/>
      <c r="C273" s="96" t="n"/>
      <c r="D273" s="97" t="n"/>
      <c r="E273" s="46" t="n"/>
      <c r="F273" s="47" t="n"/>
      <c r="G273" s="46" t="n"/>
      <c r="H273" s="46" t="n"/>
      <c r="I273" s="46" t="n"/>
      <c r="J273" s="46" t="n"/>
      <c r="K273" s="46" t="n"/>
      <c r="L273" s="48" t="n"/>
    </row>
    <row r="274" hidden="1" customFormat="1" s="85">
      <c r="A274" s="189" t="inlineStr">
        <is>
          <t>ПОИСК, ПОДБОР ПЕРСОНАЛА</t>
        </is>
      </c>
      <c r="B274" s="190" t="n"/>
      <c r="C274" s="49" t="n"/>
      <c r="D274" s="87" t="n"/>
      <c r="E274" s="49" t="n"/>
      <c r="F274" s="50" t="n"/>
      <c r="G274" s="49" t="n"/>
      <c r="H274" s="49" t="n"/>
      <c r="I274" s="49" t="n"/>
      <c r="J274" s="49" t="n"/>
      <c r="K274" s="49" t="n"/>
      <c r="L274" s="51" t="n"/>
    </row>
    <row r="275" hidden="1" customFormat="1" s="44">
      <c r="A275" s="104" t="n"/>
      <c r="B275" s="63" t="n"/>
      <c r="C275" s="54" t="n"/>
      <c r="D275" s="198" t="n"/>
      <c r="E275" s="198" t="n"/>
      <c r="F275" s="198" t="n"/>
      <c r="G275" s="61" t="n"/>
      <c r="H275" s="59" t="n"/>
      <c r="I275" s="59" t="n"/>
      <c r="J275" s="191">
        <f>G275-H275</f>
        <v/>
      </c>
      <c r="K275" s="191">
        <f>J275</f>
        <v/>
      </c>
      <c r="L275" s="62">
        <f>G275-H275-K275</f>
        <v/>
      </c>
    </row>
    <row r="276" hidden="1" customFormat="1" s="85">
      <c r="A276" s="52" t="n"/>
      <c r="B276" s="53" t="n"/>
      <c r="C276" s="54" t="n"/>
      <c r="D276" s="198" t="n"/>
      <c r="E276" s="98" t="n"/>
      <c r="F276" s="197" t="n"/>
      <c r="G276" s="201" t="n"/>
      <c r="H276" s="55" t="n"/>
      <c r="I276" s="59" t="n"/>
      <c r="J276" s="191">
        <f>G276-H276</f>
        <v/>
      </c>
      <c r="K276" s="61">
        <f>J276</f>
        <v/>
      </c>
      <c r="L276" s="99">
        <f>G276-H276-K276</f>
        <v/>
      </c>
    </row>
    <row r="277" hidden="1" customFormat="1" s="67">
      <c r="A277" s="166" t="inlineStr">
        <is>
          <t>ИТОГО ПОИСК, ПОДБОР ПЕРСОНАЛА</t>
        </is>
      </c>
      <c r="B277" s="195" t="n"/>
      <c r="C277" s="64" t="n"/>
      <c r="D277" s="100" t="n"/>
      <c r="E277" s="64" t="n"/>
      <c r="F277" s="65" t="n"/>
      <c r="G277" s="66">
        <f>SUM(G275:G276)</f>
        <v/>
      </c>
      <c r="H277" s="66">
        <f>SUM(H275:H276)</f>
        <v/>
      </c>
      <c r="I277" s="66" t="n"/>
      <c r="J277" s="66">
        <f>SUM(J275:J276)</f>
        <v/>
      </c>
      <c r="K277" s="66">
        <f>SUM(K275:K276)</f>
        <v/>
      </c>
      <c r="L277" s="101">
        <f>SUM(L275:L276)</f>
        <v/>
      </c>
    </row>
    <row r="278" hidden="1" customFormat="1" s="67">
      <c r="A278" s="75" t="inlineStr">
        <is>
          <t>СТРАХОВАНИЕ СОТРУДНИКОВ, ДМС</t>
        </is>
      </c>
      <c r="B278" s="195" t="n"/>
      <c r="C278" s="74" t="n"/>
      <c r="D278" s="102" t="n"/>
      <c r="E278" s="74" t="n"/>
      <c r="F278" s="103" t="n"/>
      <c r="G278" s="74" t="n"/>
      <c r="H278" s="74" t="n"/>
      <c r="I278" s="74" t="n"/>
      <c r="J278" s="74" t="n"/>
      <c r="K278" s="74" t="n"/>
      <c r="L278" s="77" t="n"/>
    </row>
    <row r="279" hidden="1" ht="21" customFormat="1" customHeight="1" s="67" thickBot="1">
      <c r="A279" s="166" t="inlineStr">
        <is>
          <t>ИТОГО СТРАХОВАНИЕ СОТРУДНИКОВ, ДМС</t>
        </is>
      </c>
      <c r="B279" s="195" t="n"/>
      <c r="C279" s="64" t="n"/>
      <c r="D279" s="100" t="n"/>
      <c r="E279" s="64" t="n"/>
      <c r="F279" s="65" t="n"/>
      <c r="G279" s="66">
        <f>G278</f>
        <v/>
      </c>
      <c r="H279" s="66">
        <f>H278</f>
        <v/>
      </c>
      <c r="I279" s="66" t="n"/>
      <c r="J279" s="66">
        <f>J278</f>
        <v/>
      </c>
      <c r="K279" s="66">
        <f>K278</f>
        <v/>
      </c>
      <c r="L279" s="66">
        <f>L278</f>
        <v/>
      </c>
    </row>
    <row r="280" hidden="1" ht="21" customFormat="1" customHeight="1" s="85" thickBot="1">
      <c r="A280" s="46" t="inlineStr">
        <is>
          <t>ДИРЕКЦИЯ ПО АДМИНИСТРАТИВНО-ХОЗЯЙСТВЕННЫМ ВОПРОСАМ</t>
        </is>
      </c>
      <c r="B280" s="46" t="n"/>
      <c r="C280" s="46" t="n"/>
      <c r="D280" s="97" t="n"/>
      <c r="E280" s="46" t="n"/>
      <c r="F280" s="47" t="n"/>
      <c r="G280" s="46" t="n"/>
      <c r="H280" s="46" t="n"/>
      <c r="I280" s="46" t="n"/>
      <c r="J280" s="46" t="n"/>
      <c r="K280" s="46" t="n"/>
      <c r="L280" s="48" t="n"/>
    </row>
    <row r="281" hidden="1" customFormat="1" s="85">
      <c r="A281" s="189" t="inlineStr">
        <is>
          <t>ПРОЧИЕ</t>
        </is>
      </c>
      <c r="B281" s="190" t="n"/>
      <c r="C281" s="49" t="n"/>
      <c r="D281" s="87" t="n"/>
      <c r="E281" s="49" t="n"/>
      <c r="F281" s="50" t="n"/>
      <c r="G281" s="49" t="n"/>
      <c r="H281" s="49" t="n"/>
      <c r="I281" s="49" t="n"/>
      <c r="J281" s="49" t="n"/>
      <c r="K281" s="49" t="n"/>
      <c r="L281" s="51" t="n"/>
    </row>
    <row r="282" hidden="1" customFormat="1" s="85">
      <c r="A282" s="52" t="n"/>
      <c r="B282" s="53" t="n"/>
      <c r="C282" s="54" t="n"/>
      <c r="D282" s="193" t="n"/>
      <c r="E282" s="98" t="n"/>
      <c r="F282" s="197" t="n"/>
      <c r="G282" s="201" t="n"/>
      <c r="H282" s="55" t="n"/>
      <c r="I282" s="59" t="n"/>
      <c r="J282" s="191">
        <f>G282-H282</f>
        <v/>
      </c>
      <c r="K282" s="61" t="n"/>
      <c r="L282" s="62">
        <f>J282-K282</f>
        <v/>
      </c>
    </row>
    <row r="283" hidden="1" customFormat="1" s="85">
      <c r="A283" s="52" t="n"/>
      <c r="B283" s="53" t="n"/>
      <c r="C283" s="54" t="n"/>
      <c r="D283" s="193" t="n"/>
      <c r="E283" s="98" t="n"/>
      <c r="F283" s="197" t="n"/>
      <c r="G283" s="201" t="n"/>
      <c r="H283" s="55" t="n"/>
      <c r="I283" s="59" t="n"/>
      <c r="J283" s="191">
        <f>G283-H283</f>
        <v/>
      </c>
      <c r="K283" s="80">
        <f>J283</f>
        <v/>
      </c>
      <c r="L283" s="62">
        <f>G283-H283-K283</f>
        <v/>
      </c>
    </row>
    <row r="284" hidden="1" customFormat="1" s="85">
      <c r="A284" s="52" t="n"/>
      <c r="B284" s="53" t="n"/>
      <c r="C284" s="54" t="n"/>
      <c r="D284" s="193" t="n"/>
      <c r="E284" s="109" t="n"/>
      <c r="F284" s="197" t="n"/>
      <c r="G284" s="201" t="n"/>
      <c r="H284" s="55" t="n"/>
      <c r="I284" s="59" t="n"/>
      <c r="J284" s="191">
        <f>G284-H284</f>
        <v/>
      </c>
      <c r="K284" s="80">
        <f>J284</f>
        <v/>
      </c>
      <c r="L284" s="62">
        <f>G284-H284-K284</f>
        <v/>
      </c>
    </row>
    <row r="285" hidden="1" customFormat="1" s="85">
      <c r="A285" s="52" t="n"/>
      <c r="B285" s="53" t="n"/>
      <c r="C285" s="54" t="n"/>
      <c r="D285" s="193" t="n"/>
      <c r="E285" s="98" t="n"/>
      <c r="F285" s="197" t="n"/>
      <c r="G285" s="201" t="n"/>
      <c r="H285" s="55" t="n"/>
      <c r="I285" s="59" t="n"/>
      <c r="J285" s="191">
        <f>G285-H285</f>
        <v/>
      </c>
      <c r="K285" s="80">
        <f>J285</f>
        <v/>
      </c>
      <c r="L285" s="62">
        <f>G285-H285-K285</f>
        <v/>
      </c>
    </row>
    <row r="286" hidden="1" customFormat="1" s="85">
      <c r="A286" s="52" t="n"/>
      <c r="B286" s="53" t="n"/>
      <c r="C286" s="54" t="n"/>
      <c r="D286" s="193" t="n"/>
      <c r="E286" s="98" t="n"/>
      <c r="F286" s="197" t="n"/>
      <c r="G286" s="201" t="n"/>
      <c r="H286" s="55" t="n"/>
      <c r="I286" s="59" t="n"/>
      <c r="J286" s="191">
        <f>G286-H286</f>
        <v/>
      </c>
      <c r="K286" s="61">
        <f>J286</f>
        <v/>
      </c>
      <c r="L286" s="62">
        <f>J286-K286</f>
        <v/>
      </c>
    </row>
    <row r="287" hidden="1" customFormat="1" s="85">
      <c r="A287" s="52" t="n"/>
      <c r="B287" s="53" t="n"/>
      <c r="C287" s="54" t="n"/>
      <c r="D287" s="193" t="n"/>
      <c r="E287" s="98" t="n"/>
      <c r="F287" s="197" t="n"/>
      <c r="G287" s="201" t="n"/>
      <c r="H287" s="55" t="n"/>
      <c r="I287" s="59" t="n"/>
      <c r="J287" s="191">
        <f>G287-H287</f>
        <v/>
      </c>
      <c r="K287" s="61" t="n"/>
      <c r="L287" s="62">
        <f>J287-K287</f>
        <v/>
      </c>
    </row>
    <row r="288" hidden="1" customFormat="1" s="85">
      <c r="A288" s="52" t="n"/>
      <c r="B288" s="53" t="n"/>
      <c r="C288" s="54" t="n"/>
      <c r="D288" s="193" t="n"/>
      <c r="E288" s="98" t="n"/>
      <c r="F288" s="197" t="n"/>
      <c r="G288" s="201" t="n"/>
      <c r="H288" s="55" t="n"/>
      <c r="I288" s="59" t="n"/>
      <c r="J288" s="191">
        <f>G288-H288</f>
        <v/>
      </c>
      <c r="K288" s="80" t="n"/>
      <c r="L288" s="62">
        <f>G288-H288-K288</f>
        <v/>
      </c>
    </row>
    <row r="289" hidden="1" customFormat="1" s="85">
      <c r="A289" s="52" t="n"/>
      <c r="B289" s="53" t="n"/>
      <c r="C289" s="54" t="n"/>
      <c r="D289" s="193" t="n"/>
      <c r="E289" s="98" t="n"/>
      <c r="F289" s="197" t="n"/>
      <c r="G289" s="201" t="n"/>
      <c r="H289" s="55" t="n"/>
      <c r="I289" s="59" t="n"/>
      <c r="J289" s="191">
        <f>G289-H289</f>
        <v/>
      </c>
      <c r="K289" s="80" t="n"/>
      <c r="L289" s="62">
        <f>G289-H289-K289</f>
        <v/>
      </c>
    </row>
    <row r="290" hidden="1" customFormat="1" s="85">
      <c r="A290" s="52" t="n"/>
      <c r="B290" s="53" t="n"/>
      <c r="C290" s="54" t="n"/>
      <c r="D290" s="193" t="n"/>
      <c r="E290" s="98" t="n"/>
      <c r="F290" s="197" t="n"/>
      <c r="G290" s="201" t="n"/>
      <c r="H290" s="55" t="n"/>
      <c r="I290" s="59" t="n"/>
      <c r="J290" s="191">
        <f>G290-H290</f>
        <v/>
      </c>
      <c r="K290" s="80" t="n"/>
      <c r="L290" s="62">
        <f>G290-H290-K290</f>
        <v/>
      </c>
    </row>
    <row r="291" hidden="1" customFormat="1" s="85">
      <c r="A291" s="86" t="n"/>
      <c r="B291" s="53" t="n"/>
      <c r="C291" s="52" t="n"/>
      <c r="D291" s="193" t="n"/>
      <c r="E291" s="197" t="n"/>
      <c r="F291" s="197" t="n"/>
      <c r="G291" s="61" t="n"/>
      <c r="H291" s="59" t="n"/>
      <c r="I291" s="59" t="n"/>
      <c r="J291" s="191">
        <f>G291-H291</f>
        <v/>
      </c>
      <c r="K291" s="80" t="n"/>
      <c r="L291" s="62">
        <f>G291-H291-K291</f>
        <v/>
      </c>
    </row>
    <row r="292" hidden="1" customFormat="1" s="85">
      <c r="A292" s="86" t="n"/>
      <c r="B292" s="53" t="n"/>
      <c r="C292" s="52" t="n"/>
      <c r="D292" s="193" t="n"/>
      <c r="E292" s="197" t="n"/>
      <c r="F292" s="197" t="n"/>
      <c r="G292" s="61" t="n"/>
      <c r="H292" s="59" t="n"/>
      <c r="I292" s="59" t="n"/>
      <c r="J292" s="191">
        <f>G292-H292</f>
        <v/>
      </c>
      <c r="K292" s="80" t="n"/>
      <c r="L292" s="62">
        <f>G292-H292-K292</f>
        <v/>
      </c>
    </row>
    <row r="293" hidden="1" customFormat="1" s="85">
      <c r="A293" s="86" t="n"/>
      <c r="B293" s="53" t="n"/>
      <c r="C293" s="52" t="n"/>
      <c r="D293" s="193" t="n"/>
      <c r="E293" s="197" t="n"/>
      <c r="F293" s="197" t="n"/>
      <c r="G293" s="61" t="n"/>
      <c r="H293" s="59" t="n"/>
      <c r="I293" s="59" t="n"/>
      <c r="J293" s="191">
        <f>G293-H293</f>
        <v/>
      </c>
      <c r="K293" s="80" t="n"/>
      <c r="L293" s="62">
        <f>G293-H293-K293</f>
        <v/>
      </c>
    </row>
    <row r="294" hidden="1" customFormat="1" s="85">
      <c r="A294" s="52" t="n"/>
      <c r="B294" s="53" t="n"/>
      <c r="C294" s="54" t="n"/>
      <c r="D294" s="193" t="n"/>
      <c r="E294" s="98" t="n"/>
      <c r="F294" s="197" t="n"/>
      <c r="G294" s="201" t="n"/>
      <c r="H294" s="61" t="n"/>
      <c r="I294" s="59" t="n"/>
      <c r="J294" s="191">
        <f>G294-H294</f>
        <v/>
      </c>
      <c r="K294" s="61" t="n"/>
      <c r="L294" s="62">
        <f>J294-K294</f>
        <v/>
      </c>
    </row>
    <row r="295" hidden="1" customFormat="1" s="44">
      <c r="A295" s="166" t="inlineStr">
        <is>
          <t>ИТОГО ПРОЧИЕ</t>
        </is>
      </c>
      <c r="B295" s="195" t="n"/>
      <c r="C295" s="64" t="n"/>
      <c r="D295" s="64" t="n"/>
      <c r="E295" s="64" t="n"/>
      <c r="F295" s="65" t="n"/>
      <c r="G295" s="66">
        <f>SUM(G282:G294)</f>
        <v/>
      </c>
      <c r="H295" s="66">
        <f>SUM(H282:H294)</f>
        <v/>
      </c>
      <c r="I295" s="66" t="n"/>
      <c r="J295" s="66">
        <f>SUM(J282:J294)</f>
        <v/>
      </c>
      <c r="K295" s="66">
        <f>SUM(K282:K294)</f>
        <v/>
      </c>
      <c r="L295" s="101">
        <f>SUM(L282:L294)</f>
        <v/>
      </c>
    </row>
    <row r="296" hidden="1" customFormat="1" s="85">
      <c r="A296" s="75" t="inlineStr">
        <is>
          <t xml:space="preserve">КАНЦЕЛЯРСКИЕ ПРИНАДЛЕЖНОСТИ </t>
        </is>
      </c>
      <c r="B296" s="195" t="n"/>
      <c r="C296" s="75" t="n"/>
      <c r="D296" s="75" t="n"/>
      <c r="E296" s="75" t="n"/>
      <c r="F296" s="75" t="n"/>
      <c r="G296" s="76" t="n"/>
      <c r="H296" s="76" t="n"/>
      <c r="I296" s="76" t="n"/>
      <c r="J296" s="76" t="n"/>
      <c r="K296" s="76" t="n"/>
      <c r="L296" s="110" t="n"/>
    </row>
    <row r="297" hidden="1" customFormat="1" s="85">
      <c r="A297" s="52" t="n"/>
      <c r="B297" s="53" t="n"/>
      <c r="C297" s="54" t="n"/>
      <c r="D297" s="196" t="n"/>
      <c r="E297" s="202" t="n"/>
      <c r="F297" s="198" t="n"/>
      <c r="G297" s="57" t="n"/>
      <c r="H297" s="59" t="n"/>
      <c r="I297" s="59" t="n"/>
      <c r="J297" s="191">
        <f>G297-H297</f>
        <v/>
      </c>
      <c r="K297" s="61">
        <f>J297</f>
        <v/>
      </c>
      <c r="L297" s="62">
        <f>J297-K297</f>
        <v/>
      </c>
    </row>
    <row r="298" hidden="1" customFormat="1" s="85">
      <c r="A298" s="52" t="n"/>
      <c r="B298" s="53" t="n"/>
      <c r="C298" s="54" t="n"/>
      <c r="D298" s="196" t="n"/>
      <c r="E298" s="202" t="n"/>
      <c r="F298" s="198" t="n"/>
      <c r="G298" s="57" t="n"/>
      <c r="H298" s="59" t="n"/>
      <c r="I298" s="59" t="n"/>
      <c r="J298" s="191">
        <f>G298-H298</f>
        <v/>
      </c>
      <c r="K298" s="61">
        <f>J298</f>
        <v/>
      </c>
      <c r="L298" s="62">
        <f>J298-K298</f>
        <v/>
      </c>
    </row>
    <row r="299" hidden="1" customFormat="1" s="85">
      <c r="A299" s="180" t="inlineStr">
        <is>
          <t xml:space="preserve">ИТОГО КАНЦЕЛЯРСКИЕ ПРИНАДЛЕЖНОСТИ   </t>
        </is>
      </c>
      <c r="B299" s="200" t="n"/>
      <c r="C299" s="81" t="n"/>
      <c r="D299" s="112" t="n"/>
      <c r="E299" s="81" t="n"/>
      <c r="F299" s="82" t="n"/>
      <c r="G299" s="83">
        <f>SUM(G297:G298)</f>
        <v/>
      </c>
      <c r="H299" s="83">
        <f>SUM(H297:H298)</f>
        <v/>
      </c>
      <c r="I299" s="83" t="n"/>
      <c r="J299" s="83">
        <f>SUM(J297:J298)</f>
        <v/>
      </c>
      <c r="K299" s="83">
        <f>SUM(K297:K298)</f>
        <v/>
      </c>
      <c r="L299" s="83">
        <f>SUM(L297:L298)</f>
        <v/>
      </c>
    </row>
    <row r="300" hidden="1" customFormat="1" s="85">
      <c r="A300" s="75" t="inlineStr">
        <is>
          <t>ХОЗЯЙСТВЕННЫЕ ПРИНАДЛЕЖНОСТИ</t>
        </is>
      </c>
      <c r="B300" s="195" t="n"/>
      <c r="C300" s="75" t="n"/>
      <c r="D300" s="171" t="n"/>
      <c r="E300" s="75" t="n"/>
      <c r="F300" s="75" t="n"/>
      <c r="G300" s="76" t="n"/>
      <c r="H300" s="76" t="n"/>
      <c r="I300" s="76" t="n"/>
      <c r="J300" s="76" t="n"/>
      <c r="K300" s="76" t="n"/>
      <c r="L300" s="110" t="n"/>
    </row>
    <row r="301" hidden="1" customFormat="1" s="85">
      <c r="A301" s="52" t="n"/>
      <c r="B301" s="53" t="n"/>
      <c r="C301" s="54" t="n"/>
      <c r="D301" s="196" t="n"/>
      <c r="E301" s="202" t="n"/>
      <c r="F301" s="198" t="n"/>
      <c r="G301" s="57" t="n"/>
      <c r="H301" s="59" t="n"/>
      <c r="I301" s="59" t="n"/>
      <c r="J301" s="191">
        <f>G301-H301</f>
        <v/>
      </c>
      <c r="K301" s="61">
        <f>J301</f>
        <v/>
      </c>
      <c r="L301" s="62">
        <f>J301-K301</f>
        <v/>
      </c>
    </row>
    <row r="302" hidden="1" customFormat="1" s="85">
      <c r="A302" s="52" t="n"/>
      <c r="B302" s="53" t="n"/>
      <c r="C302" s="54" t="n"/>
      <c r="D302" s="196" t="n"/>
      <c r="E302" s="202" t="n"/>
      <c r="F302" s="198" t="n"/>
      <c r="G302" s="57" t="n"/>
      <c r="H302" s="59" t="n"/>
      <c r="I302" s="59" t="n"/>
      <c r="J302" s="191">
        <f>G302-H302</f>
        <v/>
      </c>
      <c r="K302" s="61">
        <f>J302</f>
        <v/>
      </c>
      <c r="L302" s="62">
        <f>J302-K302</f>
        <v/>
      </c>
    </row>
    <row r="303" hidden="1" customFormat="1" s="85">
      <c r="A303" s="52" t="n"/>
      <c r="B303" s="53" t="n"/>
      <c r="C303" s="54" t="n"/>
      <c r="D303" s="196" t="n"/>
      <c r="E303" s="202" t="n"/>
      <c r="F303" s="198" t="n"/>
      <c r="G303" s="57" t="n"/>
      <c r="H303" s="59" t="n"/>
      <c r="I303" s="59" t="n"/>
      <c r="J303" s="191">
        <f>G303-H303</f>
        <v/>
      </c>
      <c r="K303" s="61">
        <f>J303</f>
        <v/>
      </c>
      <c r="L303" s="62">
        <f>J303-K303</f>
        <v/>
      </c>
    </row>
    <row r="304" hidden="1" customFormat="1" s="85">
      <c r="A304" s="52" t="n"/>
      <c r="B304" s="53" t="n"/>
      <c r="C304" s="52" t="n"/>
      <c r="D304" s="196" t="n"/>
      <c r="E304" s="202" t="n"/>
      <c r="F304" s="198" t="n"/>
      <c r="G304" s="57" t="n"/>
      <c r="H304" s="59" t="n"/>
      <c r="I304" s="59" t="n"/>
      <c r="J304" s="191">
        <f>G304-H304</f>
        <v/>
      </c>
      <c r="K304" s="80">
        <f>J304</f>
        <v/>
      </c>
      <c r="L304" s="62">
        <f>G304-H304-K304</f>
        <v/>
      </c>
    </row>
    <row r="305" hidden="1" customFormat="1" s="85">
      <c r="A305" s="52" t="n"/>
      <c r="B305" s="53" t="n"/>
      <c r="C305" s="52" t="n"/>
      <c r="D305" s="196" t="n"/>
      <c r="E305" s="202" t="n"/>
      <c r="F305" s="198" t="n"/>
      <c r="G305" s="57" t="n"/>
      <c r="H305" s="59" t="n"/>
      <c r="I305" s="59" t="n"/>
      <c r="J305" s="191">
        <f>G305-H305</f>
        <v/>
      </c>
      <c r="K305" s="95">
        <f>J305</f>
        <v/>
      </c>
      <c r="L305" s="62">
        <f>G305-H305-K305</f>
        <v/>
      </c>
    </row>
    <row r="306" hidden="1" customFormat="1" s="67">
      <c r="A306" s="166" t="inlineStr">
        <is>
          <t>ИТОГО ХОЗЯЙСТВЕННЫЕ ПРИНАДЛЕЖНОСТИ</t>
        </is>
      </c>
      <c r="B306" s="195" t="n"/>
      <c r="C306" s="64" t="n"/>
      <c r="D306" s="64" t="n"/>
      <c r="E306" s="64" t="n"/>
      <c r="F306" s="65" t="n"/>
      <c r="G306" s="66">
        <f>SUM(G301:G305)</f>
        <v/>
      </c>
      <c r="H306" s="66">
        <f>SUM(H301:H305)</f>
        <v/>
      </c>
      <c r="I306" s="66" t="n"/>
      <c r="J306" s="66">
        <f>SUM(J301:J305)</f>
        <v/>
      </c>
      <c r="K306" s="66">
        <f>SUM(K301:K305)</f>
        <v/>
      </c>
      <c r="L306" s="66">
        <f>SUM(L301:L305)</f>
        <v/>
      </c>
    </row>
    <row r="307" hidden="1" customFormat="1" s="85">
      <c r="A307" s="103" t="inlineStr">
        <is>
          <t xml:space="preserve">ПРОДУКТЫ ПИТАНИЯ </t>
        </is>
      </c>
      <c r="B307" s="195" t="n"/>
      <c r="C307" s="74" t="n"/>
      <c r="D307" s="74" t="n"/>
      <c r="E307" s="74" t="n"/>
      <c r="F307" s="75" t="n"/>
      <c r="G307" s="76" t="n"/>
      <c r="H307" s="76" t="n"/>
      <c r="I307" s="76" t="n"/>
      <c r="J307" s="76" t="n"/>
      <c r="K307" s="76" t="n"/>
      <c r="L307" s="110" t="n"/>
    </row>
    <row r="308" hidden="1" customFormat="1" s="85">
      <c r="A308" s="52" t="n"/>
      <c r="B308" s="53" t="n"/>
      <c r="C308" s="54" t="n"/>
      <c r="D308" s="196" t="n"/>
      <c r="E308" s="202" t="n"/>
      <c r="F308" s="198" t="n"/>
      <c r="G308" s="57" t="n"/>
      <c r="H308" s="59" t="n"/>
      <c r="I308" s="59" t="n"/>
      <c r="J308" s="191">
        <f>G308-H308</f>
        <v/>
      </c>
      <c r="K308" s="61">
        <f>J308</f>
        <v/>
      </c>
      <c r="L308" s="62">
        <f>J308-K308</f>
        <v/>
      </c>
    </row>
    <row r="309" hidden="1" customFormat="1" s="85">
      <c r="A309" s="52" t="n"/>
      <c r="B309" s="53" t="n"/>
      <c r="C309" s="54" t="n"/>
      <c r="D309" s="196" t="n"/>
      <c r="E309" s="198" t="n"/>
      <c r="F309" s="198" t="n"/>
      <c r="G309" s="57" t="n"/>
      <c r="H309" s="59" t="n"/>
      <c r="I309" s="59" t="n"/>
      <c r="J309" s="191">
        <f>G309-H309</f>
        <v/>
      </c>
      <c r="K309" s="95">
        <f>J309</f>
        <v/>
      </c>
      <c r="L309" s="62">
        <f>G309-H309-K309</f>
        <v/>
      </c>
    </row>
    <row r="310" hidden="1" customFormat="1" s="85">
      <c r="A310" s="52" t="n"/>
      <c r="B310" s="53" t="n"/>
      <c r="C310" s="54" t="n"/>
      <c r="D310" s="196" t="n"/>
      <c r="E310" s="202" t="n"/>
      <c r="F310" s="198" t="n"/>
      <c r="G310" s="57" t="n"/>
      <c r="H310" s="59" t="n"/>
      <c r="I310" s="59" t="n"/>
      <c r="J310" s="191">
        <f>G310-H310</f>
        <v/>
      </c>
      <c r="K310" s="61">
        <f>J310</f>
        <v/>
      </c>
      <c r="L310" s="62">
        <f>J310-K310</f>
        <v/>
      </c>
    </row>
    <row r="311" hidden="1" ht="21" customFormat="1" customHeight="1" s="85" thickBot="1">
      <c r="A311" s="166" t="inlineStr">
        <is>
          <t>ИТОГО ПРОДУКТЫ ПИТАНИЯ</t>
        </is>
      </c>
      <c r="B311" s="195" t="n"/>
      <c r="C311" s="64" t="n"/>
      <c r="D311" s="64" t="n"/>
      <c r="E311" s="64" t="n"/>
      <c r="F311" s="113" t="n"/>
      <c r="G311" s="114">
        <f>SUM(G308:G310)</f>
        <v/>
      </c>
      <c r="H311" s="114">
        <f>SUM(H308:H310)</f>
        <v/>
      </c>
      <c r="I311" s="114" t="n"/>
      <c r="J311" s="114">
        <f>SUM(J308:J310)</f>
        <v/>
      </c>
      <c r="K311" s="114">
        <f>SUM(K308:K310)</f>
        <v/>
      </c>
      <c r="L311" s="114">
        <f>SUM(L308:L310)</f>
        <v/>
      </c>
    </row>
    <row r="312" ht="21" customFormat="1" customHeight="1" s="44" thickBot="1">
      <c r="A312" s="46" t="inlineStr">
        <is>
          <t xml:space="preserve">ДИРЕКЦИЯ ПО ИНФОРМАЦИОННЫМ ТЕХНОЛОГИЯМ </t>
        </is>
      </c>
      <c r="B312" s="46" t="n"/>
      <c r="C312" s="46" t="n"/>
      <c r="D312" s="46" t="n"/>
      <c r="E312" s="46" t="n"/>
      <c r="F312" s="47" t="n"/>
      <c r="G312" s="46" t="n"/>
      <c r="H312" s="46" t="n"/>
      <c r="I312" s="46" t="n"/>
      <c r="J312" s="46" t="n"/>
      <c r="K312" s="46" t="n"/>
      <c r="L312" s="48" t="n"/>
    </row>
    <row r="313" customFormat="1" s="44">
      <c r="A313" s="50" t="inlineStr">
        <is>
          <t>ПРОГРАММНОЕ ОБЕСПЕЧЕНИЕ, ОБСЛУЖИВАНИЕ ПО, ИНТЕРНЕТ, СВЯЗЬ</t>
        </is>
      </c>
      <c r="B313" s="203" t="n"/>
      <c r="C313" s="49" t="n"/>
      <c r="D313" s="49" t="n"/>
      <c r="E313" s="49" t="n"/>
      <c r="F313" s="69" t="n"/>
      <c r="G313" s="70" t="n"/>
      <c r="H313" s="70" t="n"/>
      <c r="I313" s="70" t="n"/>
      <c r="J313" s="70" t="n"/>
      <c r="K313" s="70" t="n"/>
      <c r="L313" s="51" t="n"/>
    </row>
    <row r="314" ht="40.8" customFormat="1" customHeight="1" s="44">
      <c r="A314" s="104" t="inlineStr">
        <is>
          <t>ООО "ТЕХНОСЕРВИС"</t>
        </is>
      </c>
      <c r="B314" s="63" t="inlineStr">
        <is>
          <t>Оплата по счету №ЦБ-840 от 30.03.2023г. за ремонт оборудования (с выездом инженера)</t>
        </is>
      </c>
      <c r="C314" s="54" t="inlineStr">
        <is>
          <t>Ильичев Владимир Владимирович</t>
        </is>
      </c>
      <c r="D314" s="198" t="n"/>
      <c r="E314" s="198" t="inlineStr">
        <is>
          <t>Счет №ЦБ-840 от 30.03.2023г.</t>
        </is>
      </c>
      <c r="F314" s="198" t="n"/>
      <c r="G314" s="61" t="n">
        <v>3500</v>
      </c>
      <c r="H314" s="59" t="n"/>
      <c r="I314" s="148" t="n">
        <v>45019</v>
      </c>
      <c r="J314" s="192">
        <f>G314</f>
        <v/>
      </c>
      <c r="K314" s="192">
        <f>J314</f>
        <v/>
      </c>
      <c r="L314" s="62">
        <f>J314-K314</f>
        <v/>
      </c>
    </row>
    <row r="315" hidden="1" customFormat="1" s="44">
      <c r="A315" s="104" t="n"/>
      <c r="B315" s="63" t="n"/>
      <c r="C315" s="54" t="n"/>
      <c r="D315" s="198" t="n"/>
      <c r="E315" s="198" t="n"/>
      <c r="F315" s="198" t="n"/>
      <c r="G315" s="61" t="n"/>
      <c r="H315" s="59" t="n"/>
      <c r="I315" s="148" t="n"/>
      <c r="J315" s="192" t="n"/>
      <c r="K315" s="192" t="n"/>
      <c r="L315" s="62" t="n"/>
    </row>
    <row r="316" ht="61.2" customFormat="1" customHeight="1" s="44">
      <c r="A316" s="104" t="inlineStr">
        <is>
          <t>ООО "АТМД"</t>
        </is>
      </c>
      <c r="B316" s="63" t="inlineStr">
        <is>
          <t>доплата за разработку, адаптацию, модификацию программ для ЭВМ по дог. №ТО-8/2019 от 25.03.19г счет 36 от 31.03.23г</t>
        </is>
      </c>
      <c r="C316" s="54" t="inlineStr">
        <is>
          <t>Гердт Евгения Сергеевна</t>
        </is>
      </c>
      <c r="D316" s="198" t="n"/>
      <c r="E316" s="198" t="inlineStr">
        <is>
          <t>Счет 36 от 31.03.23г</t>
        </is>
      </c>
      <c r="F316" s="198" t="n"/>
      <c r="G316" s="61" t="n">
        <v>1025500</v>
      </c>
      <c r="H316" s="59" t="n"/>
      <c r="I316" s="148" t="n">
        <v>45019</v>
      </c>
      <c r="J316" s="192">
        <f>G316-H316</f>
        <v/>
      </c>
      <c r="K316" s="192">
        <f>J316</f>
        <v/>
      </c>
      <c r="L316" s="62">
        <f>G316-H316-K316</f>
        <v/>
      </c>
    </row>
    <row r="317" ht="61.2" customFormat="1" customHeight="1" s="44">
      <c r="A317" s="104" t="inlineStr">
        <is>
          <t>ООО "АТМД"</t>
        </is>
      </c>
      <c r="B317" s="63" t="inlineStr">
        <is>
          <t>Оплата за услуги по сопровождению и техническому обслуживанию информационной инфраструктуры за март  2023г. по дог. №ТО-8/2019 от 25.03.19г (Долг)</t>
        </is>
      </c>
      <c r="C317" s="54" t="inlineStr">
        <is>
          <t>Гердт Евгения Сергеевна</t>
        </is>
      </c>
      <c r="D317" s="198" t="n"/>
      <c r="E317" s="198" t="inlineStr">
        <is>
          <t>Дог. №ТО-8/2019 от 25.03.19г</t>
        </is>
      </c>
      <c r="F317" s="198" t="n"/>
      <c r="G317" s="61" t="n">
        <v>1581100</v>
      </c>
      <c r="H317" s="59" t="n"/>
      <c r="I317" s="148" t="n">
        <v>45019</v>
      </c>
      <c r="J317" s="192">
        <f>G317-H317</f>
        <v/>
      </c>
      <c r="K317" s="192">
        <f>J317</f>
        <v/>
      </c>
      <c r="L317" s="62">
        <f>G317-H317-K317</f>
        <v/>
      </c>
    </row>
    <row r="318" ht="81.59999999999999" customFormat="1" customHeight="1" s="44">
      <c r="A318" s="104" t="inlineStr">
        <is>
          <t>ООО "АТМД"</t>
        </is>
      </c>
      <c r="B318" s="63" t="inlineStr">
        <is>
          <t>Оплата за услуги по сопровождению и техническому обслуживанию информационной инфраструктуры за апрель  2023г. по дог. №ТО-8/2019 от 25.03.19г (по договору до 10-го числа текущего месяца)</t>
        </is>
      </c>
      <c r="C318" s="54" t="inlineStr">
        <is>
          <t>Гердт Евгения Сергеевна</t>
        </is>
      </c>
      <c r="D318" s="198" t="n"/>
      <c r="E318" s="198" t="inlineStr">
        <is>
          <t>Дог. №ТО-8/2019 от 25.03.19г</t>
        </is>
      </c>
      <c r="F318" s="198" t="n"/>
      <c r="G318" s="61" t="n">
        <v>1581100</v>
      </c>
      <c r="H318" s="115" t="n"/>
      <c r="I318" s="59" t="n">
        <v>45023</v>
      </c>
      <c r="J318" s="191">
        <f>G318-H318</f>
        <v/>
      </c>
      <c r="K318" s="191" t="n">
        <v>0</v>
      </c>
      <c r="L318" s="62">
        <f>G318-H318-K318</f>
        <v/>
      </c>
    </row>
    <row r="319" hidden="1" customFormat="1" s="44">
      <c r="A319" s="104" t="n"/>
      <c r="B319" s="63" t="n"/>
      <c r="C319" s="54" t="n"/>
      <c r="D319" s="198" t="n"/>
      <c r="E319" s="198" t="n"/>
      <c r="F319" s="198" t="n"/>
      <c r="G319" s="108" t="n"/>
      <c r="H319" s="115" t="n"/>
      <c r="I319" s="59" t="n"/>
      <c r="J319" s="191">
        <f>G319-H319</f>
        <v/>
      </c>
      <c r="K319" s="191" t="n">
        <v>0</v>
      </c>
      <c r="L319" s="62">
        <f>G319-H319-K319</f>
        <v/>
      </c>
    </row>
    <row r="320" hidden="1" customFormat="1" s="44">
      <c r="A320" s="104" t="n"/>
      <c r="B320" s="63" t="n"/>
      <c r="C320" s="54" t="n"/>
      <c r="D320" s="198" t="n"/>
      <c r="E320" s="198" t="n"/>
      <c r="F320" s="198" t="n"/>
      <c r="G320" s="108" t="n"/>
      <c r="H320" s="115" t="n"/>
      <c r="I320" s="59" t="n"/>
      <c r="J320" s="191">
        <f>G320-H320</f>
        <v/>
      </c>
      <c r="K320" s="191" t="n">
        <v>0</v>
      </c>
      <c r="L320" s="62">
        <f>G320-H320-K320</f>
        <v/>
      </c>
    </row>
    <row r="321" hidden="1" customFormat="1" s="44">
      <c r="A321" s="104" t="n"/>
      <c r="B321" s="63" t="n"/>
      <c r="C321" s="54" t="n"/>
      <c r="D321" s="198" t="n"/>
      <c r="E321" s="198" t="n"/>
      <c r="F321" s="198" t="n"/>
      <c r="G321" s="108" t="n"/>
      <c r="H321" s="115" t="n"/>
      <c r="I321" s="59" t="n"/>
      <c r="J321" s="191">
        <f>G321-H321</f>
        <v/>
      </c>
      <c r="K321" s="191" t="n">
        <v>0</v>
      </c>
      <c r="L321" s="62">
        <f>G321-H321-K321</f>
        <v/>
      </c>
    </row>
    <row r="322" hidden="1" customFormat="1" s="44">
      <c r="A322" s="104" t="n"/>
      <c r="B322" s="63" t="n"/>
      <c r="C322" s="54" t="n"/>
      <c r="D322" s="198" t="n"/>
      <c r="E322" s="198" t="n"/>
      <c r="F322" s="198" t="n"/>
      <c r="G322" s="108" t="n"/>
      <c r="H322" s="115" t="n"/>
      <c r="I322" s="59" t="n"/>
      <c r="J322" s="191">
        <f>G322-H322</f>
        <v/>
      </c>
      <c r="K322" s="191" t="n">
        <v>0</v>
      </c>
      <c r="L322" s="62">
        <f>G322-H322-K322</f>
        <v/>
      </c>
    </row>
    <row r="323" hidden="1" customFormat="1" s="44">
      <c r="A323" s="104" t="n"/>
      <c r="B323" s="63" t="n"/>
      <c r="C323" s="54" t="n"/>
      <c r="D323" s="198" t="n"/>
      <c r="E323" s="198" t="n"/>
      <c r="F323" s="198" t="n"/>
      <c r="G323" s="108" t="n"/>
      <c r="H323" s="115" t="n"/>
      <c r="I323" s="59" t="n"/>
      <c r="J323" s="191">
        <f>G323-H323</f>
        <v/>
      </c>
      <c r="K323" s="191" t="n">
        <v>0</v>
      </c>
      <c r="L323" s="62">
        <f>G323-H323-K323</f>
        <v/>
      </c>
    </row>
    <row r="324" hidden="1" customFormat="1" s="44">
      <c r="A324" s="104" t="n"/>
      <c r="B324" s="63" t="n"/>
      <c r="C324" s="54" t="n"/>
      <c r="D324" s="198" t="n"/>
      <c r="E324" s="198" t="n"/>
      <c r="F324" s="198" t="n"/>
      <c r="G324" s="108" t="n"/>
      <c r="H324" s="115" t="n"/>
      <c r="I324" s="59" t="n"/>
      <c r="J324" s="191">
        <f>G324-H324</f>
        <v/>
      </c>
      <c r="K324" s="191" t="n">
        <v>0</v>
      </c>
      <c r="L324" s="62">
        <f>G324-H324-K324</f>
        <v/>
      </c>
    </row>
    <row r="325" hidden="1" customFormat="1" s="44">
      <c r="A325" s="104" t="n"/>
      <c r="B325" s="63" t="n"/>
      <c r="C325" s="54" t="n"/>
      <c r="D325" s="198" t="n"/>
      <c r="E325" s="198" t="n"/>
      <c r="F325" s="198" t="n"/>
      <c r="G325" s="108" t="n"/>
      <c r="H325" s="115" t="n"/>
      <c r="I325" s="59" t="n"/>
      <c r="J325" s="191">
        <f>G325-H325</f>
        <v/>
      </c>
      <c r="K325" s="191" t="n">
        <v>0</v>
      </c>
      <c r="L325" s="62">
        <f>G325-H325-K325</f>
        <v/>
      </c>
    </row>
    <row r="326" hidden="1" customFormat="1" s="44">
      <c r="A326" s="104" t="n"/>
      <c r="B326" s="63" t="n"/>
      <c r="C326" s="54" t="n"/>
      <c r="D326" s="198" t="n"/>
      <c r="E326" s="202" t="n"/>
      <c r="F326" s="198" t="n"/>
      <c r="G326" s="108" t="n"/>
      <c r="H326" s="115" t="n"/>
      <c r="I326" s="59" t="n"/>
      <c r="J326" s="191">
        <f>G326-H326</f>
        <v/>
      </c>
      <c r="K326" s="191" t="n">
        <v>0</v>
      </c>
      <c r="L326" s="62">
        <f>G326-H326-K326</f>
        <v/>
      </c>
    </row>
    <row r="327" hidden="1" customFormat="1" s="44">
      <c r="A327" s="104" t="n"/>
      <c r="B327" s="63" t="n"/>
      <c r="C327" s="54" t="n"/>
      <c r="D327" s="198" t="n"/>
      <c r="E327" s="202" t="n"/>
      <c r="F327" s="198" t="n"/>
      <c r="G327" s="108" t="n"/>
      <c r="H327" s="115" t="n"/>
      <c r="I327" s="59" t="n"/>
      <c r="J327" s="191">
        <f>G327-H327</f>
        <v/>
      </c>
      <c r="K327" s="191" t="n">
        <v>0</v>
      </c>
      <c r="L327" s="62">
        <f>G327-H327-K327</f>
        <v/>
      </c>
    </row>
    <row r="328" ht="21" customFormat="1" customHeight="1" s="119" thickBot="1">
      <c r="A328" s="179" t="inlineStr">
        <is>
          <t xml:space="preserve">ИТОГО ПРОГРАММНОЕ ОБЕСПЕЧЕНИЕ, ОБСЛУЖИВАНИЕ ПО, ИНТЕРНЕТ, СВЯЗЬ  </t>
        </is>
      </c>
      <c r="B328" s="199" t="n"/>
      <c r="C328" s="116" t="n"/>
      <c r="D328" s="116" t="n"/>
      <c r="E328" s="116" t="n"/>
      <c r="F328" s="117" t="n"/>
      <c r="G328" s="118">
        <f>SUM(G314:G327)</f>
        <v/>
      </c>
      <c r="H328" s="118">
        <f>SUM(H314:H327)</f>
        <v/>
      </c>
      <c r="I328" s="118" t="n"/>
      <c r="J328" s="118">
        <f>SUM(J314:J327)</f>
        <v/>
      </c>
      <c r="K328" s="118">
        <f>SUM(K314:K327)</f>
        <v/>
      </c>
      <c r="L328" s="118">
        <f>SUM(L314:L327)</f>
        <v/>
      </c>
    </row>
    <row r="329" hidden="1" ht="21" customFormat="1" customHeight="1" s="44" thickBot="1">
      <c r="A329" s="47" t="inlineStr">
        <is>
          <t>ПОДОЛЬСКИЙ ФИЛИАЛ</t>
        </is>
      </c>
      <c r="B329" s="188" t="n"/>
      <c r="C329" s="46" t="n"/>
      <c r="D329" s="46" t="n"/>
      <c r="E329" s="46" t="n"/>
      <c r="F329" s="47" t="n"/>
      <c r="G329" s="46" t="n"/>
      <c r="H329" s="46" t="n"/>
      <c r="I329" s="46" t="n"/>
      <c r="J329" s="46" t="n"/>
      <c r="K329" s="46" t="n"/>
      <c r="L329" s="48" t="n"/>
    </row>
    <row r="330" hidden="1" customFormat="1" s="44">
      <c r="A330" s="189" t="inlineStr">
        <is>
          <t>ЗАРПЛАТА, НАЛОГИ, КОМАНДИРОВОЧНЫЕ</t>
        </is>
      </c>
      <c r="B330" s="190" t="n"/>
      <c r="C330" s="49" t="n"/>
      <c r="D330" s="87" t="n"/>
      <c r="E330" s="49" t="n"/>
      <c r="F330" s="69" t="n"/>
      <c r="G330" s="70" t="n"/>
      <c r="H330" s="70" t="n"/>
      <c r="I330" s="70" t="n"/>
      <c r="J330" s="70" t="n"/>
      <c r="K330" s="70" t="n"/>
      <c r="L330" s="71" t="n"/>
    </row>
    <row r="331" hidden="1" customFormat="1" s="44">
      <c r="A331" s="52" t="inlineStr">
        <is>
          <t>Расчет с сотрудниками</t>
        </is>
      </c>
      <c r="B331" s="53" t="inlineStr">
        <is>
          <t>Заработная плата за март 2023.</t>
        </is>
      </c>
      <c r="C331" s="54" t="inlineStr">
        <is>
          <t>Софронова Ольга Юрьевна</t>
        </is>
      </c>
      <c r="D331" s="193" t="n"/>
      <c r="E331" s="194" t="n"/>
      <c r="F331" s="197" t="n"/>
      <c r="G331" s="61" t="n"/>
      <c r="H331" s="59" t="n"/>
      <c r="I331" s="59" t="n"/>
      <c r="J331" s="191">
        <f>G331-H331</f>
        <v/>
      </c>
      <c r="K331" s="191">
        <f>J331</f>
        <v/>
      </c>
      <c r="L331" s="62">
        <f>G331-H331-K331</f>
        <v/>
      </c>
    </row>
    <row r="332" hidden="1" customFormat="1" s="44">
      <c r="A332" s="52" t="inlineStr">
        <is>
          <t>Расчет с сотрудниками</t>
        </is>
      </c>
      <c r="B332" s="53" t="inlineStr">
        <is>
          <t>Больничные листы за март 2023.</t>
        </is>
      </c>
      <c r="C332" s="54" t="inlineStr">
        <is>
          <t>Софронова Ольга Юрьевна</t>
        </is>
      </c>
      <c r="D332" s="193" t="n"/>
      <c r="E332" s="194" t="n"/>
      <c r="F332" s="197" t="n"/>
      <c r="G332" s="61" t="n"/>
      <c r="H332" s="59" t="n"/>
      <c r="I332" s="59" t="n"/>
      <c r="J332" s="191">
        <f>G332-H332</f>
        <v/>
      </c>
      <c r="K332" s="191">
        <f>J332</f>
        <v/>
      </c>
      <c r="L332" s="62">
        <f>G332-H332-K332</f>
        <v/>
      </c>
    </row>
    <row r="333" hidden="1" customFormat="1" s="44">
      <c r="A333" s="52" t="inlineStr">
        <is>
          <t>Расчет с сотрудниками</t>
        </is>
      </c>
      <c r="B333" s="53" t="inlineStr">
        <is>
          <t>Отпускные выплаты за март 2023.</t>
        </is>
      </c>
      <c r="C333" s="54" t="inlineStr">
        <is>
          <t>Софронова Ольга Юрьевна</t>
        </is>
      </c>
      <c r="D333" s="193" t="n"/>
      <c r="E333" s="194" t="n"/>
      <c r="F333" s="197" t="n"/>
      <c r="G333" s="61" t="n"/>
      <c r="H333" s="59" t="n"/>
      <c r="I333" s="59" t="n"/>
      <c r="J333" s="191">
        <f>G333-H333</f>
        <v/>
      </c>
      <c r="K333" s="191">
        <f>J333</f>
        <v/>
      </c>
      <c r="L333" s="62">
        <f>G333-H333-K333</f>
        <v/>
      </c>
    </row>
    <row r="334" hidden="1" customFormat="1" s="44">
      <c r="A334" s="52" t="inlineStr">
        <is>
          <t>ИФНС</t>
        </is>
      </c>
      <c r="B334" s="53" t="inlineStr">
        <is>
          <t>НДФЛ за март 2023.</t>
        </is>
      </c>
      <c r="C334" s="54" t="inlineStr">
        <is>
          <t>Софронова Ольга Юрьевна</t>
        </is>
      </c>
      <c r="D334" s="193" t="n"/>
      <c r="E334" s="194" t="n"/>
      <c r="F334" s="197" t="n"/>
      <c r="G334" s="61" t="n"/>
      <c r="H334" s="59" t="n"/>
      <c r="I334" s="59" t="n"/>
      <c r="J334" s="191">
        <f>G334-H334</f>
        <v/>
      </c>
      <c r="K334" s="191">
        <f>J334</f>
        <v/>
      </c>
      <c r="L334" s="62">
        <f>G334-H334-K334</f>
        <v/>
      </c>
    </row>
    <row r="335" hidden="1" ht="40.8" customFormat="1" customHeight="1" s="44">
      <c r="A335" s="52" t="inlineStr">
        <is>
          <t>ИФНС</t>
        </is>
      </c>
      <c r="B335" s="63" t="inlineStr">
        <is>
          <t>Оплата страховых взносов на несчастные случаи, проф.заболевания за март 2023.</t>
        </is>
      </c>
      <c r="C335" s="54" t="inlineStr">
        <is>
          <t>Софронова Ольга Юрьевна</t>
        </is>
      </c>
      <c r="D335" s="193" t="n"/>
      <c r="E335" s="194" t="n"/>
      <c r="F335" s="197" t="n"/>
      <c r="G335" s="61" t="n"/>
      <c r="H335" s="59" t="n"/>
      <c r="I335" s="59" t="n"/>
      <c r="J335" s="191">
        <f>G335-H335</f>
        <v/>
      </c>
      <c r="K335" s="191">
        <f>J335</f>
        <v/>
      </c>
      <c r="L335" s="62">
        <f>G335-H335-K335</f>
        <v/>
      </c>
    </row>
    <row r="336" hidden="1" customFormat="1" s="44">
      <c r="A336" s="52" t="inlineStr">
        <is>
          <t>ИФНС</t>
        </is>
      </c>
      <c r="B336" s="53" t="inlineStr">
        <is>
          <t>Оплата страховых взносов за февраль 2023.</t>
        </is>
      </c>
      <c r="C336" s="54" t="inlineStr">
        <is>
          <t>Софронова Ольга Юрьевна</t>
        </is>
      </c>
      <c r="D336" s="193" t="n"/>
      <c r="E336" s="194" t="n"/>
      <c r="F336" s="197" t="n"/>
      <c r="G336" s="61" t="n"/>
      <c r="H336" s="59" t="n"/>
      <c r="I336" s="59" t="n"/>
      <c r="J336" s="191">
        <f>G336-H336</f>
        <v/>
      </c>
      <c r="K336" s="191">
        <f>J336</f>
        <v/>
      </c>
      <c r="L336" s="62">
        <f>G336-H336-K336</f>
        <v/>
      </c>
    </row>
    <row r="337" hidden="1" customFormat="1" s="44">
      <c r="A337" s="52" t="inlineStr">
        <is>
          <t>Расчет с сотрудниками</t>
        </is>
      </c>
      <c r="B337" s="53" t="inlineStr">
        <is>
          <t>Расчеты с сотрудниками при увольнении</t>
        </is>
      </c>
      <c r="C337" s="54" t="inlineStr">
        <is>
          <t>Софронова Ольга Юрьевна</t>
        </is>
      </c>
      <c r="D337" s="193" t="n"/>
      <c r="E337" s="194" t="n"/>
      <c r="F337" s="197" t="n"/>
      <c r="G337" s="61" t="n"/>
      <c r="H337" s="59" t="n"/>
      <c r="I337" s="59" t="n"/>
      <c r="J337" s="191">
        <f>G337-H337</f>
        <v/>
      </c>
      <c r="K337" s="191">
        <f>J337</f>
        <v/>
      </c>
      <c r="L337" s="62">
        <f>G337-H337-K337</f>
        <v/>
      </c>
    </row>
    <row r="338" hidden="1" customFormat="1" s="44">
      <c r="A338" s="166" t="inlineStr">
        <is>
          <t>ИТОГО ЗАРПЛАТА, НАЛОГИ, КОМАНДИРОВОЧНЫЕ</t>
        </is>
      </c>
      <c r="B338" s="195" t="n"/>
      <c r="C338" s="64" t="n"/>
      <c r="D338" s="64" t="n"/>
      <c r="E338" s="64" t="n"/>
      <c r="F338" s="65" t="n"/>
      <c r="G338" s="66">
        <f>SUM(G331:G337)</f>
        <v/>
      </c>
      <c r="H338" s="66">
        <f>SUM(H331:H337)</f>
        <v/>
      </c>
      <c r="I338" s="66" t="n"/>
      <c r="J338" s="66">
        <f>SUM(J331:J337)</f>
        <v/>
      </c>
      <c r="K338" s="66">
        <f>SUM(K331:K337)</f>
        <v/>
      </c>
      <c r="L338" s="66">
        <f>SUM(L331:L337)</f>
        <v/>
      </c>
    </row>
    <row r="339" hidden="1" ht="21" customFormat="1" customHeight="1" s="119" thickBot="1">
      <c r="A339" s="179" t="inlineStr">
        <is>
          <t>ИТОГО ПОДОЛЬСКИЙ ФИЛИАЛ</t>
        </is>
      </c>
      <c r="B339" s="199" t="n"/>
      <c r="C339" s="116" t="n"/>
      <c r="D339" s="116" t="n"/>
      <c r="E339" s="116" t="n"/>
      <c r="F339" s="117" t="n"/>
      <c r="G339" s="118">
        <f>G338</f>
        <v/>
      </c>
      <c r="H339" s="118">
        <f>H338</f>
        <v/>
      </c>
      <c r="I339" s="118" t="n"/>
      <c r="J339" s="118">
        <f>J338</f>
        <v/>
      </c>
      <c r="K339" s="118">
        <f>K338</f>
        <v/>
      </c>
      <c r="L339" s="118">
        <f>L338</f>
        <v/>
      </c>
    </row>
    <row r="340" ht="21" customFormat="1" customHeight="1" s="44" thickBot="1">
      <c r="A340" s="47" t="inlineStr">
        <is>
          <t>САМАРА</t>
        </is>
      </c>
      <c r="B340" s="188" t="n"/>
      <c r="C340" s="46" t="n"/>
      <c r="D340" s="46" t="n"/>
      <c r="E340" s="46" t="n"/>
      <c r="F340" s="47" t="n"/>
      <c r="G340" s="46" t="n"/>
      <c r="H340" s="46" t="n"/>
      <c r="I340" s="46" t="n"/>
      <c r="J340" s="46" t="n"/>
      <c r="K340" s="46" t="n"/>
      <c r="L340" s="48" t="n"/>
    </row>
    <row r="341" hidden="1" customFormat="1" s="44">
      <c r="A341" s="75" t="inlineStr">
        <is>
          <t>ЛОГИСТИКА</t>
        </is>
      </c>
      <c r="B341" s="195" t="n"/>
      <c r="C341" s="49" t="n"/>
      <c r="D341" s="87" t="n"/>
      <c r="E341" s="49" t="n"/>
      <c r="F341" s="69" t="n"/>
      <c r="G341" s="70" t="n"/>
      <c r="H341" s="70" t="n"/>
      <c r="I341" s="70" t="n"/>
      <c r="J341" s="70" t="n"/>
      <c r="K341" s="70" t="n"/>
      <c r="L341" s="71" t="n"/>
    </row>
    <row r="342" hidden="1" customFormat="1" s="44">
      <c r="A342" s="86" t="n"/>
      <c r="B342" s="53" t="n"/>
      <c r="C342" s="52" t="n"/>
      <c r="D342" s="193" t="n"/>
      <c r="E342" s="194" t="n"/>
      <c r="F342" s="197" t="n"/>
      <c r="G342" s="61" t="n"/>
      <c r="H342" s="59" t="n"/>
      <c r="I342" s="59" t="n"/>
      <c r="J342" s="191">
        <f>G342-H342</f>
        <v/>
      </c>
      <c r="K342" s="191">
        <f>J342</f>
        <v/>
      </c>
      <c r="L342" s="62">
        <f>G342-H342-K342</f>
        <v/>
      </c>
    </row>
    <row r="343" hidden="1" customFormat="1" s="44">
      <c r="A343" s="86" t="n"/>
      <c r="B343" s="53" t="n"/>
      <c r="C343" s="52" t="n"/>
      <c r="D343" s="193" t="n"/>
      <c r="E343" s="194" t="n"/>
      <c r="F343" s="197" t="n"/>
      <c r="G343" s="61" t="n"/>
      <c r="H343" s="59" t="n"/>
      <c r="I343" s="59" t="n"/>
      <c r="J343" s="191">
        <f>G343-H343</f>
        <v/>
      </c>
      <c r="K343" s="191">
        <f>J343</f>
        <v/>
      </c>
      <c r="L343" s="62">
        <f>G343-H343-K343</f>
        <v/>
      </c>
    </row>
    <row r="344" hidden="1" customFormat="1" s="44">
      <c r="A344" s="86" t="n"/>
      <c r="B344" s="53" t="n"/>
      <c r="C344" s="52" t="n"/>
      <c r="D344" s="193" t="n"/>
      <c r="E344" s="194" t="n"/>
      <c r="F344" s="197" t="n"/>
      <c r="G344" s="61" t="n"/>
      <c r="H344" s="59" t="n"/>
      <c r="I344" s="59" t="n"/>
      <c r="J344" s="191">
        <f>G344-H344</f>
        <v/>
      </c>
      <c r="K344" s="191">
        <f>J344</f>
        <v/>
      </c>
      <c r="L344" s="62">
        <f>G344-H344-K344</f>
        <v/>
      </c>
    </row>
    <row r="345" hidden="1" customFormat="1" s="44">
      <c r="A345" s="86" t="n"/>
      <c r="B345" s="53" t="n"/>
      <c r="C345" s="52" t="n"/>
      <c r="D345" s="193" t="n"/>
      <c r="E345" s="194" t="n"/>
      <c r="F345" s="197" t="n"/>
      <c r="G345" s="61" t="n"/>
      <c r="H345" s="59" t="n"/>
      <c r="I345" s="59" t="n"/>
      <c r="J345" s="191">
        <f>G345-H345</f>
        <v/>
      </c>
      <c r="K345" s="191">
        <f>J345</f>
        <v/>
      </c>
      <c r="L345" s="62">
        <f>G345-H345-K345</f>
        <v/>
      </c>
    </row>
    <row r="346" hidden="1" customFormat="1" s="44">
      <c r="A346" s="86" t="n"/>
      <c r="B346" s="53" t="n"/>
      <c r="C346" s="52" t="n"/>
      <c r="D346" s="193" t="n"/>
      <c r="E346" s="194" t="n"/>
      <c r="F346" s="197" t="n"/>
      <c r="G346" s="61" t="n"/>
      <c r="H346" s="59" t="n"/>
      <c r="I346" s="59" t="n"/>
      <c r="J346" s="191">
        <f>G346-H346</f>
        <v/>
      </c>
      <c r="K346" s="191">
        <f>J346</f>
        <v/>
      </c>
      <c r="L346" s="62">
        <f>G346-H346-K346</f>
        <v/>
      </c>
    </row>
    <row r="347" hidden="1" customFormat="1" s="44">
      <c r="A347" s="86" t="n"/>
      <c r="B347" s="53" t="n"/>
      <c r="C347" s="52" t="n"/>
      <c r="D347" s="193" t="n"/>
      <c r="E347" s="194" t="n"/>
      <c r="F347" s="197" t="n"/>
      <c r="G347" s="61" t="n"/>
      <c r="H347" s="59" t="n"/>
      <c r="I347" s="59" t="n"/>
      <c r="J347" s="191">
        <f>G347-H347</f>
        <v/>
      </c>
      <c r="K347" s="191">
        <f>J347</f>
        <v/>
      </c>
      <c r="L347" s="62">
        <f>G347-H347-K347</f>
        <v/>
      </c>
    </row>
    <row r="348" hidden="1" customFormat="1" s="44">
      <c r="A348" s="86" t="n"/>
      <c r="B348" s="53" t="n"/>
      <c r="C348" s="52" t="n"/>
      <c r="D348" s="193" t="n"/>
      <c r="E348" s="194" t="n"/>
      <c r="F348" s="197" t="n"/>
      <c r="G348" s="61" t="n"/>
      <c r="H348" s="59" t="n"/>
      <c r="I348" s="59" t="n"/>
      <c r="J348" s="191">
        <f>G348-H348</f>
        <v/>
      </c>
      <c r="K348" s="191">
        <f>J348</f>
        <v/>
      </c>
      <c r="L348" s="62">
        <f>G348-H348-K348</f>
        <v/>
      </c>
    </row>
    <row r="349" hidden="1" customFormat="1" s="44">
      <c r="A349" s="166" t="inlineStr">
        <is>
          <t>ИТОГО ЛОГИСТИКА</t>
        </is>
      </c>
      <c r="B349" s="195" t="n"/>
      <c r="C349" s="64" t="n"/>
      <c r="D349" s="64" t="n"/>
      <c r="E349" s="64" t="n"/>
      <c r="F349" s="65" t="n"/>
      <c r="G349" s="66">
        <f>SUM(G342:G348)</f>
        <v/>
      </c>
      <c r="H349" s="66">
        <f>SUM(H342:H348)</f>
        <v/>
      </c>
      <c r="I349" s="66" t="n"/>
      <c r="J349" s="66">
        <f>SUM(J342:J348)</f>
        <v/>
      </c>
      <c r="K349" s="66">
        <f>SUM(K342:K348)</f>
        <v/>
      </c>
      <c r="L349" s="66">
        <f>SUM(L342:L348)</f>
        <v/>
      </c>
    </row>
    <row r="350" hidden="1" customFormat="1" s="44">
      <c r="A350" s="103" t="inlineStr">
        <is>
          <t xml:space="preserve">АРЕНДА </t>
        </is>
      </c>
      <c r="B350" s="195" t="n"/>
      <c r="C350" s="74" t="n"/>
      <c r="D350" s="74" t="n"/>
      <c r="E350" s="74" t="n"/>
      <c r="F350" s="75" t="n"/>
      <c r="G350" s="76" t="n"/>
      <c r="H350" s="76" t="n"/>
      <c r="I350" s="76" t="n"/>
      <c r="J350" s="76" t="n"/>
      <c r="K350" s="76" t="n"/>
      <c r="L350" s="77" t="n"/>
    </row>
    <row r="351" hidden="1" customFormat="1" s="44">
      <c r="A351" s="86" t="n"/>
      <c r="B351" s="53" t="n"/>
      <c r="C351" s="52" t="n"/>
      <c r="D351" s="193" t="n"/>
      <c r="E351" s="194" t="n"/>
      <c r="F351" s="197" t="n"/>
      <c r="G351" s="61" t="n"/>
      <c r="H351" s="59" t="n"/>
      <c r="I351" s="59" t="n"/>
      <c r="J351" s="191">
        <f>G351-H351</f>
        <v/>
      </c>
      <c r="K351" s="191">
        <f>J351</f>
        <v/>
      </c>
      <c r="L351" s="62">
        <f>G351-H351-K351</f>
        <v/>
      </c>
    </row>
    <row r="352" hidden="1" customFormat="1" s="44">
      <c r="A352" s="86" t="n"/>
      <c r="B352" s="53" t="n"/>
      <c r="C352" s="52" t="n"/>
      <c r="D352" s="193" t="n"/>
      <c r="E352" s="194" t="n"/>
      <c r="F352" s="197" t="n"/>
      <c r="G352" s="61" t="n"/>
      <c r="H352" s="59" t="n"/>
      <c r="I352" s="59" t="n"/>
      <c r="J352" s="191">
        <f>G352-H352</f>
        <v/>
      </c>
      <c r="K352" s="191">
        <f>J352</f>
        <v/>
      </c>
      <c r="L352" s="62">
        <f>G352-H352-K352</f>
        <v/>
      </c>
    </row>
    <row r="353" hidden="1" customFormat="1" s="44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>
        <f>G353-H353</f>
        <v/>
      </c>
      <c r="K353" s="191">
        <f>J353</f>
        <v/>
      </c>
      <c r="L353" s="62">
        <f>G353-H353-K353</f>
        <v/>
      </c>
    </row>
    <row r="354" hidden="1" customFormat="1" s="44">
      <c r="A354" s="166" t="inlineStr">
        <is>
          <t>ИТОГО АРЕНДА</t>
        </is>
      </c>
      <c r="B354" s="195" t="n"/>
      <c r="C354" s="64" t="n"/>
      <c r="D354" s="64" t="n"/>
      <c r="E354" s="64" t="n"/>
      <c r="F354" s="65" t="n"/>
      <c r="G354" s="66">
        <f>SUM(G351:G353)</f>
        <v/>
      </c>
      <c r="H354" s="66">
        <f>SUM(H351:H353)</f>
        <v/>
      </c>
      <c r="I354" s="66" t="n"/>
      <c r="J354" s="66">
        <f>SUM(J351:J353)</f>
        <v/>
      </c>
      <c r="K354" s="66">
        <f>SUM(K351:K353)</f>
        <v/>
      </c>
      <c r="L354" s="66">
        <f>SUM(L351:L353)</f>
        <v/>
      </c>
    </row>
    <row r="355" hidden="1" customFormat="1" s="44">
      <c r="A355" s="75" t="inlineStr">
        <is>
          <t>ПРОГРАММНОЕ ОБЕСПЕЧЕНИЕ, ОБСЛУЖИВАНИЕ ПО, ИНТЕРНЕТ, СВЯЗЬ</t>
        </is>
      </c>
      <c r="B355" s="195" t="n"/>
      <c r="C355" s="49" t="n"/>
      <c r="D355" s="87" t="n"/>
      <c r="E355" s="49" t="n"/>
      <c r="F355" s="69" t="n"/>
      <c r="G355" s="70" t="n"/>
      <c r="H355" s="70" t="n"/>
      <c r="I355" s="70" t="n"/>
      <c r="J355" s="70" t="n"/>
      <c r="K355" s="70" t="n"/>
      <c r="L355" s="71" t="n"/>
    </row>
    <row r="356" hidden="1" customFormat="1" s="44">
      <c r="A356" s="104" t="n"/>
      <c r="B356" s="63" t="n"/>
      <c r="C356" s="52" t="n"/>
      <c r="D356" s="198" t="n"/>
      <c r="E356" s="198" t="n"/>
      <c r="F356" s="198" t="n"/>
      <c r="G356" s="61" t="n"/>
      <c r="H356" s="59" t="n"/>
      <c r="I356" s="59" t="n"/>
      <c r="J356" s="191">
        <f>G356-H356</f>
        <v/>
      </c>
      <c r="K356" s="191" t="n">
        <v>0</v>
      </c>
      <c r="L356" s="62">
        <f>J356-K356</f>
        <v/>
      </c>
    </row>
    <row r="357" hidden="1" customFormat="1" s="44">
      <c r="A357" s="86" t="n"/>
      <c r="B357" s="53" t="n"/>
      <c r="C357" s="52" t="n"/>
      <c r="D357" s="193" t="n"/>
      <c r="E357" s="194" t="n"/>
      <c r="F357" s="197" t="n"/>
      <c r="G357" s="61" t="n"/>
      <c r="H357" s="59" t="n"/>
      <c r="I357" s="59" t="n"/>
      <c r="J357" s="191">
        <f>G357-H357</f>
        <v/>
      </c>
      <c r="K357" s="191">
        <f>J357</f>
        <v/>
      </c>
      <c r="L357" s="62">
        <f>G357-H357-K357</f>
        <v/>
      </c>
    </row>
    <row r="358" hidden="1" customFormat="1" s="44">
      <c r="A358" s="86" t="n"/>
      <c r="B358" s="53" t="n"/>
      <c r="C358" s="52" t="n"/>
      <c r="D358" s="193" t="n"/>
      <c r="E358" s="194" t="n"/>
      <c r="F358" s="197" t="n"/>
      <c r="G358" s="61" t="n"/>
      <c r="H358" s="59" t="n"/>
      <c r="I358" s="59" t="n"/>
      <c r="J358" s="191">
        <f>G358-H358</f>
        <v/>
      </c>
      <c r="K358" s="191">
        <f>J358</f>
        <v/>
      </c>
      <c r="L358" s="62">
        <f>G358-H358-K358</f>
        <v/>
      </c>
    </row>
    <row r="359" hidden="1" customFormat="1" s="44">
      <c r="A359" s="166" t="inlineStr">
        <is>
          <t>ИТОГО ПРОГРАММНОЕ ОБЕСПЕЧЕНИЕ, ОБСЛУЖИВАНИЕ ПО, ИНТЕРНЕТ, СВЯЗЬ</t>
        </is>
      </c>
      <c r="B359" s="195" t="n"/>
      <c r="C359" s="64" t="n"/>
      <c r="D359" s="64" t="n"/>
      <c r="E359" s="64" t="n"/>
      <c r="F359" s="65" t="n"/>
      <c r="G359" s="66">
        <f>SUM(G356:G358)</f>
        <v/>
      </c>
      <c r="H359" s="66">
        <f>SUM(H356:H358)</f>
        <v/>
      </c>
      <c r="I359" s="66" t="n"/>
      <c r="J359" s="66">
        <f>SUM(J356:J358)</f>
        <v/>
      </c>
      <c r="K359" s="66">
        <f>SUM(K356:K358)</f>
        <v/>
      </c>
      <c r="L359" s="66">
        <f>SUM(L356:L358)</f>
        <v/>
      </c>
    </row>
    <row r="360" customFormat="1" s="85">
      <c r="A360" s="75" t="inlineStr">
        <is>
          <t xml:space="preserve">КАНЦЕЛЯРСКИЕ ПРИНАДЛЕЖНОСТИ </t>
        </is>
      </c>
      <c r="B360" s="195" t="n"/>
      <c r="C360" s="75" t="n"/>
      <c r="D360" s="75" t="n"/>
      <c r="E360" s="75" t="n"/>
      <c r="F360" s="75" t="n"/>
      <c r="G360" s="76" t="n"/>
      <c r="H360" s="76" t="n"/>
      <c r="I360" s="76" t="n"/>
      <c r="J360" s="76" t="n"/>
      <c r="K360" s="76" t="n"/>
      <c r="L360" s="110" t="n"/>
    </row>
    <row r="361" ht="52.2" customFormat="1" customHeight="1" s="44">
      <c r="A361" s="86" t="inlineStr">
        <is>
          <t>ООО "Комус"</t>
        </is>
      </c>
      <c r="B361" s="63" t="inlineStr">
        <is>
          <t>Оплата по счету № OVT/1600212/44748859 от 29.03.2023 г</t>
        </is>
      </c>
      <c r="C361" s="52" t="inlineStr">
        <is>
          <t>Иванов Герман Вальтерович</t>
        </is>
      </c>
      <c r="D361" s="193" t="n"/>
      <c r="E361" s="194" t="inlineStr">
        <is>
          <t>Счет № OVT/1600212/44748859 от 29.03.2023 г</t>
        </is>
      </c>
      <c r="F361" s="197" t="n"/>
      <c r="G361" s="61" t="n">
        <v>6101.62</v>
      </c>
      <c r="H361" s="59" t="n"/>
      <c r="I361" s="148" t="n">
        <v>45019</v>
      </c>
      <c r="J361" s="192">
        <f>G361-H361</f>
        <v/>
      </c>
      <c r="K361" s="192">
        <f>J361</f>
        <v/>
      </c>
      <c r="L361" s="62">
        <f>G361-H361-K361</f>
        <v/>
      </c>
    </row>
    <row r="362" hidden="1" customFormat="1" s="44">
      <c r="A362" s="86" t="n"/>
      <c r="B362" s="63" t="n"/>
      <c r="C362" s="52" t="n"/>
      <c r="D362" s="193" t="n"/>
      <c r="E362" s="194" t="n"/>
      <c r="F362" s="197" t="n"/>
      <c r="G362" s="61" t="n"/>
      <c r="H362" s="59" t="n"/>
      <c r="I362" s="59" t="n"/>
      <c r="J362" s="191" t="n"/>
      <c r="K362" s="191" t="n"/>
      <c r="L362" s="62" t="n"/>
    </row>
    <row r="363" hidden="1" customFormat="1" s="44">
      <c r="A363" s="86" t="n"/>
      <c r="B363" s="63" t="n"/>
      <c r="C363" s="52" t="n"/>
      <c r="D363" s="193" t="n"/>
      <c r="E363" s="194" t="n"/>
      <c r="F363" s="197" t="n"/>
      <c r="G363" s="61" t="n"/>
      <c r="H363" s="59" t="n"/>
      <c r="I363" s="59" t="n"/>
      <c r="J363" s="191" t="n"/>
      <c r="K363" s="191" t="n"/>
      <c r="L363" s="62" t="n"/>
    </row>
    <row r="364" customFormat="1" s="85">
      <c r="A364" s="180" t="inlineStr">
        <is>
          <t xml:space="preserve">ИТОГО КАНЦЕЛЯРСКИЕ ПРИНАДЛЕЖНОСТИ   </t>
        </is>
      </c>
      <c r="B364" s="200" t="n"/>
      <c r="C364" s="81" t="n"/>
      <c r="D364" s="112" t="n"/>
      <c r="E364" s="81" t="n"/>
      <c r="F364" s="82" t="n"/>
      <c r="G364" s="83">
        <f>SUM(G361:G363)</f>
        <v/>
      </c>
      <c r="H364" s="83">
        <f>SUM(H361:H363)</f>
        <v/>
      </c>
      <c r="I364" s="83" t="n"/>
      <c r="J364" s="83">
        <f>SUM(J361:J363)</f>
        <v/>
      </c>
      <c r="K364" s="83">
        <f>SUM(K361:K363)</f>
        <v/>
      </c>
      <c r="L364" s="83">
        <f>SUM(L361:L363)</f>
        <v/>
      </c>
    </row>
    <row r="365" hidden="1" customFormat="1" s="44">
      <c r="A365" s="103" t="inlineStr">
        <is>
          <t>ПРОЧИЕ</t>
        </is>
      </c>
      <c r="B365" s="195" t="n"/>
      <c r="C365" s="74" t="n"/>
      <c r="D365" s="74" t="n"/>
      <c r="E365" s="74" t="n"/>
      <c r="F365" s="75" t="n"/>
      <c r="G365" s="76" t="n"/>
      <c r="H365" s="76" t="n"/>
      <c r="I365" s="76" t="n"/>
      <c r="J365" s="76" t="n"/>
      <c r="K365" s="76" t="n"/>
      <c r="L365" s="77" t="n"/>
    </row>
    <row r="366" hidden="1" customFormat="1" s="44">
      <c r="A366" s="86" t="n"/>
      <c r="B366" s="53" t="n"/>
      <c r="C366" s="52" t="n"/>
      <c r="D366" s="193" t="n"/>
      <c r="E366" s="194" t="n"/>
      <c r="F366" s="197" t="n"/>
      <c r="G366" s="61" t="n"/>
      <c r="H366" s="59" t="n"/>
      <c r="I366" s="59" t="n"/>
      <c r="J366" s="191">
        <f>G366-H366</f>
        <v/>
      </c>
      <c r="K366" s="191">
        <f>J366</f>
        <v/>
      </c>
      <c r="L366" s="62">
        <f>G366-H366-K366</f>
        <v/>
      </c>
    </row>
    <row r="367" hidden="1" customFormat="1" s="44">
      <c r="A367" s="86" t="n"/>
      <c r="B367" s="63" t="n"/>
      <c r="C367" s="52" t="n"/>
      <c r="D367" s="193" t="n"/>
      <c r="E367" s="194" t="n"/>
      <c r="F367" s="197" t="n"/>
      <c r="G367" s="61" t="n"/>
      <c r="H367" s="59" t="n"/>
      <c r="I367" s="59" t="n"/>
      <c r="J367" s="191">
        <f>G367-H367</f>
        <v/>
      </c>
      <c r="K367" s="191">
        <f>J367</f>
        <v/>
      </c>
      <c r="L367" s="62">
        <f>G367-H367-K367</f>
        <v/>
      </c>
    </row>
    <row r="368" hidden="1" customFormat="1" s="44">
      <c r="A368" s="86" t="n"/>
      <c r="B368" s="63" t="n"/>
      <c r="C368" s="52" t="n"/>
      <c r="D368" s="193" t="n"/>
      <c r="E368" s="194" t="n"/>
      <c r="F368" s="197" t="n"/>
      <c r="G368" s="61" t="n"/>
      <c r="H368" s="59" t="n"/>
      <c r="I368" s="59" t="n"/>
      <c r="J368" s="191">
        <f>G368-H368</f>
        <v/>
      </c>
      <c r="K368" s="191">
        <f>J368</f>
        <v/>
      </c>
      <c r="L368" s="62">
        <f>G368-H368-K368</f>
        <v/>
      </c>
    </row>
    <row r="369" hidden="1" customFormat="1" s="44">
      <c r="A369" s="86" t="n"/>
      <c r="B369" s="63" t="n"/>
      <c r="C369" s="52" t="n"/>
      <c r="D369" s="193" t="n"/>
      <c r="E369" s="194" t="n"/>
      <c r="F369" s="197" t="n"/>
      <c r="G369" s="61" t="n"/>
      <c r="H369" s="59" t="n"/>
      <c r="I369" s="59" t="n"/>
      <c r="J369" s="191">
        <f>G369-H369</f>
        <v/>
      </c>
      <c r="K369" s="191">
        <f>J369</f>
        <v/>
      </c>
      <c r="L369" s="62">
        <f>G369-H369-K369</f>
        <v/>
      </c>
    </row>
    <row r="370" hidden="1" customFormat="1" s="44">
      <c r="A370" s="86" t="n"/>
      <c r="B370" s="147" t="n"/>
      <c r="C370" s="52" t="n"/>
      <c r="D370" s="193" t="n"/>
      <c r="E370" s="197" t="n"/>
      <c r="F370" s="197" t="n"/>
      <c r="G370" s="61" t="n"/>
      <c r="H370" s="59" t="n"/>
      <c r="I370" s="59" t="n"/>
      <c r="J370" s="191">
        <f>G370-H370</f>
        <v/>
      </c>
      <c r="K370" s="191">
        <f>J370</f>
        <v/>
      </c>
      <c r="L370" s="62">
        <f>G370-H370-K370</f>
        <v/>
      </c>
    </row>
    <row r="371" hidden="1" ht="21" customFormat="1" customHeight="1" s="119" thickBot="1">
      <c r="A371" s="179" t="inlineStr">
        <is>
          <t>ИТОГО ПРОЧИЕ</t>
        </is>
      </c>
      <c r="B371" s="199" t="n"/>
      <c r="C371" s="116" t="n"/>
      <c r="D371" s="116" t="n"/>
      <c r="E371" s="116" t="n"/>
      <c r="F371" s="117" t="n"/>
      <c r="G371" s="118">
        <f>SUM(G366:G370)</f>
        <v/>
      </c>
      <c r="H371" s="118">
        <f>SUM(H366:H370)</f>
        <v/>
      </c>
      <c r="I371" s="118" t="n"/>
      <c r="J371" s="118">
        <f>SUM(J366:J370)</f>
        <v/>
      </c>
      <c r="K371" s="118">
        <f>SUM(K366:K370)</f>
        <v/>
      </c>
      <c r="L371" s="118">
        <f>SUM(L366:L370)</f>
        <v/>
      </c>
    </row>
    <row r="372" ht="21" customFormat="1" customHeight="1" s="119" thickBot="1">
      <c r="A372" s="179" t="inlineStr">
        <is>
          <t>ИТОГО САМАРА</t>
        </is>
      </c>
      <c r="B372" s="199" t="n"/>
      <c r="C372" s="116" t="n"/>
      <c r="D372" s="116" t="n"/>
      <c r="E372" s="116" t="n"/>
      <c r="F372" s="117" t="n"/>
      <c r="G372" s="118">
        <f>G349+G354+G359+G364+G371</f>
        <v/>
      </c>
      <c r="H372" s="118">
        <f>H349+H354+H359+H364+H371</f>
        <v/>
      </c>
      <c r="I372" s="118">
        <f>I349+I354+I359+I364+I371</f>
        <v/>
      </c>
      <c r="J372" s="118">
        <f>J349+J354+J359+J364+J371</f>
        <v/>
      </c>
      <c r="K372" s="118">
        <f>K349+K354+K359+K364+K371</f>
        <v/>
      </c>
      <c r="L372" s="118">
        <f>L349+L354+L359+L364+L371</f>
        <v/>
      </c>
    </row>
    <row r="373" ht="21" customFormat="1" customHeight="1" s="44" thickBot="1">
      <c r="A373" s="47" t="inlineStr">
        <is>
          <t>ТАГАНРОГ</t>
        </is>
      </c>
      <c r="B373" s="188" t="n"/>
      <c r="C373" s="46" t="n"/>
      <c r="D373" s="46" t="n"/>
      <c r="E373" s="46" t="n"/>
      <c r="F373" s="47" t="n"/>
      <c r="G373" s="46" t="n"/>
      <c r="H373" s="46" t="n"/>
      <c r="I373" s="46" t="n"/>
      <c r="J373" s="46" t="n"/>
      <c r="K373" s="46" t="n"/>
      <c r="L373" s="48" t="n"/>
    </row>
    <row r="374" customFormat="1" s="44">
      <c r="A374" s="75" t="inlineStr">
        <is>
          <t>ЛОГИСТИКА</t>
        </is>
      </c>
      <c r="B374" s="195" t="n"/>
      <c r="C374" s="49" t="n"/>
      <c r="D374" s="87" t="n"/>
      <c r="E374" s="49" t="n"/>
      <c r="F374" s="69" t="n"/>
      <c r="G374" s="70" t="n"/>
      <c r="H374" s="70" t="n"/>
      <c r="I374" s="70" t="n"/>
      <c r="J374" s="70" t="n"/>
      <c r="K374" s="70" t="n"/>
      <c r="L374" s="71" t="n"/>
    </row>
    <row r="375" ht="40.8" customFormat="1" customHeight="1" s="44">
      <c r="A375" s="86" t="inlineStr">
        <is>
          <t>ИП Объедков Евгений Викторович</t>
        </is>
      </c>
      <c r="B375" s="53" t="inlineStr">
        <is>
          <t>Оплата согласно счета № 8 от 28.03.2023 г. Оказание транспортных услуг.</t>
        </is>
      </c>
      <c r="C375" s="52" t="inlineStr">
        <is>
          <t>Менякин Дмитрий Владимирович</t>
        </is>
      </c>
      <c r="D375" s="193" t="n"/>
      <c r="E375" s="194" t="inlineStr">
        <is>
          <t>Счет № 8 от 28.03.2023 г.</t>
        </is>
      </c>
      <c r="F375" s="197" t="n"/>
      <c r="G375" s="61" t="n">
        <v>24000</v>
      </c>
      <c r="H375" s="59" t="n"/>
      <c r="I375" s="59" t="n">
        <v>45020</v>
      </c>
      <c r="J375" s="191">
        <f>G375-H375</f>
        <v/>
      </c>
      <c r="K375" s="191" t="n">
        <v>0</v>
      </c>
      <c r="L375" s="62">
        <f>G375-H375-K375</f>
        <v/>
      </c>
    </row>
    <row r="376" ht="40.8" customFormat="1" customHeight="1" s="44">
      <c r="A376" s="86" t="inlineStr">
        <is>
          <t>ИП Панов Сергей Николаевич</t>
        </is>
      </c>
      <c r="B376" s="53" t="inlineStr">
        <is>
          <t>Оплата согласно счета  №29/03 от 29.03.23 г. Оказание транспортных услуг.</t>
        </is>
      </c>
      <c r="C376" s="52" t="inlineStr">
        <is>
          <t>Менякин Дмитрий Владимирович</t>
        </is>
      </c>
      <c r="D376" s="193" t="n"/>
      <c r="E376" s="194" t="inlineStr">
        <is>
          <t xml:space="preserve">Счет №29/03 от 29.03.23 г. </t>
        </is>
      </c>
      <c r="F376" s="197" t="n"/>
      <c r="G376" s="61" t="n">
        <v>10000</v>
      </c>
      <c r="H376" s="59" t="n"/>
      <c r="I376" s="59" t="n">
        <v>45020</v>
      </c>
      <c r="J376" s="191">
        <f>G376-H376</f>
        <v/>
      </c>
      <c r="K376" s="191" t="n">
        <v>0</v>
      </c>
      <c r="L376" s="62">
        <f>G376-H376-K376</f>
        <v/>
      </c>
    </row>
    <row r="377" ht="40.8" customFormat="1" customHeight="1" s="44">
      <c r="A377" s="86" t="inlineStr">
        <is>
          <t>ИП Прокопов Илья Витальевич</t>
        </is>
      </c>
      <c r="B377" s="53" t="inlineStr">
        <is>
          <t>Оплата согласно счета  №65 от 31.03.2023 г. Оказание транспортных услуг.</t>
        </is>
      </c>
      <c r="C377" s="52" t="inlineStr">
        <is>
          <t>Менякин Дмитрий Владимирович</t>
        </is>
      </c>
      <c r="D377" s="193" t="n"/>
      <c r="E377" s="194" t="inlineStr">
        <is>
          <t>Счет №65 от 31.03.2023 г.</t>
        </is>
      </c>
      <c r="F377" s="197" t="n"/>
      <c r="G377" s="61" t="n">
        <v>96000</v>
      </c>
      <c r="H377" s="59" t="n"/>
      <c r="I377" s="59" t="n">
        <v>45020</v>
      </c>
      <c r="J377" s="191">
        <f>G377-H377</f>
        <v/>
      </c>
      <c r="K377" s="191" t="n">
        <v>0</v>
      </c>
      <c r="L377" s="62">
        <f>G377-H377-K377</f>
        <v/>
      </c>
    </row>
    <row r="378" hidden="1" customFormat="1" s="44">
      <c r="A378" s="86" t="n"/>
      <c r="B378" s="53" t="n"/>
      <c r="C378" s="52" t="inlineStr">
        <is>
          <t>Менякин Дмитрий Владимирович</t>
        </is>
      </c>
      <c r="D378" s="193" t="n"/>
      <c r="E378" s="194" t="n"/>
      <c r="F378" s="197" t="n"/>
      <c r="G378" s="61" t="n"/>
      <c r="H378" s="59" t="n"/>
      <c r="I378" s="59" t="n"/>
      <c r="J378" s="191" t="n"/>
      <c r="K378" s="191" t="n"/>
      <c r="L378" s="62" t="n"/>
    </row>
    <row r="379" hidden="1" customFormat="1" s="44">
      <c r="A379" s="86" t="n"/>
      <c r="B379" s="53" t="n"/>
      <c r="C379" s="52" t="inlineStr">
        <is>
          <t>Менякин Дмитрий Владимирович</t>
        </is>
      </c>
      <c r="D379" s="193" t="n"/>
      <c r="E379" s="194" t="n"/>
      <c r="F379" s="197" t="n"/>
      <c r="G379" s="61" t="n"/>
      <c r="H379" s="59" t="n"/>
      <c r="I379" s="59" t="n"/>
      <c r="J379" s="191" t="n"/>
      <c r="K379" s="191" t="n"/>
      <c r="L379" s="62" t="n"/>
    </row>
    <row r="380" hidden="1" customFormat="1" s="44">
      <c r="A380" s="86" t="n"/>
      <c r="B380" s="53" t="n"/>
      <c r="C380" s="52" t="inlineStr">
        <is>
          <t>Менякин Дмитрий Владимирович</t>
        </is>
      </c>
      <c r="D380" s="193" t="n"/>
      <c r="E380" s="194" t="n"/>
      <c r="F380" s="197" t="n"/>
      <c r="G380" s="61" t="n"/>
      <c r="H380" s="59" t="n"/>
      <c r="I380" s="59" t="n"/>
      <c r="J380" s="191" t="n"/>
      <c r="K380" s="191" t="n"/>
      <c r="L380" s="62" t="n"/>
    </row>
    <row r="381" hidden="1" customFormat="1" s="44">
      <c r="A381" s="86" t="n"/>
      <c r="B381" s="53" t="n"/>
      <c r="C381" s="52" t="inlineStr">
        <is>
          <t>Менякин Дмитрий Владимирович</t>
        </is>
      </c>
      <c r="D381" s="193" t="n"/>
      <c r="E381" s="194" t="n"/>
      <c r="F381" s="197" t="n"/>
      <c r="G381" s="61" t="n"/>
      <c r="H381" s="59" t="n"/>
      <c r="I381" s="59" t="n"/>
      <c r="J381" s="191" t="n"/>
      <c r="K381" s="191" t="n"/>
      <c r="L381" s="62" t="n"/>
    </row>
    <row r="382" hidden="1" customFormat="1" s="44">
      <c r="A382" s="86" t="n"/>
      <c r="B382" s="53" t="n"/>
      <c r="C382" s="52" t="n"/>
      <c r="D382" s="193" t="n"/>
      <c r="E382" s="194" t="n"/>
      <c r="F382" s="197" t="n"/>
      <c r="G382" s="61" t="n"/>
      <c r="H382" s="59" t="n"/>
      <c r="I382" s="59" t="n"/>
      <c r="J382" s="191" t="n"/>
      <c r="K382" s="191" t="n"/>
      <c r="L382" s="62" t="n"/>
    </row>
    <row r="383" hidden="1" customFormat="1" s="44">
      <c r="A383" s="86" t="n"/>
      <c r="B383" s="53" t="n"/>
      <c r="C383" s="52" t="n"/>
      <c r="D383" s="193" t="n"/>
      <c r="E383" s="194" t="n"/>
      <c r="F383" s="197" t="n"/>
      <c r="G383" s="61" t="n"/>
      <c r="H383" s="59" t="n"/>
      <c r="I383" s="59" t="n"/>
      <c r="J383" s="191" t="n"/>
      <c r="K383" s="191" t="n"/>
      <c r="L383" s="62" t="n"/>
    </row>
    <row r="384" hidden="1" customFormat="1" s="44">
      <c r="A384" s="86" t="n"/>
      <c r="B384" s="53" t="n"/>
      <c r="C384" s="52" t="n"/>
      <c r="D384" s="193" t="n"/>
      <c r="E384" s="194" t="n"/>
      <c r="F384" s="197" t="n"/>
      <c r="G384" s="61" t="n"/>
      <c r="H384" s="59" t="n"/>
      <c r="I384" s="59" t="n"/>
      <c r="J384" s="191" t="n"/>
      <c r="K384" s="191" t="n"/>
      <c r="L384" s="62" t="n"/>
    </row>
    <row r="385" hidden="1" customFormat="1" s="44">
      <c r="A385" s="86" t="n"/>
      <c r="B385" s="53" t="n"/>
      <c r="C385" s="52" t="n"/>
      <c r="D385" s="193" t="n"/>
      <c r="E385" s="194" t="n"/>
      <c r="F385" s="197" t="n"/>
      <c r="G385" s="61" t="n"/>
      <c r="H385" s="59" t="n"/>
      <c r="I385" s="59" t="n"/>
      <c r="J385" s="191" t="n"/>
      <c r="K385" s="191" t="n"/>
      <c r="L385" s="62" t="n"/>
    </row>
    <row r="386" hidden="1" customFormat="1" s="44">
      <c r="A386" s="86" t="n"/>
      <c r="B386" s="53" t="n"/>
      <c r="C386" s="52" t="n"/>
      <c r="D386" s="193" t="n"/>
      <c r="E386" s="194" t="n"/>
      <c r="F386" s="197" t="n"/>
      <c r="G386" s="61" t="n"/>
      <c r="H386" s="59" t="n"/>
      <c r="I386" s="59" t="n"/>
      <c r="J386" s="191" t="n"/>
      <c r="K386" s="191" t="n"/>
      <c r="L386" s="62" t="n"/>
    </row>
    <row r="387" hidden="1" customFormat="1" s="44">
      <c r="A387" s="86" t="n"/>
      <c r="B387" s="53" t="n"/>
      <c r="C387" s="52" t="n"/>
      <c r="D387" s="193" t="n"/>
      <c r="E387" s="194" t="n"/>
      <c r="F387" s="197" t="n"/>
      <c r="G387" s="61" t="n"/>
      <c r="H387" s="59" t="n"/>
      <c r="I387" s="59" t="n"/>
      <c r="J387" s="191" t="n"/>
      <c r="K387" s="191" t="n"/>
      <c r="L387" s="62" t="n"/>
    </row>
    <row r="388" hidden="1" customFormat="1" s="44">
      <c r="A388" s="86" t="n"/>
      <c r="B388" s="53" t="n"/>
      <c r="C388" s="52" t="n"/>
      <c r="D388" s="193" t="n"/>
      <c r="E388" s="194" t="n"/>
      <c r="F388" s="197" t="n"/>
      <c r="G388" s="61" t="n"/>
      <c r="H388" s="59" t="n"/>
      <c r="I388" s="59" t="n"/>
      <c r="J388" s="191" t="n"/>
      <c r="K388" s="191" t="n"/>
      <c r="L388" s="62" t="n"/>
    </row>
    <row r="389" hidden="1" customFormat="1" s="44">
      <c r="A389" s="86" t="n"/>
      <c r="B389" s="53" t="n"/>
      <c r="C389" s="52" t="n"/>
      <c r="D389" s="193" t="n"/>
      <c r="E389" s="194" t="n"/>
      <c r="F389" s="197" t="n"/>
      <c r="G389" s="61" t="n"/>
      <c r="H389" s="59" t="n"/>
      <c r="I389" s="59" t="n"/>
      <c r="J389" s="191" t="n"/>
      <c r="K389" s="61" t="n"/>
      <c r="L389" s="62">
        <f>G389-H389-K389</f>
        <v/>
      </c>
    </row>
    <row r="390" customFormat="1" s="119">
      <c r="A390" s="166" t="inlineStr">
        <is>
          <t>ИТОГО ЛОГИСТИКА</t>
        </is>
      </c>
      <c r="B390" s="195" t="n"/>
      <c r="C390" s="64" t="n"/>
      <c r="D390" s="64" t="n"/>
      <c r="E390" s="64" t="n"/>
      <c r="F390" s="65" t="n"/>
      <c r="G390" s="66">
        <f>SUM(G375:G389)</f>
        <v/>
      </c>
      <c r="H390" s="66">
        <f>SUM(H375:H389)</f>
        <v/>
      </c>
      <c r="I390" s="66" t="n"/>
      <c r="J390" s="66">
        <f>SUM(J375:J389)</f>
        <v/>
      </c>
      <c r="K390" s="66">
        <f>SUM(K375:K389)</f>
        <v/>
      </c>
      <c r="L390" s="66">
        <f>SUM(L375:L389)</f>
        <v/>
      </c>
    </row>
    <row r="391" hidden="1" customFormat="1" s="44">
      <c r="A391" s="75" t="inlineStr">
        <is>
          <t xml:space="preserve">АРЕНДА </t>
        </is>
      </c>
      <c r="B391" s="195" t="n"/>
      <c r="C391" s="49" t="n"/>
      <c r="D391" s="87" t="n"/>
      <c r="E391" s="49" t="n"/>
      <c r="F391" s="69" t="n"/>
      <c r="G391" s="70" t="n"/>
      <c r="H391" s="70" t="n"/>
      <c r="I391" s="70" t="n"/>
      <c r="J391" s="70" t="n"/>
      <c r="K391" s="70" t="n"/>
      <c r="L391" s="71" t="n"/>
    </row>
    <row r="392" hidden="1" customForma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customForma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>
        <f>G393-H393</f>
        <v/>
      </c>
      <c r="K393" s="191">
        <f>J393</f>
        <v/>
      </c>
      <c r="L393" s="62">
        <f>G393-H393-K393</f>
        <v/>
      </c>
    </row>
    <row r="394" hidden="1" customFormat="1" s="44">
      <c r="A394" s="166" t="inlineStr">
        <is>
          <t>ИТОГО АРЕНДА</t>
        </is>
      </c>
      <c r="B394" s="195" t="n"/>
      <c r="C394" s="64" t="n"/>
      <c r="D394" s="64" t="n"/>
      <c r="E394" s="64" t="n"/>
      <c r="F394" s="65" t="n"/>
      <c r="G394" s="66">
        <f>SUM(G392:G393)</f>
        <v/>
      </c>
      <c r="H394" s="66">
        <f>SUM(H392:H393)</f>
        <v/>
      </c>
      <c r="I394" s="66" t="n"/>
      <c r="J394" s="66">
        <f>SUM(J392:J393)</f>
        <v/>
      </c>
      <c r="K394" s="66">
        <f>SUM(K392:K393)</f>
        <v/>
      </c>
      <c r="L394" s="66">
        <f>SUM(L392:L393)</f>
        <v/>
      </c>
    </row>
    <row r="395" customFormat="1" s="44">
      <c r="A395" s="75" t="inlineStr">
        <is>
          <t>ПРОГРАММНОЕ ОБЕСПЕЧЕНИЕ, ОБСЛУЖИВАНИЕ ПО, ИНТЕРНЕТ, СВЯЗЬ</t>
        </is>
      </c>
      <c r="B395" s="195" t="n"/>
      <c r="C395" s="49" t="n"/>
      <c r="D395" s="87" t="n"/>
      <c r="E395" s="49" t="n"/>
      <c r="F395" s="69" t="n"/>
      <c r="G395" s="70" t="n"/>
      <c r="H395" s="70" t="n"/>
      <c r="I395" s="70" t="n"/>
      <c r="J395" s="70" t="n"/>
      <c r="K395" s="70" t="n"/>
      <c r="L395" s="71" t="n"/>
    </row>
    <row r="396" ht="40.8" customFormat="1" customHeight="1" s="44">
      <c r="A396" s="104" t="inlineStr">
        <is>
          <t>ООО "ДИАЛОГ-ТЕЛЕКОМ"</t>
        </is>
      </c>
      <c r="B396" s="63" t="inlineStr">
        <is>
          <t>Оплата по счету №ДТ-3086 от 15.03.2023 г. Услуги связи за апрель 2023 г.</t>
        </is>
      </c>
      <c r="C396" s="52" t="inlineStr">
        <is>
          <t>Менякин Дмитрий Владимирович</t>
        </is>
      </c>
      <c r="D396" s="198" t="n"/>
      <c r="E396" s="198" t="inlineStr">
        <is>
          <t xml:space="preserve">Счет №ДТ-3086 от 15.03.2023 г. </t>
        </is>
      </c>
      <c r="F396" s="198" t="n"/>
      <c r="G396" s="61" t="n">
        <v>2800</v>
      </c>
      <c r="H396" s="59" t="n"/>
      <c r="I396" s="59" t="n">
        <v>45022</v>
      </c>
      <c r="J396" s="191">
        <f>G396-H396</f>
        <v/>
      </c>
      <c r="K396" s="191" t="n">
        <v>0</v>
      </c>
      <c r="L396" s="62">
        <f>J396-K396</f>
        <v/>
      </c>
    </row>
    <row r="397" hidden="1" customFormat="1" s="44">
      <c r="A397" s="104" t="n"/>
      <c r="B397" s="63" t="n"/>
      <c r="C397" s="52" t="n"/>
      <c r="D397" s="198" t="n"/>
      <c r="E397" s="194" t="n"/>
      <c r="F397" s="198" t="n"/>
      <c r="G397" s="61" t="n"/>
      <c r="H397" s="59" t="n"/>
      <c r="I397" s="59" t="n"/>
      <c r="J397" s="191" t="n"/>
      <c r="K397" s="191" t="n"/>
      <c r="L397" s="62" t="n"/>
    </row>
    <row r="398" hidden="1" customForma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61" t="n"/>
      <c r="L398" s="62">
        <f>G398-H398-K398</f>
        <v/>
      </c>
    </row>
    <row r="399" customFormat="1" s="67">
      <c r="A399" s="166" t="inlineStr">
        <is>
          <t>ИТОГО ПРОГРАММНОЕ ОБЕСПЕЧЕНИЕ, ОБСЛУЖИВАНИЕ ПО, ИНТЕРНЕТ, СВЯЗЬ</t>
        </is>
      </c>
      <c r="B399" s="195" t="n"/>
      <c r="C399" s="64" t="n"/>
      <c r="D399" s="64" t="n"/>
      <c r="E399" s="64" t="n"/>
      <c r="F399" s="65" t="n"/>
      <c r="G399" s="66">
        <f>SUM(G391:G398)</f>
        <v/>
      </c>
      <c r="H399" s="66">
        <f>SUM(H391:H398)</f>
        <v/>
      </c>
      <c r="I399" s="66" t="n"/>
      <c r="J399" s="66">
        <f>SUM(J391:J398)</f>
        <v/>
      </c>
      <c r="K399" s="66">
        <f>SUM(K391:K398)</f>
        <v/>
      </c>
      <c r="L399" s="66">
        <f>SUM(L391:L398)</f>
        <v/>
      </c>
    </row>
    <row r="400" customFormat="1" s="44">
      <c r="A400" s="75" t="inlineStr">
        <is>
          <t>ПРОЧИЕ</t>
        </is>
      </c>
      <c r="B400" s="195" t="n"/>
      <c r="C400" s="49" t="n"/>
      <c r="D400" s="87" t="n"/>
      <c r="E400" s="49" t="n"/>
      <c r="F400" s="69" t="n"/>
      <c r="G400" s="70" t="n"/>
      <c r="H400" s="70" t="n"/>
      <c r="I400" s="70" t="n"/>
      <c r="J400" s="70" t="n"/>
      <c r="K400" s="70" t="n"/>
      <c r="L400" s="71" t="n"/>
    </row>
    <row r="401" ht="40.8" customFormat="1" customHeight="1" s="44">
      <c r="A401" s="86" t="inlineStr">
        <is>
          <t>ООО "МОСТ-ТЕРМИНАЛ"</t>
        </is>
      </c>
      <c r="B401" s="53" t="inlineStr">
        <is>
          <t>Оплата согласно счета №365 от 31.03.2023 г. Хранение ТМЦ на территории склад. площ. за март 2023 г.</t>
        </is>
      </c>
      <c r="C401" s="52" t="inlineStr">
        <is>
          <t>Менякин Дмитрий Владимирович</t>
        </is>
      </c>
      <c r="D401" s="193" t="n"/>
      <c r="E401" s="194" t="inlineStr">
        <is>
          <t>Счет №365 от 31.03.2023г.</t>
        </is>
      </c>
      <c r="F401" s="197" t="n"/>
      <c r="G401" s="61" t="n">
        <v>360000</v>
      </c>
      <c r="H401" s="59" t="n"/>
      <c r="I401" s="59" t="n">
        <v>45022</v>
      </c>
      <c r="J401" s="191">
        <f>G401-H401</f>
        <v/>
      </c>
      <c r="K401" s="191" t="n">
        <v>0</v>
      </c>
      <c r="L401" s="62">
        <f>G401-H401-K401</f>
        <v/>
      </c>
    </row>
    <row r="402" ht="40.8" customFormat="1" customHeight="1" s="44">
      <c r="A402" s="86" t="inlineStr">
        <is>
          <t>ООО "МОСТ-ТЕРМИНАЛ"</t>
        </is>
      </c>
      <c r="B402" s="63" t="inlineStr">
        <is>
          <t>Оплата согласно счета №317 от 20.03.23 г. Субаренда нежилого помещения  за март 2022 г.</t>
        </is>
      </c>
      <c r="C402" s="52" t="inlineStr">
        <is>
          <t>Менякин Дмитрий Владимирович</t>
        </is>
      </c>
      <c r="D402" s="198" t="n"/>
      <c r="E402" s="194" t="inlineStr">
        <is>
          <t>Счет №317 от 20.03.23г.</t>
        </is>
      </c>
      <c r="F402" s="198" t="n"/>
      <c r="G402" s="61" t="n">
        <v>24528.59</v>
      </c>
      <c r="H402" s="59" t="n"/>
      <c r="I402" s="59" t="n">
        <v>45022</v>
      </c>
      <c r="J402" s="191">
        <f>G402-H402</f>
        <v/>
      </c>
      <c r="K402" s="191" t="n">
        <v>0</v>
      </c>
      <c r="L402" s="62">
        <f>G402-H402-K402</f>
        <v/>
      </c>
    </row>
    <row r="403" hidden="1" customFormat="1" s="44">
      <c r="A403" s="86" t="n"/>
      <c r="B403" s="53" t="n"/>
      <c r="C403" s="52" t="n"/>
      <c r="D403" s="193" t="n"/>
      <c r="E403" s="194" t="n"/>
      <c r="F403" s="197" t="n"/>
      <c r="G403" s="61" t="n"/>
      <c r="H403" s="59" t="n"/>
      <c r="I403" s="59" t="n"/>
      <c r="J403" s="191">
        <f>G403-H403</f>
        <v/>
      </c>
      <c r="K403" s="191">
        <f>J403</f>
        <v/>
      </c>
      <c r="L403" s="62">
        <f>G403-H403-K403</f>
        <v/>
      </c>
    </row>
    <row r="404" hidden="1" customFormat="1" s="44">
      <c r="A404" s="86" t="n"/>
      <c r="B404" s="53" t="n"/>
      <c r="C404" s="52" t="n"/>
      <c r="D404" s="193" t="n"/>
      <c r="E404" s="194" t="n"/>
      <c r="F404" s="197" t="n"/>
      <c r="G404" s="61" t="n"/>
      <c r="H404" s="59" t="n"/>
      <c r="I404" s="59" t="n"/>
      <c r="J404" s="191" t="n"/>
      <c r="K404" s="61" t="n"/>
      <c r="L404" s="62" t="n"/>
    </row>
    <row r="405" customFormat="1" s="67">
      <c r="A405" s="166" t="inlineStr">
        <is>
          <t>ИТОГО ПРОЧИЕ</t>
        </is>
      </c>
      <c r="B405" s="195" t="n"/>
      <c r="C405" s="64" t="n"/>
      <c r="D405" s="64" t="n"/>
      <c r="E405" s="64" t="n"/>
      <c r="F405" s="65" t="n"/>
      <c r="G405" s="66">
        <f>SUM(G401:G404)</f>
        <v/>
      </c>
      <c r="H405" s="66">
        <f>SUM(H401:H404)</f>
        <v/>
      </c>
      <c r="I405" s="66" t="n"/>
      <c r="J405" s="66">
        <f>SUM(J401:J404)</f>
        <v/>
      </c>
      <c r="K405" s="66">
        <f>SUM(K401:K404)</f>
        <v/>
      </c>
      <c r="L405" s="66">
        <f>SUM(L401:L404)</f>
        <v/>
      </c>
    </row>
    <row r="406" hidden="1" customFormat="1" s="44">
      <c r="A406" s="86" t="n"/>
      <c r="B406" s="53" t="n"/>
      <c r="C406" s="52" t="n"/>
      <c r="D406" s="193" t="n"/>
      <c r="E406" s="194" t="n"/>
      <c r="F406" s="197" t="n"/>
      <c r="G406" s="61" t="n"/>
      <c r="H406" s="59" t="n"/>
      <c r="I406" s="59" t="n"/>
      <c r="J406" s="191" t="n"/>
      <c r="K406" s="61" t="n"/>
      <c r="L406" s="62" t="n"/>
    </row>
    <row r="407" hidden="1" customFormat="1" s="44">
      <c r="A407" s="86" t="n"/>
      <c r="B407" s="53" t="n"/>
      <c r="C407" s="52" t="n"/>
      <c r="D407" s="193" t="n"/>
      <c r="E407" s="194" t="n"/>
      <c r="F407" s="197" t="n"/>
      <c r="G407" s="61" t="n"/>
      <c r="H407" s="59" t="n"/>
      <c r="I407" s="59" t="n"/>
      <c r="J407" s="191" t="n"/>
      <c r="K407" s="61" t="n"/>
      <c r="L407" s="62" t="n"/>
    </row>
    <row r="408" hidden="1" customFormat="1" s="44">
      <c r="A408" s="86" t="n"/>
      <c r="B408" s="53" t="n"/>
      <c r="C408" s="52" t="n"/>
      <c r="D408" s="193" t="n"/>
      <c r="E408" s="194" t="n"/>
      <c r="F408" s="197" t="n"/>
      <c r="G408" s="61" t="n"/>
      <c r="H408" s="59" t="n"/>
      <c r="I408" s="59" t="n"/>
      <c r="J408" s="191" t="n"/>
      <c r="K408" s="61" t="n"/>
      <c r="L408" s="62" t="n"/>
    </row>
    <row r="409" hidden="1" customForma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 t="n"/>
      <c r="K409" s="61" t="n"/>
      <c r="L409" s="62" t="n"/>
    </row>
    <row r="410" hidden="1" customFormat="1" s="44">
      <c r="A410" s="86" t="n"/>
      <c r="B410" s="53" t="n"/>
      <c r="C410" s="52" t="n"/>
      <c r="D410" s="193" t="n"/>
      <c r="E410" s="194" t="n"/>
      <c r="F410" s="197" t="n"/>
      <c r="G410" s="61" t="n"/>
      <c r="H410" s="59" t="n"/>
      <c r="I410" s="59" t="n"/>
      <c r="J410" s="191" t="n"/>
      <c r="K410" s="61" t="n"/>
      <c r="L410" s="62" t="n"/>
    </row>
    <row r="411" hidden="1" customForma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 t="n"/>
      <c r="K411" s="61" t="n"/>
      <c r="L411" s="62" t="n"/>
    </row>
    <row r="412" hidden="1" customFormat="1" s="44">
      <c r="A412" s="86" t="n"/>
      <c r="B412" s="53" t="n"/>
      <c r="C412" s="52" t="n"/>
      <c r="D412" s="193" t="n"/>
      <c r="E412" s="194" t="n"/>
      <c r="F412" s="197" t="n"/>
      <c r="G412" s="61" t="n"/>
      <c r="H412" s="59" t="n"/>
      <c r="I412" s="59" t="n"/>
      <c r="J412" s="191" t="n"/>
      <c r="K412" s="61" t="n"/>
      <c r="L412" s="62" t="n"/>
    </row>
    <row r="413" hidden="1" customFormat="1" s="44">
      <c r="A413" s="86" t="n"/>
      <c r="B413" s="53" t="n"/>
      <c r="C413" s="52" t="n"/>
      <c r="D413" s="193" t="n"/>
      <c r="E413" s="194" t="n"/>
      <c r="F413" s="197" t="n"/>
      <c r="G413" s="61" t="n"/>
      <c r="H413" s="59" t="n"/>
      <c r="I413" s="59" t="n"/>
      <c r="J413" s="191" t="n"/>
      <c r="K413" s="61" t="n"/>
      <c r="L413" s="62" t="n"/>
    </row>
    <row r="414" hidden="1" customFormat="1" s="44">
      <c r="A414" s="86" t="n"/>
      <c r="B414" s="53" t="n"/>
      <c r="C414" s="52" t="n"/>
      <c r="D414" s="193" t="n"/>
      <c r="E414" s="194" t="n"/>
      <c r="F414" s="197" t="n"/>
      <c r="G414" s="61" t="n"/>
      <c r="H414" s="59" t="n"/>
      <c r="I414" s="59" t="n"/>
      <c r="J414" s="191" t="n"/>
      <c r="K414" s="61" t="n"/>
      <c r="L414" s="62" t="n"/>
    </row>
    <row r="415" ht="21" customFormat="1" customHeight="1" s="119" thickBot="1">
      <c r="A415" s="179" t="inlineStr">
        <is>
          <t>ИТОГО ТАГАНРОГ</t>
        </is>
      </c>
      <c r="B415" s="199" t="n"/>
      <c r="C415" s="116" t="n"/>
      <c r="D415" s="116" t="n"/>
      <c r="E415" s="116" t="n"/>
      <c r="F415" s="117" t="n"/>
      <c r="G415" s="118">
        <f>G390+G394+G399+G405+G414</f>
        <v/>
      </c>
      <c r="H415" s="118">
        <f>H390+H394+H399+H405+H414</f>
        <v/>
      </c>
      <c r="I415" s="118" t="n"/>
      <c r="J415" s="118">
        <f>J390+J394+J399+J405+J414</f>
        <v/>
      </c>
      <c r="K415" s="118">
        <f>K390+K394+K399+K405+K414</f>
        <v/>
      </c>
      <c r="L415" s="118">
        <f>L390+L394+L399+L405+L414</f>
        <v/>
      </c>
    </row>
    <row r="416" ht="21" customFormat="1" customHeight="1" s="44" thickBot="1">
      <c r="A416" s="47" t="inlineStr">
        <is>
          <t>САНКТ-ПЕТЕРБУРГ</t>
        </is>
      </c>
      <c r="B416" s="188" t="n"/>
      <c r="C416" s="46" t="n"/>
      <c r="D416" s="46" t="n"/>
      <c r="E416" s="46" t="n"/>
      <c r="F416" s="47" t="n"/>
      <c r="G416" s="46" t="n"/>
      <c r="H416" s="46" t="n"/>
      <c r="I416" s="46" t="n"/>
      <c r="J416" s="46" t="n"/>
      <c r="K416" s="46" t="n"/>
      <c r="L416" s="48" t="n"/>
    </row>
    <row r="417" hidden="1" customFormat="1" s="44">
      <c r="A417" s="50" t="inlineStr">
        <is>
          <t>ЗАРПЛАТА, НАЛОГИ, КОМАНДИРОВОЧНЫЕ</t>
        </is>
      </c>
      <c r="B417" s="203" t="n"/>
      <c r="C417" s="74" t="n"/>
      <c r="D417" s="74" t="n"/>
      <c r="E417" s="74" t="n"/>
      <c r="F417" s="75" t="n"/>
      <c r="G417" s="76" t="n"/>
      <c r="H417" s="76" t="n"/>
      <c r="I417" s="76" t="n"/>
      <c r="J417" s="76" t="n"/>
      <c r="K417" s="76" t="n"/>
      <c r="L417" s="77" t="n"/>
    </row>
    <row r="418" hidden="1" ht="61.2" customFormat="1" customHeight="1" s="44">
      <c r="A418" s="52" t="inlineStr">
        <is>
          <t>Расчет с сотрудниками</t>
        </is>
      </c>
      <c r="B418" s="53" t="inlineStr">
        <is>
          <t>Расчет при увольнении (Балясникова)</t>
        </is>
      </c>
      <c r="C418" s="54" t="inlineStr">
        <is>
          <t>Полетаева Ирина Георгиевна</t>
        </is>
      </c>
      <c r="D418" s="54" t="inlineStr">
        <is>
          <t>Полетаева Ирина Георгиевна</t>
        </is>
      </c>
      <c r="E418" s="55" t="n"/>
      <c r="F418" s="55" t="n"/>
      <c r="G418" s="61" t="n"/>
      <c r="H418" s="59" t="n"/>
      <c r="I418" s="59" t="n"/>
      <c r="J418" s="191">
        <f>G418-H418</f>
        <v/>
      </c>
      <c r="K418" s="191">
        <f>J418</f>
        <v/>
      </c>
      <c r="L418" s="62">
        <f>G418-H418-K418</f>
        <v/>
      </c>
    </row>
    <row r="419" hidden="1" customFormat="1" s="44">
      <c r="A419" s="52" t="inlineStr">
        <is>
          <t>Расчет с сотрудниками</t>
        </is>
      </c>
      <c r="B419" s="53" t="inlineStr">
        <is>
          <t>Премия сотрудникам отдела продаж за март 2023.</t>
        </is>
      </c>
      <c r="C419" s="54" t="inlineStr">
        <is>
          <t>Полетаева Ирина Георгиевна</t>
        </is>
      </c>
      <c r="D419" s="193" t="n"/>
      <c r="E419" s="194" t="n"/>
      <c r="F419" s="197" t="n"/>
      <c r="G419" s="61" t="n"/>
      <c r="H419" s="59" t="n"/>
      <c r="I419" s="59" t="n"/>
      <c r="J419" s="191">
        <f>G419-H419</f>
        <v/>
      </c>
      <c r="K419" s="191">
        <f>J419</f>
        <v/>
      </c>
      <c r="L419" s="62">
        <f>G419-H419-K419</f>
        <v/>
      </c>
    </row>
    <row r="420" hidden="1" customFormat="1" s="44">
      <c r="A420" s="52" t="inlineStr">
        <is>
          <t>Расчет с сотрудниками</t>
        </is>
      </c>
      <c r="B420" s="53" t="inlineStr">
        <is>
          <t>Аренда авто за март 2023. (Корнилов)</t>
        </is>
      </c>
      <c r="C420" s="54" t="inlineStr">
        <is>
          <t>Полетаева Ирина Георгиевна</t>
        </is>
      </c>
      <c r="D420" s="193" t="n"/>
      <c r="E420" s="194" t="n"/>
      <c r="F420" s="197" t="n"/>
      <c r="G420" s="61" t="n"/>
      <c r="H420" s="59" t="n"/>
      <c r="I420" s="59" t="n"/>
      <c r="J420" s="191">
        <f>G420-H420</f>
        <v/>
      </c>
      <c r="K420" s="191">
        <f>J420</f>
        <v/>
      </c>
      <c r="L420" s="62">
        <f>G420-H420-K420</f>
        <v/>
      </c>
    </row>
    <row r="421" hidden="1" customFormat="1" s="44">
      <c r="A421" s="52" t="inlineStr">
        <is>
          <t>Расчет с сотрудниками</t>
        </is>
      </c>
      <c r="B421" s="63" t="n"/>
      <c r="C421" s="52" t="n"/>
      <c r="D421" s="193" t="n"/>
      <c r="E421" s="194" t="n"/>
      <c r="F421" s="197" t="n"/>
      <c r="G421" s="61" t="n"/>
      <c r="H421" s="59" t="n"/>
      <c r="I421" s="59" t="n"/>
      <c r="J421" s="191">
        <f>G421-H421</f>
        <v/>
      </c>
      <c r="K421" s="191">
        <f>J421</f>
        <v/>
      </c>
      <c r="L421" s="62">
        <f>G421-H421-K421</f>
        <v/>
      </c>
    </row>
    <row r="422" hidden="1" customFormat="1" s="67">
      <c r="A422" s="166" t="inlineStr">
        <is>
          <t>ИТОГО ЗАРПЛАТА, НАЛОГИ, КОМАНДИРОВОЧНЫЕ</t>
        </is>
      </c>
      <c r="B422" s="195" t="n"/>
      <c r="C422" s="64" t="n"/>
      <c r="D422" s="64" t="n"/>
      <c r="E422" s="64" t="n"/>
      <c r="F422" s="65" t="n"/>
      <c r="G422" s="66">
        <f>SUM(G418:G421)</f>
        <v/>
      </c>
      <c r="H422" s="66">
        <f>SUM(H418:H421)</f>
        <v/>
      </c>
      <c r="I422" s="66" t="n"/>
      <c r="J422" s="66">
        <f>SUM(J418:J421)</f>
        <v/>
      </c>
      <c r="K422" s="66">
        <f>SUM(K418:K421)</f>
        <v/>
      </c>
      <c r="L422" s="66">
        <f>SUM(L418:L421)</f>
        <v/>
      </c>
    </row>
    <row r="423" hidden="1" customFormat="1" s="44">
      <c r="A423" s="75" t="inlineStr">
        <is>
          <t>ЛОГИСТИКА</t>
        </is>
      </c>
      <c r="B423" s="195" t="n"/>
      <c r="C423" s="49" t="n"/>
      <c r="D423" s="87" t="n"/>
      <c r="E423" s="49" t="n"/>
      <c r="F423" s="69" t="n"/>
      <c r="G423" s="70" t="n"/>
      <c r="H423" s="70" t="n"/>
      <c r="I423" s="70" t="n"/>
      <c r="J423" s="70" t="n"/>
      <c r="K423" s="70" t="n"/>
      <c r="L423" s="71" t="n"/>
    </row>
    <row r="424" hidden="1" customFormat="1" s="44">
      <c r="A424" s="86" t="n"/>
      <c r="B424" s="53" t="n"/>
      <c r="C424" s="52" t="n"/>
      <c r="D424" s="193" t="n"/>
      <c r="E424" s="194" t="n"/>
      <c r="F424" s="197" t="n"/>
      <c r="G424" s="61" t="n"/>
      <c r="H424" s="59" t="n"/>
      <c r="I424" s="59" t="n"/>
      <c r="J424" s="191">
        <f>G424-H424</f>
        <v/>
      </c>
      <c r="K424" s="191">
        <f>J424</f>
        <v/>
      </c>
      <c r="L424" s="62">
        <f>G424-H424-K424</f>
        <v/>
      </c>
    </row>
    <row r="425" hidden="1" customFormat="1" s="44">
      <c r="A425" s="86" t="n"/>
      <c r="B425" s="53" t="n"/>
      <c r="C425" s="52" t="n"/>
      <c r="D425" s="193" t="n"/>
      <c r="E425" s="194" t="n"/>
      <c r="F425" s="197" t="n"/>
      <c r="G425" s="61" t="n"/>
      <c r="H425" s="59" t="n"/>
      <c r="I425" s="59" t="n"/>
      <c r="J425" s="191">
        <f>G425-H425</f>
        <v/>
      </c>
      <c r="K425" s="191">
        <f>J425</f>
        <v/>
      </c>
      <c r="L425" s="62">
        <f>G425-H425-K425</f>
        <v/>
      </c>
    </row>
    <row r="426" hidden="1" customFormat="1" s="44">
      <c r="A426" s="86" t="n"/>
      <c r="B426" s="53" t="n"/>
      <c r="C426" s="52" t="n"/>
      <c r="D426" s="193" t="n"/>
      <c r="E426" s="194" t="n"/>
      <c r="F426" s="197" t="n"/>
      <c r="G426" s="61" t="n"/>
      <c r="H426" s="59" t="n"/>
      <c r="I426" s="59" t="n"/>
      <c r="J426" s="191">
        <f>G426-H426</f>
        <v/>
      </c>
      <c r="K426" s="191">
        <f>J426</f>
        <v/>
      </c>
      <c r="L426" s="62">
        <f>G426-H426-K426</f>
        <v/>
      </c>
    </row>
    <row r="427" hidden="1" customFormat="1" s="44">
      <c r="A427" s="86" t="n"/>
      <c r="B427" s="53" t="n"/>
      <c r="C427" s="52" t="n"/>
      <c r="D427" s="193" t="n"/>
      <c r="E427" s="194" t="n"/>
      <c r="F427" s="197" t="n"/>
      <c r="G427" s="61" t="n"/>
      <c r="H427" s="59" t="n"/>
      <c r="I427" s="59" t="n"/>
      <c r="J427" s="191">
        <f>G427-H427</f>
        <v/>
      </c>
      <c r="K427" s="191">
        <f>J427</f>
        <v/>
      </c>
      <c r="L427" s="62">
        <f>G427-H427-K427</f>
        <v/>
      </c>
    </row>
    <row r="428" hidden="1" customFormat="1" s="44">
      <c r="A428" s="86" t="n"/>
      <c r="B428" s="53" t="n"/>
      <c r="C428" s="52" t="n"/>
      <c r="D428" s="193" t="n"/>
      <c r="E428" s="194" t="n"/>
      <c r="F428" s="197" t="n"/>
      <c r="G428" s="61" t="n"/>
      <c r="H428" s="59" t="n"/>
      <c r="I428" s="59" t="n"/>
      <c r="J428" s="191">
        <f>G428-H428</f>
        <v/>
      </c>
      <c r="K428" s="191">
        <f>J428</f>
        <v/>
      </c>
      <c r="L428" s="62">
        <f>G428-H428-K428</f>
        <v/>
      </c>
    </row>
    <row r="429" hidden="1" customFormat="1" s="44">
      <c r="A429" s="86" t="n"/>
      <c r="B429" s="53" t="n"/>
      <c r="C429" s="52" t="n"/>
      <c r="D429" s="193" t="n"/>
      <c r="E429" s="194" t="n"/>
      <c r="F429" s="197" t="n"/>
      <c r="G429" s="61" t="n"/>
      <c r="H429" s="59" t="n"/>
      <c r="I429" s="59" t="n"/>
      <c r="J429" s="191">
        <f>G429-H429</f>
        <v/>
      </c>
      <c r="K429" s="191">
        <f>J429</f>
        <v/>
      </c>
      <c r="L429" s="62">
        <f>G429-H429-K429</f>
        <v/>
      </c>
    </row>
    <row r="430" hidden="1" customFormat="1" s="44">
      <c r="A430" s="86" t="n"/>
      <c r="B430" s="53" t="n"/>
      <c r="C430" s="52" t="n"/>
      <c r="D430" s="193" t="n"/>
      <c r="E430" s="194" t="n"/>
      <c r="F430" s="197" t="n"/>
      <c r="G430" s="61" t="n"/>
      <c r="H430" s="59" t="n"/>
      <c r="I430" s="59" t="n"/>
      <c r="J430" s="191">
        <f>G430-H430</f>
        <v/>
      </c>
      <c r="K430" s="191">
        <f>J430</f>
        <v/>
      </c>
      <c r="L430" s="62">
        <f>G430-H430-K430</f>
        <v/>
      </c>
    </row>
    <row r="431" hidden="1" customFormat="1" s="44">
      <c r="A431" s="166" t="inlineStr">
        <is>
          <t>ИТОГО ЛОГИСТИКА</t>
        </is>
      </c>
      <c r="B431" s="195" t="n"/>
      <c r="C431" s="64" t="n"/>
      <c r="D431" s="64" t="n"/>
      <c r="E431" s="64" t="n"/>
      <c r="F431" s="65" t="n"/>
      <c r="G431" s="66">
        <f>SUM(G424:G430)</f>
        <v/>
      </c>
      <c r="H431" s="66">
        <f>SUM(H424:H430)</f>
        <v/>
      </c>
      <c r="I431" s="66" t="n"/>
      <c r="J431" s="66">
        <f>SUM(J424:J430)</f>
        <v/>
      </c>
      <c r="K431" s="66">
        <f>SUM(K424:K430)</f>
        <v/>
      </c>
      <c r="L431" s="66">
        <f>SUM(L424:L430)</f>
        <v/>
      </c>
    </row>
    <row r="432" hidden="1" customFormat="1" s="44">
      <c r="A432" s="103" t="inlineStr">
        <is>
          <t xml:space="preserve">АРЕНДА </t>
        </is>
      </c>
      <c r="B432" s="195" t="n"/>
      <c r="C432" s="74" t="n"/>
      <c r="D432" s="74" t="n"/>
      <c r="E432" s="74" t="n"/>
      <c r="F432" s="75" t="n"/>
      <c r="G432" s="76" t="n"/>
      <c r="H432" s="76" t="n"/>
      <c r="I432" s="76" t="n"/>
      <c r="J432" s="76" t="n"/>
      <c r="K432" s="76" t="n"/>
      <c r="L432" s="77" t="n"/>
    </row>
    <row r="433" hidden="1" customFormat="1" s="44">
      <c r="A433" s="86" t="n"/>
      <c r="B433" s="53" t="n"/>
      <c r="C433" s="52" t="n"/>
      <c r="D433" s="193" t="n"/>
      <c r="E433" s="194" t="n"/>
      <c r="F433" s="197" t="n"/>
      <c r="G433" s="61" t="n"/>
      <c r="H433" s="59" t="n"/>
      <c r="I433" s="59" t="n"/>
      <c r="J433" s="191">
        <f>G433-H433</f>
        <v/>
      </c>
      <c r="K433" s="191">
        <f>J433</f>
        <v/>
      </c>
      <c r="L433" s="62">
        <f>G433-H433-K433</f>
        <v/>
      </c>
    </row>
    <row r="434" hidden="1" customFormat="1" s="44">
      <c r="A434" s="86" t="n"/>
      <c r="B434" s="53" t="n"/>
      <c r="C434" s="52" t="n"/>
      <c r="D434" s="193" t="n"/>
      <c r="E434" s="194" t="n"/>
      <c r="F434" s="197" t="n"/>
      <c r="G434" s="61" t="n"/>
      <c r="H434" s="59" t="n"/>
      <c r="I434" s="59" t="n"/>
      <c r="J434" s="191">
        <f>G434-H434</f>
        <v/>
      </c>
      <c r="K434" s="191">
        <f>J434</f>
        <v/>
      </c>
      <c r="L434" s="62">
        <f>G434-H434-K434</f>
        <v/>
      </c>
    </row>
    <row r="435" hidden="1" customFormat="1" s="44">
      <c r="A435" s="86" t="n"/>
      <c r="B435" s="53" t="n"/>
      <c r="C435" s="52" t="n"/>
      <c r="D435" s="193" t="n"/>
      <c r="E435" s="194" t="n"/>
      <c r="F435" s="197" t="n"/>
      <c r="G435" s="61" t="n"/>
      <c r="H435" s="59" t="n"/>
      <c r="I435" s="59" t="n"/>
      <c r="J435" s="191">
        <f>G435-H435</f>
        <v/>
      </c>
      <c r="K435" s="191">
        <f>J435</f>
        <v/>
      </c>
      <c r="L435" s="62">
        <f>G435-H435-K435</f>
        <v/>
      </c>
    </row>
    <row r="436" hidden="1" customFormat="1" s="44">
      <c r="A436" s="166" t="inlineStr">
        <is>
          <t>ИТОГО АРЕНДА</t>
        </is>
      </c>
      <c r="B436" s="195" t="n"/>
      <c r="C436" s="64" t="n"/>
      <c r="D436" s="64" t="n"/>
      <c r="E436" s="64" t="n"/>
      <c r="F436" s="65" t="n"/>
      <c r="G436" s="66">
        <f>SUM(G433:G435)</f>
        <v/>
      </c>
      <c r="H436" s="66">
        <f>SUM(H433:H435)</f>
        <v/>
      </c>
      <c r="I436" s="66" t="n"/>
      <c r="J436" s="66">
        <f>SUM(J433:J435)</f>
        <v/>
      </c>
      <c r="K436" s="66">
        <f>SUM(K433:K435)</f>
        <v/>
      </c>
      <c r="L436" s="66">
        <f>SUM(L433:L435)</f>
        <v/>
      </c>
    </row>
    <row r="437" hidden="1" customFormat="1" s="44">
      <c r="A437" s="50" t="inlineStr">
        <is>
          <t>ПРОГРАММНОЕ ОБЕСПЕЧЕНИЕ, ОБСЛУЖИВАНИЕ ПО, ИНТЕРНЕТ, СВЯЗЬ</t>
        </is>
      </c>
      <c r="B437" s="203" t="n"/>
      <c r="C437" s="74" t="n"/>
      <c r="D437" s="74" t="n"/>
      <c r="E437" s="74" t="n"/>
      <c r="F437" s="75" t="n"/>
      <c r="G437" s="76" t="n"/>
      <c r="H437" s="76" t="n"/>
      <c r="I437" s="76" t="n"/>
      <c r="J437" s="76" t="n"/>
      <c r="K437" s="76" t="n"/>
      <c r="L437" s="77" t="n"/>
    </row>
    <row r="438" hidden="1" customFormat="1" s="44">
      <c r="A438" s="86" t="n"/>
      <c r="B438" s="53" t="n"/>
      <c r="C438" s="52" t="n"/>
      <c r="D438" s="193" t="n"/>
      <c r="E438" s="194" t="n"/>
      <c r="F438" s="197" t="n"/>
      <c r="G438" s="61" t="n"/>
      <c r="H438" s="59" t="n"/>
      <c r="I438" s="59" t="n"/>
      <c r="J438" s="191">
        <f>G438-H438</f>
        <v/>
      </c>
      <c r="K438" s="191">
        <f>J438</f>
        <v/>
      </c>
      <c r="L438" s="62">
        <f>G438-H438-K438</f>
        <v/>
      </c>
    </row>
    <row r="439" hidden="1" customFormat="1" s="44">
      <c r="A439" s="86" t="n"/>
      <c r="B439" s="53" t="n"/>
      <c r="C439" s="52" t="n"/>
      <c r="D439" s="193" t="n"/>
      <c r="E439" s="194" t="n"/>
      <c r="F439" s="197" t="n"/>
      <c r="G439" s="61" t="n"/>
      <c r="H439" s="59" t="n"/>
      <c r="I439" s="59" t="n"/>
      <c r="J439" s="191">
        <f>G439-H439</f>
        <v/>
      </c>
      <c r="K439" s="191">
        <f>J439</f>
        <v/>
      </c>
      <c r="L439" s="62">
        <f>G439-H439-K439</f>
        <v/>
      </c>
    </row>
    <row r="440" hidden="1" customFormat="1" s="44">
      <c r="A440" s="86" t="n"/>
      <c r="B440" s="53" t="n"/>
      <c r="C440" s="52" t="n"/>
      <c r="D440" s="193" t="n"/>
      <c r="E440" s="194" t="n"/>
      <c r="F440" s="197" t="n"/>
      <c r="G440" s="61" t="n"/>
      <c r="H440" s="59" t="n"/>
      <c r="I440" s="59" t="n"/>
      <c r="J440" s="191">
        <f>G440-H440</f>
        <v/>
      </c>
      <c r="K440" s="191">
        <f>J440</f>
        <v/>
      </c>
      <c r="L440" s="62">
        <f>G440-H440-K440</f>
        <v/>
      </c>
    </row>
    <row r="441" hidden="1" customFormat="1" s="44">
      <c r="A441" s="166" t="inlineStr">
        <is>
          <t>ИТОГО ПРОГРАММНОЕ ОБЕСПЕЧЕНИЕ, ОБСЛУЖИВАНИЕ ПО, ИНТЕРНЕТ, СВЯЗЬ</t>
        </is>
      </c>
      <c r="B441" s="195" t="n"/>
      <c r="C441" s="64" t="n"/>
      <c r="D441" s="64" t="n"/>
      <c r="E441" s="64" t="n"/>
      <c r="F441" s="65" t="n"/>
      <c r="G441" s="66">
        <f>SUM(G438:G440)</f>
        <v/>
      </c>
      <c r="H441" s="66">
        <f>SUM(H438:H440)</f>
        <v/>
      </c>
      <c r="I441" s="66" t="n"/>
      <c r="J441" s="66">
        <f>SUM(J438:J440)</f>
        <v/>
      </c>
      <c r="K441" s="66">
        <f>SUM(K438:K440)</f>
        <v/>
      </c>
      <c r="L441" s="66">
        <f>SUM(L438:L440)</f>
        <v/>
      </c>
    </row>
    <row r="442" hidden="1" customFormat="1" s="44">
      <c r="A442" s="103" t="inlineStr">
        <is>
          <t>ПРОЧИЕ</t>
        </is>
      </c>
      <c r="B442" s="195" t="n"/>
      <c r="C442" s="74" t="n"/>
      <c r="D442" s="74" t="n"/>
      <c r="E442" s="74" t="n"/>
      <c r="F442" s="75" t="n"/>
      <c r="G442" s="76" t="n"/>
      <c r="H442" s="76" t="n"/>
      <c r="I442" s="76" t="n"/>
      <c r="J442" s="76" t="n"/>
      <c r="K442" s="76" t="n"/>
      <c r="L442" s="77" t="n"/>
    </row>
    <row r="443" hidden="1" customFormat="1" s="44">
      <c r="A443" s="52" t="n"/>
      <c r="B443" s="53" t="n"/>
      <c r="C443" s="54" t="n"/>
      <c r="D443" s="193" t="n"/>
      <c r="E443" s="196" t="n"/>
      <c r="F443" s="197" t="n"/>
      <c r="G443" s="61" t="n"/>
      <c r="H443" s="59" t="n"/>
      <c r="I443" s="59" t="n"/>
      <c r="J443" s="191">
        <f>G443-H443</f>
        <v/>
      </c>
      <c r="K443" s="191">
        <f>J443</f>
        <v/>
      </c>
      <c r="L443" s="62">
        <f>G443-H443-K443</f>
        <v/>
      </c>
    </row>
    <row r="444" hidden="1" customFormat="1" s="44">
      <c r="A444" s="52" t="n"/>
      <c r="B444" s="53" t="n"/>
      <c r="C444" s="54" t="n"/>
      <c r="D444" s="193" t="n"/>
      <c r="E444" s="196" t="n"/>
      <c r="F444" s="197" t="n"/>
      <c r="G444" s="61" t="n"/>
      <c r="H444" s="59" t="n"/>
      <c r="I444" s="59" t="n"/>
      <c r="J444" s="191">
        <f>G444-H444</f>
        <v/>
      </c>
      <c r="K444" s="191">
        <f>J444</f>
        <v/>
      </c>
      <c r="L444" s="62">
        <f>G444-H444-K444</f>
        <v/>
      </c>
    </row>
    <row r="445" hidden="1" customFormat="1" s="44">
      <c r="A445" s="52" t="n"/>
      <c r="B445" s="53" t="n"/>
      <c r="C445" s="54" t="n"/>
      <c r="D445" s="193" t="n"/>
      <c r="E445" s="196" t="n"/>
      <c r="F445" s="197" t="n"/>
      <c r="G445" s="61" t="n"/>
      <c r="H445" s="59" t="n"/>
      <c r="I445" s="59" t="n"/>
      <c r="J445" s="191">
        <f>G445-H445</f>
        <v/>
      </c>
      <c r="K445" s="191">
        <f>J445</f>
        <v/>
      </c>
      <c r="L445" s="62">
        <f>G445-H445-K445</f>
        <v/>
      </c>
    </row>
    <row r="446" hidden="1" customFormat="1" s="44">
      <c r="A446" s="52" t="n"/>
      <c r="B446" s="53" t="n"/>
      <c r="C446" s="54" t="n"/>
      <c r="D446" s="193" t="n"/>
      <c r="E446" s="196" t="n"/>
      <c r="F446" s="197" t="n"/>
      <c r="G446" s="61" t="n"/>
      <c r="H446" s="59" t="n"/>
      <c r="I446" s="59" t="n"/>
      <c r="J446" s="191">
        <f>G446-H446</f>
        <v/>
      </c>
      <c r="K446" s="191">
        <f>J446</f>
        <v/>
      </c>
      <c r="L446" s="62">
        <f>G446-H446-K446</f>
        <v/>
      </c>
    </row>
    <row r="447" hidden="1" customFormat="1" s="44">
      <c r="A447" s="52" t="n"/>
      <c r="B447" s="53" t="n"/>
      <c r="C447" s="54" t="n"/>
      <c r="D447" s="193" t="n"/>
      <c r="E447" s="196" t="n"/>
      <c r="F447" s="197" t="n"/>
      <c r="G447" s="61" t="n"/>
      <c r="H447" s="59" t="n"/>
      <c r="I447" s="59" t="n"/>
      <c r="J447" s="191">
        <f>G447-H447</f>
        <v/>
      </c>
      <c r="K447" s="191">
        <f>J447</f>
        <v/>
      </c>
      <c r="L447" s="62">
        <f>G447-H447-K447</f>
        <v/>
      </c>
    </row>
    <row r="448" hidden="1" customFormat="1" s="44">
      <c r="A448" s="52" t="n"/>
      <c r="B448" s="53" t="n"/>
      <c r="C448" s="54" t="n"/>
      <c r="D448" s="193" t="n"/>
      <c r="E448" s="196" t="n"/>
      <c r="F448" s="197" t="n"/>
      <c r="G448" s="61" t="n"/>
      <c r="H448" s="59" t="n"/>
      <c r="I448" s="59" t="n"/>
      <c r="J448" s="191">
        <f>G448-H448</f>
        <v/>
      </c>
      <c r="K448" s="191">
        <f>J448</f>
        <v/>
      </c>
      <c r="L448" s="62">
        <f>G448-H448-K448</f>
        <v/>
      </c>
    </row>
    <row r="449" hidden="1" ht="21" customFormat="1" customHeight="1" s="119" thickBot="1">
      <c r="A449" s="179" t="inlineStr">
        <is>
          <t>ИТОГО ПРОЧИЕ</t>
        </is>
      </c>
      <c r="B449" s="199" t="n"/>
      <c r="C449" s="116" t="n"/>
      <c r="D449" s="116" t="n"/>
      <c r="E449" s="116" t="n"/>
      <c r="F449" s="117" t="n"/>
      <c r="G449" s="118">
        <f>SUM(G443:G448)</f>
        <v/>
      </c>
      <c r="H449" s="118">
        <f>SUM(H443:H448)</f>
        <v/>
      </c>
      <c r="I449" s="118" t="n"/>
      <c r="J449" s="118">
        <f>SUM(J443:J448)</f>
        <v/>
      </c>
      <c r="K449" s="118">
        <f>SUM(K443:K448)</f>
        <v/>
      </c>
      <c r="L449" s="118">
        <f>SUM(L443:L448)</f>
        <v/>
      </c>
    </row>
    <row r="450" ht="21" customFormat="1" customHeight="1" s="119" thickBot="1">
      <c r="A450" s="179" t="inlineStr">
        <is>
          <t>ИТОГО САНКТ-ПЕТЕРБУРГ</t>
        </is>
      </c>
      <c r="B450" s="199" t="n"/>
      <c r="C450" s="116" t="n"/>
      <c r="D450" s="116" t="n"/>
      <c r="E450" s="116" t="n"/>
      <c r="F450" s="117" t="n"/>
      <c r="G450" s="118">
        <f>G449+G431+G436+G441+G422</f>
        <v/>
      </c>
      <c r="H450" s="118">
        <f>H449+H431+H436+H441+H422</f>
        <v/>
      </c>
      <c r="I450" s="118" t="n"/>
      <c r="J450" s="118">
        <f>J449+J431+J436+J441+J422</f>
        <v/>
      </c>
      <c r="K450" s="118">
        <f>K449+K431+K436+K441+K422</f>
        <v/>
      </c>
      <c r="L450" s="118">
        <f>L449+L431+L436+L441+L422</f>
        <v/>
      </c>
    </row>
    <row r="451" ht="21" customHeight="1" thickBot="1">
      <c r="A451" s="204" t="inlineStr">
        <is>
          <t>ВСЕГО ПО РЕЕСТРУ, RUB</t>
        </is>
      </c>
      <c r="B451" s="188" t="n"/>
      <c r="C451" s="120" t="n"/>
      <c r="D451" s="120" t="n"/>
      <c r="E451" s="120" t="n"/>
      <c r="F451" s="121" t="n"/>
      <c r="G451" s="205">
        <f>G239+G255+G265+G272+G277+G279+G295+G299+G306+G311+G328+G339+G372+G415+G450</f>
        <v/>
      </c>
      <c r="H451" s="205">
        <f>H239+H255+H265+H272+H277+H279+H295+H299+H306+H311+H328+H339+H372+H415+H450</f>
        <v/>
      </c>
      <c r="I451" s="205" t="n"/>
      <c r="J451" s="205">
        <f>J239+J255+J265+J272+J277+J279+J295+J299+J306+J311+J328+J339+J372+J415+J450</f>
        <v/>
      </c>
      <c r="K451" s="205">
        <f>K239+K255+K328+K372</f>
        <v/>
      </c>
      <c r="L451" s="205">
        <f>L239+L255+L265+L272+L277+L279+L295+L299+L306+L311+L328+L339+L372+L415+L450</f>
        <v/>
      </c>
    </row>
    <row r="452" customFormat="1" s="119">
      <c r="A452" s="206" t="inlineStr">
        <is>
          <t>ВСЕГО ПО РЕЕСТРУ, USD</t>
        </is>
      </c>
      <c r="B452" s="190" t="n"/>
      <c r="C452" s="123" t="n"/>
      <c r="D452" s="123" t="n"/>
      <c r="E452" s="123" t="n"/>
      <c r="F452" s="207" t="n"/>
      <c r="G452" s="208" t="n">
        <v>0</v>
      </c>
      <c r="H452" s="208" t="n"/>
      <c r="I452" s="208" t="n">
        <v>0</v>
      </c>
      <c r="J452" s="208" t="n">
        <v>0</v>
      </c>
      <c r="K452" s="208" t="n">
        <v>0</v>
      </c>
      <c r="L452" s="208" t="n"/>
    </row>
    <row r="453" customFormat="1" s="119">
      <c r="A453" s="209" t="inlineStr">
        <is>
          <t>ВСЕГО ПО РЕЕСТРУ, EUR</t>
        </is>
      </c>
      <c r="B453" s="195" t="n"/>
      <c r="C453" s="123" t="n"/>
      <c r="D453" s="123" t="n"/>
      <c r="E453" s="123" t="n"/>
      <c r="F453" s="210" t="n"/>
      <c r="G453" s="211" t="n">
        <v>0</v>
      </c>
      <c r="H453" s="211" t="n"/>
      <c r="I453" s="211" t="n">
        <v>0</v>
      </c>
      <c r="J453" s="211" t="n">
        <v>0</v>
      </c>
      <c r="K453" s="211" t="n">
        <v>0</v>
      </c>
      <c r="L453" s="211" t="n"/>
    </row>
    <row r="454" customFormat="1" s="119">
      <c r="A454" s="128" t="n"/>
      <c r="B454" s="128" t="n"/>
      <c r="C454" s="9" t="n"/>
      <c r="D454" s="9" t="n"/>
      <c r="E454" s="212" t="n"/>
      <c r="F454" s="130" t="n"/>
      <c r="G454" s="131" t="inlineStr">
        <is>
          <t>р/счет RUB</t>
        </is>
      </c>
      <c r="H454" s="132" t="n"/>
      <c r="I454" s="131" t="n"/>
      <c r="J454" s="133" t="n"/>
      <c r="K454" s="134" t="n"/>
      <c r="L454" s="134" t="n"/>
    </row>
    <row r="455">
      <c r="C455" s="212" t="n"/>
      <c r="D455" s="212" t="n"/>
      <c r="E455" s="212" t="n"/>
      <c r="F455" s="130" t="inlineStr">
        <is>
          <t>Расход</t>
        </is>
      </c>
      <c r="H455" s="213" t="inlineStr">
        <is>
          <t>Расход</t>
        </is>
      </c>
      <c r="I455" s="134" t="inlineStr">
        <is>
          <t>р/с RUB</t>
        </is>
      </c>
      <c r="J455" s="95">
        <f>K451</f>
        <v/>
      </c>
    </row>
    <row r="456" customFormat="1" s="119">
      <c r="A456" s="6" t="n"/>
      <c r="B456" s="6" t="n"/>
      <c r="C456" s="6" t="n"/>
      <c r="D456" s="6" t="n"/>
      <c r="E456" s="6" t="n"/>
      <c r="F456" s="130" t="n"/>
      <c r="G456" s="134" t="n"/>
      <c r="H456" s="213" t="inlineStr">
        <is>
          <t>Расход</t>
        </is>
      </c>
      <c r="I456" s="134" t="inlineStr">
        <is>
          <t>р/с USD</t>
        </is>
      </c>
      <c r="J456" s="214">
        <f>K452</f>
        <v/>
      </c>
      <c r="K456" s="134" t="n"/>
      <c r="L456" s="134" t="n"/>
    </row>
    <row r="457" customFormat="1" s="119">
      <c r="A457" s="6" t="n"/>
      <c r="B457" s="6" t="n"/>
      <c r="C457" s="6" t="n"/>
      <c r="D457" s="6" t="n"/>
      <c r="E457" s="6" t="n"/>
      <c r="F457" s="130" t="n"/>
      <c r="G457" s="134" t="n"/>
      <c r="H457" s="213" t="inlineStr">
        <is>
          <t>Расход</t>
        </is>
      </c>
      <c r="I457" s="134" t="inlineStr">
        <is>
          <t>р/с EUR</t>
        </is>
      </c>
      <c r="J457" s="215">
        <f>K453</f>
        <v/>
      </c>
      <c r="K457" s="134" t="n"/>
      <c r="L457" s="134" t="n"/>
    </row>
    <row r="458" customFormat="1" s="85">
      <c r="A458" s="6" t="n"/>
      <c r="B458" s="6" t="n"/>
      <c r="C458" s="6" t="n"/>
      <c r="D458" s="6" t="n"/>
      <c r="E458" s="6" t="n"/>
      <c r="F458" s="130" t="n"/>
      <c r="G458" s="134" t="n"/>
      <c r="H458" s="138" t="n"/>
      <c r="I458" s="134" t="n"/>
      <c r="J458" s="216" t="n"/>
      <c r="K458" s="134" t="n"/>
      <c r="L458" s="134" t="n"/>
    </row>
    <row r="459" customFormat="1" s="85">
      <c r="A459" s="6" t="n"/>
      <c r="B459" s="6" t="n"/>
      <c r="C459" s="6" t="n"/>
      <c r="D459" s="6" t="n"/>
      <c r="E459" s="6" t="n"/>
      <c r="F459" s="130" t="inlineStr">
        <is>
          <t>Остаток</t>
        </is>
      </c>
      <c r="G459" s="134" t="n"/>
      <c r="H459" s="138" t="inlineStr">
        <is>
          <t>Остаток</t>
        </is>
      </c>
      <c r="I459" s="134" t="inlineStr">
        <is>
          <t>р/с RUB</t>
        </is>
      </c>
      <c r="J459" s="95">
        <f>B12+G4-J455</f>
        <v/>
      </c>
      <c r="K459" s="119" t="n"/>
      <c r="L459" s="119" t="n"/>
    </row>
    <row r="460" customFormat="1" s="85">
      <c r="A460" s="6" t="n"/>
      <c r="B460" s="6" t="n"/>
      <c r="C460" s="6" t="n"/>
      <c r="D460" s="6" t="n"/>
      <c r="E460" s="6" t="n"/>
      <c r="F460" s="130" t="n"/>
      <c r="G460" s="134" t="n"/>
      <c r="H460" s="138" t="inlineStr">
        <is>
          <t>Остаток</t>
        </is>
      </c>
      <c r="I460" s="134" t="inlineStr">
        <is>
          <t>р/с USD</t>
        </is>
      </c>
      <c r="J460" s="214" t="n"/>
      <c r="K460" s="140" t="n"/>
      <c r="L460" s="140" t="n"/>
    </row>
    <row r="461">
      <c r="A461" s="6" t="n"/>
      <c r="B461" s="6" t="n"/>
      <c r="C461" s="6" t="n"/>
      <c r="D461" s="6" t="n"/>
      <c r="E461" s="6" t="n"/>
      <c r="H461" s="138" t="inlineStr">
        <is>
          <t>Остаток</t>
        </is>
      </c>
      <c r="I461" s="134" t="inlineStr">
        <is>
          <t>р/с EUR</t>
        </is>
      </c>
      <c r="J461" s="215" t="n"/>
      <c r="K461" s="141" t="n"/>
      <c r="L461" s="141" t="n"/>
    </row>
    <row r="462">
      <c r="A462" s="6" t="n"/>
      <c r="B462" s="6" t="n"/>
      <c r="C462" s="6" t="n"/>
      <c r="D462" s="6" t="n"/>
      <c r="E462" s="6" t="n"/>
      <c r="F462" s="142" t="n"/>
      <c r="G462" s="6" t="n"/>
      <c r="H462" s="6" t="n"/>
      <c r="I462" s="6" t="n"/>
      <c r="J462" s="6" t="n"/>
      <c r="K462" s="85" t="n"/>
      <c r="L462" s="85" t="n"/>
    </row>
    <row r="463">
      <c r="A463" s="6" t="n"/>
      <c r="B463" s="6" t="n"/>
      <c r="C463" s="6" t="n"/>
      <c r="D463" s="6" t="n"/>
      <c r="E463" s="6" t="n"/>
      <c r="F463" s="142" t="n"/>
      <c r="G463" s="6" t="n"/>
      <c r="H463" s="6" t="n"/>
      <c r="I463" s="6" t="n"/>
      <c r="J463" s="6" t="n"/>
      <c r="K463" s="85" t="n"/>
      <c r="L463" s="85" t="n"/>
    </row>
    <row r="464">
      <c r="A464" s="6" t="n"/>
      <c r="B464" s="6" t="n"/>
      <c r="C464" s="6" t="n"/>
      <c r="D464" s="6" t="n"/>
      <c r="E464" s="6" t="n"/>
      <c r="F464" s="143" t="n"/>
      <c r="G464" s="6" t="n"/>
      <c r="H464" s="6" t="n"/>
      <c r="I464" s="6" t="n"/>
      <c r="J464" s="6" t="n"/>
      <c r="K464" s="85" t="n"/>
      <c r="L464" s="85" t="n"/>
    </row>
    <row r="465">
      <c r="A465" s="6" t="n"/>
      <c r="B465" s="6" t="n"/>
      <c r="C465" s="6" t="n"/>
      <c r="D465" s="6" t="n"/>
      <c r="E465" s="6" t="n"/>
      <c r="F465" s="143" t="n"/>
      <c r="G465" s="6" t="n"/>
      <c r="H465" s="6" t="n"/>
      <c r="I465" s="6" t="n"/>
      <c r="J465" s="6" t="n"/>
      <c r="K465" s="85" t="n"/>
      <c r="L465" s="85" t="n"/>
    </row>
    <row r="466">
      <c r="A466" s="6" t="n"/>
      <c r="B466" s="6" t="n"/>
      <c r="C466" s="6" t="n"/>
      <c r="D466" s="6" t="n"/>
      <c r="E466" s="6" t="n"/>
      <c r="F466" s="142" t="n"/>
      <c r="G466" s="6" t="n"/>
      <c r="H466" s="6" t="n"/>
      <c r="I466" s="6" t="n"/>
      <c r="J466" s="6" t="n"/>
      <c r="K466" s="85" t="n"/>
      <c r="L466" s="85" t="n"/>
    </row>
    <row r="467">
      <c r="A467" s="9" t="n"/>
      <c r="B467" s="6" t="n"/>
      <c r="C467" s="6" t="n"/>
      <c r="D467" s="6" t="n"/>
      <c r="E467" s="6" t="n"/>
      <c r="F467" s="142" t="n"/>
      <c r="G467" s="6" t="n"/>
      <c r="H467" s="6" t="n"/>
      <c r="I467" s="6" t="n"/>
      <c r="J467" s="6" t="n"/>
      <c r="K467" s="6" t="n"/>
      <c r="L467" s="6" t="n"/>
    </row>
    <row r="468">
      <c r="A468" s="9" t="n"/>
      <c r="B468" s="6" t="n"/>
      <c r="C468" s="6" t="n"/>
      <c r="D468" s="6" t="n"/>
      <c r="E468" s="6" t="n"/>
      <c r="F468" s="142" t="n"/>
      <c r="G468" s="6" t="n"/>
      <c r="H468" s="6" t="n"/>
      <c r="I468" s="6" t="n"/>
      <c r="J468" s="6" t="n"/>
      <c r="K468" s="85" t="n"/>
      <c r="L468" s="85" t="n"/>
    </row>
    <row r="469">
      <c r="A469" s="9" t="n"/>
      <c r="B469" s="6" t="n"/>
      <c r="C469" s="6" t="n"/>
      <c r="D469" s="6" t="n"/>
      <c r="E469" s="6" t="n"/>
      <c r="F469" s="142" t="n"/>
      <c r="G469" s="6" t="n"/>
      <c r="H469" s="6" t="n"/>
      <c r="I469" s="6" t="n"/>
      <c r="J469" s="6" t="n"/>
      <c r="K469" s="85" t="n"/>
      <c r="L469" s="85" t="n"/>
    </row>
    <row r="470">
      <c r="A470" s="9" t="n"/>
      <c r="B470" s="6" t="n"/>
      <c r="C470" s="6" t="n"/>
      <c r="D470" s="6" t="n"/>
      <c r="E470" s="6" t="n"/>
      <c r="F470" s="142" t="n"/>
      <c r="G470" s="6" t="n"/>
      <c r="H470" s="6" t="n"/>
      <c r="I470" s="6" t="n"/>
      <c r="J470" s="6" t="n"/>
      <c r="K470" s="85" t="n"/>
      <c r="L470" s="85" t="n"/>
    </row>
    <row r="471">
      <c r="A471" s="6" t="n"/>
      <c r="B471" s="6" t="n"/>
      <c r="C471" s="6" t="n"/>
      <c r="D471" s="6" t="n"/>
      <c r="E471" s="6" t="n"/>
      <c r="F471" s="142" t="n"/>
      <c r="G471" s="6" t="n"/>
      <c r="H471" s="6" t="n"/>
      <c r="I471" s="6" t="n"/>
      <c r="J471" s="6" t="n"/>
      <c r="K471" s="85" t="n"/>
      <c r="L471" s="85" t="n"/>
    </row>
    <row r="472">
      <c r="A472" s="6" t="n"/>
      <c r="B472" s="6" t="n"/>
      <c r="C472" s="6" t="n"/>
      <c r="D472" s="6" t="n"/>
      <c r="E472" s="6" t="n"/>
      <c r="F472" s="142" t="n"/>
      <c r="G472" s="6" t="n"/>
      <c r="H472" s="6" t="n"/>
      <c r="I472" s="6" t="n"/>
      <c r="J472" s="6" t="n"/>
      <c r="K472" s="85" t="n"/>
      <c r="L472" s="85" t="n"/>
    </row>
    <row r="473">
      <c r="A473" s="6" t="n"/>
      <c r="B473" s="6" t="n"/>
      <c r="C473" s="6" t="n"/>
      <c r="D473" s="6" t="n"/>
      <c r="E473" s="6" t="n"/>
      <c r="F473" s="142" t="n"/>
      <c r="G473" s="6" t="n"/>
      <c r="H473" s="6" t="n"/>
      <c r="I473" s="6" t="n"/>
      <c r="J473" s="6" t="n"/>
      <c r="K473" s="85" t="n"/>
      <c r="L473" s="85" t="n"/>
    </row>
    <row r="474">
      <c r="A474" s="6" t="n"/>
      <c r="B474" s="6" t="n"/>
      <c r="C474" s="6" t="n"/>
      <c r="D474" s="6" t="n"/>
      <c r="E474" s="6" t="n"/>
      <c r="F474" s="142" t="n"/>
      <c r="G474" s="6" t="n"/>
      <c r="H474" s="6" t="n"/>
      <c r="I474" s="6" t="n"/>
      <c r="J474" s="6" t="n"/>
      <c r="K474" s="85" t="n"/>
      <c r="L474" s="85" t="n"/>
    </row>
    <row r="475">
      <c r="A475" s="6" t="n"/>
      <c r="B475" s="6" t="n"/>
      <c r="C475" s="6" t="n"/>
      <c r="D475" s="6" t="n"/>
      <c r="E475" s="6" t="n"/>
      <c r="F475" s="142" t="n"/>
      <c r="G475" s="6" t="n"/>
      <c r="H475" s="6" t="n"/>
      <c r="I475" s="6" t="n"/>
      <c r="J475" s="6" t="n"/>
      <c r="K475" s="85" t="n"/>
      <c r="L475" s="85" t="n"/>
    </row>
    <row r="476">
      <c r="A476" s="6" t="n"/>
      <c r="B476" s="6" t="n"/>
      <c r="C476" s="6" t="n"/>
      <c r="D476" s="6" t="n"/>
      <c r="E476" s="6" t="n"/>
      <c r="F476" s="142" t="n"/>
      <c r="G476" s="6" t="n"/>
      <c r="H476" s="6" t="n"/>
      <c r="I476" s="6" t="n"/>
      <c r="J476" s="6" t="n"/>
      <c r="K476" s="85" t="n"/>
      <c r="L476" s="85" t="n"/>
    </row>
    <row r="477">
      <c r="A477" s="6" t="n"/>
      <c r="B477" s="6" t="n"/>
      <c r="C477" s="6" t="n"/>
      <c r="D477" s="6" t="n"/>
      <c r="E477" s="6" t="n"/>
      <c r="F477" s="142" t="n"/>
      <c r="G477" s="6" t="n"/>
      <c r="H477" s="6" t="n"/>
      <c r="I477" s="6" t="n"/>
      <c r="J477" s="6" t="n"/>
      <c r="K477" s="85" t="n"/>
      <c r="L477" s="85" t="n"/>
    </row>
    <row r="478">
      <c r="A478" s="6" t="n"/>
      <c r="B478" s="6" t="n"/>
      <c r="C478" s="6" t="n"/>
      <c r="D478" s="6" t="n"/>
      <c r="E478" s="6" t="n"/>
      <c r="F478" s="142" t="n"/>
      <c r="G478" s="6" t="n"/>
      <c r="H478" s="6" t="n"/>
      <c r="I478" s="6" t="n"/>
      <c r="J478" s="6" t="n"/>
      <c r="K478" s="85" t="n"/>
      <c r="L478" s="85" t="n"/>
    </row>
    <row r="479">
      <c r="A479" s="6" t="n"/>
      <c r="B479" s="6" t="n"/>
      <c r="C479" s="6" t="n"/>
      <c r="D479" s="6" t="n"/>
      <c r="E479" s="6" t="n"/>
      <c r="F479" s="142" t="n"/>
      <c r="G479" s="6" t="n"/>
      <c r="H479" s="6" t="n"/>
      <c r="I479" s="6" t="n"/>
      <c r="J479" s="6" t="n"/>
      <c r="K479" s="85" t="n"/>
      <c r="L479" s="85" t="n"/>
    </row>
    <row r="480">
      <c r="A480" s="6" t="n"/>
      <c r="B480" s="6" t="n"/>
      <c r="C480" s="6" t="n"/>
      <c r="D480" s="6" t="n"/>
      <c r="E480" s="6" t="n"/>
      <c r="F480" s="142" t="n"/>
      <c r="G480" s="6" t="n"/>
      <c r="H480" s="6" t="n"/>
      <c r="I480" s="6" t="n"/>
      <c r="J480" s="6" t="n"/>
      <c r="K480" s="85" t="n"/>
      <c r="L480" s="85" t="n"/>
    </row>
    <row r="481">
      <c r="A481" s="6" t="n"/>
      <c r="B481" s="6" t="n"/>
      <c r="C481" s="6" t="n"/>
      <c r="D481" s="6" t="n"/>
      <c r="E481" s="6" t="n"/>
      <c r="F481" s="142" t="n"/>
      <c r="G481" s="6" t="n"/>
      <c r="H481" s="6" t="n"/>
      <c r="I481" s="6" t="n"/>
      <c r="J481" s="6" t="n"/>
      <c r="K481" s="85" t="n"/>
      <c r="L481" s="85" t="n"/>
    </row>
    <row r="482">
      <c r="A482" s="6" t="n"/>
      <c r="B482" s="6" t="n"/>
      <c r="C482" s="6" t="n"/>
      <c r="D482" s="6" t="n"/>
      <c r="E482" s="6" t="n"/>
      <c r="F482" s="142" t="n"/>
      <c r="G482" s="6" t="n"/>
      <c r="H482" s="6" t="n"/>
      <c r="I482" s="6" t="n"/>
      <c r="J482" s="6" t="n"/>
      <c r="K482" s="85" t="n"/>
      <c r="L482" s="85" t="n"/>
    </row>
    <row r="483">
      <c r="A483" s="6" t="n"/>
      <c r="B483" s="6" t="n"/>
      <c r="C483" s="6" t="n"/>
      <c r="D483" s="144" t="n"/>
      <c r="E483" s="6" t="n"/>
      <c r="F483" s="142" t="n"/>
      <c r="G483" s="6" t="n"/>
      <c r="H483" s="6" t="n"/>
      <c r="I483" s="6" t="n"/>
      <c r="J483" s="6" t="n"/>
      <c r="K483" s="85" t="n"/>
      <c r="L483" s="85" t="n"/>
    </row>
    <row r="484">
      <c r="A484" s="6" t="n"/>
      <c r="B484" s="6" t="n"/>
      <c r="C484" s="6" t="n"/>
      <c r="D484" s="144" t="n"/>
      <c r="E484" s="6" t="n"/>
      <c r="F484" s="142" t="n"/>
      <c r="G484" s="6" t="n"/>
      <c r="H484" s="6" t="n"/>
      <c r="I484" s="6" t="n"/>
      <c r="J484" s="6" t="n"/>
      <c r="K484" s="85" t="n"/>
      <c r="L484" s="85" t="n"/>
    </row>
    <row r="485">
      <c r="A485" s="6" t="n"/>
      <c r="B485" s="6" t="n"/>
      <c r="C485" s="6" t="n"/>
      <c r="D485" s="6" t="n"/>
      <c r="E485" s="6" t="n"/>
      <c r="I485" s="6" t="n"/>
      <c r="J485" s="6" t="n"/>
      <c r="K485" s="85" t="n"/>
      <c r="L485" s="85" t="n"/>
    </row>
    <row r="486">
      <c r="A486" s="6" t="n"/>
      <c r="B486" s="6" t="n"/>
      <c r="C486" s="6" t="n"/>
      <c r="D486" s="6" t="n"/>
      <c r="E486" s="6" t="n"/>
      <c r="I486" s="6" t="n"/>
      <c r="J486" s="6" t="n"/>
      <c r="K486" s="85" t="n"/>
      <c r="L486" s="85" t="n"/>
    </row>
    <row r="487">
      <c r="A487" s="6" t="n"/>
      <c r="B487" s="6" t="n"/>
      <c r="C487" s="6" t="n"/>
      <c r="D487" s="6" t="n"/>
      <c r="I487" s="6" t="n"/>
      <c r="J487" s="6" t="n"/>
      <c r="K487" s="85" t="n"/>
      <c r="L487" s="85" t="n"/>
    </row>
    <row r="488">
      <c r="A488" s="6" t="n"/>
      <c r="B488" s="6" t="n"/>
      <c r="C488" s="6" t="n"/>
      <c r="D488" s="6" t="n"/>
      <c r="I488" s="6" t="n"/>
      <c r="J488" s="6" t="n"/>
      <c r="K488" s="85" t="n"/>
      <c r="L488" s="85" t="n"/>
    </row>
    <row r="489">
      <c r="A489" s="6" t="n"/>
      <c r="B489" s="6" t="n"/>
      <c r="C489" s="6" t="n"/>
      <c r="D489" s="6" t="n"/>
      <c r="I489" s="6" t="n"/>
      <c r="K489" s="146" t="n"/>
      <c r="L489" s="146" t="n"/>
    </row>
    <row r="490">
      <c r="A490" s="6" t="n"/>
      <c r="B490" s="6" t="n"/>
      <c r="C490" s="6" t="n"/>
      <c r="D490" s="6" t="n"/>
      <c r="K490" s="146" t="n"/>
      <c r="L490" s="146" t="n"/>
    </row>
    <row r="491">
      <c r="A491" s="6" t="n"/>
      <c r="B491" s="6" t="n"/>
      <c r="C491" s="6" t="n"/>
      <c r="D491" s="6" t="n"/>
      <c r="K491" s="146" t="n"/>
      <c r="L491" s="146" t="n"/>
    </row>
    <row r="492">
      <c r="A492" s="6" t="n"/>
      <c r="B492" s="6" t="n"/>
      <c r="C492" s="6" t="n"/>
      <c r="D492" s="6" t="n"/>
      <c r="K492" s="146" t="n"/>
      <c r="L492" s="146" t="n"/>
    </row>
    <row r="493">
      <c r="A493" s="6" t="n"/>
      <c r="B493" s="6" t="n"/>
      <c r="C493" s="6" t="n"/>
      <c r="D493" s="6" t="n"/>
      <c r="K493" s="146" t="n"/>
      <c r="L493" s="146" t="n"/>
    </row>
    <row r="494">
      <c r="A494" s="6" t="n"/>
      <c r="B494" s="6" t="n"/>
      <c r="C494" s="6" t="n"/>
      <c r="D494" s="6" t="n"/>
      <c r="K494" s="146" t="n"/>
      <c r="L494" s="146" t="n"/>
    </row>
    <row r="495">
      <c r="A495" s="6" t="n"/>
      <c r="B495" s="6" t="n"/>
      <c r="C495" s="6" t="n"/>
      <c r="K495" s="146" t="n"/>
      <c r="L495" s="146" t="n"/>
    </row>
    <row r="496">
      <c r="K496" s="146" t="n"/>
      <c r="L496" s="146" t="n"/>
    </row>
    <row r="497">
      <c r="K497" s="146" t="n"/>
      <c r="L497" s="146" t="n"/>
    </row>
    <row r="498">
      <c r="K498" s="146" t="n"/>
      <c r="L498" s="146" t="n"/>
    </row>
  </sheetData>
  <mergeCells count="77">
    <mergeCell ref="A15:B15"/>
    <mergeCell ref="A349:B349"/>
    <mergeCell ref="A241:B241"/>
    <mergeCell ref="A355:B355"/>
    <mergeCell ref="A277:B277"/>
    <mergeCell ref="A267:B267"/>
    <mergeCell ref="A390:B390"/>
    <mergeCell ref="A341:B341"/>
    <mergeCell ref="A306:B306"/>
    <mergeCell ref="A33:B33"/>
    <mergeCell ref="A374:B374"/>
    <mergeCell ref="A42:B42"/>
    <mergeCell ref="A278:B278"/>
    <mergeCell ref="A17:B17"/>
    <mergeCell ref="A311:B311"/>
    <mergeCell ref="A295:B295"/>
    <mergeCell ref="A39:B39"/>
    <mergeCell ref="A452:B452"/>
    <mergeCell ref="A339:B339"/>
    <mergeCell ref="A281:B281"/>
    <mergeCell ref="A296:B296"/>
    <mergeCell ref="A359:B359"/>
    <mergeCell ref="A442:B442"/>
    <mergeCell ref="A364:B364"/>
    <mergeCell ref="A330:B330"/>
    <mergeCell ref="A453:B453"/>
    <mergeCell ref="A272:B272"/>
    <mergeCell ref="A415:B415"/>
    <mergeCell ref="A313:B313"/>
    <mergeCell ref="A307:B307"/>
    <mergeCell ref="A405:B405"/>
    <mergeCell ref="A371:B371"/>
    <mergeCell ref="A416:B416"/>
    <mergeCell ref="A299:B299"/>
    <mergeCell ref="A391:B391"/>
    <mergeCell ref="A400:B400"/>
    <mergeCell ref="A34:B34"/>
    <mergeCell ref="A441:B441"/>
    <mergeCell ref="A328:B328"/>
    <mergeCell ref="A279:B279"/>
    <mergeCell ref="A350:B350"/>
    <mergeCell ref="A300:B300"/>
    <mergeCell ref="A1:B1"/>
    <mergeCell ref="A417:B417"/>
    <mergeCell ref="A256:B256"/>
    <mergeCell ref="A354:B354"/>
    <mergeCell ref="A255:B255"/>
    <mergeCell ref="A273:B273"/>
    <mergeCell ref="A365:B365"/>
    <mergeCell ref="A239:B239"/>
    <mergeCell ref="A247:B247"/>
    <mergeCell ref="A38:B38"/>
    <mergeCell ref="A436:B436"/>
    <mergeCell ref="A451:B451"/>
    <mergeCell ref="A274:B274"/>
    <mergeCell ref="A43:B43"/>
    <mergeCell ref="A372:B372"/>
    <mergeCell ref="A432:B432"/>
    <mergeCell ref="A338:B338"/>
    <mergeCell ref="A437:B437"/>
    <mergeCell ref="A431:B431"/>
    <mergeCell ref="A340:B340"/>
    <mergeCell ref="A399:B399"/>
    <mergeCell ref="A422:B422"/>
    <mergeCell ref="A360:B360"/>
    <mergeCell ref="A16:B16"/>
    <mergeCell ref="A423:B423"/>
    <mergeCell ref="A394:B394"/>
    <mergeCell ref="A238:B238"/>
    <mergeCell ref="A449:B449"/>
    <mergeCell ref="A254:B254"/>
    <mergeCell ref="A395:B395"/>
    <mergeCell ref="A373:B373"/>
    <mergeCell ref="A265:B265"/>
    <mergeCell ref="A450:B450"/>
    <mergeCell ref="A44:B44"/>
    <mergeCell ref="A329:B329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BU553"/>
  <sheetViews>
    <sheetView showGridLines="0" showRuler="0" showWhiteSpace="0" zoomScale="50" zoomScaleNormal="50" zoomScaleSheetLayoutView="58" zoomScalePageLayoutView="42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20" sqref="A20:C20"/>
    </sheetView>
  </sheetViews>
  <sheetFormatPr baseColWidth="8" defaultColWidth="21.109375" defaultRowHeight="20.4"/>
  <cols>
    <col width="69.5546875" customWidth="1" style="128" min="1" max="1"/>
    <col width="83.33203125" customWidth="1" style="128" min="2" max="2"/>
    <col width="55.88671875" customWidth="1" style="9" min="3" max="3"/>
    <col hidden="1" width="25.88671875" customWidth="1" style="9" min="4" max="4"/>
    <col width="31.441406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1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45016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0.8" customHeight="1">
      <c r="A4" s="21" t="inlineStr">
        <is>
          <t>4510 в АО "СМП БАНК", АРИЭЛЬ МЕТАЛЛ АО</t>
        </is>
      </c>
      <c r="B4" s="22" t="n">
        <v>458267569.1</v>
      </c>
      <c r="D4" s="24" t="n"/>
      <c r="E4" s="25" t="n"/>
      <c r="F4" s="6" t="n"/>
      <c r="G4" s="26" t="n">
        <v>70000000</v>
      </c>
      <c r="H4" s="27" t="n"/>
      <c r="I4" s="19" t="n"/>
      <c r="J4" s="28" t="n"/>
      <c r="K4" s="28" t="n"/>
      <c r="L4" s="28" t="n"/>
    </row>
    <row r="5" ht="21" customHeight="1">
      <c r="A5" s="21" t="inlineStr">
        <is>
          <t>5393 в ПАО СБЕРБАНК, Ариэль Металл</t>
        </is>
      </c>
      <c r="B5" s="22" t="n">
        <v>25356610.14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1" customHeight="1">
      <c r="A6" s="21" t="inlineStr">
        <is>
          <t>АМ 54007 СБЕРБАНК ТАГАНРОГ Ариэль</t>
        </is>
      </c>
      <c r="B6" s="22" t="n">
        <v>9321491.550000001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0.8" customHeight="1">
      <c r="A7" s="21" t="inlineStr">
        <is>
          <t>1527 в ПАО СБЕРБАНК Самара, Ариэль Металл</t>
        </is>
      </c>
      <c r="B7" s="22" t="n">
        <v>3229767.92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40.8" customHeight="1">
      <c r="A8" s="21" t="inlineStr">
        <is>
          <t>АМ Филиал Санкт-Петербургский Сбербанк</t>
        </is>
      </c>
      <c r="B8" s="22" t="n">
        <v>13559050.45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1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128.2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21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1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hidden="1" customFormat="1" s="44">
      <c r="A15" s="52" t="n"/>
      <c r="B15" s="53" t="n"/>
      <c r="C15" s="54" t="n"/>
      <c r="D15" s="55" t="n"/>
      <c r="E15" s="55" t="n"/>
      <c r="F15" s="56" t="n"/>
      <c r="G15" s="57" t="n"/>
      <c r="H15" s="58" t="n"/>
      <c r="I15" s="59" t="n"/>
      <c r="J15" s="191" t="n"/>
      <c r="K15" s="61" t="n"/>
      <c r="L15" s="62" t="n"/>
    </row>
    <row r="16" hidden="1" customFormat="1" s="44">
      <c r="A16" s="52" t="n"/>
      <c r="B16" s="53" t="n"/>
      <c r="C16" s="54" t="n"/>
      <c r="D16" s="55" t="n"/>
      <c r="E16" s="55" t="n"/>
      <c r="F16" s="56" t="n"/>
      <c r="G16" s="57" t="n"/>
      <c r="H16" s="58" t="n"/>
      <c r="I16" s="59" t="n"/>
      <c r="J16" s="191" t="n"/>
      <c r="K16" s="191" t="n"/>
      <c r="L16" s="62" t="n"/>
    </row>
    <row r="17" customFormat="1" s="44">
      <c r="A17" s="52" t="inlineStr">
        <is>
          <t>Расчет с сотрудниками</t>
        </is>
      </c>
      <c r="B17" s="53" t="inlineStr">
        <is>
          <t>Выплата по ведомости</t>
        </is>
      </c>
      <c r="C17" s="54" t="inlineStr">
        <is>
          <t>Березовская Светлана Анатольевна</t>
        </is>
      </c>
      <c r="D17" s="55" t="n"/>
      <c r="E17" s="55" t="n"/>
      <c r="F17" s="56" t="n"/>
      <c r="G17" s="57" t="n">
        <v>1797496.49</v>
      </c>
      <c r="H17" s="58" t="n"/>
      <c r="I17" s="59" t="n">
        <v>45016</v>
      </c>
      <c r="J17" s="191">
        <f>G17</f>
        <v/>
      </c>
      <c r="K17" s="61" t="n">
        <v>1797496.49</v>
      </c>
      <c r="L17" s="62">
        <f>G17-H17-K17</f>
        <v/>
      </c>
    </row>
    <row r="18" customFormat="1" s="44">
      <c r="A18" s="52" t="inlineStr">
        <is>
          <t>Расчет с сотрудниками</t>
        </is>
      </c>
      <c r="B18" s="53" t="inlineStr">
        <is>
          <t>Выплата по ведомости</t>
        </is>
      </c>
      <c r="C18" s="54" t="inlineStr">
        <is>
          <t>Долик Анна Александровна</t>
        </is>
      </c>
      <c r="D18" s="55" t="n"/>
      <c r="E18" s="55" t="n"/>
      <c r="F18" s="56" t="n"/>
      <c r="G18" s="57" t="n">
        <v>92282.52</v>
      </c>
      <c r="H18" s="58" t="n"/>
      <c r="I18" s="59" t="n">
        <v>45016</v>
      </c>
      <c r="J18" s="191">
        <f>G18</f>
        <v/>
      </c>
      <c r="K18" s="61" t="n">
        <v>92282.52</v>
      </c>
      <c r="L18" s="62">
        <f>G18-H18-K18</f>
        <v/>
      </c>
    </row>
    <row r="19" ht="61.2" customFormat="1" customHeight="1" s="44">
      <c r="A19" s="52" t="inlineStr">
        <is>
          <t>Расчет с сотрудниками</t>
        </is>
      </c>
      <c r="B19" s="53" t="inlineStr">
        <is>
          <t>Перечисление за аренду авто без экипажа по Договору б/н от 01.09.20г. в пользу Менякиной С.Н. за март 2023 г.</t>
        </is>
      </c>
      <c r="C19" s="54" t="inlineStr">
        <is>
          <t>Долик Анна Александровна</t>
        </is>
      </c>
      <c r="D19" s="55" t="n"/>
      <c r="E19" s="55" t="n"/>
      <c r="F19" s="56" t="n"/>
      <c r="G19" s="57" t="n">
        <v>28710</v>
      </c>
      <c r="H19" s="58" t="n"/>
      <c r="I19" s="59" t="n">
        <v>45016</v>
      </c>
      <c r="J19" s="191">
        <f>G19</f>
        <v/>
      </c>
      <c r="K19" s="61" t="n">
        <v>28710</v>
      </c>
      <c r="L19" s="62">
        <f>G19-H19-K19</f>
        <v/>
      </c>
    </row>
    <row r="20" ht="61.2" customFormat="1" customHeight="1" s="44">
      <c r="A20" s="52" t="inlineStr">
        <is>
          <t>Расчет с сотрудниками</t>
        </is>
      </c>
      <c r="B20" s="53" t="inlineStr">
        <is>
          <t>Оплата по ИП № 39070/22/63038 от 21.06.2022г. задолженность по кредитным платежам (Скворцов А.И.) УИН 32263038220039070009</t>
        </is>
      </c>
      <c r="C20" s="54" t="inlineStr">
        <is>
          <t>Березовская Светлана Анатольевна</t>
        </is>
      </c>
      <c r="D20" s="55" t="n"/>
      <c r="E20" s="55" t="n"/>
      <c r="F20" s="56" t="n"/>
      <c r="G20" s="57" t="n">
        <v>6525</v>
      </c>
      <c r="H20" s="58" t="n"/>
      <c r="I20" s="59" t="n">
        <v>45016</v>
      </c>
      <c r="J20" s="191">
        <f>G20</f>
        <v/>
      </c>
      <c r="K20" s="61">
        <f>J20</f>
        <v/>
      </c>
      <c r="L20" s="62">
        <f>G20-H20-K20</f>
        <v/>
      </c>
    </row>
    <row r="21" hidden="1" customFormat="1" s="44">
      <c r="A21" s="52" t="n"/>
      <c r="B21" s="53" t="n"/>
      <c r="C21" s="54" t="n"/>
      <c r="D21" s="55" t="n"/>
      <c r="E21" s="55" t="n"/>
      <c r="F21" s="56" t="n"/>
      <c r="G21" s="57" t="n"/>
      <c r="H21" s="58" t="n"/>
      <c r="I21" s="59" t="n"/>
      <c r="J21" s="191" t="n"/>
      <c r="K21" s="61" t="n"/>
      <c r="L21" s="62" t="n"/>
    </row>
    <row r="22" hidden="1" customFormat="1" s="44">
      <c r="A22" s="52" t="n"/>
      <c r="B22" s="63" t="n"/>
      <c r="C22" s="54" t="n"/>
      <c r="D22" s="55" t="n"/>
      <c r="E22" s="55" t="n"/>
      <c r="F22" s="56" t="n"/>
      <c r="G22" s="61" t="n"/>
      <c r="H22" s="58" t="n"/>
      <c r="I22" s="59" t="n"/>
      <c r="J22" s="191" t="n"/>
      <c r="K22" s="61" t="n"/>
      <c r="L22" s="62" t="n"/>
    </row>
    <row r="23" hidden="1" customFormat="1" s="44">
      <c r="A23" s="52" t="n"/>
      <c r="B23" s="63" t="n"/>
      <c r="C23" s="54" t="n"/>
      <c r="D23" s="55" t="n"/>
      <c r="E23" s="55" t="n"/>
      <c r="F23" s="56" t="n"/>
      <c r="G23" s="61" t="n"/>
      <c r="H23" s="58" t="n"/>
      <c r="I23" s="59" t="n"/>
      <c r="J23" s="191" t="n"/>
      <c r="K23" s="61" t="n"/>
      <c r="L23" s="62" t="n"/>
    </row>
    <row r="24" hidden="1" customFormat="1" s="44">
      <c r="A24" s="52" t="n"/>
      <c r="B24" s="63" t="n"/>
      <c r="C24" s="54" t="n"/>
      <c r="D24" s="55" t="n"/>
      <c r="E24" s="53" t="n"/>
      <c r="F24" s="56" t="n"/>
      <c r="G24" s="61" t="n"/>
      <c r="H24" s="58" t="n"/>
      <c r="I24" s="59" t="n"/>
      <c r="J24" s="191" t="n"/>
      <c r="K24" s="61" t="n"/>
      <c r="L24" s="62" t="n"/>
    </row>
    <row r="25" hidden="1" customFormat="1" s="44">
      <c r="A25" s="52" t="n"/>
      <c r="B25" s="63" t="n"/>
      <c r="C25" s="54" t="n"/>
      <c r="D25" s="55" t="n"/>
      <c r="E25" s="53" t="n"/>
      <c r="F25" s="56" t="n"/>
      <c r="G25" s="61" t="n"/>
      <c r="H25" s="58" t="n"/>
      <c r="I25" s="59" t="n"/>
      <c r="J25" s="191" t="n"/>
      <c r="K25" s="61" t="n"/>
      <c r="L25" s="62" t="n"/>
    </row>
    <row r="26" hidden="1" customFormat="1" s="44">
      <c r="A26" s="52" t="n"/>
      <c r="B26" s="53" t="n"/>
      <c r="C26" s="54" t="n"/>
      <c r="D26" s="55" t="n"/>
      <c r="E26" s="53" t="n"/>
      <c r="F26" s="56" t="n"/>
      <c r="G26" s="61" t="n"/>
      <c r="H26" s="58" t="n"/>
      <c r="I26" s="59" t="n"/>
      <c r="J26" s="191" t="n"/>
      <c r="K26" s="61" t="n"/>
      <c r="L26" s="62" t="n"/>
    </row>
    <row r="27" hidden="1" customFormat="1" s="44">
      <c r="A27" s="52" t="n"/>
      <c r="B27" s="53" t="n"/>
      <c r="C27" s="54" t="n"/>
      <c r="D27" s="55" t="n"/>
      <c r="E27" s="53" t="n"/>
      <c r="F27" s="56" t="n"/>
      <c r="G27" s="61" t="n"/>
      <c r="H27" s="58" t="n"/>
      <c r="I27" s="59" t="n"/>
      <c r="J27" s="191" t="n"/>
      <c r="K27" s="61" t="n"/>
      <c r="L27" s="62" t="n"/>
    </row>
    <row r="28" hidden="1" customFormat="1" s="44">
      <c r="A28" s="52" t="n"/>
      <c r="B28" s="53" t="n"/>
      <c r="C28" s="54" t="n"/>
      <c r="D28" s="55" t="n"/>
      <c r="E28" s="53" t="n"/>
      <c r="F28" s="56" t="n"/>
      <c r="G28" s="61" t="n"/>
      <c r="H28" s="58" t="n"/>
      <c r="I28" s="59" t="n"/>
      <c r="J28" s="191" t="n"/>
      <c r="K28" s="61" t="n"/>
      <c r="L28" s="62" t="n"/>
    </row>
    <row r="29" hidden="1" customFormat="1" s="44">
      <c r="A29" s="52" t="n"/>
      <c r="B29" s="63" t="n"/>
      <c r="C29" s="54" t="n"/>
      <c r="D29" s="55" t="n"/>
      <c r="E29" s="55" t="n"/>
      <c r="F29" s="56" t="n"/>
      <c r="G29" s="61" t="n"/>
      <c r="H29" s="58" t="n"/>
      <c r="I29" s="59" t="n"/>
      <c r="J29" s="191" t="n"/>
      <c r="K29" s="61" t="n"/>
      <c r="L29" s="62" t="n"/>
    </row>
    <row r="30" hidden="1" customFormat="1" s="44">
      <c r="A30" s="52" t="n"/>
      <c r="B30" s="53" t="n"/>
      <c r="C30" s="54" t="n"/>
      <c r="D30" s="55" t="n"/>
      <c r="E30" s="55" t="n"/>
      <c r="F30" s="56" t="n"/>
      <c r="G30" s="61" t="n"/>
      <c r="H30" s="58" t="n"/>
      <c r="I30" s="59" t="n"/>
      <c r="J30" s="191" t="n"/>
      <c r="K30" s="61" t="n"/>
      <c r="L30" s="62" t="n"/>
    </row>
    <row r="31" hidden="1" customFormat="1" s="44">
      <c r="A31" s="52" t="n"/>
      <c r="B31" s="53" t="n"/>
      <c r="C31" s="54" t="n"/>
      <c r="D31" s="55" t="n"/>
      <c r="E31" s="55" t="n"/>
      <c r="F31" s="56" t="n"/>
      <c r="G31" s="61" t="n"/>
      <c r="H31" s="58" t="n"/>
      <c r="I31" s="59" t="n"/>
      <c r="J31" s="191" t="n"/>
      <c r="K31" s="61" t="n"/>
      <c r="L31" s="62" t="n"/>
    </row>
    <row r="32" ht="21" customFormat="1" customHeight="1" s="67" thickBot="1">
      <c r="A32" s="166" t="inlineStr">
        <is>
          <t>ИТОГО ЗАРПЛАТА, НАЛОГИ, КОМАНДИРОВОЧНЫЕ</t>
        </is>
      </c>
      <c r="B32" s="195" t="n"/>
      <c r="C32" s="64" t="n"/>
      <c r="D32" s="64" t="n"/>
      <c r="E32" s="64" t="n"/>
      <c r="F32" s="65" t="n"/>
      <c r="G32" s="66">
        <f>SUM(G15:G31)</f>
        <v/>
      </c>
      <c r="H32" s="66">
        <f>SUM(H15:H31)</f>
        <v/>
      </c>
      <c r="I32" s="66" t="n"/>
      <c r="J32" s="66">
        <f>SUM(J15:J31)</f>
        <v/>
      </c>
      <c r="K32" s="66">
        <f>SUM(K15:K31)</f>
        <v/>
      </c>
      <c r="L32" s="66">
        <f>SUM(L15:L31)</f>
        <v/>
      </c>
    </row>
    <row r="33" hidden="1" customFormat="1" s="67">
      <c r="A33" s="75" t="inlineStr">
        <is>
          <t xml:space="preserve">ПРОЧИЕ </t>
        </is>
      </c>
      <c r="B33" s="195" t="n"/>
      <c r="C33" s="69" t="n"/>
      <c r="D33" s="69" t="n"/>
      <c r="E33" s="69" t="n"/>
      <c r="F33" s="69" t="n"/>
      <c r="G33" s="70" t="n"/>
      <c r="H33" s="70" t="n"/>
      <c r="I33" s="70" t="n"/>
      <c r="J33" s="70" t="n"/>
      <c r="K33" s="70" t="n"/>
      <c r="L33" s="71" t="n"/>
    </row>
    <row r="34" hidden="1" customFormat="1" s="67">
      <c r="A34" s="52" t="n"/>
      <c r="B34" s="53" t="n"/>
      <c r="C34" s="54" t="n"/>
      <c r="D34" s="193" t="n"/>
      <c r="E34" s="198" t="n"/>
      <c r="F34" s="198" t="n"/>
      <c r="G34" s="57" t="n"/>
      <c r="H34" s="58" t="n"/>
      <c r="I34" s="59" t="n"/>
      <c r="J34" s="191" t="n"/>
      <c r="K34" s="61" t="n"/>
      <c r="L34" s="62" t="n"/>
    </row>
    <row r="35" hidden="1" customFormat="1" s="67">
      <c r="A35" s="52" t="n"/>
      <c r="B35" s="53" t="n"/>
      <c r="C35" s="54" t="n"/>
      <c r="D35" s="193" t="n"/>
      <c r="E35" s="198" t="n"/>
      <c r="F35" s="198" t="n"/>
      <c r="G35" s="198" t="n"/>
      <c r="H35" s="58" t="n"/>
      <c r="I35" s="59" t="n"/>
      <c r="J35" s="191">
        <f>G35-H35</f>
        <v/>
      </c>
      <c r="K35" s="61">
        <f>J35</f>
        <v/>
      </c>
      <c r="L35" s="62">
        <f>G35-H35-K35</f>
        <v/>
      </c>
    </row>
    <row r="36" hidden="1" customFormat="1" s="67">
      <c r="A36" s="166" t="inlineStr">
        <is>
          <t>ИТОГО ПРОЧИЕ</t>
        </is>
      </c>
      <c r="B36" s="195" t="n"/>
      <c r="C36" s="64" t="n"/>
      <c r="D36" s="64" t="n"/>
      <c r="E36" s="64" t="n"/>
      <c r="F36" s="65" t="n"/>
      <c r="G36" s="66">
        <f>SUM(G34:G35)</f>
        <v/>
      </c>
      <c r="H36" s="66">
        <f>SUM(H34:H35)</f>
        <v/>
      </c>
      <c r="I36" s="66" t="n"/>
      <c r="J36" s="66">
        <f>SUM(J34:J35)</f>
        <v/>
      </c>
      <c r="K36" s="66">
        <f>SUM(K34:K35)</f>
        <v/>
      </c>
      <c r="L36" s="66">
        <f>SUM(L34:L35)</f>
        <v/>
      </c>
    </row>
    <row r="37" hidden="1" customFormat="1" s="44">
      <c r="A37" s="103" t="inlineStr">
        <is>
          <t xml:space="preserve">АРЕНДА </t>
        </is>
      </c>
      <c r="B37" s="195" t="n"/>
      <c r="C37" s="74" t="n"/>
      <c r="D37" s="74" t="n"/>
      <c r="E37" s="74" t="n"/>
      <c r="F37" s="75" t="n"/>
      <c r="G37" s="76" t="n"/>
      <c r="H37" s="76" t="n"/>
      <c r="I37" s="76" t="n"/>
      <c r="J37" s="76" t="n"/>
      <c r="K37" s="76" t="n"/>
      <c r="L37" s="77" t="n"/>
    </row>
    <row r="38" hidden="1" customFormat="1" s="44">
      <c r="A38" s="52" t="n"/>
      <c r="B38" s="53" t="n"/>
      <c r="C38" s="54" t="n"/>
      <c r="D38" s="193" t="n"/>
      <c r="E38" s="217" t="n"/>
      <c r="F38" s="196" t="n"/>
      <c r="G38" s="80" t="n"/>
      <c r="H38" s="55" t="n"/>
      <c r="I38" s="59" t="n"/>
      <c r="J38" s="191" t="n"/>
      <c r="K38" s="61" t="n"/>
      <c r="L38" s="62" t="n"/>
    </row>
    <row r="39" hidden="1" customFormat="1" s="44">
      <c r="A39" s="180" t="inlineStr">
        <is>
          <t>ИТОГО АРЕНДА</t>
        </is>
      </c>
      <c r="B39" s="200" t="n"/>
      <c r="C39" s="81" t="n"/>
      <c r="D39" s="81" t="n"/>
      <c r="E39" s="81" t="n"/>
      <c r="F39" s="82" t="n"/>
      <c r="G39" s="83">
        <f>SUM(G38:G38)</f>
        <v/>
      </c>
      <c r="H39" s="83">
        <f>SUM(H38:H38)</f>
        <v/>
      </c>
      <c r="I39" s="83" t="n"/>
      <c r="J39" s="83">
        <f>SUM(J38:J38)</f>
        <v/>
      </c>
      <c r="K39" s="83">
        <f>SUM(K38:K38)</f>
        <v/>
      </c>
      <c r="L39" s="83">
        <f>SUM(L38:L38)</f>
        <v/>
      </c>
    </row>
    <row r="40" hidden="1" ht="21" customHeight="1" thickBot="1"/>
    <row r="41" ht="21" customFormat="1" customHeight="1" s="44" thickBot="1">
      <c r="A41" s="47" t="inlineStr">
        <is>
          <t>ДЕПАРТАМЕНТ ЗАКУПОК</t>
        </is>
      </c>
      <c r="B41" s="188" t="n"/>
      <c r="C41" s="46" t="n"/>
      <c r="D41" s="46" t="n"/>
      <c r="E41" s="46" t="n"/>
      <c r="F41" s="47" t="n"/>
      <c r="G41" s="46" t="n"/>
      <c r="H41" s="46" t="n"/>
      <c r="I41" s="46" t="n"/>
      <c r="J41" s="46" t="n"/>
      <c r="K41" s="46" t="n"/>
      <c r="L41" s="48" t="n"/>
    </row>
    <row r="42" customFormat="1" s="44">
      <c r="A42" s="103" t="inlineStr">
        <is>
          <t>ОПЛАТА ПОСТАВЩИКАМ</t>
        </is>
      </c>
      <c r="B42" s="195" t="n"/>
      <c r="C42" s="49" t="n"/>
      <c r="D42" s="87" t="n"/>
      <c r="E42" s="49" t="n"/>
      <c r="F42" s="69" t="n"/>
      <c r="G42" s="70" t="n"/>
      <c r="H42" s="70" t="n"/>
      <c r="I42" s="70" t="n"/>
      <c r="J42" s="70" t="n"/>
      <c r="K42" s="70" t="n"/>
      <c r="L42" s="71" t="n"/>
    </row>
    <row r="43" ht="61.2" customFormat="1" customHeight="1" s="44">
      <c r="A43" s="52" t="inlineStr">
        <is>
          <t>ООО "СБЕРБАНК ФАКТОРИНГ"</t>
        </is>
      </c>
      <c r="B43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43" s="52" t="inlineStr">
        <is>
          <t>Чернышова Светлана Эдуардовна</t>
        </is>
      </c>
      <c r="D43" s="193" t="n"/>
      <c r="E43" s="194" t="inlineStr">
        <is>
          <t>Договор 643/00186217-62280 от 15.12.2015</t>
        </is>
      </c>
      <c r="F43" s="197" t="n"/>
      <c r="G43" s="57" t="n">
        <v>710833.2</v>
      </c>
      <c r="H43" s="59" t="n"/>
      <c r="I43" s="148" t="n">
        <v>45016</v>
      </c>
      <c r="J43" s="192" t="n">
        <v>710833.2</v>
      </c>
      <c r="K43" s="192" t="n">
        <v>710833.2</v>
      </c>
      <c r="L43" s="62" t="n">
        <v>0</v>
      </c>
    </row>
    <row r="44" customFormat="1" s="44">
      <c r="A44" s="52" t="inlineStr">
        <is>
          <t>Антикор Полимер</t>
        </is>
      </c>
      <c r="B44" s="53" t="inlineStr">
        <is>
          <t>Оплата за металлопрокат</t>
        </is>
      </c>
      <c r="C44" s="52" t="inlineStr">
        <is>
          <t>Чернышова Светлана Эдуардовна</t>
        </is>
      </c>
      <c r="D44" s="193" t="n"/>
      <c r="E44" s="194" t="inlineStr">
        <is>
          <t>041</t>
        </is>
      </c>
      <c r="F44" s="197" t="n"/>
      <c r="G44" s="57" t="n">
        <v>1073244</v>
      </c>
      <c r="H44" s="59" t="n"/>
      <c r="I44" s="148" t="n">
        <v>45016</v>
      </c>
      <c r="J44" s="192" t="n">
        <v>1073244</v>
      </c>
      <c r="K44" s="192" t="n">
        <v>1073244</v>
      </c>
      <c r="L44" s="62" t="n">
        <v>0</v>
      </c>
    </row>
    <row r="45" customFormat="1" s="44">
      <c r="A45" s="52" t="inlineStr">
        <is>
          <t>Антикор Полимер</t>
        </is>
      </c>
      <c r="B45" s="53" t="inlineStr">
        <is>
          <t>Оплата за металлопрокат</t>
        </is>
      </c>
      <c r="C45" s="52" t="inlineStr">
        <is>
          <t>Чернышова Светлана Эдуардовна</t>
        </is>
      </c>
      <c r="D45" s="193" t="n"/>
      <c r="E45" s="194" t="inlineStr">
        <is>
          <t>190-07-УИ</t>
        </is>
      </c>
      <c r="F45" s="197" t="n"/>
      <c r="G45" s="57" t="n">
        <v>325029.96</v>
      </c>
      <c r="H45" s="59" t="n"/>
      <c r="I45" s="148" t="n">
        <v>45016</v>
      </c>
      <c r="J45" s="192" t="n">
        <v>325029.96</v>
      </c>
      <c r="K45" s="192" t="n">
        <v>325029.96</v>
      </c>
      <c r="L45" s="62" t="n">
        <v>0</v>
      </c>
    </row>
    <row r="46" customFormat="1" s="44">
      <c r="A46" s="52" t="inlineStr">
        <is>
          <t>Ашинский метзавод</t>
        </is>
      </c>
      <c r="B46" s="53" t="inlineStr">
        <is>
          <t>Оплата за металлопрокат</t>
        </is>
      </c>
      <c r="C46" s="52" t="inlineStr">
        <is>
          <t>Чернышова Светлана Эдуардовна</t>
        </is>
      </c>
      <c r="D46" s="193" t="n"/>
      <c r="E46" s="194" t="inlineStr">
        <is>
          <t>3125/2017</t>
        </is>
      </c>
      <c r="F46" s="197" t="n"/>
      <c r="G46" s="57" t="n">
        <v>12754407.27</v>
      </c>
      <c r="H46" s="59" t="n"/>
      <c r="I46" s="148" t="n">
        <v>45016</v>
      </c>
      <c r="J46" s="192" t="n">
        <v>12754407.27</v>
      </c>
      <c r="K46" s="192" t="n">
        <v>12754407.27</v>
      </c>
      <c r="L46" s="62" t="n">
        <v>0</v>
      </c>
    </row>
    <row r="47" customFormat="1" s="44">
      <c r="A47" s="52" t="inlineStr">
        <is>
          <t>ВМЗ АО</t>
        </is>
      </c>
      <c r="B47" s="53" t="inlineStr">
        <is>
          <t>Оплата за металлопрокат</t>
        </is>
      </c>
      <c r="C47" s="52" t="inlineStr">
        <is>
          <t>Чернышова Светлана Эдуардовна</t>
        </is>
      </c>
      <c r="D47" s="193" t="n"/>
      <c r="E47" s="194" t="inlineStr">
        <is>
          <t>7851117</t>
        </is>
      </c>
      <c r="F47" s="197" t="n"/>
      <c r="G47" s="57" t="n">
        <v>29212983.21</v>
      </c>
      <c r="H47" s="59" t="n"/>
      <c r="I47" s="148" t="n">
        <v>45016</v>
      </c>
      <c r="J47" s="192" t="n">
        <v>29212983.21</v>
      </c>
      <c r="K47" s="192" t="n">
        <v>29212983.21</v>
      </c>
      <c r="L47" s="62" t="n">
        <v>0</v>
      </c>
    </row>
    <row r="48" customFormat="1" s="44">
      <c r="A48" s="52" t="inlineStr">
        <is>
          <t>КМК "ТЭМПО"</t>
        </is>
      </c>
      <c r="B48" s="53" t="inlineStr">
        <is>
          <t>Оплата за металлопрокат</t>
        </is>
      </c>
      <c r="C48" s="52" t="inlineStr">
        <is>
          <t>Чернышова Светлана Эдуардовна</t>
        </is>
      </c>
      <c r="D48" s="193" t="n"/>
      <c r="E48" s="194" t="inlineStr">
        <is>
          <t>О11/17041</t>
        </is>
      </c>
      <c r="F48" s="197" t="n"/>
      <c r="G48" s="57" t="n">
        <v>112530800.8</v>
      </c>
      <c r="H48" s="59" t="n"/>
      <c r="I48" s="148" t="n">
        <v>45016</v>
      </c>
      <c r="J48" s="192" t="n">
        <v>112530800.8</v>
      </c>
      <c r="K48" s="192" t="n">
        <v>112530800.8</v>
      </c>
      <c r="L48" s="62" t="n">
        <v>0</v>
      </c>
    </row>
    <row r="49" customFormat="1" s="44">
      <c r="A49" s="52" t="inlineStr">
        <is>
          <t>МЕТАЛЛ СЕРВИС ООО</t>
        </is>
      </c>
      <c r="B49" s="53" t="inlineStr">
        <is>
          <t>Оплата за металлопрокат</t>
        </is>
      </c>
      <c r="C49" s="52" t="inlineStr">
        <is>
          <t>Чернышова Светлана Эдуардовна</t>
        </is>
      </c>
      <c r="D49" s="193" t="n"/>
      <c r="E49" s="194" t="inlineStr">
        <is>
          <t>22/06/2021-100</t>
        </is>
      </c>
      <c r="F49" s="197" t="n"/>
      <c r="G49" s="57" t="n">
        <v>6288488.5</v>
      </c>
      <c r="H49" s="59" t="n"/>
      <c r="I49" s="148" t="n">
        <v>45016</v>
      </c>
      <c r="J49" s="192" t="n">
        <v>6288488.5</v>
      </c>
      <c r="K49" s="192" t="n">
        <v>6288488.5</v>
      </c>
      <c r="L49" s="62" t="n">
        <v>0</v>
      </c>
    </row>
    <row r="50" customFormat="1" s="44">
      <c r="A50" s="52" t="inlineStr">
        <is>
          <t>МеталлСтильКомпани</t>
        </is>
      </c>
      <c r="B50" s="53" t="inlineStr">
        <is>
          <t>Оплата за металлопрокат</t>
        </is>
      </c>
      <c r="C50" s="52" t="inlineStr">
        <is>
          <t>Чернышова Светлана Эдуардовна</t>
        </is>
      </c>
      <c r="D50" s="193" t="n"/>
      <c r="E50" s="194" t="n">
        <v>44256</v>
      </c>
      <c r="F50" s="197" t="n"/>
      <c r="G50" s="57" t="n">
        <v>1119437.2</v>
      </c>
      <c r="H50" s="59" t="n"/>
      <c r="I50" s="148" t="n">
        <v>45016</v>
      </c>
      <c r="J50" s="192" t="n">
        <v>1119437.2</v>
      </c>
      <c r="K50" s="192" t="n">
        <v>1119437.2</v>
      </c>
      <c r="L50" s="62" t="n">
        <v>0</v>
      </c>
    </row>
    <row r="51" customFormat="1" s="44">
      <c r="A51" s="52" t="inlineStr">
        <is>
          <t>НЛМК-Калуга</t>
        </is>
      </c>
      <c r="B51" s="53" t="inlineStr">
        <is>
          <t>Оплата за металлопрокат</t>
        </is>
      </c>
      <c r="C51" s="52" t="inlineStr">
        <is>
          <t>Чернышова Светлана Эдуардовна</t>
        </is>
      </c>
      <c r="D51" s="193" t="n"/>
      <c r="E51" s="194" t="inlineStr">
        <is>
          <t>14.106761.221</t>
        </is>
      </c>
      <c r="F51" s="197" t="n"/>
      <c r="G51" s="57" t="n">
        <v>5000000</v>
      </c>
      <c r="H51" s="59" t="n"/>
      <c r="I51" s="148" t="n">
        <v>45016</v>
      </c>
      <c r="J51" s="192" t="n">
        <v>5000000</v>
      </c>
      <c r="K51" s="192" t="n">
        <v>5000000</v>
      </c>
      <c r="L51" s="62" t="n">
        <v>0</v>
      </c>
    </row>
    <row r="52" customFormat="1" s="44">
      <c r="A52" s="52" t="inlineStr">
        <is>
          <t>НЛМК-Урал (Бывший НСММЗ)</t>
        </is>
      </c>
      <c r="B52" s="53" t="inlineStr">
        <is>
          <t>Оплата за металлопрокат</t>
        </is>
      </c>
      <c r="C52" s="52" t="inlineStr">
        <is>
          <t>Чернышова Светлана Эдуардовна</t>
        </is>
      </c>
      <c r="D52" s="193" t="n"/>
      <c r="E52" s="194" t="inlineStr">
        <is>
          <t>14.106761.221</t>
        </is>
      </c>
      <c r="F52" s="197" t="n"/>
      <c r="G52" s="57" t="n">
        <v>50887756.12</v>
      </c>
      <c r="H52" s="59" t="n"/>
      <c r="I52" s="148" t="n">
        <v>45016</v>
      </c>
      <c r="J52" s="192" t="n">
        <v>50887756.12</v>
      </c>
      <c r="K52" s="192" t="n">
        <v>50887756.12</v>
      </c>
      <c r="L52" s="62" t="n">
        <v>0</v>
      </c>
    </row>
    <row r="53" customFormat="1" s="44">
      <c r="A53" s="52" t="inlineStr">
        <is>
          <t>СОЮЗМЕТАЛЛСЕРВИС ООО</t>
        </is>
      </c>
      <c r="B53" s="53" t="inlineStr">
        <is>
          <t>Оплата за металлопрокат</t>
        </is>
      </c>
      <c r="C53" s="52" t="inlineStr">
        <is>
          <t>Чернышова Светлана Эдуардовна</t>
        </is>
      </c>
      <c r="D53" s="193" t="n"/>
      <c r="E53" s="194" t="inlineStr">
        <is>
          <t>2М</t>
        </is>
      </c>
      <c r="F53" s="197" t="n"/>
      <c r="G53" s="57" t="n">
        <v>32981087.8</v>
      </c>
      <c r="H53" s="59" t="n"/>
      <c r="I53" s="148" t="n">
        <v>45016</v>
      </c>
      <c r="J53" s="192" t="n">
        <v>32981087.8</v>
      </c>
      <c r="K53" s="192" t="n">
        <v>32981087.8</v>
      </c>
      <c r="L53" s="62" t="n">
        <v>0</v>
      </c>
    </row>
    <row r="54" customFormat="1" s="44">
      <c r="A54" s="52" t="inlineStr">
        <is>
          <t>Стальные Решения</t>
        </is>
      </c>
      <c r="B54" s="53" t="inlineStr">
        <is>
          <t>Оплата за металлопрокат</t>
        </is>
      </c>
      <c r="C54" s="52" t="inlineStr">
        <is>
          <t>Чернышова Светлана Эдуардовна</t>
        </is>
      </c>
      <c r="D54" s="193" t="n"/>
      <c r="E54" s="194" t="inlineStr">
        <is>
          <t>03-000302/1406</t>
        </is>
      </c>
      <c r="F54" s="197" t="n"/>
      <c r="G54" s="57" t="n">
        <v>1325560</v>
      </c>
      <c r="H54" s="59" t="n"/>
      <c r="I54" s="148" t="n">
        <v>45016</v>
      </c>
      <c r="J54" s="192" t="n">
        <v>1325560</v>
      </c>
      <c r="K54" s="192" t="n">
        <v>1325560</v>
      </c>
      <c r="L54" s="62" t="n">
        <v>0</v>
      </c>
    </row>
    <row r="55" customFormat="1" s="44">
      <c r="A55" s="52" t="inlineStr">
        <is>
          <t>Уральский металлопромышленный центр</t>
        </is>
      </c>
      <c r="B55" s="53" t="inlineStr">
        <is>
          <t>Оплата за металлопрокат</t>
        </is>
      </c>
      <c r="C55" s="52" t="inlineStr">
        <is>
          <t>Чернышова Светлана Эдуардовна</t>
        </is>
      </c>
      <c r="D55" s="193" t="n"/>
      <c r="E55" s="194" t="inlineStr">
        <is>
          <t>360Е-22</t>
        </is>
      </c>
      <c r="F55" s="197" t="n"/>
      <c r="G55" s="57" t="n">
        <v>16538549.66</v>
      </c>
      <c r="H55" s="59" t="n"/>
      <c r="I55" s="148" t="n">
        <v>45016</v>
      </c>
      <c r="J55" s="192" t="n">
        <v>16538549.66</v>
      </c>
      <c r="K55" s="192" t="n">
        <v>16538549.66</v>
      </c>
      <c r="L55" s="62" t="n">
        <v>0</v>
      </c>
    </row>
    <row r="56" customFormat="1" s="44">
      <c r="A56" s="52" t="inlineStr">
        <is>
          <t>Филиал АО "ВМЗ" г.Альметьевск</t>
        </is>
      </c>
      <c r="B56" s="53" t="inlineStr">
        <is>
          <t>Оплата за металлопрокат</t>
        </is>
      </c>
      <c r="C56" s="52" t="inlineStr">
        <is>
          <t>Чернышова Светлана Эдуардовна</t>
        </is>
      </c>
      <c r="D56" s="193" t="n"/>
      <c r="E56" s="194" t="inlineStr">
        <is>
          <t>861639</t>
        </is>
      </c>
      <c r="F56" s="197" t="n"/>
      <c r="G56" s="57" t="n">
        <v>9928050.279999999</v>
      </c>
      <c r="H56" s="59" t="n"/>
      <c r="I56" s="148" t="n">
        <v>45016</v>
      </c>
      <c r="J56" s="192" t="n">
        <v>9928050.279999999</v>
      </c>
      <c r="K56" s="192" t="n">
        <v>9928050.279999999</v>
      </c>
      <c r="L56" s="62" t="n">
        <v>0</v>
      </c>
    </row>
    <row r="57" customFormat="1" s="44">
      <c r="A57" s="52" t="inlineStr">
        <is>
          <t>Металлсервис-Москва</t>
        </is>
      </c>
      <c r="B57" s="53" t="inlineStr">
        <is>
          <t>Оплата за металлопрокат</t>
        </is>
      </c>
      <c r="C57" s="52" t="inlineStr">
        <is>
          <t>Чернышова Светлана Эдуардовна</t>
        </is>
      </c>
      <c r="D57" s="193" t="n"/>
      <c r="E57" s="194" t="inlineStr">
        <is>
          <t>16Р-115 от 19.01.16</t>
        </is>
      </c>
      <c r="F57" s="197" t="n"/>
      <c r="G57" s="57" t="n">
        <v>2500000</v>
      </c>
      <c r="H57" s="59" t="n"/>
      <c r="I57" s="148" t="n">
        <v>45016</v>
      </c>
      <c r="J57" s="192" t="n">
        <v>2500000</v>
      </c>
      <c r="K57" s="192" t="n">
        <v>2500000</v>
      </c>
      <c r="L57" s="62" t="n">
        <v>0</v>
      </c>
    </row>
    <row r="58" customFormat="1" s="44">
      <c r="A58" s="52" t="inlineStr">
        <is>
          <t>ИНТЕРМЕТГРУПП ООО</t>
        </is>
      </c>
      <c r="B58" s="53" t="inlineStr">
        <is>
          <t>Оплата за металлопрокат</t>
        </is>
      </c>
      <c r="C58" s="52" t="inlineStr">
        <is>
          <t>Чернышова Светлана Эдуардовна</t>
        </is>
      </c>
      <c r="D58" s="193" t="n"/>
      <c r="E58" s="194" t="inlineStr">
        <is>
          <t>15Т/2020 от 24.01.20</t>
        </is>
      </c>
      <c r="F58" s="197" t="n"/>
      <c r="G58" s="57" t="n">
        <v>1195604</v>
      </c>
      <c r="H58" s="59" t="n"/>
      <c r="I58" s="148" t="n">
        <v>45016</v>
      </c>
      <c r="J58" s="192" t="n">
        <v>1195604</v>
      </c>
      <c r="K58" s="192" t="n">
        <v>1195604</v>
      </c>
      <c r="L58" s="62" t="n">
        <v>0</v>
      </c>
    </row>
    <row r="59" customFormat="1" s="44">
      <c r="A59" s="52" t="inlineStr">
        <is>
          <t>ИНТЕРМЕТГРУПП ООО</t>
        </is>
      </c>
      <c r="B59" s="53" t="inlineStr">
        <is>
          <t>Оплата за металлопрокат</t>
        </is>
      </c>
      <c r="C59" s="52" t="inlineStr">
        <is>
          <t>Чернышова Светлана Эдуардовна</t>
        </is>
      </c>
      <c r="D59" s="193" t="n"/>
      <c r="E59" s="194" t="inlineStr">
        <is>
          <t>15Т/2020 от 24.01.20</t>
        </is>
      </c>
      <c r="F59" s="197" t="n"/>
      <c r="G59" s="57" t="n">
        <v>3000000</v>
      </c>
      <c r="H59" s="59" t="n"/>
      <c r="I59" s="148" t="n">
        <v>45016</v>
      </c>
      <c r="J59" s="192" t="n">
        <v>3000000</v>
      </c>
      <c r="K59" s="192" t="n">
        <v>3000000</v>
      </c>
      <c r="L59" s="62" t="n">
        <v>0</v>
      </c>
    </row>
    <row r="60" ht="40.8" customFormat="1" customHeight="1" s="44">
      <c r="A60" s="52" t="inlineStr">
        <is>
          <t>ТФД "Брок-Инвест-Сервис и К (КПП 502701001)</t>
        </is>
      </c>
      <c r="B60" s="53" t="inlineStr">
        <is>
          <t>Оплата за металлопрокат</t>
        </is>
      </c>
      <c r="C60" s="52" t="inlineStr">
        <is>
          <t>Чернышова Светлана Эдуардовна</t>
        </is>
      </c>
      <c r="D60" s="193" t="n"/>
      <c r="E60" s="194" t="inlineStr">
        <is>
          <t>15Р-1430/СПб от 09.04.2015г.</t>
        </is>
      </c>
      <c r="F60" s="197" t="n"/>
      <c r="G60" s="57" t="n">
        <v>334330</v>
      </c>
      <c r="H60" s="59" t="n"/>
      <c r="I60" s="148" t="n">
        <v>45016</v>
      </c>
      <c r="J60" s="192" t="n">
        <v>334330</v>
      </c>
      <c r="K60" s="192" t="n">
        <v>334330</v>
      </c>
      <c r="L60" s="62" t="n">
        <v>0</v>
      </c>
    </row>
    <row r="61" ht="34.8" customFormat="1" customHeight="1" s="44">
      <c r="A61" s="52" t="inlineStr">
        <is>
          <t>Мечел-Сервис КПП 771401001</t>
        </is>
      </c>
      <c r="B61" s="53" t="inlineStr">
        <is>
          <t>Оплата за металлопрокат</t>
        </is>
      </c>
      <c r="C61" s="52" t="inlineStr">
        <is>
          <t>Чернышова Светлана Эдуардовна</t>
        </is>
      </c>
      <c r="D61" s="193" t="n"/>
      <c r="E61" s="194" t="inlineStr">
        <is>
          <t>330014010053 от 26.02.2014г.</t>
        </is>
      </c>
      <c r="F61" s="197" t="n"/>
      <c r="G61" s="57" t="n">
        <v>81697.00999999999</v>
      </c>
      <c r="H61" s="59" t="n"/>
      <c r="I61" s="148" t="n">
        <v>45016</v>
      </c>
      <c r="J61" s="192" t="n">
        <v>81697.00999999999</v>
      </c>
      <c r="K61" s="192" t="n">
        <v>81697.00999999999</v>
      </c>
      <c r="L61" s="62" t="n">
        <v>0</v>
      </c>
    </row>
    <row r="62" ht="34.8" customFormat="1" customHeight="1" s="44">
      <c r="A62" s="52" t="inlineStr">
        <is>
          <t>А ГРУПП</t>
        </is>
      </c>
      <c r="B62" s="53" t="inlineStr">
        <is>
          <t>Оплата за металлопрокат</t>
        </is>
      </c>
      <c r="C62" s="52" t="inlineStr">
        <is>
          <t>Чернышова Светлана Эдуардовна</t>
        </is>
      </c>
      <c r="D62" s="193" t="n"/>
      <c r="E62" s="194" t="inlineStr">
        <is>
          <t>2/20/82/76 от 03.03.2014г.</t>
        </is>
      </c>
      <c r="F62" s="197" t="n"/>
      <c r="G62" s="57" t="n">
        <v>342240</v>
      </c>
      <c r="H62" s="59" t="n"/>
      <c r="I62" s="148" t="n">
        <v>45016</v>
      </c>
      <c r="J62" s="192" t="n">
        <v>342240</v>
      </c>
      <c r="K62" s="192" t="n">
        <v>342240</v>
      </c>
      <c r="L62" s="62" t="n">
        <v>0</v>
      </c>
    </row>
    <row r="63" ht="34.8" customFormat="1" customHeight="1" s="44">
      <c r="A63" s="52" t="inlineStr">
        <is>
          <t>Металлсервис-Москва</t>
        </is>
      </c>
      <c r="B63" s="53" t="inlineStr">
        <is>
          <t>Оплата за металлопрокат</t>
        </is>
      </c>
      <c r="C63" s="52" t="inlineStr">
        <is>
          <t>Чернышова Светлана Эдуардовна</t>
        </is>
      </c>
      <c r="D63" s="193" t="n"/>
      <c r="E63" s="194" t="inlineStr">
        <is>
          <t>15Р-1430/СПб от 09.04.2015г.</t>
        </is>
      </c>
      <c r="F63" s="197" t="n"/>
      <c r="G63" s="57" t="n">
        <v>500000</v>
      </c>
      <c r="H63" s="59" t="n"/>
      <c r="I63" s="148" t="n">
        <v>45016</v>
      </c>
      <c r="J63" s="192" t="n">
        <v>500000</v>
      </c>
      <c r="K63" s="192" t="n">
        <v>500000</v>
      </c>
      <c r="L63" s="62" t="n">
        <v>0</v>
      </c>
    </row>
    <row r="64" ht="34.8" customFormat="1" customHeight="1" s="44">
      <c r="A64" s="52" t="inlineStr">
        <is>
          <t>Мечел-Сервис КПП 771401001</t>
        </is>
      </c>
      <c r="B64" s="53" t="inlineStr">
        <is>
          <t>Оплата за металлопрокат</t>
        </is>
      </c>
      <c r="C64" s="52" t="inlineStr">
        <is>
          <t>Чернышова Светлана Эдуардовна</t>
        </is>
      </c>
      <c r="D64" s="193" t="n"/>
      <c r="E64" s="194" t="inlineStr">
        <is>
          <t>330014010053 от 26.02.2014г.</t>
        </is>
      </c>
      <c r="F64" s="197" t="n"/>
      <c r="G64" s="57" t="n">
        <v>800000</v>
      </c>
      <c r="H64" s="59" t="n"/>
      <c r="I64" s="148" t="n">
        <v>45016</v>
      </c>
      <c r="J64" s="192" t="n">
        <v>800000</v>
      </c>
      <c r="K64" s="192" t="n">
        <v>800000</v>
      </c>
      <c r="L64" s="62" t="n">
        <v>0</v>
      </c>
    </row>
    <row r="65" customFormat="1" s="44">
      <c r="A65" s="52" t="inlineStr">
        <is>
          <t>Металлсервис-Москва</t>
        </is>
      </c>
      <c r="B65" s="53" t="inlineStr">
        <is>
          <t>Оплата за металлопрокат</t>
        </is>
      </c>
      <c r="C65" s="52" t="inlineStr">
        <is>
          <t>Чернышова Светлана Эдуардовна</t>
        </is>
      </c>
      <c r="D65" s="193" t="n"/>
      <c r="E65" s="194" t="inlineStr">
        <is>
          <t>16Р-115 от 19.01.16</t>
        </is>
      </c>
      <c r="F65" s="197" t="n"/>
      <c r="G65" s="57" t="n">
        <v>279328.2</v>
      </c>
      <c r="H65" s="59" t="n"/>
      <c r="I65" s="148" t="n">
        <v>45016</v>
      </c>
      <c r="J65" s="192" t="n">
        <v>279328.2</v>
      </c>
      <c r="K65" s="192" t="n">
        <v>279328.2</v>
      </c>
      <c r="L65" s="62" t="n">
        <v>0</v>
      </c>
    </row>
    <row r="66" ht="61.2" customFormat="1" customHeight="1" s="44">
      <c r="A66" s="52" t="inlineStr">
        <is>
          <t>ООО "СБЕРБАНК ФАКТОРИНГ"</t>
        </is>
      </c>
      <c r="B66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66" s="52" t="inlineStr">
        <is>
          <t>Чернышова Светлана Эдуардовна</t>
        </is>
      </c>
      <c r="D66" s="193" t="n"/>
      <c r="E66" s="194" t="inlineStr">
        <is>
          <t>Договор 643/00186217-62280 от 15.12.2015</t>
        </is>
      </c>
      <c r="F66" s="197" t="n"/>
      <c r="G66" s="57" t="n">
        <v>220636.34</v>
      </c>
      <c r="H66" s="59" t="n"/>
      <c r="I66" s="59" t="n">
        <v>45019</v>
      </c>
      <c r="J66" s="191" t="n">
        <v>220636.34</v>
      </c>
      <c r="K66" s="191" t="n"/>
      <c r="L66" s="62" t="n">
        <v>220636.34</v>
      </c>
    </row>
    <row r="67" ht="61.2" customFormat="1" customHeight="1" s="44">
      <c r="A67" s="52" t="inlineStr">
        <is>
          <t>ООО "СБЕРБАНК ФАКТОРИНГ"</t>
        </is>
      </c>
      <c r="B67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67" s="52" t="inlineStr">
        <is>
          <t>Чернышова Светлана Эдуардовна</t>
        </is>
      </c>
      <c r="D67" s="193" t="n"/>
      <c r="E67" s="194" t="inlineStr">
        <is>
          <t>Договор 643/00186217-62280 от 15.12.2015</t>
        </is>
      </c>
      <c r="F67" s="197" t="n"/>
      <c r="G67" s="57" t="n">
        <v>613879.2</v>
      </c>
      <c r="H67" s="59" t="n"/>
      <c r="I67" s="59" t="n">
        <v>45019</v>
      </c>
      <c r="J67" s="191" t="n">
        <v>613879.2</v>
      </c>
      <c r="K67" s="191" t="n"/>
      <c r="L67" s="62" t="n">
        <v>613879.2</v>
      </c>
    </row>
    <row r="68" ht="61.2" customFormat="1" customHeight="1" s="44">
      <c r="A68" s="52" t="inlineStr">
        <is>
          <t>ООО "СБЕРБАНК ФАКТОРИНГ"</t>
        </is>
      </c>
      <c r="B68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68" s="52" t="inlineStr">
        <is>
          <t>Чернышова Светлана Эдуардовна</t>
        </is>
      </c>
      <c r="D68" s="193" t="n"/>
      <c r="E68" s="194" t="inlineStr">
        <is>
          <t>Договор 643/00186217-62280 от 15.12.2015</t>
        </is>
      </c>
      <c r="F68" s="197" t="n"/>
      <c r="G68" s="57" t="n">
        <v>232681.44</v>
      </c>
      <c r="H68" s="59" t="n"/>
      <c r="I68" s="59" t="n">
        <v>45019</v>
      </c>
      <c r="J68" s="191" t="n">
        <v>232681.44</v>
      </c>
      <c r="K68" s="191" t="n"/>
      <c r="L68" s="62" t="n">
        <v>232681.44</v>
      </c>
    </row>
    <row r="69" ht="61.2" customFormat="1" customHeight="1" s="44">
      <c r="A69" s="52" t="inlineStr">
        <is>
          <t>ООО "СБЕРБАНК ФАКТОРИНГ"</t>
        </is>
      </c>
      <c r="B69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69" s="52" t="inlineStr">
        <is>
          <t>Чернышова Светлана Эдуардовна</t>
        </is>
      </c>
      <c r="D69" s="193" t="n"/>
      <c r="E69" s="194" t="inlineStr">
        <is>
          <t>Договор 643/00186217-62280 от 15.12.2015</t>
        </is>
      </c>
      <c r="F69" s="197" t="n"/>
      <c r="G69" s="57" t="n">
        <v>5009046.68</v>
      </c>
      <c r="H69" s="59" t="n"/>
      <c r="I69" s="59" t="n">
        <v>45019</v>
      </c>
      <c r="J69" s="191" t="n">
        <v>5009046.68</v>
      </c>
      <c r="K69" s="191" t="n"/>
      <c r="L69" s="62" t="n">
        <v>5009046.68</v>
      </c>
    </row>
    <row r="70" ht="61.2" customFormat="1" customHeight="1" s="44">
      <c r="A70" s="52" t="inlineStr">
        <is>
          <t>ООО "СБЕРБАНК ФАКТОРИНГ"</t>
        </is>
      </c>
      <c r="B70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70" s="52" t="inlineStr">
        <is>
          <t>Чернышова Светлана Эдуардовна</t>
        </is>
      </c>
      <c r="D70" s="193" t="n"/>
      <c r="E70" s="194" t="inlineStr">
        <is>
          <t>Договор 643/00186217-62280 от 15.12.2015</t>
        </is>
      </c>
      <c r="F70" s="197" t="n"/>
      <c r="G70" s="57" t="n">
        <v>2735354.27</v>
      </c>
      <c r="H70" s="59" t="n"/>
      <c r="I70" s="59" t="n">
        <v>45019</v>
      </c>
      <c r="J70" s="191" t="n">
        <v>2735354.27</v>
      </c>
      <c r="K70" s="191" t="n"/>
      <c r="L70" s="62" t="n">
        <v>2735354.27</v>
      </c>
    </row>
    <row r="71" customFormat="1" s="44">
      <c r="A71" s="52" t="inlineStr">
        <is>
          <t>А ГРУПП 771701001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193" t="n"/>
      <c r="E71" s="194" t="inlineStr">
        <is>
          <t>1/32/223/9730</t>
        </is>
      </c>
      <c r="F71" s="197" t="n"/>
      <c r="G71" s="57" t="n">
        <v>8115811.469999999</v>
      </c>
      <c r="H71" s="59" t="n"/>
      <c r="I71" s="59" t="n">
        <v>45019</v>
      </c>
      <c r="J71" s="191" t="n">
        <v>8115811.469999999</v>
      </c>
      <c r="K71" s="191" t="n"/>
      <c r="L71" s="62" t="n">
        <v>8115811.469999999</v>
      </c>
    </row>
    <row r="72" customFormat="1" s="44">
      <c r="A72" s="52" t="inlineStr">
        <is>
          <t>Антикор Полимер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193" t="n"/>
      <c r="E72" s="194" t="inlineStr">
        <is>
          <t>041</t>
        </is>
      </c>
      <c r="F72" s="197" t="n"/>
      <c r="G72" s="57" t="n">
        <v>141698.98</v>
      </c>
      <c r="H72" s="59" t="n"/>
      <c r="I72" s="59" t="n">
        <v>45019</v>
      </c>
      <c r="J72" s="191" t="n">
        <v>141698.98</v>
      </c>
      <c r="K72" s="191" t="n"/>
      <c r="L72" s="62" t="n">
        <v>141698.98</v>
      </c>
    </row>
    <row r="73" customFormat="1" s="44">
      <c r="A73" s="52" t="inlineStr">
        <is>
          <t>Антикор Полимер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193" t="n"/>
      <c r="E73" s="194" t="inlineStr">
        <is>
          <t>190-07-УИ</t>
        </is>
      </c>
      <c r="F73" s="197" t="n"/>
      <c r="G73" s="57" t="n">
        <v>356685.16</v>
      </c>
      <c r="H73" s="59" t="n"/>
      <c r="I73" s="59" t="n">
        <v>45019</v>
      </c>
      <c r="J73" s="191" t="n">
        <v>356685.16</v>
      </c>
      <c r="K73" s="191" t="n"/>
      <c r="L73" s="62" t="n">
        <v>356685.16</v>
      </c>
    </row>
    <row r="74" customFormat="1" s="44">
      <c r="A74" s="52" t="inlineStr">
        <is>
          <t>ВМЗ АО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193" t="n"/>
      <c r="E74" s="194" t="inlineStr">
        <is>
          <t>7851117</t>
        </is>
      </c>
      <c r="F74" s="197" t="n"/>
      <c r="G74" s="57" t="n">
        <v>26938652.1</v>
      </c>
      <c r="H74" s="59" t="n"/>
      <c r="I74" s="59" t="n">
        <v>45019</v>
      </c>
      <c r="J74" s="191" t="n">
        <v>26938652.1</v>
      </c>
      <c r="K74" s="191" t="n"/>
      <c r="L74" s="62" t="n">
        <v>26938652.1</v>
      </c>
    </row>
    <row r="75" customFormat="1" s="44">
      <c r="A75" s="52" t="inlineStr">
        <is>
          <t>Демидов ГК</t>
        </is>
      </c>
      <c r="B75" s="53" t="inlineStr">
        <is>
          <t>Оплата за металлопрокат</t>
        </is>
      </c>
      <c r="C75" s="52" t="inlineStr">
        <is>
          <t>Чернышова Светлана Эдуардовна</t>
        </is>
      </c>
      <c r="D75" s="193" t="n"/>
      <c r="E75" s="194" t="inlineStr">
        <is>
          <t>2102//7-2023</t>
        </is>
      </c>
      <c r="F75" s="197" t="n"/>
      <c r="G75" s="57" t="n">
        <v>1741171.6</v>
      </c>
      <c r="H75" s="59" t="n"/>
      <c r="I75" s="59" t="n">
        <v>45019</v>
      </c>
      <c r="J75" s="191" t="n">
        <v>1741171.6</v>
      </c>
      <c r="K75" s="191" t="n"/>
      <c r="L75" s="62" t="n">
        <v>1741171.6</v>
      </c>
    </row>
    <row r="76" customFormat="1" s="44">
      <c r="A76" s="52" t="inlineStr">
        <is>
          <t>ЗТЗ</t>
        </is>
      </c>
      <c r="B76" s="53" t="inlineStr">
        <is>
          <t>Оплата за металлопрокат</t>
        </is>
      </c>
      <c r="C76" s="52" t="inlineStr">
        <is>
          <t>Чернышова Светлана Эдуардовна</t>
        </is>
      </c>
      <c r="D76" s="193" t="n"/>
      <c r="E76" s="194" t="inlineStr">
        <is>
          <t>П-11/17</t>
        </is>
      </c>
      <c r="F76" s="197" t="n"/>
      <c r="G76" s="57" t="n">
        <v>5770956</v>
      </c>
      <c r="H76" s="59" t="n"/>
      <c r="I76" s="59" t="n">
        <v>45019</v>
      </c>
      <c r="J76" s="57" t="n">
        <v>5770956</v>
      </c>
      <c r="K76" s="191" t="n"/>
      <c r="L76" s="62" t="n">
        <v>5770956</v>
      </c>
    </row>
    <row r="77" customFormat="1" s="44">
      <c r="A77" s="52" t="inlineStr">
        <is>
          <t>КМК "ТЭМПО"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193" t="n"/>
      <c r="E77" s="194" t="inlineStr">
        <is>
          <t>О11/17041</t>
        </is>
      </c>
      <c r="F77" s="197" t="n"/>
      <c r="G77" s="57" t="n">
        <v>100000000</v>
      </c>
      <c r="H77" s="59" t="n"/>
      <c r="I77" s="59" t="n">
        <v>45019</v>
      </c>
      <c r="J77" s="191" t="n">
        <v>100000000</v>
      </c>
      <c r="K77" s="191" t="n"/>
      <c r="L77" s="62" t="n">
        <v>100000000</v>
      </c>
    </row>
    <row r="78" customFormat="1" s="44">
      <c r="A78" s="52" t="inlineStr">
        <is>
          <t>МеталлСтильКомпани</t>
        </is>
      </c>
      <c r="B78" s="53" t="inlineStr">
        <is>
          <t>Оплата за металлопрокат</t>
        </is>
      </c>
      <c r="C78" s="52" t="inlineStr">
        <is>
          <t>Чернышова Светлана Эдуардовна</t>
        </is>
      </c>
      <c r="D78" s="193" t="n"/>
      <c r="E78" s="194" t="n">
        <v>44256</v>
      </c>
      <c r="F78" s="197" t="n"/>
      <c r="G78" s="57" t="n">
        <v>2306495.4</v>
      </c>
      <c r="H78" s="59" t="n"/>
      <c r="I78" s="59" t="n">
        <v>45019</v>
      </c>
      <c r="J78" s="191" t="n">
        <v>2306495.4</v>
      </c>
      <c r="K78" s="191" t="n"/>
      <c r="L78" s="62" t="n">
        <v>2306495.4</v>
      </c>
    </row>
    <row r="79" customFormat="1" s="44">
      <c r="A79" s="52" t="inlineStr">
        <is>
          <t>МК Промстройметалл Трейд</t>
        </is>
      </c>
      <c r="B79" s="53" t="inlineStr">
        <is>
          <t>Оплата за металлопрокат</t>
        </is>
      </c>
      <c r="C79" s="52" t="inlineStr">
        <is>
          <t>Чернышова Светлана Эдуардовна</t>
        </is>
      </c>
      <c r="D79" s="193" t="n"/>
      <c r="E79" s="194" t="inlineStr">
        <is>
          <t>8-Р</t>
        </is>
      </c>
      <c r="F79" s="197" t="n"/>
      <c r="G79" s="57" t="n">
        <v>1501670</v>
      </c>
      <c r="H79" s="59" t="n"/>
      <c r="I79" s="59" t="n">
        <v>45019</v>
      </c>
      <c r="J79" s="191" t="n">
        <v>1501670</v>
      </c>
      <c r="K79" s="191" t="n"/>
      <c r="L79" s="62" t="n">
        <v>1501670</v>
      </c>
    </row>
    <row r="80" customFormat="1" s="44">
      <c r="A80" s="52" t="inlineStr">
        <is>
          <t>Сиверский метизный завод</t>
        </is>
      </c>
      <c r="B80" s="53" t="inlineStr">
        <is>
          <t>Оплата за металлопрокат</t>
        </is>
      </c>
      <c r="C80" s="52" t="inlineStr">
        <is>
          <t>Чернышова Светлана Эдуардовна</t>
        </is>
      </c>
      <c r="D80" s="193" t="n"/>
      <c r="E80" s="194" t="inlineStr">
        <is>
          <t>117/1</t>
        </is>
      </c>
      <c r="F80" s="197" t="n"/>
      <c r="G80" s="57" t="n">
        <v>2863926.68</v>
      </c>
      <c r="H80" s="59" t="n"/>
      <c r="I80" s="59" t="n">
        <v>45019</v>
      </c>
      <c r="J80" s="191" t="n">
        <v>2863926.68</v>
      </c>
      <c r="K80" s="191" t="n"/>
      <c r="L80" s="62" t="n">
        <v>2863926.68</v>
      </c>
    </row>
    <row r="81" customFormat="1" s="44">
      <c r="A81" s="52" t="inlineStr">
        <is>
          <t>СОЮЗМЕТАЛЛСЕРВИС ООО</t>
        </is>
      </c>
      <c r="B81" s="53" t="inlineStr">
        <is>
          <t>Оплата за металлопрокат</t>
        </is>
      </c>
      <c r="C81" s="52" t="inlineStr">
        <is>
          <t>Чернышова Светлана Эдуардовна</t>
        </is>
      </c>
      <c r="D81" s="193" t="n"/>
      <c r="E81" s="194" t="inlineStr">
        <is>
          <t>2М</t>
        </is>
      </c>
      <c r="F81" s="197" t="n"/>
      <c r="G81" s="57" t="n">
        <v>9434000</v>
      </c>
      <c r="H81" s="59" t="n"/>
      <c r="I81" s="59" t="n">
        <v>45019</v>
      </c>
      <c r="J81" s="191" t="n">
        <v>9434000</v>
      </c>
      <c r="K81" s="191" t="n"/>
      <c r="L81" s="62" t="n">
        <v>9434000</v>
      </c>
    </row>
    <row r="82" customFormat="1" s="44">
      <c r="A82" s="52" t="inlineStr">
        <is>
          <t>Уральский металлопромышленный центр</t>
        </is>
      </c>
      <c r="B82" s="53" t="inlineStr">
        <is>
          <t>Оплата за металлопрокат</t>
        </is>
      </c>
      <c r="C82" s="52" t="inlineStr">
        <is>
          <t>Чернышова Светлана Эдуардовна</t>
        </is>
      </c>
      <c r="D82" s="193" t="n"/>
      <c r="E82" s="194" t="inlineStr">
        <is>
          <t>360Е-22</t>
        </is>
      </c>
      <c r="F82" s="197" t="n"/>
      <c r="G82" s="57" t="n">
        <v>6380756</v>
      </c>
      <c r="H82" s="59" t="n"/>
      <c r="I82" s="59" t="n">
        <v>45019</v>
      </c>
      <c r="J82" s="191" t="n">
        <v>6380756</v>
      </c>
      <c r="K82" s="191" t="n"/>
      <c r="L82" s="62" t="n">
        <v>6380756</v>
      </c>
    </row>
    <row r="83" customFormat="1" s="44">
      <c r="A83" s="86" t="inlineStr">
        <is>
          <t>Филиал АО "ВМЗ" г.Альметьевск</t>
        </is>
      </c>
      <c r="B83" s="53" t="inlineStr">
        <is>
          <t>Оплата за металлопрокат</t>
        </is>
      </c>
      <c r="C83" s="52" t="inlineStr">
        <is>
          <t>Чернышова Светлана Эдуардовна</t>
        </is>
      </c>
      <c r="D83" s="193" t="n"/>
      <c r="E83" s="194" t="inlineStr">
        <is>
          <t>861639</t>
        </is>
      </c>
      <c r="F83" s="197" t="n"/>
      <c r="G83" s="61" t="n">
        <v>8981136.9</v>
      </c>
      <c r="H83" s="59" t="n"/>
      <c r="I83" s="59" t="n">
        <v>45019</v>
      </c>
      <c r="J83" s="191" t="n">
        <v>8981136.9</v>
      </c>
      <c r="K83" s="191" t="n"/>
      <c r="L83" s="62" t="n">
        <v>8981136.9</v>
      </c>
    </row>
    <row r="84" customFormat="1" s="44">
      <c r="A84" s="86" t="inlineStr">
        <is>
          <t>А ГРУПП 771701001</t>
        </is>
      </c>
      <c r="B84" s="53" t="inlineStr">
        <is>
          <t>Оплата за металлопрокат</t>
        </is>
      </c>
      <c r="C84" s="52" t="inlineStr">
        <is>
          <t>Чернышова Светлана Эдуардовна</t>
        </is>
      </c>
      <c r="D84" s="193" t="n"/>
      <c r="E84" s="194" t="inlineStr">
        <is>
          <t>1/32/223/9730</t>
        </is>
      </c>
      <c r="F84" s="197" t="n"/>
      <c r="G84" s="61" t="n">
        <v>1315749.54</v>
      </c>
      <c r="H84" s="59" t="n"/>
      <c r="I84" s="59" t="n">
        <v>45020</v>
      </c>
      <c r="J84" s="191" t="n">
        <v>1315749.54</v>
      </c>
      <c r="K84" s="191" t="n"/>
      <c r="L84" s="62" t="n">
        <v>1315749.54</v>
      </c>
    </row>
    <row r="85" customFormat="1" s="44">
      <c r="A85" s="86" t="inlineStr">
        <is>
          <t>ЗТЗ</t>
        </is>
      </c>
      <c r="B85" s="53" t="inlineStr">
        <is>
          <t>Оплата за металлопрокат</t>
        </is>
      </c>
      <c r="C85" s="52" t="inlineStr">
        <is>
          <t>Чернышова Светлана Эдуардовна</t>
        </is>
      </c>
      <c r="D85" s="193" t="n"/>
      <c r="E85" s="194" t="inlineStr">
        <is>
          <t>П-11/17</t>
        </is>
      </c>
      <c r="F85" s="197" t="n"/>
      <c r="G85" s="61" t="n">
        <v>3022872</v>
      </c>
      <c r="H85" s="59" t="n"/>
      <c r="I85" s="59" t="n">
        <v>45020</v>
      </c>
      <c r="J85" s="191" t="n">
        <v>3022872</v>
      </c>
      <c r="K85" s="191" t="n"/>
      <c r="L85" s="62" t="n">
        <v>3022872</v>
      </c>
    </row>
    <row r="86" customFormat="1" s="44">
      <c r="A86" s="86" t="inlineStr">
        <is>
          <t>Уральский металлопромышленный центр</t>
        </is>
      </c>
      <c r="B86" s="53" t="inlineStr">
        <is>
          <t>Оплата за металлопрокат</t>
        </is>
      </c>
      <c r="C86" s="52" t="inlineStr">
        <is>
          <t>Чернышова Светлана Эдуардовна</t>
        </is>
      </c>
      <c r="D86" s="193" t="n"/>
      <c r="E86" s="194" t="inlineStr">
        <is>
          <t>360Е-22</t>
        </is>
      </c>
      <c r="F86" s="197" t="n"/>
      <c r="G86" s="61" t="n">
        <v>6185430</v>
      </c>
      <c r="H86" s="59" t="n"/>
      <c r="I86" s="59" t="n">
        <v>45020</v>
      </c>
      <c r="J86" s="191" t="n">
        <v>6185430</v>
      </c>
      <c r="K86" s="191" t="n"/>
      <c r="L86" s="62" t="n">
        <v>6185430</v>
      </c>
    </row>
    <row r="87" customFormat="1" s="44">
      <c r="A87" s="86" t="inlineStr">
        <is>
          <t>Антикор Полимер</t>
        </is>
      </c>
      <c r="B87" s="53" t="inlineStr">
        <is>
          <t>Оплата за металлопрокат</t>
        </is>
      </c>
      <c r="C87" s="52" t="inlineStr">
        <is>
          <t>Чернышова Светлана Эдуардовна</t>
        </is>
      </c>
      <c r="D87" s="193" t="n"/>
      <c r="E87" s="194" t="inlineStr">
        <is>
          <t>041</t>
        </is>
      </c>
      <c r="F87" s="197" t="n"/>
      <c r="G87" s="61" t="n">
        <v>227400</v>
      </c>
      <c r="H87" s="59" t="n"/>
      <c r="I87" s="59" t="n">
        <v>45021</v>
      </c>
      <c r="J87" s="191" t="n">
        <v>227400</v>
      </c>
      <c r="K87" s="191" t="n"/>
      <c r="L87" s="62" t="n">
        <v>227400</v>
      </c>
    </row>
    <row r="88" customFormat="1" s="44">
      <c r="A88" s="86" t="inlineStr">
        <is>
          <t>ВМЗ АО</t>
        </is>
      </c>
      <c r="B88" s="53" t="inlineStr">
        <is>
          <t>Оплата за металлопрокат</t>
        </is>
      </c>
      <c r="C88" s="52" t="inlineStr">
        <is>
          <t>Чернышова Светлана Эдуардовна</t>
        </is>
      </c>
      <c r="D88" s="193" t="n"/>
      <c r="E88" s="194" t="inlineStr">
        <is>
          <t>7851117</t>
        </is>
      </c>
      <c r="F88" s="197" t="n"/>
      <c r="G88" s="61" t="n">
        <v>4255790.32</v>
      </c>
      <c r="H88" s="59" t="n"/>
      <c r="I88" s="59" t="n">
        <v>45021</v>
      </c>
      <c r="J88" s="191" t="n">
        <v>4255790.32</v>
      </c>
      <c r="K88" s="191" t="n"/>
      <c r="L88" s="62" t="n">
        <v>4255790.32</v>
      </c>
    </row>
    <row r="89" customFormat="1" s="44">
      <c r="A89" s="86" t="inlineStr">
        <is>
          <t>Уральский металлопромышленный центр</t>
        </is>
      </c>
      <c r="B89" s="53" t="inlineStr">
        <is>
          <t>Оплата за металлопрокат</t>
        </is>
      </c>
      <c r="C89" s="52" t="inlineStr">
        <is>
          <t>Чернышова Светлана Эдуардовна</t>
        </is>
      </c>
      <c r="D89" s="193" t="n"/>
      <c r="E89" s="194" t="inlineStr">
        <is>
          <t>360Е-22</t>
        </is>
      </c>
      <c r="F89" s="197" t="n"/>
      <c r="G89" s="61" t="n">
        <v>5770650</v>
      </c>
      <c r="H89" s="59" t="n"/>
      <c r="I89" s="59" t="n">
        <v>45021</v>
      </c>
      <c r="J89" s="191" t="n">
        <v>5770650</v>
      </c>
      <c r="K89" s="191" t="n"/>
      <c r="L89" s="62" t="n">
        <v>5770650</v>
      </c>
    </row>
    <row r="90" ht="61.2" customFormat="1" customHeight="1" s="44">
      <c r="A90" s="86" t="inlineStr">
        <is>
          <t>ООО "СБЕРБАНК ФАКТОРИНГ"</t>
        </is>
      </c>
      <c r="B90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90" s="52" t="inlineStr">
        <is>
          <t>Чернышова Светлана Эдуардовна</t>
        </is>
      </c>
      <c r="D90" s="193" t="n"/>
      <c r="E90" s="194" t="inlineStr">
        <is>
          <t>Договор 643/00186217-62280 от 15.12.2015</t>
        </is>
      </c>
      <c r="F90" s="197" t="n"/>
      <c r="G90" s="61" t="n">
        <v>361889.89</v>
      </c>
      <c r="H90" s="59" t="n"/>
      <c r="I90" s="59" t="n">
        <v>45022</v>
      </c>
      <c r="J90" s="191" t="n">
        <v>361889.89</v>
      </c>
      <c r="K90" s="191" t="n"/>
      <c r="L90" s="62" t="n">
        <v>361889.89</v>
      </c>
    </row>
    <row r="91" ht="61.2" customFormat="1" customHeight="1" s="44">
      <c r="A91" s="86" t="inlineStr">
        <is>
          <t>ООО "СБЕРБАНК ФАКТОРИНГ"</t>
        </is>
      </c>
      <c r="B91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91" s="52" t="inlineStr">
        <is>
          <t>Чернышова Светлана Эдуардовна</t>
        </is>
      </c>
      <c r="D91" s="193" t="n"/>
      <c r="E91" s="194" t="inlineStr">
        <is>
          <t>Договор 643/00186217-62280 от 15.12.2015</t>
        </is>
      </c>
      <c r="F91" s="197" t="n"/>
      <c r="G91" s="61" t="n">
        <v>2357378.62</v>
      </c>
      <c r="H91" s="59" t="n"/>
      <c r="I91" s="59" t="n">
        <v>45022</v>
      </c>
      <c r="J91" s="191" t="n">
        <v>2357378.62</v>
      </c>
      <c r="K91" s="191" t="n"/>
      <c r="L91" s="62" t="n">
        <v>2357378.62</v>
      </c>
    </row>
    <row r="92" customFormat="1" s="44">
      <c r="A92" s="86" t="inlineStr">
        <is>
          <t>ВМЗ АО</t>
        </is>
      </c>
      <c r="B92" s="53" t="inlineStr">
        <is>
          <t>Оплата за металлопрокат</t>
        </is>
      </c>
      <c r="C92" s="52" t="inlineStr">
        <is>
          <t>Чернышова Светлана Эдуардовна</t>
        </is>
      </c>
      <c r="D92" s="193" t="n"/>
      <c r="E92" s="194" t="inlineStr">
        <is>
          <t>7851117</t>
        </is>
      </c>
      <c r="F92" s="197" t="n"/>
      <c r="G92" s="61" t="n">
        <v>10962552.57</v>
      </c>
      <c r="H92" s="59" t="n"/>
      <c r="I92" s="59" t="n">
        <v>45022</v>
      </c>
      <c r="J92" s="191" t="n">
        <v>10962552.57</v>
      </c>
      <c r="K92" s="191" t="n"/>
      <c r="L92" s="62" t="n">
        <v>10962552.57</v>
      </c>
    </row>
    <row r="93" customFormat="1" s="44">
      <c r="A93" s="86" t="inlineStr">
        <is>
          <t>ТД ТМК АО</t>
        </is>
      </c>
      <c r="B93" s="53" t="inlineStr">
        <is>
          <t>Оплата за металлопрокат</t>
        </is>
      </c>
      <c r="C93" s="52" t="inlineStr">
        <is>
          <t>Чернышова Светлана Эдуардовна</t>
        </is>
      </c>
      <c r="D93" s="193" t="n"/>
      <c r="E93" s="194" t="inlineStr">
        <is>
          <t>1069</t>
        </is>
      </c>
      <c r="F93" s="197" t="n"/>
      <c r="G93" s="61" t="n">
        <v>12432249.42</v>
      </c>
      <c r="H93" s="59" t="n"/>
      <c r="I93" s="59" t="n">
        <v>45022</v>
      </c>
      <c r="J93" s="191" t="n">
        <v>12432249.42</v>
      </c>
      <c r="K93" s="191" t="n"/>
      <c r="L93" s="62" t="n">
        <v>12432249.42</v>
      </c>
    </row>
    <row r="94" customFormat="1" s="44">
      <c r="A94" s="86" t="inlineStr">
        <is>
          <t>Филиал АО "ВМЗ" г.Альметьевск</t>
        </is>
      </c>
      <c r="B94" s="53" t="inlineStr">
        <is>
          <t>Оплата за металлопрокат</t>
        </is>
      </c>
      <c r="C94" s="52" t="inlineStr">
        <is>
          <t>Чернышова Светлана Эдуардовна</t>
        </is>
      </c>
      <c r="D94" s="193" t="n"/>
      <c r="E94" s="194" t="inlineStr">
        <is>
          <t>861639</t>
        </is>
      </c>
      <c r="F94" s="197" t="n"/>
      <c r="G94" s="61" t="n">
        <v>925126.5</v>
      </c>
      <c r="H94" s="59" t="n"/>
      <c r="I94" s="59" t="n">
        <v>45022</v>
      </c>
      <c r="J94" s="191" t="n">
        <v>925126.5</v>
      </c>
      <c r="K94" s="191" t="n"/>
      <c r="L94" s="62" t="n">
        <v>925126.5</v>
      </c>
    </row>
    <row r="95" customFormat="1" s="44">
      <c r="A95" s="86" t="inlineStr">
        <is>
          <t>А ГРУПП 771701001</t>
        </is>
      </c>
      <c r="B95" s="53" t="inlineStr">
        <is>
          <t>Оплата за металлопрокат</t>
        </is>
      </c>
      <c r="C95" s="52" t="inlineStr">
        <is>
          <t>Чернышова Светлана Эдуардовна</t>
        </is>
      </c>
      <c r="D95" s="193" t="n"/>
      <c r="E95" s="194" t="inlineStr">
        <is>
          <t>1/32/223/9730</t>
        </is>
      </c>
      <c r="F95" s="197" t="n"/>
      <c r="G95" s="61" t="n">
        <v>1875188.23</v>
      </c>
      <c r="H95" s="59" t="n"/>
      <c r="I95" s="59" t="n">
        <v>45023</v>
      </c>
      <c r="J95" s="191" t="n">
        <v>1875188.23</v>
      </c>
      <c r="K95" s="191" t="n"/>
      <c r="L95" s="62" t="n">
        <v>1875188.23</v>
      </c>
    </row>
    <row r="96" customFormat="1" s="44">
      <c r="A96" s="86" t="inlineStr">
        <is>
          <t>ВМЗ АО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193" t="n"/>
      <c r="E96" s="194" t="inlineStr">
        <is>
          <t>7851117</t>
        </is>
      </c>
      <c r="F96" s="197" t="n"/>
      <c r="G96" s="61" t="n">
        <v>5149554.48</v>
      </c>
      <c r="H96" s="59" t="n"/>
      <c r="I96" s="59" t="n">
        <v>45023</v>
      </c>
      <c r="J96" s="191" t="n">
        <v>5149554.48</v>
      </c>
      <c r="K96" s="191" t="n"/>
      <c r="L96" s="62" t="n">
        <v>5149554.48</v>
      </c>
    </row>
    <row r="97" customFormat="1" s="44">
      <c r="A97" s="86" t="inlineStr">
        <is>
          <t>ЗТЗ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/>
      <c r="E97" s="194" t="inlineStr">
        <is>
          <t>П-11/17</t>
        </is>
      </c>
      <c r="F97" s="197" t="n"/>
      <c r="G97" s="61" t="n">
        <v>1344972</v>
      </c>
      <c r="H97" s="59" t="n"/>
      <c r="I97" s="59" t="n">
        <v>45023</v>
      </c>
      <c r="J97" s="191" t="n">
        <v>1344972</v>
      </c>
      <c r="K97" s="191" t="n"/>
      <c r="L97" s="62" t="n">
        <v>1344972</v>
      </c>
    </row>
    <row r="98" customFormat="1" s="44">
      <c r="A98" s="86" t="inlineStr">
        <is>
          <t>Лидер-М МСК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/>
      <c r="E98" s="194" t="inlineStr">
        <is>
          <t>296-10/13</t>
        </is>
      </c>
      <c r="F98" s="197" t="n"/>
      <c r="G98" s="61" t="n">
        <v>671792</v>
      </c>
      <c r="H98" s="59" t="n"/>
      <c r="I98" s="59" t="n">
        <v>45023</v>
      </c>
      <c r="J98" s="191" t="n">
        <v>671792</v>
      </c>
      <c r="K98" s="191" t="n"/>
      <c r="L98" s="62" t="n">
        <v>671792</v>
      </c>
    </row>
    <row r="99" customFormat="1" s="44">
      <c r="A99" s="86" t="inlineStr">
        <is>
          <t>Уральский металлопромышленный центр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/>
      <c r="E99" s="194" t="inlineStr">
        <is>
          <t>360Е-22</t>
        </is>
      </c>
      <c r="F99" s="197" t="n"/>
      <c r="G99" s="61" t="n">
        <v>7172347</v>
      </c>
      <c r="H99" s="59" t="n"/>
      <c r="I99" s="59" t="n">
        <v>45023</v>
      </c>
      <c r="J99" s="191" t="n">
        <v>7172347</v>
      </c>
      <c r="K99" s="191" t="n"/>
      <c r="L99" s="62" t="n">
        <v>7172347</v>
      </c>
    </row>
    <row r="100" customFormat="1" s="44">
      <c r="A100" s="86" t="inlineStr">
        <is>
          <t>ТД ТМК АО</t>
        </is>
      </c>
      <c r="B100" s="53" t="inlineStr">
        <is>
          <t>Оплата за металлопрокат</t>
        </is>
      </c>
      <c r="C100" s="52" t="inlineStr">
        <is>
          <t>Чернышова Светлана Эдуардовна</t>
        </is>
      </c>
      <c r="D100" s="193" t="n"/>
      <c r="E100" s="194" t="inlineStr">
        <is>
          <t>1069</t>
        </is>
      </c>
      <c r="F100" s="197" t="n"/>
      <c r="G100" s="61" t="n">
        <v>2340155.48</v>
      </c>
      <c r="H100" s="59" t="n"/>
      <c r="I100" s="59" t="n">
        <v>45023</v>
      </c>
      <c r="J100" s="191" t="n">
        <v>2340155.48</v>
      </c>
      <c r="K100" s="191" t="n"/>
      <c r="L100" s="62" t="n">
        <v>2340155.48</v>
      </c>
    </row>
    <row r="101" customFormat="1" s="44">
      <c r="A101" s="86" t="inlineStr">
        <is>
          <t>Филиал АО "ВМЗ" г.Альметьевск</t>
        </is>
      </c>
      <c r="B101" s="53" t="inlineStr">
        <is>
          <t>Оплата за металлопрокат</t>
        </is>
      </c>
      <c r="C101" s="52" t="inlineStr">
        <is>
          <t>Чернышова Светлана Эдуардовна</t>
        </is>
      </c>
      <c r="D101" s="193" t="n"/>
      <c r="E101" s="194" t="inlineStr">
        <is>
          <t>861639</t>
        </is>
      </c>
      <c r="F101" s="197" t="n"/>
      <c r="G101" s="61" t="n">
        <v>2710123.52</v>
      </c>
      <c r="H101" s="59" t="n"/>
      <c r="I101" s="59" t="n">
        <v>45023</v>
      </c>
      <c r="J101" s="191" t="n">
        <v>2710123.52</v>
      </c>
      <c r="K101" s="191" t="n"/>
      <c r="L101" s="62" t="n">
        <v>2710123.52</v>
      </c>
    </row>
    <row r="102" ht="61.2" customFormat="1" customHeight="1" s="44">
      <c r="A102" s="86" t="inlineStr">
        <is>
          <t>ООО "СБЕРБАНК ФАКТОРИНГ"</t>
        </is>
      </c>
      <c r="B102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102" s="52" t="inlineStr">
        <is>
          <t>Чернышова Светлана Эдуардовна</t>
        </is>
      </c>
      <c r="D102" s="193" t="n"/>
      <c r="E102" s="194" t="inlineStr">
        <is>
          <t>Договор 643/00186217-62280 от 15.12.2015</t>
        </is>
      </c>
      <c r="F102" s="197" t="n"/>
      <c r="G102" s="61" t="n">
        <v>612732.6</v>
      </c>
      <c r="H102" s="59" t="n"/>
      <c r="I102" s="59" t="n">
        <v>45026</v>
      </c>
      <c r="J102" s="191" t="n">
        <v>612732.6</v>
      </c>
      <c r="K102" s="191" t="n"/>
      <c r="L102" s="62" t="n">
        <v>612732.6</v>
      </c>
    </row>
    <row r="103" ht="61.2" customFormat="1" customHeight="1" s="44">
      <c r="A103" s="86" t="inlineStr">
        <is>
          <t>ООО "СБЕРБАНК ФАКТОРИНГ"</t>
        </is>
      </c>
      <c r="B103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103" s="52" t="inlineStr">
        <is>
          <t>Чернышова Светлана Эдуардовна</t>
        </is>
      </c>
      <c r="D103" s="193" t="n"/>
      <c r="E103" s="194" t="inlineStr">
        <is>
          <t>Договор 643/00186217-62280 от 15.12.2015</t>
        </is>
      </c>
      <c r="F103" s="197" t="n"/>
      <c r="G103" s="61" t="n">
        <v>1779157.8</v>
      </c>
      <c r="H103" s="59" t="n"/>
      <c r="I103" s="59" t="n">
        <v>45026</v>
      </c>
      <c r="J103" s="191" t="n">
        <v>1779157.8</v>
      </c>
      <c r="K103" s="191" t="n"/>
      <c r="L103" s="62" t="n">
        <v>1779157.8</v>
      </c>
    </row>
    <row r="104" ht="61.2" customFormat="1" customHeight="1" s="44">
      <c r="A104" s="86" t="inlineStr">
        <is>
          <t>ООО "СБЕРБАНК ФАКТОРИНГ"</t>
        </is>
      </c>
      <c r="B104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104" s="52" t="inlineStr">
        <is>
          <t>Чернышова Светлана Эдуардовна</t>
        </is>
      </c>
      <c r="D104" s="193" t="n"/>
      <c r="E104" s="194" t="inlineStr">
        <is>
          <t>Договор 643/00186217-62280 от 15.12.2015</t>
        </is>
      </c>
      <c r="F104" s="197" t="n"/>
      <c r="G104" s="61" t="n">
        <v>3088807.2</v>
      </c>
      <c r="H104" s="59" t="n"/>
      <c r="I104" s="59" t="n">
        <v>45026</v>
      </c>
      <c r="J104" s="191" t="n">
        <v>3088807.2</v>
      </c>
      <c r="K104" s="191" t="n"/>
      <c r="L104" s="62" t="n">
        <v>3088807.2</v>
      </c>
    </row>
    <row r="105" ht="61.2" customFormat="1" customHeight="1" s="44">
      <c r="A105" s="86" t="inlineStr">
        <is>
          <t>ООО "СБЕРБАНК ФАКТОРИНГ"</t>
        </is>
      </c>
      <c r="B105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105" s="52" t="inlineStr">
        <is>
          <t>Чернышова Светлана Эдуардовна</t>
        </is>
      </c>
      <c r="D105" s="193" t="n"/>
      <c r="E105" s="194" t="inlineStr">
        <is>
          <t>Договор 643/00186217-62280 от 15.12.2015</t>
        </is>
      </c>
      <c r="F105" s="197" t="n"/>
      <c r="G105" s="61" t="n">
        <v>1212973.2</v>
      </c>
      <c r="H105" s="59" t="n"/>
      <c r="I105" s="59" t="n">
        <v>45026</v>
      </c>
      <c r="J105" s="191" t="n">
        <v>1212973.2</v>
      </c>
      <c r="K105" s="191" t="n"/>
      <c r="L105" s="62" t="n">
        <v>1212973.2</v>
      </c>
    </row>
    <row r="106" ht="61.2" customFormat="1" customHeight="1" s="44">
      <c r="A106" s="86" t="inlineStr">
        <is>
          <t>ООО "СБЕРБАНК ФАКТОРИНГ"</t>
        </is>
      </c>
      <c r="B106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106" s="52" t="inlineStr">
        <is>
          <t>Чернышова Светлана Эдуардовна</t>
        </is>
      </c>
      <c r="D106" s="193" t="n"/>
      <c r="E106" s="194" t="inlineStr">
        <is>
          <t>Договор 643/00186217-62280 от 15.12.2015</t>
        </is>
      </c>
      <c r="F106" s="197" t="n"/>
      <c r="G106" s="61" t="n">
        <v>4779448.35</v>
      </c>
      <c r="H106" s="59" t="n"/>
      <c r="I106" s="59" t="n">
        <v>45026</v>
      </c>
      <c r="J106" s="191" t="n">
        <v>4779448.35</v>
      </c>
      <c r="K106" s="191" t="n"/>
      <c r="L106" s="62" t="n">
        <v>4779448.35</v>
      </c>
    </row>
    <row r="107" ht="61.2" customFormat="1" customHeight="1" s="44">
      <c r="A107" s="86" t="inlineStr">
        <is>
          <t>ООО "СБЕРБАНК ФАКТОРИНГ"</t>
        </is>
      </c>
      <c r="B107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107" s="52" t="inlineStr">
        <is>
          <t>Чернышова Светлана Эдуардовна</t>
        </is>
      </c>
      <c r="D107" s="193" t="n"/>
      <c r="E107" s="194" t="inlineStr">
        <is>
          <t>Договор 643/00186217-62280 от 15.12.2015</t>
        </is>
      </c>
      <c r="F107" s="197" t="n"/>
      <c r="G107" s="61" t="n">
        <v>12184961.66</v>
      </c>
      <c r="H107" s="59" t="n"/>
      <c r="I107" s="59" t="n">
        <v>45026</v>
      </c>
      <c r="J107" s="191" t="n">
        <v>12184961.66</v>
      </c>
      <c r="K107" s="191" t="n"/>
      <c r="L107" s="62" t="n">
        <v>12184961.66</v>
      </c>
    </row>
    <row r="108" ht="61.2" customFormat="1" customHeight="1" s="44">
      <c r="A108" s="86" t="inlineStr">
        <is>
          <t>ООО "СБЕРБАНК ФАКТОРИНГ"</t>
        </is>
      </c>
      <c r="B108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108" s="52" t="inlineStr">
        <is>
          <t>Чернышова Светлана Эдуардовна</t>
        </is>
      </c>
      <c r="D108" s="193" t="n"/>
      <c r="E108" s="194" t="inlineStr">
        <is>
          <t>Договор 643/00186217-62280 от 15.12.2015</t>
        </is>
      </c>
      <c r="F108" s="197" t="n"/>
      <c r="G108" s="61" t="n">
        <v>8189960.95</v>
      </c>
      <c r="H108" s="59" t="n"/>
      <c r="I108" s="59" t="n">
        <v>45026</v>
      </c>
      <c r="J108" s="191" t="n">
        <v>8189960.95</v>
      </c>
      <c r="K108" s="191" t="n"/>
      <c r="L108" s="62" t="n">
        <v>8189960.95</v>
      </c>
    </row>
    <row r="109" customFormat="1" s="44">
      <c r="A109" s="86" t="inlineStr">
        <is>
          <t>А ГРУПП 771701001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/>
      <c r="E109" s="194" t="inlineStr">
        <is>
          <t>1/32/223/9730</t>
        </is>
      </c>
      <c r="F109" s="197" t="n"/>
      <c r="G109" s="61" t="n">
        <v>4418379.07</v>
      </c>
      <c r="H109" s="59" t="n"/>
      <c r="I109" s="59" t="n">
        <v>45026</v>
      </c>
      <c r="J109" s="191" t="n">
        <v>4418379.07</v>
      </c>
      <c r="K109" s="191" t="n"/>
      <c r="L109" s="62" t="n">
        <v>4418379.07</v>
      </c>
    </row>
    <row r="110" ht="61.2" customFormat="1" customHeight="1" s="44">
      <c r="A110" s="86" t="inlineStr">
        <is>
          <t>ООО "СБЕРБАНК ФАКТОРИНГ"</t>
        </is>
      </c>
      <c r="B110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10" s="52" t="inlineStr">
        <is>
          <t>Чернышова Светлана Эдуардовна</t>
        </is>
      </c>
      <c r="D110" s="193" t="n"/>
      <c r="E110" s="194" t="inlineStr">
        <is>
          <t>Договор 643/00186217-62280 от 15.12.2015</t>
        </is>
      </c>
      <c r="F110" s="197" t="n"/>
      <c r="G110" s="61" t="n">
        <v>12087895.74</v>
      </c>
      <c r="H110" s="59" t="n"/>
      <c r="I110" s="59" t="n">
        <v>45027</v>
      </c>
      <c r="J110" s="191" t="n">
        <v>12087895.74</v>
      </c>
      <c r="K110" s="191" t="n"/>
      <c r="L110" s="62" t="n">
        <v>12087895.74</v>
      </c>
    </row>
    <row r="111" ht="61.2" customFormat="1" customHeight="1" s="44">
      <c r="A111" s="86" t="inlineStr">
        <is>
          <t>ООО "СБЕРБАНК ФАКТОРИНГ"</t>
        </is>
      </c>
      <c r="B111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11" s="52" t="inlineStr">
        <is>
          <t>Чернышова Светлана Эдуардовна</t>
        </is>
      </c>
      <c r="D111" s="193" t="n"/>
      <c r="E111" s="194" t="inlineStr">
        <is>
          <t>Договор 643/00186217-62280 от 15.12.2015</t>
        </is>
      </c>
      <c r="F111" s="197" t="n"/>
      <c r="G111" s="61" t="n">
        <v>8505625.640000001</v>
      </c>
      <c r="H111" s="59" t="n"/>
      <c r="I111" s="59" t="n">
        <v>45027</v>
      </c>
      <c r="J111" s="191" t="n">
        <v>8505625.640000001</v>
      </c>
      <c r="K111" s="191" t="n"/>
      <c r="L111" s="62" t="n">
        <v>8505625.640000001</v>
      </c>
    </row>
    <row r="112" customFormat="1" s="44">
      <c r="A112" s="86" t="inlineStr">
        <is>
          <t>А ГРУПП 771701001</t>
        </is>
      </c>
      <c r="B112" s="53" t="inlineStr">
        <is>
          <t>Оплата за металлопрокат</t>
        </is>
      </c>
      <c r="C112" s="52" t="inlineStr">
        <is>
          <t>Чернышова Светлана Эдуардовна</t>
        </is>
      </c>
      <c r="D112" s="193" t="n"/>
      <c r="E112" s="194" t="inlineStr">
        <is>
          <t>1/32/223/9730</t>
        </is>
      </c>
      <c r="F112" s="197" t="n"/>
      <c r="G112" s="61" t="n">
        <v>2107441.6</v>
      </c>
      <c r="H112" s="59" t="n"/>
      <c r="I112" s="59" t="n">
        <v>45027</v>
      </c>
      <c r="J112" s="191" t="n">
        <v>2107441.6</v>
      </c>
      <c r="K112" s="191" t="n"/>
      <c r="L112" s="62" t="n">
        <v>2107441.6</v>
      </c>
    </row>
    <row r="113" customFormat="1" s="44">
      <c r="A113" s="86" t="inlineStr">
        <is>
          <t>Антикор Полимер</t>
        </is>
      </c>
      <c r="B113" s="53" t="inlineStr">
        <is>
          <t>Оплата за металлопрокат</t>
        </is>
      </c>
      <c r="C113" s="52" t="inlineStr">
        <is>
          <t>Чернышова Светлана Эдуардовна</t>
        </is>
      </c>
      <c r="D113" s="193" t="n"/>
      <c r="E113" s="194" t="inlineStr">
        <is>
          <t>041</t>
        </is>
      </c>
      <c r="F113" s="197" t="n"/>
      <c r="G113" s="61" t="n">
        <v>104742.4</v>
      </c>
      <c r="H113" s="59" t="n"/>
      <c r="I113" s="59" t="n">
        <v>45027</v>
      </c>
      <c r="J113" s="191" t="n">
        <v>104742.4</v>
      </c>
      <c r="K113" s="191" t="n"/>
      <c r="L113" s="62" t="n">
        <v>104742.4</v>
      </c>
    </row>
    <row r="114" customFormat="1" s="44">
      <c r="A114" s="86" t="inlineStr">
        <is>
          <t>Антикор Полимер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/>
      <c r="E114" s="194" t="inlineStr">
        <is>
          <t>190-07-УИ</t>
        </is>
      </c>
      <c r="F114" s="197" t="n"/>
      <c r="G114" s="61" t="n">
        <v>279494.2</v>
      </c>
      <c r="H114" s="59" t="n"/>
      <c r="I114" s="59" t="n">
        <v>45027</v>
      </c>
      <c r="J114" s="191" t="n">
        <v>279494.2</v>
      </c>
      <c r="K114" s="191" t="n"/>
      <c r="L114" s="62" t="n">
        <v>279494.2</v>
      </c>
    </row>
    <row r="115" customFormat="1" s="44">
      <c r="A115" s="86" t="inlineStr">
        <is>
          <t>ВМЗ АО</t>
        </is>
      </c>
      <c r="B115" s="53" t="inlineStr">
        <is>
          <t>Оплата за металлопрокат</t>
        </is>
      </c>
      <c r="C115" s="52" t="inlineStr">
        <is>
          <t>Чернышова Светлана Эдуардовна</t>
        </is>
      </c>
      <c r="D115" s="193" t="n"/>
      <c r="E115" s="194" t="inlineStr">
        <is>
          <t>7851117</t>
        </is>
      </c>
      <c r="F115" s="197" t="n"/>
      <c r="G115" s="61" t="n">
        <v>284542.2</v>
      </c>
      <c r="H115" s="59" t="n"/>
      <c r="I115" s="59" t="n">
        <v>45027</v>
      </c>
      <c r="J115" s="191" t="n">
        <v>284542.2</v>
      </c>
      <c r="K115" s="191" t="n"/>
      <c r="L115" s="62" t="n">
        <v>284542.2</v>
      </c>
    </row>
    <row r="116" customFormat="1" s="44">
      <c r="A116" s="86" t="inlineStr">
        <is>
          <t>ЗТЗ</t>
        </is>
      </c>
      <c r="B116" s="53" t="inlineStr">
        <is>
          <t>Оплата за металлопрокат</t>
        </is>
      </c>
      <c r="C116" s="52" t="inlineStr">
        <is>
          <t>Чернышова Светлана Эдуардовна</t>
        </is>
      </c>
      <c r="D116" s="193" t="n"/>
      <c r="E116" s="194" t="inlineStr">
        <is>
          <t>П-11/17</t>
        </is>
      </c>
      <c r="F116" s="197" t="n"/>
      <c r="G116" s="61" t="n">
        <v>896376</v>
      </c>
      <c r="H116" s="59" t="n"/>
      <c r="I116" s="59" t="n">
        <v>45027</v>
      </c>
      <c r="J116" s="191" t="n">
        <v>896376</v>
      </c>
      <c r="K116" s="191" t="n"/>
      <c r="L116" s="62" t="n">
        <v>896376</v>
      </c>
    </row>
    <row r="117" customFormat="1" s="44">
      <c r="A117" s="86" t="inlineStr">
        <is>
          <t>А ГРУПП 771701001</t>
        </is>
      </c>
      <c r="B117" s="53" t="inlineStr">
        <is>
          <t>Оплата за металлопрокат</t>
        </is>
      </c>
      <c r="C117" s="52" t="inlineStr">
        <is>
          <t>Чернышова Светлана Эдуардовна</t>
        </is>
      </c>
      <c r="D117" s="193" t="n"/>
      <c r="E117" s="194" t="inlineStr">
        <is>
          <t>1/32/223/9730</t>
        </is>
      </c>
      <c r="F117" s="197" t="n"/>
      <c r="G117" s="61" t="n">
        <v>3085559.4</v>
      </c>
      <c r="H117" s="59" t="n"/>
      <c r="I117" s="59" t="n">
        <v>45028</v>
      </c>
      <c r="J117" s="191" t="n">
        <v>3085559.4</v>
      </c>
      <c r="K117" s="191" t="n"/>
      <c r="L117" s="62" t="n">
        <v>3085559.4</v>
      </c>
    </row>
    <row r="118" customFormat="1" s="44">
      <c r="A118" s="86" t="inlineStr">
        <is>
          <t>Антикор Полимер</t>
        </is>
      </c>
      <c r="B118" s="53" t="inlineStr">
        <is>
          <t>Оплата за металлопрокат</t>
        </is>
      </c>
      <c r="C118" s="52" t="inlineStr">
        <is>
          <t>Чернышова Светлана Эдуардовна</t>
        </is>
      </c>
      <c r="D118" s="193" t="n"/>
      <c r="E118" s="194" t="inlineStr">
        <is>
          <t>041</t>
        </is>
      </c>
      <c r="F118" s="197" t="n"/>
      <c r="G118" s="61" t="n">
        <v>1524398.1</v>
      </c>
      <c r="H118" s="59" t="n"/>
      <c r="I118" s="59" t="n">
        <v>45028</v>
      </c>
      <c r="J118" s="191" t="n">
        <v>1524398.1</v>
      </c>
      <c r="K118" s="191" t="n"/>
      <c r="L118" s="62" t="n">
        <v>1524398.1</v>
      </c>
    </row>
    <row r="119" customFormat="1" s="44">
      <c r="A119" s="86" t="inlineStr">
        <is>
          <t>ВМЗ АО</t>
        </is>
      </c>
      <c r="B119" s="53" t="inlineStr">
        <is>
          <t>Оплата за металлопрокат</t>
        </is>
      </c>
      <c r="C119" s="52" t="inlineStr">
        <is>
          <t>Чернышова Светлана Эдуардовна</t>
        </is>
      </c>
      <c r="D119" s="193" t="n"/>
      <c r="E119" s="194" t="inlineStr">
        <is>
          <t>7851117</t>
        </is>
      </c>
      <c r="F119" s="197" t="n"/>
      <c r="G119" s="61" t="n">
        <v>5108976</v>
      </c>
      <c r="H119" s="59" t="n"/>
      <c r="I119" s="59" t="n">
        <v>45028</v>
      </c>
      <c r="J119" s="191" t="n">
        <v>5108976</v>
      </c>
      <c r="K119" s="191" t="n"/>
      <c r="L119" s="62" t="n">
        <v>5108976</v>
      </c>
    </row>
    <row r="120" customFormat="1" s="44">
      <c r="A120" s="86" t="inlineStr">
        <is>
          <t>Лидер-М МСК</t>
        </is>
      </c>
      <c r="B120" s="53" t="inlineStr">
        <is>
          <t>Оплата за металлопрокат</t>
        </is>
      </c>
      <c r="C120" s="52" t="inlineStr">
        <is>
          <t>Чернышова Светлана Эдуардовна</t>
        </is>
      </c>
      <c r="D120" s="193" t="n"/>
      <c r="E120" s="194" t="inlineStr">
        <is>
          <t>296-10/13</t>
        </is>
      </c>
      <c r="F120" s="197" t="n"/>
      <c r="G120" s="61" t="n">
        <v>1333270</v>
      </c>
      <c r="H120" s="59" t="n"/>
      <c r="I120" s="59" t="n">
        <v>45028</v>
      </c>
      <c r="J120" s="191" t="n">
        <v>1333270</v>
      </c>
      <c r="K120" s="191" t="n"/>
      <c r="L120" s="62" t="n">
        <v>1333270</v>
      </c>
    </row>
    <row r="121" customFormat="1" s="44">
      <c r="A121" s="86" t="inlineStr">
        <is>
          <t>Уральский металлопромышленный центр</t>
        </is>
      </c>
      <c r="B121" s="53" t="inlineStr">
        <is>
          <t>Оплата за металлопрокат</t>
        </is>
      </c>
      <c r="C121" s="52" t="inlineStr">
        <is>
          <t>Чернышова Светлана Эдуардовна</t>
        </is>
      </c>
      <c r="D121" s="193" t="n"/>
      <c r="E121" s="194" t="inlineStr">
        <is>
          <t>360Е-22</t>
        </is>
      </c>
      <c r="F121" s="197" t="n"/>
      <c r="G121" s="61" t="n">
        <v>3480245.77</v>
      </c>
      <c r="H121" s="59" t="n"/>
      <c r="I121" s="59" t="n">
        <v>45028</v>
      </c>
      <c r="J121" s="191" t="n">
        <v>3480245.77</v>
      </c>
      <c r="K121" s="191" t="n"/>
      <c r="L121" s="62" t="n">
        <v>3480245.77</v>
      </c>
    </row>
    <row r="122" customFormat="1" s="44">
      <c r="A122" s="86" t="inlineStr">
        <is>
          <t>А ГРУПП 771701001</t>
        </is>
      </c>
      <c r="B122" s="53" t="inlineStr">
        <is>
          <t>Оплата за металлопрокат</t>
        </is>
      </c>
      <c r="C122" s="52" t="inlineStr">
        <is>
          <t>Чернышова Светлана Эдуардовна</t>
        </is>
      </c>
      <c r="D122" s="193" t="n"/>
      <c r="E122" s="194" t="inlineStr">
        <is>
          <t>1/32/223/9730</t>
        </is>
      </c>
      <c r="F122" s="197" t="n"/>
      <c r="G122" s="61" t="n">
        <v>6004689.24</v>
      </c>
      <c r="H122" s="59" t="n"/>
      <c r="I122" s="59" t="n">
        <v>45029</v>
      </c>
      <c r="J122" s="191" t="n">
        <v>6004689.24</v>
      </c>
      <c r="K122" s="191" t="n"/>
      <c r="L122" s="62" t="n">
        <v>6004689.24</v>
      </c>
    </row>
    <row r="123" customFormat="1" s="44">
      <c r="A123" s="86" t="inlineStr">
        <is>
          <t>ВМЗ АО</t>
        </is>
      </c>
      <c r="B123" s="53" t="inlineStr">
        <is>
          <t>Оплата за металлопрокат</t>
        </is>
      </c>
      <c r="C123" s="52" t="inlineStr">
        <is>
          <t>Чернышова Светлана Эдуардовна</t>
        </is>
      </c>
      <c r="D123" s="193" t="n"/>
      <c r="E123" s="194" t="inlineStr">
        <is>
          <t>7851117</t>
        </is>
      </c>
      <c r="F123" s="197" t="n"/>
      <c r="G123" s="61" t="n">
        <v>12724226.62</v>
      </c>
      <c r="H123" s="59" t="n"/>
      <c r="I123" s="59" t="n">
        <v>45029</v>
      </c>
      <c r="J123" s="191" t="n">
        <v>12724226.62</v>
      </c>
      <c r="K123" s="191" t="n"/>
      <c r="L123" s="62" t="n">
        <v>12724226.62</v>
      </c>
    </row>
    <row r="124" customFormat="1" s="44">
      <c r="A124" s="86" t="inlineStr">
        <is>
          <t>ЗТЗ</t>
        </is>
      </c>
      <c r="B124" s="53" t="inlineStr">
        <is>
          <t>Оплата за металлопрокат</t>
        </is>
      </c>
      <c r="C124" s="52" t="inlineStr">
        <is>
          <t>Чернышова Светлана Эдуардовна</t>
        </is>
      </c>
      <c r="D124" s="193" t="n"/>
      <c r="E124" s="194" t="inlineStr">
        <is>
          <t>П-11/17</t>
        </is>
      </c>
      <c r="F124" s="197" t="n"/>
      <c r="G124" s="61" t="n">
        <v>1184220</v>
      </c>
      <c r="H124" s="59" t="n"/>
      <c r="I124" s="59" t="n">
        <v>45029</v>
      </c>
      <c r="J124" s="191" t="n">
        <v>1184220</v>
      </c>
      <c r="K124" s="191" t="n"/>
      <c r="L124" s="62" t="n">
        <v>1184220</v>
      </c>
    </row>
    <row r="125" customFormat="1" s="44">
      <c r="A125" s="86" t="inlineStr">
        <is>
          <t>МК Промстройметалл Трейд</t>
        </is>
      </c>
      <c r="B125" s="53" t="inlineStr">
        <is>
          <t>Оплата за металлопрокат</t>
        </is>
      </c>
      <c r="C125" s="52" t="inlineStr">
        <is>
          <t>Чернышова Светлана Эдуардовна</t>
        </is>
      </c>
      <c r="D125" s="193" t="n"/>
      <c r="E125" s="194" t="inlineStr">
        <is>
          <t>8-Р</t>
        </is>
      </c>
      <c r="F125" s="197" t="n"/>
      <c r="G125" s="61" t="n">
        <v>591622.5</v>
      </c>
      <c r="H125" s="59" t="n"/>
      <c r="I125" s="59" t="n">
        <v>45029</v>
      </c>
      <c r="J125" s="191" t="n">
        <v>591622.5</v>
      </c>
      <c r="K125" s="191" t="n"/>
      <c r="L125" s="62" t="n">
        <v>591622.5</v>
      </c>
    </row>
    <row r="126" customFormat="1" s="44">
      <c r="A126" s="86" t="inlineStr">
        <is>
          <t>Филиал АО "ВМЗ" г.Альметьевск</t>
        </is>
      </c>
      <c r="B126" s="53" t="inlineStr">
        <is>
          <t>Оплата за металлопрокат</t>
        </is>
      </c>
      <c r="C126" s="52" t="inlineStr">
        <is>
          <t>Чернышова Светлана Эдуардовна</t>
        </is>
      </c>
      <c r="D126" s="193" t="n"/>
      <c r="E126" s="194" t="inlineStr">
        <is>
          <t>861639</t>
        </is>
      </c>
      <c r="F126" s="197" t="n"/>
      <c r="G126" s="61" t="n">
        <v>154786.49</v>
      </c>
      <c r="H126" s="59" t="n"/>
      <c r="I126" s="59" t="n">
        <v>45029</v>
      </c>
      <c r="J126" s="191" t="n">
        <v>154786.49</v>
      </c>
      <c r="K126" s="191" t="n"/>
      <c r="L126" s="62" t="n">
        <v>154786.49</v>
      </c>
    </row>
    <row r="127" ht="61.2" customFormat="1" customHeight="1" s="44">
      <c r="A127" s="86" t="inlineStr">
        <is>
          <t>ООО "СБЕРБАНК ФАКТОРИНГ"</t>
        </is>
      </c>
      <c r="B127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27" s="52" t="inlineStr">
        <is>
          <t>Чернышова Светлана Эдуардовна</t>
        </is>
      </c>
      <c r="D127" s="193" t="n"/>
      <c r="E127" s="194" t="inlineStr">
        <is>
          <t>Договор 643/00186217-62280 от 15.12.2015</t>
        </is>
      </c>
      <c r="F127" s="197" t="n"/>
      <c r="G127" s="61" t="n">
        <v>321845.71</v>
      </c>
      <c r="H127" s="59" t="n"/>
      <c r="I127" s="59" t="n">
        <v>45030</v>
      </c>
      <c r="J127" s="191" t="n">
        <v>321845.71</v>
      </c>
      <c r="K127" s="191" t="n"/>
      <c r="L127" s="62" t="n">
        <v>321845.71</v>
      </c>
    </row>
    <row r="128" customFormat="1" s="44">
      <c r="A128" s="86" t="inlineStr">
        <is>
          <t>А ГРУПП 771701001</t>
        </is>
      </c>
      <c r="B128" s="53" t="inlineStr">
        <is>
          <t>Оплата за металлопрокат</t>
        </is>
      </c>
      <c r="C128" s="52" t="inlineStr">
        <is>
          <t>Чернышова Светлана Эдуардовна</t>
        </is>
      </c>
      <c r="D128" s="193" t="n"/>
      <c r="E128" s="194" t="inlineStr">
        <is>
          <t>1/138/3/6248</t>
        </is>
      </c>
      <c r="F128" s="197" t="n"/>
      <c r="G128" s="61" t="n">
        <v>1329935.2</v>
      </c>
      <c r="H128" s="59" t="n"/>
      <c r="I128" s="59" t="n">
        <v>45030</v>
      </c>
      <c r="J128" s="191" t="n">
        <v>1329935.2</v>
      </c>
      <c r="K128" s="191" t="n"/>
      <c r="L128" s="62" t="n">
        <v>1329935.2</v>
      </c>
    </row>
    <row r="129" customFormat="1" s="44">
      <c r="A129" s="86" t="inlineStr">
        <is>
          <t>А ГРУПП 771701001</t>
        </is>
      </c>
      <c r="B129" s="53" t="inlineStr">
        <is>
          <t>Оплата за металлопрокат</t>
        </is>
      </c>
      <c r="C129" s="52" t="inlineStr">
        <is>
          <t>Чернышова Светлана Эдуардовна</t>
        </is>
      </c>
      <c r="D129" s="193" t="n"/>
      <c r="E129" s="194" t="inlineStr">
        <is>
          <t>1/32/223/9730</t>
        </is>
      </c>
      <c r="F129" s="197" t="n"/>
      <c r="G129" s="61" t="n">
        <v>8303297.810000001</v>
      </c>
      <c r="H129" s="59" t="n"/>
      <c r="I129" s="59" t="n">
        <v>45030</v>
      </c>
      <c r="J129" s="191" t="n">
        <v>8303297.810000001</v>
      </c>
      <c r="K129" s="191" t="n"/>
      <c r="L129" s="62" t="n">
        <v>8303297.810000001</v>
      </c>
    </row>
    <row r="130" customFormat="1" s="44">
      <c r="A130" s="86" t="inlineStr">
        <is>
          <t>ВМЗ АО</t>
        </is>
      </c>
      <c r="B130" s="53" t="inlineStr">
        <is>
          <t>Оплата за металлопрокат</t>
        </is>
      </c>
      <c r="C130" s="52" t="inlineStr">
        <is>
          <t>Чернышова Светлана Эдуардовна</t>
        </is>
      </c>
      <c r="D130" s="193" t="n"/>
      <c r="E130" s="194" t="inlineStr">
        <is>
          <t>7851117</t>
        </is>
      </c>
      <c r="F130" s="197" t="n"/>
      <c r="G130" s="61" t="n">
        <v>33163451.94</v>
      </c>
      <c r="H130" s="59" t="n"/>
      <c r="I130" s="59" t="n">
        <v>45030</v>
      </c>
      <c r="J130" s="191" t="n">
        <v>33163451.94</v>
      </c>
      <c r="K130" s="191" t="n"/>
      <c r="L130" s="62" t="n">
        <v>33163451.94</v>
      </c>
    </row>
    <row r="131" customFormat="1" s="44">
      <c r="A131" s="86" t="inlineStr">
        <is>
          <t>ЗТЗ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/>
      <c r="E131" s="194" t="inlineStr">
        <is>
          <t>П-11/17</t>
        </is>
      </c>
      <c r="F131" s="197" t="n"/>
      <c r="G131" s="61" t="n">
        <v>1185852</v>
      </c>
      <c r="H131" s="59" t="n"/>
      <c r="I131" s="59" t="n">
        <v>45030</v>
      </c>
      <c r="J131" s="191" t="n">
        <v>1185852</v>
      </c>
      <c r="K131" s="191" t="n"/>
      <c r="L131" s="62" t="n">
        <v>1185852</v>
      </c>
    </row>
    <row r="132" customFormat="1" s="44">
      <c r="A132" s="86" t="inlineStr">
        <is>
          <t>Лидер-М МСК</t>
        </is>
      </c>
      <c r="B132" s="53" t="inlineStr">
        <is>
          <t>Оплата за металлопрокат</t>
        </is>
      </c>
      <c r="C132" s="52" t="inlineStr">
        <is>
          <t>Чернышова Светлана Эдуардовна</t>
        </is>
      </c>
      <c r="D132" s="193" t="n"/>
      <c r="E132" s="194" t="inlineStr">
        <is>
          <t>296-10/13</t>
        </is>
      </c>
      <c r="F132" s="197" t="n"/>
      <c r="G132" s="61" t="n">
        <v>1382235.75</v>
      </c>
      <c r="H132" s="59" t="n"/>
      <c r="I132" s="59" t="n">
        <v>45030</v>
      </c>
      <c r="J132" s="191" t="n">
        <v>1382235.75</v>
      </c>
      <c r="K132" s="191" t="n"/>
      <c r="L132" s="62" t="n">
        <v>1382235.75</v>
      </c>
    </row>
    <row r="133" customFormat="1" s="44">
      <c r="A133" s="86" t="inlineStr">
        <is>
          <t>Уральский металлопромышленный центр</t>
        </is>
      </c>
      <c r="B133" s="53" t="inlineStr">
        <is>
          <t>Оплата за металлопрокат</t>
        </is>
      </c>
      <c r="C133" s="52" t="inlineStr">
        <is>
          <t>Чернышова Светлана Эдуардовна</t>
        </is>
      </c>
      <c r="D133" s="193" t="n"/>
      <c r="E133" s="194" t="inlineStr">
        <is>
          <t>360Е-22</t>
        </is>
      </c>
      <c r="F133" s="197" t="n"/>
      <c r="G133" s="61" t="n">
        <v>2971680</v>
      </c>
      <c r="H133" s="59" t="n"/>
      <c r="I133" s="59" t="n">
        <v>45030</v>
      </c>
      <c r="J133" s="191" t="n">
        <v>2971680</v>
      </c>
      <c r="K133" s="191" t="n"/>
      <c r="L133" s="62" t="n">
        <v>2971680</v>
      </c>
    </row>
    <row r="134" customFormat="1" s="44">
      <c r="A134" s="86" t="inlineStr">
        <is>
          <t>ТД ТМК АО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/>
      <c r="E134" s="194" t="inlineStr">
        <is>
          <t>1069</t>
        </is>
      </c>
      <c r="F134" s="197" t="n"/>
      <c r="G134" s="61" t="n">
        <v>3616560</v>
      </c>
      <c r="H134" s="59" t="n"/>
      <c r="I134" s="59" t="n">
        <v>45030</v>
      </c>
      <c r="J134" s="191" t="n">
        <v>3616560</v>
      </c>
      <c r="K134" s="191" t="n"/>
      <c r="L134" s="62" t="n">
        <v>3616560</v>
      </c>
    </row>
    <row r="135" customFormat="1" s="44">
      <c r="A135" s="86" t="inlineStr">
        <is>
          <t>Филиал АО "ВМЗ" г.Альметьевск</t>
        </is>
      </c>
      <c r="B135" s="53" t="inlineStr">
        <is>
          <t>Оплата за металлопрокат</t>
        </is>
      </c>
      <c r="C135" s="52" t="inlineStr">
        <is>
          <t>Чернышова Светлана Эдуардовна</t>
        </is>
      </c>
      <c r="D135" s="193" t="n"/>
      <c r="E135" s="194" t="inlineStr">
        <is>
          <t>861639</t>
        </is>
      </c>
      <c r="F135" s="197" t="n"/>
      <c r="G135" s="61" t="n">
        <v>4474760.7</v>
      </c>
      <c r="H135" s="59" t="n"/>
      <c r="I135" s="59" t="n">
        <v>45030</v>
      </c>
      <c r="J135" s="191" t="n">
        <v>4474760.7</v>
      </c>
      <c r="K135" s="191" t="n"/>
      <c r="L135" s="62" t="n">
        <v>4474760.7</v>
      </c>
    </row>
    <row r="136" ht="61.2" customFormat="1" customHeight="1" s="44">
      <c r="A136" s="86" t="inlineStr">
        <is>
          <t>ООО "СБЕРБАНК ФАКТОРИНГ"</t>
        </is>
      </c>
      <c r="B136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36" s="52" t="inlineStr">
        <is>
          <t>Чернышова Светлана Эдуардовна</t>
        </is>
      </c>
      <c r="D136" s="193" t="n"/>
      <c r="E136" s="194" t="inlineStr">
        <is>
          <t>Договор 643/00186217-62280 от 15.12.2015</t>
        </is>
      </c>
      <c r="F136" s="197" t="n"/>
      <c r="G136" s="61" t="n">
        <v>825056.23</v>
      </c>
      <c r="H136" s="59" t="n"/>
      <c r="I136" s="59" t="n">
        <v>45033</v>
      </c>
      <c r="J136" s="191" t="n">
        <v>825056.23</v>
      </c>
      <c r="K136" s="191" t="n"/>
      <c r="L136" s="62" t="n">
        <v>825056.23</v>
      </c>
    </row>
    <row r="137" ht="61.2" customFormat="1" customHeight="1" s="44">
      <c r="A137" s="86" t="inlineStr">
        <is>
          <t>ООО "СБЕРБАНК ФАКТОРИНГ"</t>
        </is>
      </c>
      <c r="B137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37" s="52" t="inlineStr">
        <is>
          <t>Чернышова Светлана Эдуардовна</t>
        </is>
      </c>
      <c r="D137" s="193" t="n"/>
      <c r="E137" s="194" t="inlineStr">
        <is>
          <t>Договор 643/00186217-62280 от 15.12.2015</t>
        </is>
      </c>
      <c r="F137" s="197" t="n"/>
      <c r="G137" s="61" t="n">
        <v>4063199.26</v>
      </c>
      <c r="H137" s="59" t="n"/>
      <c r="I137" s="59" t="n">
        <v>45033</v>
      </c>
      <c r="J137" s="191" t="n">
        <v>4063199.26</v>
      </c>
      <c r="K137" s="191" t="n"/>
      <c r="L137" s="62" t="n">
        <v>4063199.26</v>
      </c>
    </row>
    <row r="138" ht="61.2" customFormat="1" customHeight="1" s="44">
      <c r="A138" s="86" t="inlineStr">
        <is>
          <t>ООО "СБЕРБАНК ФАКТОРИНГ"</t>
        </is>
      </c>
      <c r="B138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38" s="52" t="inlineStr">
        <is>
          <t>Чернышова Светлана Эдуардовна</t>
        </is>
      </c>
      <c r="D138" s="193" t="n"/>
      <c r="E138" s="194" t="inlineStr">
        <is>
          <t>Договор 643/00186217-62280 от 15.12.2015</t>
        </is>
      </c>
      <c r="F138" s="197" t="n"/>
      <c r="G138" s="61" t="n">
        <v>20386699.74</v>
      </c>
      <c r="H138" s="59" t="n"/>
      <c r="I138" s="59" t="n">
        <v>45033</v>
      </c>
      <c r="J138" s="191" t="n">
        <v>20386699.74</v>
      </c>
      <c r="K138" s="191" t="n"/>
      <c r="L138" s="62" t="n">
        <v>20386699.74</v>
      </c>
    </row>
    <row r="139" customFormat="1" s="44">
      <c r="A139" s="86" t="inlineStr">
        <is>
          <t>ЗТЗ</t>
        </is>
      </c>
      <c r="B139" s="53" t="inlineStr">
        <is>
          <t>Оплата за металлопрокат</t>
        </is>
      </c>
      <c r="C139" s="52" t="inlineStr">
        <is>
          <t>Чернышова Светлана Эдуардовна</t>
        </is>
      </c>
      <c r="D139" s="193" t="n"/>
      <c r="E139" s="194" t="inlineStr">
        <is>
          <t>П-11/17</t>
        </is>
      </c>
      <c r="F139" s="197" t="n"/>
      <c r="G139" s="61" t="n">
        <v>1932390</v>
      </c>
      <c r="H139" s="59" t="n"/>
      <c r="I139" s="59" t="n">
        <v>45033</v>
      </c>
      <c r="J139" s="191" t="n">
        <v>1932390</v>
      </c>
      <c r="K139" s="191" t="n"/>
      <c r="L139" s="62" t="n">
        <v>1932390</v>
      </c>
    </row>
    <row r="140" customFormat="1" s="44">
      <c r="A140" s="86" t="inlineStr">
        <is>
          <t>А ГРУПП 771701001</t>
        </is>
      </c>
      <c r="B140" s="53" t="inlineStr">
        <is>
          <t>Оплата за металлопрокат</t>
        </is>
      </c>
      <c r="C140" s="52" t="inlineStr">
        <is>
          <t>Чернышова Светлана Эдуардовна</t>
        </is>
      </c>
      <c r="D140" s="193" t="n"/>
      <c r="E140" s="194" t="inlineStr">
        <is>
          <t>1/32/223/9730</t>
        </is>
      </c>
      <c r="F140" s="197" t="n"/>
      <c r="G140" s="61" t="n">
        <v>6139875.560000001</v>
      </c>
      <c r="H140" s="59" t="n"/>
      <c r="I140" s="59" t="n">
        <v>45034</v>
      </c>
      <c r="J140" s="191" t="n">
        <v>6139875.560000001</v>
      </c>
      <c r="K140" s="191" t="n"/>
      <c r="L140" s="62" t="n">
        <v>6139875.560000001</v>
      </c>
    </row>
    <row r="141" customFormat="1" s="44">
      <c r="A141" s="86" t="inlineStr">
        <is>
          <t>ЗТЗ</t>
        </is>
      </c>
      <c r="B141" s="53" t="inlineStr">
        <is>
          <t>Оплата за металлопрокат</t>
        </is>
      </c>
      <c r="C141" s="52" t="inlineStr">
        <is>
          <t>Чернышова Светлана Эдуардовна</t>
        </is>
      </c>
      <c r="D141" s="193" t="n"/>
      <c r="E141" s="194" t="inlineStr">
        <is>
          <t>П-11/17</t>
        </is>
      </c>
      <c r="F141" s="197" t="n"/>
      <c r="G141" s="61" t="n">
        <v>1182894</v>
      </c>
      <c r="H141" s="59" t="n"/>
      <c r="I141" s="59" t="n">
        <v>45034</v>
      </c>
      <c r="J141" s="191" t="n">
        <v>1182894</v>
      </c>
      <c r="K141" s="191" t="n"/>
      <c r="L141" s="62" t="n">
        <v>1182894</v>
      </c>
    </row>
    <row r="142" customFormat="1" s="44">
      <c r="A142" s="86" t="inlineStr">
        <is>
          <t>МК Промстройметалл Трейд</t>
        </is>
      </c>
      <c r="B142" s="53" t="inlineStr">
        <is>
          <t>Оплата за металлопрокат</t>
        </is>
      </c>
      <c r="C142" s="52" t="inlineStr">
        <is>
          <t>Чернышова Светлана Эдуардовна</t>
        </is>
      </c>
      <c r="D142" s="193" t="n"/>
      <c r="E142" s="194" t="inlineStr">
        <is>
          <t>8-Р</t>
        </is>
      </c>
      <c r="F142" s="197" t="n"/>
      <c r="G142" s="61" t="n">
        <v>2463887</v>
      </c>
      <c r="H142" s="59" t="n"/>
      <c r="I142" s="59" t="n">
        <v>45034</v>
      </c>
      <c r="J142" s="191" t="n">
        <v>2463887</v>
      </c>
      <c r="K142" s="191" t="n"/>
      <c r="L142" s="62" t="n">
        <v>2463887</v>
      </c>
    </row>
    <row r="143" customFormat="1" s="44">
      <c r="A143" s="86" t="inlineStr">
        <is>
          <t>Уральский металлопромышленный центр</t>
        </is>
      </c>
      <c r="B143" s="53" t="inlineStr">
        <is>
          <t>Оплата за металлопрокат</t>
        </is>
      </c>
      <c r="C143" s="52" t="inlineStr">
        <is>
          <t>Чернышова Светлана Эдуардовна</t>
        </is>
      </c>
      <c r="D143" s="193" t="n"/>
      <c r="E143" s="194" t="inlineStr">
        <is>
          <t>360Е-22</t>
        </is>
      </c>
      <c r="F143" s="197" t="n"/>
      <c r="G143" s="61" t="n">
        <v>2683280</v>
      </c>
      <c r="H143" s="59" t="n"/>
      <c r="I143" s="59" t="n">
        <v>45034</v>
      </c>
      <c r="J143" s="191" t="n">
        <v>2683280</v>
      </c>
      <c r="K143" s="191" t="n"/>
      <c r="L143" s="62" t="n">
        <v>2683280</v>
      </c>
    </row>
    <row r="144" ht="81.59999999999999" customFormat="1" customHeight="1" s="44">
      <c r="A144" s="86" t="inlineStr">
        <is>
          <t>ООО "СБЕРБАНК ФАКТОРИНГ"</t>
        </is>
      </c>
      <c r="B144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44" s="52" t="inlineStr">
        <is>
          <t>Чернышова Светлана Эдуардовна</t>
        </is>
      </c>
      <c r="D144" s="193" t="n"/>
      <c r="E144" s="194" t="inlineStr">
        <is>
          <t>Договор 643/00186217-72268 от 24.01.2017</t>
        </is>
      </c>
      <c r="F144" s="197" t="n"/>
      <c r="G144" s="61" t="n">
        <v>1126584.23</v>
      </c>
      <c r="H144" s="59" t="n"/>
      <c r="I144" s="59" t="n">
        <v>45035</v>
      </c>
      <c r="J144" s="191" t="n">
        <v>1126584.23</v>
      </c>
      <c r="K144" s="191" t="n"/>
      <c r="L144" s="62" t="n">
        <v>1126584.23</v>
      </c>
    </row>
    <row r="145" customFormat="1" s="44">
      <c r="A145" s="86" t="inlineStr">
        <is>
          <t>Антикор Полимер</t>
        </is>
      </c>
      <c r="B145" s="53" t="inlineStr">
        <is>
          <t>Оплата за металлопрокат</t>
        </is>
      </c>
      <c r="C145" s="52" t="inlineStr">
        <is>
          <t>Чернышова Светлана Эдуардовна</t>
        </is>
      </c>
      <c r="D145" s="193" t="n"/>
      <c r="E145" s="194" t="inlineStr">
        <is>
          <t>190-07-УИ</t>
        </is>
      </c>
      <c r="F145" s="197" t="n"/>
      <c r="G145" s="61" t="n">
        <v>567318.24</v>
      </c>
      <c r="H145" s="59" t="n"/>
      <c r="I145" s="59" t="n">
        <v>45035</v>
      </c>
      <c r="J145" s="191" t="n">
        <v>567318.24</v>
      </c>
      <c r="K145" s="191" t="n"/>
      <c r="L145" s="62" t="n">
        <v>567318.24</v>
      </c>
    </row>
    <row r="146" customFormat="1" s="44">
      <c r="A146" s="86" t="inlineStr">
        <is>
          <t>ВМЗ АО</t>
        </is>
      </c>
      <c r="B146" s="53" t="inlineStr">
        <is>
          <t>Оплата за металлопрокат</t>
        </is>
      </c>
      <c r="C146" s="52" t="inlineStr">
        <is>
          <t>Чернышова Светлана Эдуардовна</t>
        </is>
      </c>
      <c r="D146" s="193" t="n"/>
      <c r="E146" s="194" t="inlineStr">
        <is>
          <t>7851117</t>
        </is>
      </c>
      <c r="F146" s="197" t="n"/>
      <c r="G146" s="61" t="n">
        <v>9758951.640000001</v>
      </c>
      <c r="H146" s="59" t="n"/>
      <c r="I146" s="59" t="n">
        <v>45035</v>
      </c>
      <c r="J146" s="191" t="n">
        <v>9758951.640000001</v>
      </c>
      <c r="K146" s="191" t="n"/>
      <c r="L146" s="62" t="n">
        <v>9758951.640000001</v>
      </c>
    </row>
    <row r="147" customFormat="1" s="44">
      <c r="A147" s="86" t="inlineStr">
        <is>
          <t>ЗТЗ</t>
        </is>
      </c>
      <c r="B147" s="53" t="inlineStr">
        <is>
          <t>Оплата за металлопрокат</t>
        </is>
      </c>
      <c r="C147" s="52" t="inlineStr">
        <is>
          <t>Чернышова Светлана Эдуардовна</t>
        </is>
      </c>
      <c r="D147" s="193" t="n"/>
      <c r="E147" s="194" t="inlineStr">
        <is>
          <t>П-11/17</t>
        </is>
      </c>
      <c r="F147" s="197" t="n"/>
      <c r="G147" s="61" t="n">
        <v>4990962</v>
      </c>
      <c r="H147" s="59" t="n"/>
      <c r="I147" s="59" t="n">
        <v>45035</v>
      </c>
      <c r="J147" s="191" t="n">
        <v>4990962</v>
      </c>
      <c r="K147" s="191" t="n"/>
      <c r="L147" s="62" t="n">
        <v>4990962</v>
      </c>
    </row>
    <row r="148" customFormat="1" s="44">
      <c r="A148" s="86" t="inlineStr">
        <is>
          <t>Уральский металлопромышленный центр</t>
        </is>
      </c>
      <c r="B148" s="53" t="inlineStr">
        <is>
          <t>Оплата за металлопрокат</t>
        </is>
      </c>
      <c r="C148" s="52" t="inlineStr">
        <is>
          <t>Чернышова Светлана Эдуардовна</t>
        </is>
      </c>
      <c r="D148" s="193" t="n"/>
      <c r="E148" s="194" t="inlineStr">
        <is>
          <t>360Е-22</t>
        </is>
      </c>
      <c r="F148" s="197" t="n"/>
      <c r="G148" s="61" t="n">
        <v>5370640</v>
      </c>
      <c r="H148" s="59" t="n"/>
      <c r="I148" s="59" t="n">
        <v>45035</v>
      </c>
      <c r="J148" s="191" t="n">
        <v>5370640</v>
      </c>
      <c r="K148" s="191" t="n"/>
      <c r="L148" s="62" t="n">
        <v>5370640</v>
      </c>
    </row>
    <row r="149" customFormat="1" s="44">
      <c r="A149" s="86" t="inlineStr">
        <is>
          <t>Филиал АО "ВМЗ" г.Альметьевск</t>
        </is>
      </c>
      <c r="B149" s="53" t="inlineStr">
        <is>
          <t>Оплата за металлопрокат</t>
        </is>
      </c>
      <c r="C149" s="52" t="inlineStr">
        <is>
          <t>Чернышова Светлана Эдуардовна</t>
        </is>
      </c>
      <c r="D149" s="193" t="n"/>
      <c r="E149" s="194" t="inlineStr">
        <is>
          <t>861639</t>
        </is>
      </c>
      <c r="F149" s="197" t="n"/>
      <c r="G149" s="61" t="n">
        <v>4756854.24</v>
      </c>
      <c r="H149" s="59" t="n"/>
      <c r="I149" s="59" t="n">
        <v>45035</v>
      </c>
      <c r="J149" s="191" t="n">
        <v>4756854.24</v>
      </c>
      <c r="K149" s="191" t="n"/>
      <c r="L149" s="62" t="n">
        <v>4756854.24</v>
      </c>
    </row>
    <row r="150" customFormat="1" s="44">
      <c r="A150" s="86" t="inlineStr">
        <is>
          <t>А ГРУПП 771701001</t>
        </is>
      </c>
      <c r="B150" s="53" t="inlineStr">
        <is>
          <t>Оплата за металлопрокат</t>
        </is>
      </c>
      <c r="C150" s="52" t="inlineStr">
        <is>
          <t>Чернышова Светлана Эдуардовна</t>
        </is>
      </c>
      <c r="D150" s="193" t="n"/>
      <c r="E150" s="194" t="inlineStr">
        <is>
          <t>1/138/3/6248</t>
        </is>
      </c>
      <c r="F150" s="197" t="n"/>
      <c r="G150" s="61" t="n">
        <v>3298155.3</v>
      </c>
      <c r="H150" s="59" t="n"/>
      <c r="I150" s="59" t="n">
        <v>45036</v>
      </c>
      <c r="J150" s="191" t="n">
        <v>3298155.3</v>
      </c>
      <c r="K150" s="191" t="n"/>
      <c r="L150" s="62" t="n">
        <v>3298155.3</v>
      </c>
    </row>
    <row r="151" customFormat="1" s="44">
      <c r="A151" s="86" t="inlineStr">
        <is>
          <t>А ГРУПП 771701001</t>
        </is>
      </c>
      <c r="B151" s="53" t="inlineStr">
        <is>
          <t>Оплата за металлопрокат</t>
        </is>
      </c>
      <c r="C151" s="52" t="inlineStr">
        <is>
          <t>Чернышова Светлана Эдуардовна</t>
        </is>
      </c>
      <c r="D151" s="193" t="n"/>
      <c r="E151" s="194" t="inlineStr">
        <is>
          <t>1/32/223/9730</t>
        </is>
      </c>
      <c r="F151" s="197" t="n"/>
      <c r="G151" s="61" t="n">
        <v>5839919.71</v>
      </c>
      <c r="H151" s="59" t="n"/>
      <c r="I151" s="59" t="n">
        <v>45036</v>
      </c>
      <c r="J151" s="191" t="n">
        <v>5839919.71</v>
      </c>
      <c r="K151" s="191" t="n"/>
      <c r="L151" s="62" t="n">
        <v>5839919.71</v>
      </c>
    </row>
    <row r="152" customFormat="1" s="44">
      <c r="A152" s="86" t="inlineStr">
        <is>
          <t>Антикор Полимер</t>
        </is>
      </c>
      <c r="B152" s="53" t="inlineStr">
        <is>
          <t>Оплата за металлопрокат</t>
        </is>
      </c>
      <c r="C152" s="52" t="inlineStr">
        <is>
          <t>Чернышова Светлана Эдуардовна</t>
        </is>
      </c>
      <c r="D152" s="193" t="n"/>
      <c r="E152" s="194" t="inlineStr">
        <is>
          <t>041</t>
        </is>
      </c>
      <c r="F152" s="197" t="n"/>
      <c r="G152" s="61" t="n">
        <v>560900</v>
      </c>
      <c r="H152" s="59" t="n"/>
      <c r="I152" s="59" t="n">
        <v>45036</v>
      </c>
      <c r="J152" s="191" t="n">
        <v>560900</v>
      </c>
      <c r="K152" s="191" t="n"/>
      <c r="L152" s="62" t="n">
        <v>560900</v>
      </c>
    </row>
    <row r="153" customFormat="1" s="44">
      <c r="A153" s="86" t="inlineStr">
        <is>
          <t>Антикор Полимер</t>
        </is>
      </c>
      <c r="B153" s="53" t="inlineStr">
        <is>
          <t>Оплата за металлопрокат</t>
        </is>
      </c>
      <c r="C153" s="52" t="inlineStr">
        <is>
          <t>Чернышова Светлана Эдуардовна</t>
        </is>
      </c>
      <c r="D153" s="193" t="n"/>
      <c r="E153" s="194" t="inlineStr">
        <is>
          <t>190-07-УИ</t>
        </is>
      </c>
      <c r="F153" s="197" t="n"/>
      <c r="G153" s="61" t="n">
        <v>312276.4</v>
      </c>
      <c r="H153" s="59" t="n"/>
      <c r="I153" s="59" t="n">
        <v>45036</v>
      </c>
      <c r="J153" s="191" t="n">
        <v>312276.4</v>
      </c>
      <c r="K153" s="191" t="n"/>
      <c r="L153" s="62" t="n">
        <v>312276.4</v>
      </c>
    </row>
    <row r="154" customFormat="1" s="44">
      <c r="A154" s="86" t="inlineStr">
        <is>
          <t>ВМЗ АО</t>
        </is>
      </c>
      <c r="B154" s="53" t="inlineStr">
        <is>
          <t>Оплата за металлопрокат</t>
        </is>
      </c>
      <c r="C154" s="52" t="inlineStr">
        <is>
          <t>Чернышова Светлана Эдуардовна</t>
        </is>
      </c>
      <c r="D154" s="193" t="n"/>
      <c r="E154" s="194" t="inlineStr">
        <is>
          <t>7851117</t>
        </is>
      </c>
      <c r="F154" s="197" t="n"/>
      <c r="G154" s="61" t="n">
        <v>5003352.3</v>
      </c>
      <c r="H154" s="59" t="n"/>
      <c r="I154" s="59" t="n">
        <v>45036</v>
      </c>
      <c r="J154" s="191" t="n">
        <v>5003352.3</v>
      </c>
      <c r="K154" s="191" t="n"/>
      <c r="L154" s="62" t="n">
        <v>5003352.3</v>
      </c>
    </row>
    <row r="155" customFormat="1" s="44">
      <c r="A155" s="86" t="inlineStr">
        <is>
          <t>ЗТЗ</t>
        </is>
      </c>
      <c r="B155" s="53" t="inlineStr">
        <is>
          <t>Оплата за металлопрокат</t>
        </is>
      </c>
      <c r="C155" s="52" t="inlineStr">
        <is>
          <t>Чернышова Светлана Эдуардовна</t>
        </is>
      </c>
      <c r="D155" s="193" t="n"/>
      <c r="E155" s="194" t="inlineStr">
        <is>
          <t>П-11/17</t>
        </is>
      </c>
      <c r="F155" s="197" t="n"/>
      <c r="G155" s="61" t="n">
        <v>2625582</v>
      </c>
      <c r="H155" s="59" t="n"/>
      <c r="I155" s="59" t="n">
        <v>45036</v>
      </c>
      <c r="J155" s="191" t="n">
        <v>2625582</v>
      </c>
      <c r="K155" s="191" t="n"/>
      <c r="L155" s="62" t="n">
        <v>2625582</v>
      </c>
    </row>
    <row r="156" customFormat="1" s="44">
      <c r="A156" s="86" t="inlineStr">
        <is>
          <t>КТЗ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/>
      <c r="E156" s="194" t="inlineStr">
        <is>
          <t>485/11-П</t>
        </is>
      </c>
      <c r="F156" s="197" t="n"/>
      <c r="G156" s="61" t="n">
        <v>4045377.5</v>
      </c>
      <c r="H156" s="59" t="n"/>
      <c r="I156" s="59" t="n">
        <v>45036</v>
      </c>
      <c r="J156" s="191" t="n">
        <v>4045377.5</v>
      </c>
      <c r="K156" s="191" t="n"/>
      <c r="L156" s="62" t="n">
        <v>4045377.5</v>
      </c>
    </row>
    <row r="157" customFormat="1" s="44">
      <c r="A157" s="86" t="inlineStr">
        <is>
          <t>Филиал АО "ВМЗ" г.Альметьевск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/>
      <c r="E157" s="194" t="inlineStr">
        <is>
          <t>861639</t>
        </is>
      </c>
      <c r="F157" s="197" t="n"/>
      <c r="G157" s="61" t="n">
        <v>1313447.7</v>
      </c>
      <c r="H157" s="59" t="n"/>
      <c r="I157" s="59" t="n">
        <v>45036</v>
      </c>
      <c r="J157" s="191" t="n">
        <v>1313447.7</v>
      </c>
      <c r="K157" s="191" t="n"/>
      <c r="L157" s="62" t="n">
        <v>1313447.7</v>
      </c>
    </row>
    <row r="158" customFormat="1" s="44">
      <c r="A158" s="86" t="inlineStr">
        <is>
          <t>А ГРУПП 771701001</t>
        </is>
      </c>
      <c r="B158" s="53" t="inlineStr">
        <is>
          <t>Оплата за металлопрокат</t>
        </is>
      </c>
      <c r="C158" s="52" t="inlineStr">
        <is>
          <t>Чернышова Светлана Эдуардовна</t>
        </is>
      </c>
      <c r="D158" s="193" t="n"/>
      <c r="E158" s="194" t="inlineStr">
        <is>
          <t>1/138/3/6248</t>
        </is>
      </c>
      <c r="F158" s="197" t="n"/>
      <c r="G158" s="61" t="n">
        <v>7074209.7</v>
      </c>
      <c r="H158" s="59" t="n"/>
      <c r="I158" s="59" t="n">
        <v>45037</v>
      </c>
      <c r="J158" s="191" t="n">
        <v>7074209.7</v>
      </c>
      <c r="K158" s="191" t="n"/>
      <c r="L158" s="62" t="n">
        <v>7074209.7</v>
      </c>
    </row>
    <row r="159" customFormat="1" s="44">
      <c r="A159" s="86" t="inlineStr">
        <is>
          <t>ВМЗ АО</t>
        </is>
      </c>
      <c r="B159" s="53" t="inlineStr">
        <is>
          <t>Оплата за металлопрокат</t>
        </is>
      </c>
      <c r="C159" s="52" t="inlineStr">
        <is>
          <t>Чернышова Светлана Эдуардовна</t>
        </is>
      </c>
      <c r="D159" s="193" t="n"/>
      <c r="E159" s="194" t="inlineStr">
        <is>
          <t>7851117</t>
        </is>
      </c>
      <c r="F159" s="197" t="n"/>
      <c r="G159" s="61" t="n">
        <v>16723838.34</v>
      </c>
      <c r="H159" s="59" t="n"/>
      <c r="I159" s="59" t="n">
        <v>45037</v>
      </c>
      <c r="J159" s="191" t="n">
        <v>16723838.34</v>
      </c>
      <c r="K159" s="191" t="n"/>
      <c r="L159" s="62" t="n">
        <v>16723838.34</v>
      </c>
    </row>
    <row r="160" customFormat="1" s="44">
      <c r="A160" s="86" t="inlineStr">
        <is>
          <t>ЗТЗ</t>
        </is>
      </c>
      <c r="B160" s="53" t="inlineStr">
        <is>
          <t>Оплата за металлопрокат</t>
        </is>
      </c>
      <c r="C160" s="52" t="inlineStr">
        <is>
          <t>Чернышова Светлана Эдуардовна</t>
        </is>
      </c>
      <c r="D160" s="193" t="n"/>
      <c r="E160" s="194" t="inlineStr">
        <is>
          <t>П-11/17</t>
        </is>
      </c>
      <c r="F160" s="197" t="n"/>
      <c r="G160" s="61" t="n">
        <v>8261082</v>
      </c>
      <c r="H160" s="59" t="n"/>
      <c r="I160" s="59" t="n">
        <v>45037</v>
      </c>
      <c r="J160" s="191" t="n">
        <v>8261082</v>
      </c>
      <c r="K160" s="191" t="n"/>
      <c r="L160" s="62" t="n">
        <v>8261082</v>
      </c>
    </row>
    <row r="161" customFormat="1" s="44">
      <c r="A161" s="86" t="inlineStr">
        <is>
          <t>КТЗ</t>
        </is>
      </c>
      <c r="B161" s="53" t="inlineStr">
        <is>
          <t>Оплата за металлопрокат</t>
        </is>
      </c>
      <c r="C161" s="52" t="inlineStr">
        <is>
          <t>Чернышова Светлана Эдуардовна</t>
        </is>
      </c>
      <c r="D161" s="193" t="n"/>
      <c r="E161" s="194" t="inlineStr">
        <is>
          <t>485/11-П</t>
        </is>
      </c>
      <c r="F161" s="197" t="n"/>
      <c r="G161" s="61" t="n">
        <v>4102357</v>
      </c>
      <c r="H161" s="59" t="n"/>
      <c r="I161" s="59" t="n">
        <v>45037</v>
      </c>
      <c r="J161" s="191" t="n">
        <v>4102357</v>
      </c>
      <c r="K161" s="191" t="n"/>
      <c r="L161" s="62" t="n">
        <v>4102357</v>
      </c>
    </row>
    <row r="162" customFormat="1" s="44">
      <c r="A162" s="86" t="inlineStr">
        <is>
          <t>МК Промстройметалл Трейд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/>
      <c r="E162" s="194" t="inlineStr">
        <is>
          <t>8-Р</t>
        </is>
      </c>
      <c r="F162" s="197" t="n"/>
      <c r="G162" s="61" t="n">
        <v>1840000</v>
      </c>
      <c r="H162" s="59" t="n"/>
      <c r="I162" s="59" t="n">
        <v>45037</v>
      </c>
      <c r="J162" s="191" t="n">
        <v>1840000</v>
      </c>
      <c r="K162" s="191" t="n"/>
      <c r="L162" s="62" t="n">
        <v>1840000</v>
      </c>
    </row>
    <row r="163" customFormat="1" s="44">
      <c r="A163" s="86" t="inlineStr">
        <is>
          <t>Уральский металлопромышленный центр</t>
        </is>
      </c>
      <c r="B163" s="53" t="inlineStr">
        <is>
          <t>Оплата за металлопрокат</t>
        </is>
      </c>
      <c r="C163" s="52" t="inlineStr">
        <is>
          <t>Чернышова Светлана Эдуардовна</t>
        </is>
      </c>
      <c r="D163" s="193" t="n"/>
      <c r="E163" s="194" t="inlineStr">
        <is>
          <t>360Е-22</t>
        </is>
      </c>
      <c r="F163" s="197" t="n"/>
      <c r="G163" s="61" t="n">
        <v>639032</v>
      </c>
      <c r="H163" s="59" t="n"/>
      <c r="I163" s="59" t="n">
        <v>45037</v>
      </c>
      <c r="J163" s="191" t="n">
        <v>639032</v>
      </c>
      <c r="K163" s="191" t="n"/>
      <c r="L163" s="62" t="n">
        <v>639032</v>
      </c>
    </row>
    <row r="164" customFormat="1" s="44">
      <c r="A164" s="86" t="inlineStr">
        <is>
          <t>Филиал АО "ВМЗ" г.Альметьевск</t>
        </is>
      </c>
      <c r="B164" s="53" t="inlineStr">
        <is>
          <t>Оплата за металлопрокат</t>
        </is>
      </c>
      <c r="C164" s="52" t="inlineStr">
        <is>
          <t>Чернышова Светлана Эдуардовна</t>
        </is>
      </c>
      <c r="D164" s="193" t="n"/>
      <c r="E164" s="194" t="inlineStr">
        <is>
          <t>861639</t>
        </is>
      </c>
      <c r="F164" s="197" t="n"/>
      <c r="G164" s="61" t="n">
        <v>15057358.88</v>
      </c>
      <c r="H164" s="59" t="n"/>
      <c r="I164" s="59" t="n">
        <v>45037</v>
      </c>
      <c r="J164" s="191" t="n">
        <v>15057358.88</v>
      </c>
      <c r="K164" s="191" t="n"/>
      <c r="L164" s="62" t="n">
        <v>15057358.88</v>
      </c>
    </row>
    <row r="165" ht="61.2" customFormat="1" customHeight="1" s="44">
      <c r="A165" s="86" t="inlineStr">
        <is>
          <t>ООО "СБЕРБАНК ФАКТОРИНГ"</t>
        </is>
      </c>
      <c r="B165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65" s="52" t="inlineStr">
        <is>
          <t>Чернышова Светлана Эдуардовна</t>
        </is>
      </c>
      <c r="D165" s="193" t="n"/>
      <c r="E165" s="194" t="inlineStr">
        <is>
          <t>Договор 643/00186217-62280 от 15.12.2015</t>
        </is>
      </c>
      <c r="F165" s="197" t="n"/>
      <c r="G165" s="61" t="n">
        <v>342704.52</v>
      </c>
      <c r="H165" s="59" t="n"/>
      <c r="I165" s="59" t="n">
        <v>45040</v>
      </c>
      <c r="J165" s="191" t="n">
        <v>342704.52</v>
      </c>
      <c r="K165" s="191" t="n"/>
      <c r="L165" s="62" t="n">
        <v>342704.52</v>
      </c>
    </row>
    <row r="166" ht="61.2" customFormat="1" customHeight="1" s="44">
      <c r="A166" s="86" t="inlineStr">
        <is>
          <t>ООО "СБЕРБАНК ФАКТОРИНГ"</t>
        </is>
      </c>
      <c r="B166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66" s="52" t="inlineStr">
        <is>
          <t>Чернышова Светлана Эдуардовна</t>
        </is>
      </c>
      <c r="D166" s="193" t="n"/>
      <c r="E166" s="194" t="inlineStr">
        <is>
          <t>Договор 643/00186217-62280 от 15.12.2015</t>
        </is>
      </c>
      <c r="F166" s="197" t="n"/>
      <c r="G166" s="61" t="n">
        <v>1367787.3</v>
      </c>
      <c r="H166" s="59" t="n"/>
      <c r="I166" s="59" t="n">
        <v>45040</v>
      </c>
      <c r="J166" s="191" t="n">
        <v>1367787.3</v>
      </c>
      <c r="K166" s="191" t="n"/>
      <c r="L166" s="62" t="n">
        <v>1367787.3</v>
      </c>
    </row>
    <row r="167" ht="61.2" customFormat="1" customHeight="1" s="44">
      <c r="A167" s="52" t="inlineStr">
        <is>
          <t>ООО "СБЕРБАНК ФАКТОРИНГ"</t>
        </is>
      </c>
      <c r="B167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67" s="52" t="inlineStr">
        <is>
          <t>Чернышова Светлана Эдуардовна</t>
        </is>
      </c>
      <c r="D167" s="193" t="n"/>
      <c r="E167" s="194" t="inlineStr">
        <is>
          <t>Договор 643/00186217-62280 от 15.12.2015</t>
        </is>
      </c>
      <c r="F167" s="197" t="n"/>
      <c r="G167" s="57" t="n">
        <v>377455.68</v>
      </c>
      <c r="H167" s="59" t="n"/>
      <c r="I167" s="59" t="n">
        <v>45040</v>
      </c>
      <c r="J167" s="191" t="n">
        <v>377455.68</v>
      </c>
      <c r="K167" s="191" t="n"/>
      <c r="L167" s="62" t="n">
        <v>377455.68</v>
      </c>
    </row>
    <row r="168" ht="61.2" customFormat="1" customHeight="1" s="44">
      <c r="A168" s="52" t="inlineStr">
        <is>
          <t>ООО "СБЕРБАНК ФАКТОРИНГ"</t>
        </is>
      </c>
      <c r="B168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68" s="52" t="inlineStr">
        <is>
          <t>Чернышова Светлана Эдуардовна</t>
        </is>
      </c>
      <c r="D168" s="193" t="n"/>
      <c r="E168" s="194" t="inlineStr">
        <is>
          <t>Договор 643/00186217-62280 от 15.12.2015</t>
        </is>
      </c>
      <c r="F168" s="197" t="n"/>
      <c r="G168" s="57" t="n">
        <v>754911.36</v>
      </c>
      <c r="H168" s="59" t="n"/>
      <c r="I168" s="59" t="n">
        <v>45040</v>
      </c>
      <c r="J168" s="191" t="n">
        <v>754911.36</v>
      </c>
      <c r="K168" s="191" t="n"/>
      <c r="L168" s="62" t="n">
        <v>754911.36</v>
      </c>
    </row>
    <row r="169" ht="61.2" customFormat="1" customHeight="1" s="44">
      <c r="A169" s="52" t="inlineStr">
        <is>
          <t>ООО "СБЕРБАНК ФАКТОРИНГ"</t>
        </is>
      </c>
      <c r="B169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69" s="52" t="inlineStr">
        <is>
          <t>Чернышова Светлана Эдуардовна</t>
        </is>
      </c>
      <c r="D169" s="193" t="n"/>
      <c r="E169" s="194" t="inlineStr">
        <is>
          <t>Договор 643/00186217-62280 от 15.12.2015</t>
        </is>
      </c>
      <c r="F169" s="197" t="n"/>
      <c r="G169" s="57" t="n">
        <v>262969.78</v>
      </c>
      <c r="H169" s="59" t="n"/>
      <c r="I169" s="59" t="n">
        <v>45040</v>
      </c>
      <c r="J169" s="191" t="n">
        <v>262969.78</v>
      </c>
      <c r="K169" s="191" t="n"/>
      <c r="L169" s="62" t="n">
        <v>262969.78</v>
      </c>
    </row>
    <row r="170" ht="61.2" customFormat="1" customHeight="1" s="44">
      <c r="A170" s="52" t="inlineStr">
        <is>
          <t>ООО "СБЕРБАНК ФАКТОРИНГ"</t>
        </is>
      </c>
      <c r="B170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70" s="52" t="inlineStr">
        <is>
          <t>Чернышова Светлана Эдуардовна</t>
        </is>
      </c>
      <c r="D170" s="193" t="n"/>
      <c r="E170" s="194" t="inlineStr">
        <is>
          <t>Договор 643/00186217-62280 от 15.12.2015</t>
        </is>
      </c>
      <c r="F170" s="197" t="n"/>
      <c r="G170" s="57" t="n">
        <v>19468880.16</v>
      </c>
      <c r="H170" s="59" t="n"/>
      <c r="I170" s="59" t="n">
        <v>45040</v>
      </c>
      <c r="J170" s="191" t="n">
        <v>19468880.16</v>
      </c>
      <c r="K170" s="191" t="n"/>
      <c r="L170" s="62" t="n">
        <v>19468880.16</v>
      </c>
    </row>
    <row r="171" ht="61.2" customFormat="1" customHeight="1" s="44">
      <c r="A171" s="52" t="inlineStr">
        <is>
          <t>ООО "СБЕРБАНК ФАКТОРИНГ"</t>
        </is>
      </c>
      <c r="B171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71" s="52" t="inlineStr">
        <is>
          <t>Чернышова Светлана Эдуардовна</t>
        </is>
      </c>
      <c r="D171" s="193" t="n"/>
      <c r="E171" s="194" t="inlineStr">
        <is>
          <t>Договор 643/00186217-62280 от 15.12.2015</t>
        </is>
      </c>
      <c r="F171" s="197" t="n"/>
      <c r="G171" s="57" t="n">
        <v>8090767.7</v>
      </c>
      <c r="H171" s="59" t="n"/>
      <c r="I171" s="59" t="n">
        <v>45040</v>
      </c>
      <c r="J171" s="191" t="n">
        <v>8090767.7</v>
      </c>
      <c r="K171" s="191" t="n"/>
      <c r="L171" s="62" t="n">
        <v>8090767.7</v>
      </c>
    </row>
    <row r="172" ht="61.2" customFormat="1" customHeight="1" s="44">
      <c r="A172" s="52" t="inlineStr">
        <is>
          <t>ООО "СБЕРБАНК ФАКТОРИНГ"</t>
        </is>
      </c>
      <c r="B172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72" s="52" t="inlineStr">
        <is>
          <t>Чернышова Светлана Эдуардовна</t>
        </is>
      </c>
      <c r="D172" s="193" t="n"/>
      <c r="E172" s="194" t="inlineStr">
        <is>
          <t>Договор 643/00186217-62280 от 15.12.2015</t>
        </is>
      </c>
      <c r="F172" s="197" t="n"/>
      <c r="G172" s="57" t="n">
        <v>803115.36</v>
      </c>
      <c r="H172" s="59" t="n"/>
      <c r="I172" s="59" t="n">
        <v>45040</v>
      </c>
      <c r="J172" s="191" t="n">
        <v>803115.36</v>
      </c>
      <c r="K172" s="191" t="n"/>
      <c r="L172" s="62" t="n">
        <v>803115.36</v>
      </c>
    </row>
    <row r="173" ht="61.2" customFormat="1" customHeight="1" s="44">
      <c r="A173" s="52" t="inlineStr">
        <is>
          <t>ООО "СБЕРБАНК ФАКТОРИНГ"</t>
        </is>
      </c>
      <c r="B173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73" s="52" t="inlineStr">
        <is>
          <t>Чернышова Светлана Эдуардовна</t>
        </is>
      </c>
      <c r="D173" s="193" t="n"/>
      <c r="E173" s="194" t="inlineStr">
        <is>
          <t>Договор 643/00186217-62280 от 15.12.2015</t>
        </is>
      </c>
      <c r="F173" s="197" t="n"/>
      <c r="G173" s="57" t="n">
        <v>4123542.78</v>
      </c>
      <c r="H173" s="59" t="n"/>
      <c r="I173" s="59" t="n">
        <v>45040</v>
      </c>
      <c r="J173" s="191" t="n">
        <v>4123542.78</v>
      </c>
      <c r="K173" s="191" t="n"/>
      <c r="L173" s="62" t="n">
        <v>4123542.78</v>
      </c>
    </row>
    <row r="174" ht="61.2" customFormat="1" customHeight="1" s="44">
      <c r="A174" s="52" t="inlineStr">
        <is>
          <t>ООО "СБЕРБАНК ФАКТОРИНГ"</t>
        </is>
      </c>
      <c r="B174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74" s="52" t="inlineStr">
        <is>
          <t>Чернышова Светлана Эдуардовна</t>
        </is>
      </c>
      <c r="D174" s="193" t="n"/>
      <c r="E174" s="194" t="inlineStr">
        <is>
          <t>Договор 643/00186217-62280 от 15.12.2015</t>
        </is>
      </c>
      <c r="F174" s="197" t="n"/>
      <c r="G174" s="57" t="n">
        <v>32950466.34</v>
      </c>
      <c r="H174" s="59" t="n"/>
      <c r="I174" s="59" t="n">
        <v>45040</v>
      </c>
      <c r="J174" s="191" t="n">
        <v>32950466.34</v>
      </c>
      <c r="K174" s="191" t="n"/>
      <c r="L174" s="62" t="n">
        <v>32950466.34</v>
      </c>
    </row>
    <row r="175" ht="61.2" customFormat="1" customHeight="1" s="44">
      <c r="A175" s="52" t="inlineStr">
        <is>
          <t>ООО "СБЕРБАНК ФАКТОРИНГ"</t>
        </is>
      </c>
      <c r="B175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75" s="52" t="inlineStr">
        <is>
          <t>Чернышова Светлана Эдуардовна</t>
        </is>
      </c>
      <c r="D175" s="193" t="n"/>
      <c r="E175" s="194" t="inlineStr">
        <is>
          <t>Договор 643/00186217-62280 от 15.12.2015</t>
        </is>
      </c>
      <c r="F175" s="197" t="n"/>
      <c r="G175" s="57" t="n">
        <v>3362149.01</v>
      </c>
      <c r="H175" s="59" t="n"/>
      <c r="I175" s="59" t="n">
        <v>45040</v>
      </c>
      <c r="J175" s="191" t="n">
        <v>3362149.01</v>
      </c>
      <c r="K175" s="191" t="n"/>
      <c r="L175" s="62" t="n">
        <v>3362149.01</v>
      </c>
    </row>
    <row r="176" customFormat="1" s="44">
      <c r="A176" s="52" t="inlineStr">
        <is>
          <t>Демидов ГК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/>
      <c r="E176" s="194" t="inlineStr">
        <is>
          <t>2102//7-2023</t>
        </is>
      </c>
      <c r="F176" s="197" t="n"/>
      <c r="G176" s="57" t="n">
        <v>1338163</v>
      </c>
      <c r="H176" s="59" t="n"/>
      <c r="I176" s="59" t="n">
        <v>45041</v>
      </c>
      <c r="J176" s="191" t="n">
        <v>1338163</v>
      </c>
      <c r="K176" s="191" t="n"/>
      <c r="L176" s="62" t="n">
        <v>1338163</v>
      </c>
    </row>
    <row r="177" customFormat="1" s="44">
      <c r="A177" s="52" t="inlineStr">
        <is>
          <t>ЗТЗ</t>
        </is>
      </c>
      <c r="B177" s="53" t="inlineStr">
        <is>
          <t>Оплата за металлопрокат</t>
        </is>
      </c>
      <c r="C177" s="52" t="inlineStr">
        <is>
          <t>Чернышова Светлана Эдуардовна</t>
        </is>
      </c>
      <c r="D177" s="193" t="n"/>
      <c r="E177" s="194" t="inlineStr">
        <is>
          <t>П-11/17</t>
        </is>
      </c>
      <c r="F177" s="197" t="n"/>
      <c r="G177" s="57" t="n">
        <v>4174051.2</v>
      </c>
      <c r="H177" s="59" t="n"/>
      <c r="I177" s="59" t="n">
        <v>45041</v>
      </c>
      <c r="J177" s="191" t="n">
        <v>4174051.2</v>
      </c>
      <c r="K177" s="191" t="n"/>
      <c r="L177" s="62" t="n">
        <v>4174051.2</v>
      </c>
    </row>
    <row r="178" customFormat="1" s="44">
      <c r="A178" s="52" t="inlineStr">
        <is>
          <t>Антикор Полимер</t>
        </is>
      </c>
      <c r="B178" s="53" t="inlineStr">
        <is>
          <t>Оплата за металлопрокат</t>
        </is>
      </c>
      <c r="C178" s="52" t="inlineStr">
        <is>
          <t>Чернышова Светлана Эдуардовна</t>
        </is>
      </c>
      <c r="D178" s="193" t="n"/>
      <c r="E178" s="194" t="inlineStr">
        <is>
          <t>041</t>
        </is>
      </c>
      <c r="F178" s="197" t="n"/>
      <c r="G178" s="57" t="n">
        <v>186600</v>
      </c>
      <c r="H178" s="59" t="n"/>
      <c r="I178" s="59" t="n">
        <v>45042</v>
      </c>
      <c r="J178" s="191" t="n">
        <v>186600</v>
      </c>
      <c r="K178" s="191" t="n"/>
      <c r="L178" s="62" t="n">
        <v>186600</v>
      </c>
    </row>
    <row r="179" customFormat="1" s="44">
      <c r="A179" s="52" t="inlineStr">
        <is>
          <t>Антикор Полимер</t>
        </is>
      </c>
      <c r="B179" s="53" t="inlineStr">
        <is>
          <t>Оплата за металлопрокат</t>
        </is>
      </c>
      <c r="C179" s="52" t="inlineStr">
        <is>
          <t>Чернышова Светлана Эдуардовна</t>
        </is>
      </c>
      <c r="D179" s="193" t="n"/>
      <c r="E179" s="194" t="inlineStr">
        <is>
          <t>190-07-УИ</t>
        </is>
      </c>
      <c r="F179" s="197" t="n"/>
      <c r="G179" s="57" t="n">
        <v>670045.0800000001</v>
      </c>
      <c r="H179" s="59" t="n"/>
      <c r="I179" s="59" t="n">
        <v>45042</v>
      </c>
      <c r="J179" s="191" t="n">
        <v>670045.0800000001</v>
      </c>
      <c r="K179" s="191" t="n"/>
      <c r="L179" s="62" t="n">
        <v>670045.0800000001</v>
      </c>
    </row>
    <row r="180" customFormat="1" s="44">
      <c r="A180" s="52" t="inlineStr">
        <is>
          <t>КТЗ</t>
        </is>
      </c>
      <c r="B180" s="53" t="inlineStr">
        <is>
          <t>Оплата за металлопрокат</t>
        </is>
      </c>
      <c r="C180" s="52" t="inlineStr">
        <is>
          <t>Чернышова Светлана Эдуардовна</t>
        </is>
      </c>
      <c r="D180" s="193" t="n"/>
      <c r="E180" s="194" t="inlineStr">
        <is>
          <t>485/11-П</t>
        </is>
      </c>
      <c r="F180" s="197" t="n"/>
      <c r="G180" s="57" t="n">
        <v>222612</v>
      </c>
      <c r="H180" s="59" t="n"/>
      <c r="I180" s="59" t="n">
        <v>45042</v>
      </c>
      <c r="J180" s="191" t="n">
        <v>222612</v>
      </c>
      <c r="K180" s="191" t="n"/>
      <c r="L180" s="62" t="n">
        <v>222612</v>
      </c>
    </row>
    <row r="181" ht="61.2" customFormat="1" customHeight="1" s="44">
      <c r="A181" s="52" t="inlineStr">
        <is>
          <t>ООО "СБЕРБАНК ФАКТОРИНГ"</t>
        </is>
      </c>
      <c r="B181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81" s="52" t="inlineStr">
        <is>
          <t>Чернышова Светлана Эдуардовна</t>
        </is>
      </c>
      <c r="D181" s="193" t="n"/>
      <c r="E181" s="194" t="inlineStr">
        <is>
          <t>Договор 643/00186217-62280 от 15.12.2015</t>
        </is>
      </c>
      <c r="F181" s="197" t="n"/>
      <c r="G181" s="57" t="n">
        <v>827759.65</v>
      </c>
      <c r="H181" s="59" t="n"/>
      <c r="I181" s="59" t="n">
        <v>45043</v>
      </c>
      <c r="J181" s="191" t="n">
        <v>827759.65</v>
      </c>
      <c r="K181" s="191" t="n"/>
      <c r="L181" s="62" t="n">
        <v>827759.65</v>
      </c>
    </row>
    <row r="182" customFormat="1" s="44">
      <c r="A182" s="52" t="inlineStr">
        <is>
          <t>Ашинский метзавод</t>
        </is>
      </c>
      <c r="B182" s="53" t="inlineStr">
        <is>
          <t>Оплата за металлопрокат</t>
        </is>
      </c>
      <c r="C182" s="52" t="inlineStr">
        <is>
          <t>Чернышова Светлана Эдуардовна</t>
        </is>
      </c>
      <c r="D182" s="193" t="n"/>
      <c r="E182" s="194" t="inlineStr">
        <is>
          <t>3125/2017</t>
        </is>
      </c>
      <c r="F182" s="197" t="n"/>
      <c r="G182" s="57" t="n">
        <v>7209648</v>
      </c>
      <c r="H182" s="59" t="n"/>
      <c r="I182" s="59" t="n">
        <v>45043</v>
      </c>
      <c r="J182" s="191" t="n">
        <v>7209648</v>
      </c>
      <c r="K182" s="191" t="n"/>
      <c r="L182" s="62" t="n">
        <v>7209648</v>
      </c>
    </row>
    <row r="183" customFormat="1" s="44">
      <c r="A183" s="52" t="inlineStr">
        <is>
          <t>ВМЗ АО</t>
        </is>
      </c>
      <c r="B183" s="53" t="inlineStr">
        <is>
          <t>Оплата за металлопрокат</t>
        </is>
      </c>
      <c r="C183" s="52" t="inlineStr">
        <is>
          <t>Чернышова Светлана Эдуардовна</t>
        </is>
      </c>
      <c r="D183" s="193" t="n"/>
      <c r="E183" s="194" t="inlineStr">
        <is>
          <t>7851117</t>
        </is>
      </c>
      <c r="F183" s="197" t="n"/>
      <c r="G183" s="57" t="n">
        <v>5512103.94</v>
      </c>
      <c r="H183" s="59" t="n"/>
      <c r="I183" s="59" t="n">
        <v>45043</v>
      </c>
      <c r="J183" s="191" t="n">
        <v>5512103.94</v>
      </c>
      <c r="K183" s="191" t="n"/>
      <c r="L183" s="62" t="n">
        <v>5512103.94</v>
      </c>
    </row>
    <row r="184" customFormat="1" s="44">
      <c r="A184" s="52" t="inlineStr">
        <is>
          <t>ТД ТМК АО</t>
        </is>
      </c>
      <c r="B184" s="53" t="inlineStr">
        <is>
          <t>Оплата за металлопрокат</t>
        </is>
      </c>
      <c r="C184" s="52" t="inlineStr">
        <is>
          <t>Чернышова Светлана Эдуардовна</t>
        </is>
      </c>
      <c r="D184" s="193" t="n"/>
      <c r="E184" s="194" t="inlineStr">
        <is>
          <t>1069</t>
        </is>
      </c>
      <c r="F184" s="197" t="n"/>
      <c r="G184" s="57" t="n">
        <v>5950443</v>
      </c>
      <c r="H184" s="59" t="n"/>
      <c r="I184" s="59" t="n">
        <v>45043</v>
      </c>
      <c r="J184" s="191" t="n">
        <v>5950443</v>
      </c>
      <c r="K184" s="191" t="n"/>
      <c r="L184" s="62" t="n">
        <v>5950443</v>
      </c>
    </row>
    <row r="185" customFormat="1" s="44">
      <c r="A185" s="52" t="inlineStr">
        <is>
          <t>Филиал АО "ВМЗ" г.Альметьевск</t>
        </is>
      </c>
      <c r="B185" s="53" t="inlineStr">
        <is>
          <t>Оплата за металлопрокат</t>
        </is>
      </c>
      <c r="C185" s="52" t="inlineStr">
        <is>
          <t>Чернышова Светлана Эдуардовна</t>
        </is>
      </c>
      <c r="D185" s="193" t="n"/>
      <c r="E185" s="194" t="inlineStr">
        <is>
          <t>861639</t>
        </is>
      </c>
      <c r="F185" s="197" t="n"/>
      <c r="G185" s="57" t="n">
        <v>1420210.11</v>
      </c>
      <c r="H185" s="59" t="n"/>
      <c r="I185" s="59" t="n">
        <v>45043</v>
      </c>
      <c r="J185" s="191" t="n">
        <v>1420210.11</v>
      </c>
      <c r="K185" s="191" t="n"/>
      <c r="L185" s="62" t="n">
        <v>1420210.11</v>
      </c>
    </row>
    <row r="186" ht="81.59999999999999" customFormat="1" customHeight="1" s="44">
      <c r="A186" s="52" t="inlineStr">
        <is>
          <t>ООО "СБЕРБАНК ФАКТОРИНГ"</t>
        </is>
      </c>
      <c r="B186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86" s="52" t="inlineStr">
        <is>
          <t>Чернышова Светлана Эдуардовна</t>
        </is>
      </c>
      <c r="D186" s="193" t="n"/>
      <c r="E186" s="194" t="inlineStr">
        <is>
          <t>Договор 643/00186217-72268 от 24.01.2017</t>
        </is>
      </c>
      <c r="F186" s="197" t="n"/>
      <c r="G186" s="57" t="n">
        <v>3064810.8</v>
      </c>
      <c r="H186" s="59" t="n"/>
      <c r="I186" s="59" t="n">
        <v>45044</v>
      </c>
      <c r="J186" s="191" t="n">
        <v>3064810.8</v>
      </c>
      <c r="K186" s="191" t="n"/>
      <c r="L186" s="62" t="n">
        <v>3064810.8</v>
      </c>
    </row>
    <row r="187" ht="81.59999999999999" customFormat="1" customHeight="1" s="44">
      <c r="A187" s="52" t="inlineStr">
        <is>
          <t>ООО "СБЕРБАНК ФАКТОРИНГ"</t>
        </is>
      </c>
      <c r="B187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87" s="52" t="inlineStr">
        <is>
          <t>Чернышова Светлана Эдуардовна</t>
        </is>
      </c>
      <c r="D187" s="193" t="n"/>
      <c r="E187" s="194" t="inlineStr">
        <is>
          <t>Договор 643/00186217-72268 от 24.01.2017</t>
        </is>
      </c>
      <c r="F187" s="197" t="n"/>
      <c r="G187" s="57" t="n">
        <v>1313754.29</v>
      </c>
      <c r="H187" s="59" t="n"/>
      <c r="I187" s="59" t="n">
        <v>45044</v>
      </c>
      <c r="J187" s="191" t="n">
        <v>1313754.29</v>
      </c>
      <c r="K187" s="191" t="n"/>
      <c r="L187" s="62" t="n">
        <v>1313754.29</v>
      </c>
    </row>
    <row r="188" customFormat="1" s="44">
      <c r="A188" s="52" t="inlineStr">
        <is>
          <t>Ашинский метзавод</t>
        </is>
      </c>
      <c r="B188" s="53" t="inlineStr">
        <is>
          <t>Оплата за металлопрокат</t>
        </is>
      </c>
      <c r="C188" s="52" t="inlineStr">
        <is>
          <t>Чернышова Светлана Эдуардовна</t>
        </is>
      </c>
      <c r="D188" s="193" t="n"/>
      <c r="E188" s="194" t="inlineStr">
        <is>
          <t>3125/2017</t>
        </is>
      </c>
      <c r="F188" s="197" t="n"/>
      <c r="G188" s="57" t="n">
        <v>27858288</v>
      </c>
      <c r="H188" s="59" t="n"/>
      <c r="I188" s="59" t="n">
        <v>45044</v>
      </c>
      <c r="J188" s="191" t="n">
        <v>27858288</v>
      </c>
      <c r="K188" s="191" t="n"/>
      <c r="L188" s="62" t="n">
        <v>27858288</v>
      </c>
    </row>
    <row r="189" customFormat="1" s="44">
      <c r="A189" s="52" t="inlineStr">
        <is>
          <t>МЗ БАЛАКОВО АО</t>
        </is>
      </c>
      <c r="B189" s="53" t="inlineStr">
        <is>
          <t>Оплата за металлопрокат</t>
        </is>
      </c>
      <c r="C189" s="52" t="inlineStr">
        <is>
          <t>Чернышова Светлана Эдуардовна</t>
        </is>
      </c>
      <c r="D189" s="193" t="n"/>
      <c r="E189" s="194" t="inlineStr">
        <is>
          <t>21-09-0809</t>
        </is>
      </c>
      <c r="F189" s="197" t="n"/>
      <c r="G189" s="57" t="n">
        <v>1350000</v>
      </c>
      <c r="H189" s="59" t="n"/>
      <c r="I189" s="59" t="n">
        <v>45044</v>
      </c>
      <c r="J189" s="191" t="n">
        <v>1350000</v>
      </c>
      <c r="K189" s="191" t="n"/>
      <c r="L189" s="62" t="n">
        <v>1350000</v>
      </c>
    </row>
    <row r="190" customFormat="1" s="44">
      <c r="A190" s="52" t="inlineStr">
        <is>
          <t>КМК "ТЭМПО"</t>
        </is>
      </c>
      <c r="B190" s="53" t="inlineStr">
        <is>
          <t>Оплата за металлопрокат</t>
        </is>
      </c>
      <c r="C190" s="52" t="inlineStr">
        <is>
          <t>Чернышова Светлана Эдуардовна</t>
        </is>
      </c>
      <c r="D190" s="193" t="n"/>
      <c r="E190" s="194" t="inlineStr">
        <is>
          <t>О11/17041</t>
        </is>
      </c>
      <c r="F190" s="197" t="n"/>
      <c r="G190" s="57" t="n">
        <v>170000000</v>
      </c>
      <c r="H190" s="59" t="n"/>
      <c r="I190" s="59" t="n">
        <v>45044</v>
      </c>
      <c r="J190" s="191" t="n">
        <v>170000000</v>
      </c>
      <c r="K190" s="191" t="n"/>
      <c r="L190" s="62" t="n">
        <v>170000000</v>
      </c>
    </row>
    <row r="191" customFormat="1" s="44">
      <c r="A191" s="52" t="inlineStr">
        <is>
          <t>НЛМК</t>
        </is>
      </c>
      <c r="B191" s="53" t="inlineStr">
        <is>
          <t>Оплата за металлопрокат</t>
        </is>
      </c>
      <c r="C191" s="52" t="inlineStr">
        <is>
          <t>Чернышова Светлана Эдуардовна</t>
        </is>
      </c>
      <c r="D191" s="193" t="n"/>
      <c r="E191" s="194" t="inlineStr">
        <is>
          <t>В107581-18</t>
        </is>
      </c>
      <c r="F191" s="197" t="n"/>
      <c r="G191" s="57" t="n">
        <v>13583019.65</v>
      </c>
      <c r="H191" s="59" t="n"/>
      <c r="I191" s="59" t="n">
        <v>45044</v>
      </c>
      <c r="J191" s="191" t="n">
        <v>13583019.65</v>
      </c>
      <c r="K191" s="191" t="n"/>
      <c r="L191" s="62" t="n">
        <v>13583019.65</v>
      </c>
    </row>
    <row r="192" customFormat="1" s="44">
      <c r="A192" s="52" t="inlineStr">
        <is>
          <t>НЛМК-Калуга</t>
        </is>
      </c>
      <c r="B192" s="53" t="inlineStr">
        <is>
          <t>Оплата за металлопрокат</t>
        </is>
      </c>
      <c r="C192" s="52" t="inlineStr">
        <is>
          <t>Чернышова Светлана Эдуардовна</t>
        </is>
      </c>
      <c r="D192" s="193" t="n"/>
      <c r="E192" s="194" t="inlineStr">
        <is>
          <t>14.106761.221</t>
        </is>
      </c>
      <c r="F192" s="197" t="n"/>
      <c r="G192" s="57" t="n">
        <v>159740253.81</v>
      </c>
      <c r="H192" s="59" t="n"/>
      <c r="I192" s="59" t="n">
        <v>45044</v>
      </c>
      <c r="J192" s="191" t="n">
        <v>159740253.81</v>
      </c>
      <c r="K192" s="191" t="n"/>
      <c r="L192" s="62" t="n">
        <v>159740253.81</v>
      </c>
    </row>
    <row r="193" customFormat="1" s="44">
      <c r="A193" s="52" t="inlineStr">
        <is>
          <t>НЛМК-Урал (Бывший НСММЗ)</t>
        </is>
      </c>
      <c r="B193" s="53" t="inlineStr">
        <is>
          <t>Оплата за металлопрокат</t>
        </is>
      </c>
      <c r="C193" s="52" t="inlineStr">
        <is>
          <t>Чернышова Светлана Эдуардовна</t>
        </is>
      </c>
      <c r="D193" s="193" t="n"/>
      <c r="E193" s="194" t="inlineStr">
        <is>
          <t>14.106761.221</t>
        </is>
      </c>
      <c r="F193" s="197" t="n"/>
      <c r="G193" s="57" t="n">
        <v>260000000</v>
      </c>
      <c r="H193" s="59" t="n"/>
      <c r="I193" s="59" t="n">
        <v>45044</v>
      </c>
      <c r="J193" s="191" t="n">
        <v>260000000</v>
      </c>
      <c r="K193" s="191" t="n"/>
      <c r="L193" s="62" t="n">
        <v>260000000</v>
      </c>
    </row>
    <row r="194" customFormat="1" s="44">
      <c r="A194" s="52" t="inlineStr">
        <is>
          <t>ПАО "ТМК"</t>
        </is>
      </c>
      <c r="B194" s="53" t="inlineStr">
        <is>
          <t>Оплата за металлопрокат</t>
        </is>
      </c>
      <c r="C194" s="52" t="inlineStr">
        <is>
          <t>Чернышова Светлана Эдуардовна</t>
        </is>
      </c>
      <c r="D194" s="193" t="n"/>
      <c r="E194" s="194" t="inlineStr">
        <is>
          <t>Т-Яр-8</t>
        </is>
      </c>
      <c r="F194" s="197" t="n"/>
      <c r="G194" s="57" t="n">
        <v>83776000</v>
      </c>
      <c r="H194" s="59" t="n"/>
      <c r="I194" s="59" t="n">
        <v>45044</v>
      </c>
      <c r="J194" s="191" t="n">
        <v>83776000</v>
      </c>
      <c r="K194" s="191" t="n"/>
      <c r="L194" s="62" t="n">
        <v>83776000</v>
      </c>
    </row>
    <row r="195" customFormat="1" s="44">
      <c r="A195" s="52" t="inlineStr">
        <is>
          <t>Сиверский метизный завод</t>
        </is>
      </c>
      <c r="B195" s="53" t="inlineStr">
        <is>
          <t>Оплата за металлопрокат</t>
        </is>
      </c>
      <c r="C195" s="52" t="inlineStr">
        <is>
          <t>Чернышова Светлана Эдуардовна</t>
        </is>
      </c>
      <c r="D195" s="193" t="n"/>
      <c r="E195" s="194" t="inlineStr">
        <is>
          <t>117/1</t>
        </is>
      </c>
      <c r="F195" s="197" t="n"/>
      <c r="G195" s="57" t="n">
        <v>2800000</v>
      </c>
      <c r="H195" s="59" t="n"/>
      <c r="I195" s="59" t="n">
        <v>45044</v>
      </c>
      <c r="J195" s="191" t="n">
        <v>2800000</v>
      </c>
      <c r="K195" s="191" t="n"/>
      <c r="L195" s="62" t="n">
        <v>2800000</v>
      </c>
    </row>
    <row r="196" customFormat="1" s="44">
      <c r="A196" s="52" t="inlineStr">
        <is>
          <t>СОЮЗМЕТАЛЛСЕРВИС ООО</t>
        </is>
      </c>
      <c r="B196" s="53" t="inlineStr">
        <is>
          <t>Оплата за металлопрокат</t>
        </is>
      </c>
      <c r="C196" s="52" t="inlineStr">
        <is>
          <t>Чернышова Светлана Эдуардовна</t>
        </is>
      </c>
      <c r="D196" s="193" t="n"/>
      <c r="E196" s="194" t="inlineStr">
        <is>
          <t>2М</t>
        </is>
      </c>
      <c r="F196" s="197" t="n"/>
      <c r="G196" s="57" t="n">
        <v>20682800</v>
      </c>
      <c r="H196" s="59" t="n"/>
      <c r="I196" s="59" t="n">
        <v>45044</v>
      </c>
      <c r="J196" s="191" t="n">
        <v>20682800</v>
      </c>
      <c r="K196" s="191" t="n"/>
      <c r="L196" s="62" t="n">
        <v>20682800</v>
      </c>
    </row>
    <row r="197" customFormat="1" s="44">
      <c r="A197" s="52" t="inlineStr">
        <is>
          <t>Стальные Решения</t>
        </is>
      </c>
      <c r="B197" s="53" t="inlineStr">
        <is>
          <t>Оплата за металлопрокат</t>
        </is>
      </c>
      <c r="C197" s="52" t="inlineStr">
        <is>
          <t>Чернышова Светлана Эдуардовна</t>
        </is>
      </c>
      <c r="D197" s="193" t="n"/>
      <c r="E197" s="194" t="inlineStr">
        <is>
          <t>03-000302/1406</t>
        </is>
      </c>
      <c r="F197" s="197" t="n"/>
      <c r="G197" s="57" t="n">
        <v>2500000</v>
      </c>
      <c r="H197" s="59" t="n"/>
      <c r="I197" s="59" t="n">
        <v>45044</v>
      </c>
      <c r="J197" s="191" t="n">
        <v>2500000</v>
      </c>
      <c r="K197" s="191" t="n"/>
      <c r="L197" s="62" t="n">
        <v>2500000</v>
      </c>
    </row>
    <row r="198" customFormat="1" s="44">
      <c r="A198" s="52" t="inlineStr">
        <is>
          <t>ТК МС-ТРЕЙД ООО</t>
        </is>
      </c>
      <c r="B198" s="53" t="inlineStr">
        <is>
          <t>Оплата за металлопрокат</t>
        </is>
      </c>
      <c r="C198" s="52" t="inlineStr">
        <is>
          <t>Чернышова Светлана Эдуардовна</t>
        </is>
      </c>
      <c r="D198" s="193" t="n"/>
      <c r="E198" s="194" t="inlineStr">
        <is>
          <t>ААМТ5-000034</t>
        </is>
      </c>
      <c r="F198" s="197" t="n"/>
      <c r="G198" s="57" t="n">
        <v>9600000</v>
      </c>
      <c r="H198" s="59" t="n"/>
      <c r="I198" s="59" t="n">
        <v>45044</v>
      </c>
      <c r="J198" s="191" t="n">
        <v>9600000</v>
      </c>
      <c r="K198" s="191" t="n"/>
      <c r="L198" s="62" t="n">
        <v>9600000</v>
      </c>
    </row>
    <row r="199" customFormat="1" s="44">
      <c r="A199" s="52" t="inlineStr">
        <is>
          <t>ТК Новосталь-М</t>
        </is>
      </c>
      <c r="B199" s="53" t="inlineStr">
        <is>
          <t>Оплата за металлопрокат</t>
        </is>
      </c>
      <c r="C199" s="52" t="inlineStr">
        <is>
          <t>Чернышова Светлана Эдуардовна</t>
        </is>
      </c>
      <c r="D199" s="193" t="n"/>
      <c r="E199" s="194" t="inlineStr">
        <is>
          <t>П-0061 от 27.01.2023г.</t>
        </is>
      </c>
      <c r="F199" s="197" t="n"/>
      <c r="G199" s="57" t="n">
        <v>170000000</v>
      </c>
      <c r="H199" s="59" t="n"/>
      <c r="I199" s="59" t="n">
        <v>45044</v>
      </c>
      <c r="J199" s="191" t="n">
        <v>170000000</v>
      </c>
      <c r="K199" s="191" t="n"/>
      <c r="L199" s="62" t="n">
        <v>170000000</v>
      </c>
    </row>
    <row r="200" hidden="1" customFormat="1" s="44">
      <c r="A200" s="52" t="n"/>
      <c r="B200" s="53" t="n"/>
      <c r="C200" s="52" t="n"/>
      <c r="D200" s="193" t="n"/>
      <c r="E200" s="194" t="n"/>
      <c r="F200" s="197" t="n"/>
      <c r="G200" s="57" t="n"/>
      <c r="H200" s="59" t="n"/>
      <c r="I200" s="59" t="n"/>
      <c r="J200" s="191" t="n"/>
      <c r="K200" s="191" t="n"/>
      <c r="L200" s="62" t="n"/>
    </row>
    <row r="201" hidden="1" customFormat="1" s="44">
      <c r="A201" s="52" t="n"/>
      <c r="B201" s="53" t="n"/>
      <c r="C201" s="52" t="n"/>
      <c r="D201" s="193" t="n"/>
      <c r="E201" s="194" t="n"/>
      <c r="F201" s="197" t="n"/>
      <c r="G201" s="57" t="n"/>
      <c r="H201" s="59" t="n"/>
      <c r="I201" s="59" t="n"/>
      <c r="J201" s="191" t="n"/>
      <c r="K201" s="191" t="n"/>
      <c r="L201" s="62" t="n"/>
    </row>
    <row r="202" hidden="1" customFormat="1" s="44">
      <c r="A202" s="52" t="n"/>
      <c r="B202" s="53" t="n"/>
      <c r="C202" s="52" t="n"/>
      <c r="D202" s="193" t="n"/>
      <c r="E202" s="194" t="n"/>
      <c r="F202" s="197" t="n"/>
      <c r="G202" s="57" t="n"/>
      <c r="H202" s="59" t="n"/>
      <c r="I202" s="59" t="n"/>
      <c r="J202" s="191" t="n"/>
      <c r="K202" s="191" t="n"/>
      <c r="L202" s="62" t="n"/>
    </row>
    <row r="203" hidden="1" customFormat="1" s="44">
      <c r="A203" s="52" t="n"/>
      <c r="B203" s="53" t="n"/>
      <c r="C203" s="52" t="n"/>
      <c r="D203" s="193" t="n"/>
      <c r="E203" s="194" t="n"/>
      <c r="F203" s="197" t="n"/>
      <c r="G203" s="57" t="n"/>
      <c r="H203" s="59" t="n"/>
      <c r="I203" s="59" t="n"/>
      <c r="J203" s="191" t="n"/>
      <c r="K203" s="191" t="n"/>
      <c r="L203" s="62" t="n"/>
    </row>
    <row r="204" hidden="1" customFormat="1" s="44">
      <c r="A204" s="52" t="n"/>
      <c r="B204" s="53" t="n"/>
      <c r="C204" s="52" t="n"/>
      <c r="D204" s="193" t="n"/>
      <c r="E204" s="194" t="n"/>
      <c r="F204" s="197" t="n"/>
      <c r="G204" s="57" t="n"/>
      <c r="H204" s="59" t="n"/>
      <c r="I204" s="59" t="n"/>
      <c r="J204" s="191" t="n"/>
      <c r="K204" s="191" t="n"/>
      <c r="L204" s="62" t="n"/>
    </row>
    <row r="205" hidden="1" customFormat="1" s="44">
      <c r="A205" s="52" t="n"/>
      <c r="B205" s="53" t="n"/>
      <c r="C205" s="52" t="n"/>
      <c r="D205" s="193" t="n"/>
      <c r="E205" s="194" t="n"/>
      <c r="F205" s="197" t="n"/>
      <c r="G205" s="57" t="n"/>
      <c r="H205" s="59" t="n"/>
      <c r="I205" s="59" t="n"/>
      <c r="J205" s="191" t="n"/>
      <c r="K205" s="191" t="n"/>
      <c r="L205" s="62" t="n"/>
    </row>
    <row r="206" hidden="1" customFormat="1" s="44">
      <c r="A206" s="52" t="n"/>
      <c r="B206" s="53" t="n"/>
      <c r="C206" s="52" t="n"/>
      <c r="D206" s="193" t="n"/>
      <c r="E206" s="194" t="n"/>
      <c r="F206" s="197" t="n"/>
      <c r="G206" s="57" t="n"/>
      <c r="H206" s="59" t="n"/>
      <c r="I206" s="59" t="n"/>
      <c r="J206" s="191" t="n"/>
      <c r="K206" s="191" t="n"/>
      <c r="L206" s="62" t="n"/>
    </row>
    <row r="207" hidden="1" customFormat="1" s="44">
      <c r="A207" s="52" t="n"/>
      <c r="B207" s="53" t="n"/>
      <c r="C207" s="52" t="n"/>
      <c r="D207" s="193" t="n"/>
      <c r="E207" s="194" t="n"/>
      <c r="F207" s="197" t="n"/>
      <c r="G207" s="57" t="n"/>
      <c r="H207" s="59" t="n"/>
      <c r="I207" s="59" t="n"/>
      <c r="J207" s="191" t="n"/>
      <c r="K207" s="191" t="n"/>
      <c r="L207" s="62" t="n"/>
    </row>
    <row r="208" hidden="1" customFormat="1" s="44">
      <c r="A208" s="52" t="n"/>
      <c r="B208" s="53" t="n"/>
      <c r="C208" s="52" t="n"/>
      <c r="D208" s="193" t="n"/>
      <c r="E208" s="194" t="n"/>
      <c r="F208" s="197" t="n"/>
      <c r="G208" s="57" t="n"/>
      <c r="H208" s="59" t="n"/>
      <c r="I208" s="59" t="n"/>
      <c r="J208" s="191" t="n"/>
      <c r="K208" s="191" t="n"/>
      <c r="L208" s="62" t="n"/>
    </row>
    <row r="209" hidden="1" customFormat="1" s="44">
      <c r="A209" s="52" t="n"/>
      <c r="B209" s="53" t="n"/>
      <c r="C209" s="52" t="n"/>
      <c r="D209" s="193" t="n"/>
      <c r="E209" s="194" t="n"/>
      <c r="F209" s="197" t="n"/>
      <c r="G209" s="57" t="n"/>
      <c r="H209" s="59" t="n"/>
      <c r="I209" s="59" t="n"/>
      <c r="J209" s="191" t="n"/>
      <c r="K209" s="191" t="n"/>
      <c r="L209" s="62" t="n"/>
    </row>
    <row r="210" hidden="1" customFormat="1" s="44">
      <c r="A210" s="52" t="n"/>
      <c r="B210" s="53" t="n"/>
      <c r="C210" s="52" t="n"/>
      <c r="D210" s="193" t="n"/>
      <c r="E210" s="194" t="n"/>
      <c r="F210" s="197" t="n"/>
      <c r="G210" s="57" t="n"/>
      <c r="H210" s="59" t="n"/>
      <c r="I210" s="59" t="n"/>
      <c r="J210" s="191" t="n"/>
      <c r="K210" s="191" t="n"/>
      <c r="L210" s="62" t="n"/>
    </row>
    <row r="211" hidden="1" customFormat="1" s="44">
      <c r="A211" s="52" t="n"/>
      <c r="B211" s="53" t="n"/>
      <c r="C211" s="52" t="n"/>
      <c r="D211" s="193" t="n"/>
      <c r="E211" s="194" t="n"/>
      <c r="F211" s="197" t="n"/>
      <c r="G211" s="57" t="n"/>
      <c r="H211" s="59" t="n"/>
      <c r="I211" s="59" t="n"/>
      <c r="J211" s="191" t="n"/>
      <c r="K211" s="191" t="n"/>
      <c r="L211" s="62" t="n"/>
    </row>
    <row r="212" hidden="1" customFormat="1" s="44">
      <c r="A212" s="52" t="n"/>
      <c r="B212" s="53" t="n"/>
      <c r="C212" s="52" t="n"/>
      <c r="D212" s="193" t="n"/>
      <c r="E212" s="194" t="n"/>
      <c r="F212" s="197" t="n"/>
      <c r="G212" s="57" t="n"/>
      <c r="H212" s="59" t="n"/>
      <c r="I212" s="59" t="n"/>
      <c r="J212" s="191" t="n"/>
      <c r="K212" s="191" t="n"/>
      <c r="L212" s="62" t="n"/>
    </row>
    <row r="213" hidden="1" customFormat="1" s="44">
      <c r="A213" s="52" t="n"/>
      <c r="B213" s="53" t="n"/>
      <c r="C213" s="52" t="n"/>
      <c r="D213" s="193" t="n"/>
      <c r="E213" s="194" t="n"/>
      <c r="F213" s="197" t="n"/>
      <c r="G213" s="57" t="n"/>
      <c r="H213" s="59" t="n"/>
      <c r="I213" s="59" t="n"/>
      <c r="J213" s="191" t="n"/>
      <c r="K213" s="191" t="n"/>
      <c r="L213" s="62" t="n"/>
    </row>
    <row r="214" hidden="1" customFormat="1" s="44">
      <c r="A214" s="52" t="n"/>
      <c r="B214" s="53" t="n"/>
      <c r="C214" s="52" t="n"/>
      <c r="D214" s="193" t="n"/>
      <c r="E214" s="194" t="n"/>
      <c r="F214" s="197" t="n"/>
      <c r="G214" s="57" t="n"/>
      <c r="H214" s="59" t="n"/>
      <c r="I214" s="59" t="n"/>
      <c r="J214" s="191" t="n"/>
      <c r="K214" s="191" t="n"/>
      <c r="L214" s="62" t="n"/>
    </row>
    <row r="215" hidden="1" customFormat="1" s="44">
      <c r="A215" s="52" t="n"/>
      <c r="B215" s="53" t="n"/>
      <c r="C215" s="52" t="n"/>
      <c r="D215" s="193" t="n"/>
      <c r="E215" s="194" t="n"/>
      <c r="F215" s="197" t="n"/>
      <c r="G215" s="57" t="n"/>
      <c r="H215" s="59" t="n"/>
      <c r="I215" s="59" t="n"/>
      <c r="J215" s="191" t="n"/>
      <c r="K215" s="191" t="n"/>
      <c r="L215" s="62" t="n"/>
    </row>
    <row r="216" hidden="1" customFormat="1" s="44">
      <c r="A216" s="52" t="n"/>
      <c r="B216" s="53" t="n"/>
      <c r="C216" s="52" t="n"/>
      <c r="D216" s="193" t="n"/>
      <c r="E216" s="194" t="n"/>
      <c r="F216" s="197" t="n"/>
      <c r="G216" s="57" t="n"/>
      <c r="H216" s="59" t="n"/>
      <c r="I216" s="59" t="n"/>
      <c r="J216" s="191" t="n"/>
      <c r="K216" s="191" t="n"/>
      <c r="L216" s="62" t="n"/>
    </row>
    <row r="217" hidden="1" customFormat="1" s="44">
      <c r="A217" s="52" t="n"/>
      <c r="B217" s="53" t="n"/>
      <c r="C217" s="52" t="n"/>
      <c r="D217" s="193" t="n"/>
      <c r="E217" s="194" t="n"/>
      <c r="F217" s="197" t="n"/>
      <c r="G217" s="57" t="n"/>
      <c r="H217" s="59" t="n"/>
      <c r="I217" s="59" t="n"/>
      <c r="J217" s="191" t="n"/>
      <c r="K217" s="191" t="n"/>
      <c r="L217" s="62" t="n"/>
    </row>
    <row r="218" hidden="1" customFormat="1" s="44">
      <c r="A218" s="52" t="n"/>
      <c r="B218" s="53" t="n"/>
      <c r="C218" s="52" t="n"/>
      <c r="D218" s="193" t="n"/>
      <c r="E218" s="194" t="n"/>
      <c r="F218" s="197" t="n"/>
      <c r="G218" s="57" t="n"/>
      <c r="H218" s="59" t="n"/>
      <c r="I218" s="59" t="n"/>
      <c r="J218" s="191" t="n"/>
      <c r="K218" s="191" t="n"/>
      <c r="L218" s="62" t="n"/>
    </row>
    <row r="219" hidden="1" customFormat="1" s="44">
      <c r="A219" s="52" t="n"/>
      <c r="B219" s="53" t="n"/>
      <c r="C219" s="52" t="n"/>
      <c r="D219" s="193" t="n"/>
      <c r="E219" s="194" t="n"/>
      <c r="F219" s="197" t="n"/>
      <c r="G219" s="57" t="n"/>
      <c r="H219" s="59" t="n"/>
      <c r="I219" s="59" t="n"/>
      <c r="J219" s="191" t="n"/>
      <c r="K219" s="191" t="n"/>
      <c r="L219" s="62" t="n"/>
    </row>
    <row r="220" hidden="1" customFormat="1" s="44">
      <c r="A220" s="52" t="n"/>
      <c r="B220" s="53" t="n"/>
      <c r="C220" s="52" t="n"/>
      <c r="D220" s="193" t="n"/>
      <c r="E220" s="194" t="n"/>
      <c r="F220" s="197" t="n"/>
      <c r="G220" s="57" t="n"/>
      <c r="H220" s="59" t="n"/>
      <c r="I220" s="59" t="n"/>
      <c r="J220" s="191" t="n"/>
      <c r="K220" s="191" t="n"/>
      <c r="L220" s="62" t="n"/>
    </row>
    <row r="221" hidden="1" customFormat="1" s="44">
      <c r="A221" s="52" t="n"/>
      <c r="B221" s="53" t="n"/>
      <c r="C221" s="52" t="n"/>
      <c r="D221" s="193" t="n"/>
      <c r="E221" s="194" t="n"/>
      <c r="F221" s="197" t="n"/>
      <c r="G221" s="57" t="n"/>
      <c r="H221" s="59" t="n"/>
      <c r="I221" s="59" t="n"/>
      <c r="J221" s="191" t="n"/>
      <c r="K221" s="191" t="n"/>
      <c r="L221" s="62" t="n"/>
    </row>
    <row r="222" hidden="1" customFormat="1" s="44">
      <c r="A222" s="52" t="n"/>
      <c r="B222" s="53" t="n"/>
      <c r="C222" s="52" t="n"/>
      <c r="D222" s="193" t="n"/>
      <c r="E222" s="194" t="n"/>
      <c r="F222" s="197" t="n"/>
      <c r="G222" s="57" t="n"/>
      <c r="H222" s="59" t="n"/>
      <c r="I222" s="59" t="n"/>
      <c r="J222" s="191" t="n"/>
      <c r="K222" s="191" t="n"/>
      <c r="L222" s="62" t="n"/>
    </row>
    <row r="223" hidden="1" customFormat="1" s="44">
      <c r="A223" s="52" t="n"/>
      <c r="B223" s="53" t="n"/>
      <c r="C223" s="52" t="n"/>
      <c r="D223" s="193" t="n"/>
      <c r="E223" s="194" t="n"/>
      <c r="F223" s="197" t="n"/>
      <c r="G223" s="57" t="n"/>
      <c r="H223" s="59" t="n"/>
      <c r="I223" s="59" t="n"/>
      <c r="J223" s="191" t="n"/>
      <c r="K223" s="191" t="n"/>
      <c r="L223" s="62" t="n"/>
    </row>
    <row r="224" hidden="1" customFormat="1" s="44">
      <c r="A224" s="52" t="n"/>
      <c r="B224" s="53" t="n"/>
      <c r="C224" s="52" t="n"/>
      <c r="D224" s="193" t="n"/>
      <c r="E224" s="194" t="n"/>
      <c r="F224" s="197" t="n"/>
      <c r="G224" s="57" t="n"/>
      <c r="H224" s="59" t="n"/>
      <c r="I224" s="59" t="n"/>
      <c r="J224" s="191" t="n"/>
      <c r="K224" s="191" t="n"/>
      <c r="L224" s="62" t="n"/>
    </row>
    <row r="225" hidden="1" customFormat="1" s="44">
      <c r="A225" s="52" t="n"/>
      <c r="B225" s="53" t="n"/>
      <c r="C225" s="52" t="n"/>
      <c r="D225" s="193" t="n"/>
      <c r="E225" s="194" t="n"/>
      <c r="F225" s="197" t="n"/>
      <c r="G225" s="57" t="n"/>
      <c r="H225" s="59" t="n"/>
      <c r="I225" s="59" t="n"/>
      <c r="J225" s="191" t="n"/>
      <c r="K225" s="191" t="n"/>
      <c r="L225" s="62" t="n"/>
    </row>
    <row r="226" hidden="1" customFormat="1" s="44">
      <c r="A226" s="52" t="n"/>
      <c r="B226" s="53" t="n"/>
      <c r="C226" s="52" t="n"/>
      <c r="D226" s="193" t="n"/>
      <c r="E226" s="194" t="n"/>
      <c r="F226" s="197" t="n"/>
      <c r="G226" s="57" t="n"/>
      <c r="H226" s="59" t="n"/>
      <c r="I226" s="59" t="n"/>
      <c r="J226" s="191" t="n"/>
      <c r="K226" s="191" t="n"/>
      <c r="L226" s="62" t="n"/>
    </row>
    <row r="227" hidden="1" customFormat="1" s="44">
      <c r="A227" s="52" t="n"/>
      <c r="B227" s="53" t="n"/>
      <c r="C227" s="52" t="n"/>
      <c r="D227" s="193" t="n"/>
      <c r="E227" s="194" t="n"/>
      <c r="F227" s="197" t="n"/>
      <c r="G227" s="57" t="n"/>
      <c r="H227" s="59" t="n"/>
      <c r="I227" s="59" t="n"/>
      <c r="J227" s="191" t="n"/>
      <c r="K227" s="191" t="n"/>
      <c r="L227" s="62" t="n"/>
    </row>
    <row r="228" hidden="1" customFormat="1" s="44">
      <c r="A228" s="52" t="n"/>
      <c r="B228" s="53" t="n"/>
      <c r="C228" s="52" t="n"/>
      <c r="D228" s="193" t="n"/>
      <c r="E228" s="194" t="n"/>
      <c r="F228" s="197" t="n"/>
      <c r="G228" s="57" t="n"/>
      <c r="H228" s="59" t="n"/>
      <c r="I228" s="59" t="n"/>
      <c r="J228" s="191" t="n"/>
      <c r="K228" s="191" t="n"/>
      <c r="L228" s="62" t="n"/>
    </row>
    <row r="229" hidden="1" customFormat="1" s="44">
      <c r="A229" s="52" t="n"/>
      <c r="B229" s="53" t="n"/>
      <c r="C229" s="52" t="n"/>
      <c r="D229" s="193" t="n"/>
      <c r="E229" s="194" t="n"/>
      <c r="F229" s="197" t="n"/>
      <c r="G229" s="57" t="n"/>
      <c r="H229" s="59" t="n"/>
      <c r="I229" s="59" t="n"/>
      <c r="J229" s="191" t="n"/>
      <c r="K229" s="191" t="n"/>
      <c r="L229" s="62" t="n"/>
    </row>
    <row r="230" hidden="1" customFormat="1" s="44">
      <c r="A230" s="52" t="n"/>
      <c r="B230" s="53" t="n"/>
      <c r="C230" s="52" t="n"/>
      <c r="D230" s="193" t="n"/>
      <c r="E230" s="194" t="n"/>
      <c r="F230" s="197" t="n"/>
      <c r="G230" s="57" t="n"/>
      <c r="H230" s="59" t="n"/>
      <c r="I230" s="59" t="n"/>
      <c r="J230" s="191" t="n"/>
      <c r="K230" s="191" t="n"/>
      <c r="L230" s="62" t="n"/>
    </row>
    <row r="231" hidden="1" customFormat="1" s="44">
      <c r="A231" s="52" t="n"/>
      <c r="B231" s="53" t="n"/>
      <c r="C231" s="52" t="n"/>
      <c r="D231" s="193" t="n"/>
      <c r="E231" s="194" t="n"/>
      <c r="F231" s="197" t="n"/>
      <c r="G231" s="57" t="n"/>
      <c r="H231" s="59" t="n"/>
      <c r="I231" s="59" t="n"/>
      <c r="J231" s="191" t="n"/>
      <c r="K231" s="191" t="n"/>
      <c r="L231" s="62" t="n"/>
    </row>
    <row r="232" hidden="1" customFormat="1" s="44">
      <c r="A232" s="52" t="n"/>
      <c r="B232" s="53" t="n"/>
      <c r="C232" s="52" t="n"/>
      <c r="D232" s="193" t="n"/>
      <c r="E232" s="194" t="n"/>
      <c r="F232" s="197" t="n"/>
      <c r="G232" s="57" t="n"/>
      <c r="H232" s="59" t="n"/>
      <c r="I232" s="59" t="n"/>
      <c r="J232" s="191" t="n"/>
      <c r="K232" s="191" t="n"/>
      <c r="L232" s="62" t="n"/>
    </row>
    <row r="233" hidden="1" customFormat="1" s="44">
      <c r="A233" s="52" t="n"/>
      <c r="B233" s="53" t="n"/>
      <c r="C233" s="52" t="n"/>
      <c r="D233" s="193" t="n"/>
      <c r="E233" s="194" t="n"/>
      <c r="F233" s="197" t="n"/>
      <c r="G233" s="57" t="n"/>
      <c r="H233" s="59" t="n"/>
      <c r="I233" s="59" t="n"/>
      <c r="J233" s="191" t="n"/>
      <c r="K233" s="191" t="n"/>
      <c r="L233" s="62" t="n"/>
    </row>
    <row r="234" hidden="1" customFormat="1" s="44">
      <c r="A234" s="52" t="n"/>
      <c r="B234" s="53" t="n"/>
      <c r="C234" s="52" t="n"/>
      <c r="D234" s="193" t="n"/>
      <c r="E234" s="194" t="n"/>
      <c r="F234" s="197" t="n"/>
      <c r="G234" s="57" t="n"/>
      <c r="H234" s="59" t="n"/>
      <c r="I234" s="59" t="n"/>
      <c r="J234" s="191" t="n"/>
      <c r="K234" s="191" t="n"/>
      <c r="L234" s="62" t="n"/>
    </row>
    <row r="235" hidden="1" customFormat="1" s="44">
      <c r="A235" s="52" t="n"/>
      <c r="B235" s="53" t="n"/>
      <c r="C235" s="52" t="n"/>
      <c r="D235" s="193" t="n"/>
      <c r="E235" s="194" t="n"/>
      <c r="F235" s="197" t="n"/>
      <c r="G235" s="57" t="n"/>
      <c r="H235" s="59" t="n"/>
      <c r="I235" s="59" t="n"/>
      <c r="J235" s="191" t="n"/>
      <c r="K235" s="191" t="n"/>
      <c r="L235" s="62" t="n"/>
    </row>
    <row r="236" ht="21" customFormat="1" customHeight="1" s="119" thickBot="1">
      <c r="A236" s="179" t="inlineStr">
        <is>
          <t>ИТОГО Оплата поставщикам</t>
        </is>
      </c>
      <c r="B236" s="199" t="n"/>
      <c r="C236" s="116" t="n"/>
      <c r="D236" s="116" t="n"/>
      <c r="E236" s="116" t="n"/>
      <c r="F236" s="117" t="n"/>
      <c r="G236" s="118">
        <f>SUM(G43:G235)</f>
        <v/>
      </c>
      <c r="H236" s="118">
        <f>SUM(H43:H235)</f>
        <v/>
      </c>
      <c r="I236" s="118" t="n"/>
      <c r="J236" s="118">
        <f>SUM(J43:J235)</f>
        <v/>
      </c>
      <c r="K236" s="118">
        <f>SUM(K43:K235)</f>
        <v/>
      </c>
      <c r="L236" s="118">
        <f>SUM(L43:L235)</f>
        <v/>
      </c>
    </row>
    <row r="237" ht="21" customFormat="1" customHeight="1" s="85" thickBot="1">
      <c r="A237" s="166" t="inlineStr">
        <is>
          <t>ИТОГО ОБЯЗАТЕЛЬНЫЕ ПЛАТЕЖИ</t>
        </is>
      </c>
      <c r="B237" s="195" t="n"/>
      <c r="C237" s="64" t="n"/>
      <c r="D237" s="64" t="n"/>
      <c r="E237" s="64" t="n"/>
      <c r="F237" s="65" t="n"/>
      <c r="G237" s="84">
        <f>G32+G36+G236</f>
        <v/>
      </c>
      <c r="H237" s="84">
        <f>H32+H36+H236</f>
        <v/>
      </c>
      <c r="I237" s="84" t="n"/>
      <c r="J237" s="84">
        <f>J32+J36+J236</f>
        <v/>
      </c>
      <c r="K237" s="84">
        <f>K32+K36+K236</f>
        <v/>
      </c>
      <c r="L237" s="84">
        <f>L32+L36+L39+L236</f>
        <v/>
      </c>
    </row>
    <row r="238" hidden="1" ht="21" customFormat="1" customHeight="1" s="44" thickBot="1">
      <c r="A238" s="46" t="inlineStr">
        <is>
          <t>ДИРЕКЦИЯ ПО КОММЕРЧЕСКОЙ ДЕЯТЕЛЬНОСТИ</t>
        </is>
      </c>
      <c r="B238" s="46" t="n"/>
      <c r="C238" s="46" t="n"/>
      <c r="D238" s="46" t="n"/>
      <c r="E238" s="46" t="n"/>
      <c r="F238" s="47" t="n"/>
      <c r="G238" s="46" t="n"/>
      <c r="H238" s="46" t="n"/>
      <c r="I238" s="46" t="n"/>
      <c r="J238" s="46" t="n"/>
      <c r="K238" s="46" t="n"/>
      <c r="L238" s="48" t="n"/>
    </row>
    <row r="239" hidden="1" ht="21" customFormat="1" customHeight="1" s="44" thickBot="1">
      <c r="A239" s="189" t="inlineStr">
        <is>
          <t>ПРОЧИЕ</t>
        </is>
      </c>
      <c r="B239" s="190" t="n"/>
      <c r="C239" s="49" t="n"/>
      <c r="D239" s="49" t="n"/>
      <c r="E239" s="49" t="n"/>
      <c r="F239" s="69" t="n"/>
      <c r="G239" s="70" t="n"/>
      <c r="H239" s="70" t="n"/>
      <c r="I239" s="70" t="n"/>
      <c r="J239" s="70" t="n"/>
      <c r="K239" s="70" t="n"/>
      <c r="L239" s="71" t="n"/>
    </row>
    <row r="240" hidden="1" ht="21" customFormat="1" customHeight="1" s="44" thickBot="1">
      <c r="A240" s="52" t="n"/>
      <c r="B240" s="53" t="n"/>
      <c r="C240" s="54" t="n"/>
      <c r="D240" s="193" t="n"/>
      <c r="E240" s="196" t="n"/>
      <c r="F240" s="196" t="n"/>
      <c r="G240" s="80" t="n"/>
      <c r="H240" s="55" t="n"/>
      <c r="I240" s="59" t="n"/>
      <c r="J240" s="191" t="n"/>
      <c r="K240" s="61" t="n"/>
      <c r="L240" s="62" t="n"/>
    </row>
    <row r="241" hidden="1" ht="21" customFormat="1" customHeight="1" s="44" thickBot="1">
      <c r="A241" s="52" t="n"/>
      <c r="B241" s="53" t="n"/>
      <c r="C241" s="54" t="n"/>
      <c r="D241" s="193" t="n"/>
      <c r="E241" s="196" t="n"/>
      <c r="F241" s="196" t="n"/>
      <c r="G241" s="80" t="n"/>
      <c r="H241" s="80" t="n"/>
      <c r="I241" s="59" t="n"/>
      <c r="J241" s="191" t="n"/>
      <c r="K241" s="61" t="n"/>
      <c r="L241" s="62" t="n"/>
    </row>
    <row r="242" hidden="1" ht="21" customFormat="1" customHeight="1" s="44" thickBot="1">
      <c r="A242" s="52" t="n"/>
      <c r="B242" s="53" t="n"/>
      <c r="C242" s="54" t="n"/>
      <c r="D242" s="193" t="n"/>
      <c r="E242" s="196" t="n"/>
      <c r="F242" s="196" t="n"/>
      <c r="G242" s="80" t="n"/>
      <c r="H242" s="80" t="n"/>
      <c r="I242" s="59" t="n"/>
      <c r="J242" s="191" t="n"/>
      <c r="K242" s="61" t="n"/>
      <c r="L242" s="62" t="n"/>
    </row>
    <row r="243" hidden="1" ht="21" customFormat="1" customHeight="1" s="44" thickBot="1">
      <c r="A243" s="52" t="n"/>
      <c r="B243" s="53" t="n"/>
      <c r="C243" s="54" t="n"/>
      <c r="D243" s="193" t="n"/>
      <c r="E243" s="196" t="n"/>
      <c r="F243" s="196" t="n"/>
      <c r="G243" s="80" t="n"/>
      <c r="H243" s="80" t="n"/>
      <c r="I243" s="59" t="n"/>
      <c r="J243" s="191" t="n"/>
      <c r="K243" s="61" t="n"/>
      <c r="L243" s="62" t="n"/>
    </row>
    <row r="244" hidden="1" ht="21" customFormat="1" customHeight="1" s="44" thickBot="1">
      <c r="A244" s="52" t="n"/>
      <c r="B244" s="53" t="n"/>
      <c r="C244" s="54" t="n"/>
      <c r="D244" s="193" t="n"/>
      <c r="E244" s="196" t="n"/>
      <c r="F244" s="196" t="n"/>
      <c r="G244" s="80" t="n"/>
      <c r="H244" s="80" t="n"/>
      <c r="I244" s="59" t="n"/>
      <c r="J244" s="191" t="n"/>
      <c r="K244" s="61" t="n"/>
      <c r="L244" s="62" t="n"/>
    </row>
    <row r="245" hidden="1" ht="21" customFormat="1" customHeight="1" s="44" thickBot="1">
      <c r="A245" s="52" t="n"/>
      <c r="B245" s="53" t="n"/>
      <c r="C245" s="54" t="n"/>
      <c r="D245" s="193" t="n"/>
      <c r="E245" s="196" t="n"/>
      <c r="F245" s="196" t="n"/>
      <c r="G245" s="80" t="n"/>
      <c r="H245" s="80" t="n"/>
      <c r="I245" s="59" t="n"/>
      <c r="J245" s="191" t="n"/>
      <c r="K245" s="61" t="n"/>
      <c r="L245" s="62" t="n"/>
    </row>
    <row r="246" hidden="1" ht="21" customFormat="1" customHeight="1" s="44" thickBot="1">
      <c r="A246" s="52" t="n"/>
      <c r="B246" s="53" t="n"/>
      <c r="C246" s="54" t="n"/>
      <c r="D246" s="193" t="n"/>
      <c r="E246" s="196" t="n"/>
      <c r="F246" s="196" t="n"/>
      <c r="G246" s="80" t="n"/>
      <c r="H246" s="55" t="n"/>
      <c r="I246" s="59" t="n"/>
      <c r="J246" s="191" t="n"/>
      <c r="K246" s="57" t="n"/>
      <c r="L246" s="62" t="n"/>
    </row>
    <row r="247" hidden="1" ht="21" customFormat="1" customHeight="1" s="44" thickBot="1">
      <c r="A247" s="52" t="n"/>
      <c r="B247" s="53" t="n"/>
      <c r="C247" s="54" t="n"/>
      <c r="D247" s="193" t="n"/>
      <c r="E247" s="196" t="n"/>
      <c r="F247" s="196" t="n"/>
      <c r="G247" s="80" t="n"/>
      <c r="H247" s="55" t="n"/>
      <c r="I247" s="59" t="n"/>
      <c r="J247" s="191" t="n"/>
      <c r="K247" s="61" t="n"/>
      <c r="L247" s="62" t="n"/>
    </row>
    <row r="248" hidden="1" ht="21" customFormat="1" customHeight="1" s="44" thickBot="1">
      <c r="A248" s="52" t="n"/>
      <c r="B248" s="53" t="n"/>
      <c r="C248" s="54" t="n"/>
      <c r="D248" s="193" t="n"/>
      <c r="E248" s="196" t="n"/>
      <c r="F248" s="196" t="n"/>
      <c r="G248" s="80" t="n"/>
      <c r="H248" s="55" t="n"/>
      <c r="I248" s="59" t="n"/>
      <c r="J248" s="191" t="n"/>
      <c r="K248" s="61" t="n"/>
      <c r="L248" s="62" t="n"/>
    </row>
    <row r="249" hidden="1" ht="21" customFormat="1" customHeight="1" s="44" thickBot="1">
      <c r="A249" s="52" t="n"/>
      <c r="B249" s="53" t="n"/>
      <c r="C249" s="52" t="n"/>
      <c r="D249" s="193" t="n"/>
      <c r="E249" s="196" t="n"/>
      <c r="F249" s="196" t="n"/>
      <c r="G249" s="80" t="n"/>
      <c r="H249" s="55" t="n"/>
      <c r="I249" s="59" t="n"/>
      <c r="J249" s="191" t="n"/>
      <c r="K249" s="61" t="n"/>
      <c r="L249" s="62" t="n"/>
    </row>
    <row r="250" hidden="1" ht="21" customFormat="1" customHeight="1" s="44" thickBot="1">
      <c r="A250" s="86" t="n"/>
      <c r="B250" s="53" t="n"/>
      <c r="C250" s="52" t="n"/>
      <c r="D250" s="193" t="n"/>
      <c r="E250" s="198" t="n"/>
      <c r="F250" s="198" t="n"/>
      <c r="G250" s="57" t="n"/>
      <c r="H250" s="58" t="n"/>
      <c r="I250" s="59" t="n"/>
      <c r="J250" s="191" t="n"/>
      <c r="K250" s="57" t="n"/>
      <c r="L250" s="62" t="n"/>
    </row>
    <row r="251" hidden="1" ht="21" customFormat="1" customHeight="1" s="44" thickBot="1">
      <c r="A251" s="86" t="n"/>
      <c r="B251" s="53" t="n"/>
      <c r="C251" s="52" t="n"/>
      <c r="D251" s="193" t="n"/>
      <c r="E251" s="198" t="n"/>
      <c r="F251" s="198" t="n"/>
      <c r="G251" s="57" t="n"/>
      <c r="H251" s="58" t="n"/>
      <c r="I251" s="59" t="n"/>
      <c r="J251" s="191" t="n"/>
      <c r="K251" s="57" t="n"/>
      <c r="L251" s="62" t="n"/>
    </row>
    <row r="252" hidden="1" ht="21" customFormat="1" customHeight="1" s="44" thickBot="1">
      <c r="A252" s="166" t="inlineStr">
        <is>
          <t xml:space="preserve">ИТОГО ПРОЧИЕ </t>
        </is>
      </c>
      <c r="B252" s="195" t="n"/>
      <c r="C252" s="64" t="n"/>
      <c r="D252" s="64" t="n"/>
      <c r="E252" s="64" t="n"/>
      <c r="F252" s="65" t="n"/>
      <c r="G252" s="66">
        <f>SUM(G240:G251)</f>
        <v/>
      </c>
      <c r="H252" s="66">
        <f>SUM(H240:H251)</f>
        <v/>
      </c>
      <c r="I252" s="66" t="n"/>
      <c r="J252" s="66">
        <f>SUM(J240:J251)</f>
        <v/>
      </c>
      <c r="K252" s="66">
        <f>SUM(K240:K251)</f>
        <v/>
      </c>
      <c r="L252" s="66">
        <f>SUM(L240:L251)</f>
        <v/>
      </c>
    </row>
    <row r="253" hidden="1" ht="21" customFormat="1" customHeight="1" s="44" thickBot="1">
      <c r="A253" s="75" t="inlineStr">
        <is>
          <t>ЛОГИСТИКА</t>
        </is>
      </c>
      <c r="B253" s="195" t="n"/>
      <c r="C253" s="49" t="n"/>
      <c r="D253" s="87" t="n"/>
      <c r="E253" s="49" t="n"/>
      <c r="F253" s="69" t="n"/>
      <c r="G253" s="70" t="n"/>
      <c r="H253" s="70" t="n"/>
      <c r="I253" s="70" t="n"/>
      <c r="J253" s="70" t="n"/>
      <c r="K253" s="70" t="n"/>
      <c r="L253" s="71" t="n"/>
    </row>
    <row r="254" hidden="1" ht="21" customFormat="1" customHeight="1" s="44" thickBot="1">
      <c r="A254" s="86" t="n"/>
      <c r="B254" s="53" t="n"/>
      <c r="C254" s="52" t="n"/>
      <c r="D254" s="193" t="n"/>
      <c r="E254" s="194" t="n"/>
      <c r="F254" s="197" t="n"/>
      <c r="G254" s="61" t="n"/>
      <c r="H254" s="59" t="n"/>
      <c r="I254" s="59" t="n"/>
      <c r="J254" s="191">
        <f>G254-H254</f>
        <v/>
      </c>
      <c r="K254" s="61">
        <f>J254</f>
        <v/>
      </c>
      <c r="L254" s="62">
        <f>G254-H254-K254</f>
        <v/>
      </c>
    </row>
    <row r="255" hidden="1" ht="21" customFormat="1" customHeight="1" s="44" thickBot="1">
      <c r="A255" s="86" t="n"/>
      <c r="B255" s="53" t="n"/>
      <c r="C255" s="52" t="n"/>
      <c r="D255" s="193" t="n"/>
      <c r="E255" s="194" t="n"/>
      <c r="F255" s="197" t="n"/>
      <c r="G255" s="61" t="n"/>
      <c r="H255" s="59" t="n"/>
      <c r="I255" s="59" t="n"/>
      <c r="J255" s="191">
        <f>G255-H255</f>
        <v/>
      </c>
      <c r="K255" s="61">
        <f>J255</f>
        <v/>
      </c>
      <c r="L255" s="62">
        <f>G255-H255-K255</f>
        <v/>
      </c>
    </row>
    <row r="256" hidden="1" ht="21" customFormat="1" customHeight="1" s="44" thickBot="1">
      <c r="A256" s="86" t="n"/>
      <c r="B256" s="53" t="n"/>
      <c r="C256" s="52" t="n"/>
      <c r="D256" s="193" t="n"/>
      <c r="E256" s="194" t="n"/>
      <c r="F256" s="197" t="n"/>
      <c r="G256" s="61" t="n"/>
      <c r="H256" s="59" t="n"/>
      <c r="I256" s="59" t="n"/>
      <c r="J256" s="191">
        <f>G256-H256</f>
        <v/>
      </c>
      <c r="K256" s="61">
        <f>J256</f>
        <v/>
      </c>
      <c r="L256" s="62">
        <f>G256-H256-K256</f>
        <v/>
      </c>
    </row>
    <row r="257" hidden="1" ht="21" customFormat="1" customHeight="1" s="44" thickBot="1">
      <c r="A257" s="86" t="n"/>
      <c r="B257" s="53" t="n"/>
      <c r="C257" s="52" t="n"/>
      <c r="D257" s="193" t="n"/>
      <c r="E257" s="197" t="n"/>
      <c r="F257" s="197" t="n"/>
      <c r="G257" s="61" t="n"/>
      <c r="H257" s="59" t="n"/>
      <c r="I257" s="59" t="n"/>
      <c r="J257" s="191">
        <f>G257-H257</f>
        <v/>
      </c>
      <c r="K257" s="61">
        <f>J257</f>
        <v/>
      </c>
      <c r="L257" s="62">
        <f>J257-K257</f>
        <v/>
      </c>
    </row>
    <row r="258" hidden="1" ht="21" customFormat="1" customHeight="1" s="44" thickBot="1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>
        <f>G258-H258</f>
        <v/>
      </c>
      <c r="K258" s="61">
        <f>J258</f>
        <v/>
      </c>
      <c r="L258" s="62">
        <f>J258-K258</f>
        <v/>
      </c>
    </row>
    <row r="259" hidden="1" ht="21" customFormat="1" customHeight="1" s="44" thickBot="1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>
        <f>G259-H259</f>
        <v/>
      </c>
      <c r="K259" s="61">
        <f>J259</f>
        <v/>
      </c>
      <c r="L259" s="62">
        <f>J259-K259</f>
        <v/>
      </c>
    </row>
    <row r="260" hidden="1" ht="21" customFormat="1" customHeight="1" s="44" thickBot="1">
      <c r="A260" s="86" t="n"/>
      <c r="B260" s="53" t="n"/>
      <c r="C260" s="52" t="n"/>
      <c r="D260" s="193" t="n"/>
      <c r="E260" s="197" t="n"/>
      <c r="F260" s="197" t="n"/>
      <c r="G260" s="61" t="n"/>
      <c r="H260" s="59" t="n"/>
      <c r="I260" s="59" t="n"/>
      <c r="J260" s="191">
        <f>G260-H260</f>
        <v/>
      </c>
      <c r="K260" s="61">
        <f>J260</f>
        <v/>
      </c>
      <c r="L260" s="62">
        <f>J260-K260</f>
        <v/>
      </c>
    </row>
    <row r="261" hidden="1" ht="21" customFormat="1" customHeight="1" s="44" thickBot="1">
      <c r="A261" s="86" t="n"/>
      <c r="B261" s="53" t="n"/>
      <c r="C261" s="52" t="n"/>
      <c r="D261" s="198" t="n"/>
      <c r="E261" s="194" t="n"/>
      <c r="F261" s="198" t="n"/>
      <c r="G261" s="61" t="n"/>
      <c r="H261" s="61" t="n"/>
      <c r="I261" s="59" t="n"/>
      <c r="J261" s="191">
        <f>G261-H261</f>
        <v/>
      </c>
      <c r="K261" s="61">
        <f>J261</f>
        <v/>
      </c>
      <c r="L261" s="62">
        <f>J261-K261</f>
        <v/>
      </c>
    </row>
    <row r="262" hidden="1" ht="21" customFormat="1" customHeight="1" s="44" thickBot="1">
      <c r="A262" s="86" t="n"/>
      <c r="B262" s="53" t="n"/>
      <c r="C262" s="52" t="n"/>
      <c r="D262" s="198" t="n"/>
      <c r="E262" s="194" t="n"/>
      <c r="F262" s="198" t="n"/>
      <c r="G262" s="61" t="n"/>
      <c r="H262" s="61" t="n"/>
      <c r="I262" s="59" t="n"/>
      <c r="J262" s="191">
        <f>G262-H262</f>
        <v/>
      </c>
      <c r="K262" s="61">
        <f>J262</f>
        <v/>
      </c>
      <c r="L262" s="62">
        <f>J262-K262</f>
        <v/>
      </c>
    </row>
    <row r="263" hidden="1" ht="21" customFormat="1" customHeight="1" s="44" thickBot="1">
      <c r="A263" s="86" t="n"/>
      <c r="B263" s="53" t="n"/>
      <c r="C263" s="52" t="n"/>
      <c r="D263" s="198" t="n"/>
      <c r="E263" s="194" t="n"/>
      <c r="F263" s="198" t="n"/>
      <c r="G263" s="61" t="n"/>
      <c r="H263" s="61" t="n"/>
      <c r="I263" s="59" t="n"/>
      <c r="J263" s="191">
        <f>G263-H263</f>
        <v/>
      </c>
      <c r="K263" s="61">
        <f>J263</f>
        <v/>
      </c>
      <c r="L263" s="62">
        <f>J263-K263</f>
        <v/>
      </c>
    </row>
    <row r="264" hidden="1" ht="21" customFormat="1" customHeight="1" s="44" thickBot="1">
      <c r="A264" s="86" t="n"/>
      <c r="B264" s="53" t="n"/>
      <c r="C264" s="52" t="n"/>
      <c r="D264" s="198" t="n"/>
      <c r="E264" s="194" t="n"/>
      <c r="F264" s="198" t="n"/>
      <c r="G264" s="61" t="n"/>
      <c r="H264" s="61" t="n"/>
      <c r="I264" s="59" t="n"/>
      <c r="J264" s="191">
        <f>G264-H264</f>
        <v/>
      </c>
      <c r="K264" s="61">
        <f>J264</f>
        <v/>
      </c>
      <c r="L264" s="62">
        <f>J264-K264</f>
        <v/>
      </c>
    </row>
    <row r="265" hidden="1" ht="21" customFormat="1" customHeight="1" s="44" thickBot="1">
      <c r="A265" s="86" t="n"/>
      <c r="B265" s="53" t="n"/>
      <c r="C265" s="52" t="n"/>
      <c r="D265" s="193" t="n"/>
      <c r="E265" s="197" t="n"/>
      <c r="F265" s="197" t="n"/>
      <c r="G265" s="61" t="n"/>
      <c r="H265" s="59" t="n"/>
      <c r="I265" s="59" t="n"/>
      <c r="J265" s="191">
        <f>G265-H265</f>
        <v/>
      </c>
      <c r="K265" s="61">
        <f>J265</f>
        <v/>
      </c>
      <c r="L265" s="62">
        <f>J265-K265</f>
        <v/>
      </c>
    </row>
    <row r="266" hidden="1" ht="21" customFormat="1" customHeight="1" s="44" thickBot="1">
      <c r="A266" s="86" t="n"/>
      <c r="B266" s="53" t="n"/>
      <c r="C266" s="52" t="n"/>
      <c r="D266" s="193" t="n"/>
      <c r="E266" s="197" t="n"/>
      <c r="F266" s="197" t="n"/>
      <c r="G266" s="61" t="n"/>
      <c r="H266" s="59" t="n"/>
      <c r="I266" s="59" t="n"/>
      <c r="J266" s="191">
        <f>G266-H266</f>
        <v/>
      </c>
      <c r="K266" s="61">
        <f>J266</f>
        <v/>
      </c>
      <c r="L266" s="62">
        <f>J266-K266</f>
        <v/>
      </c>
    </row>
    <row r="267" hidden="1" ht="21" customFormat="1" customHeight="1" s="44" thickBot="1">
      <c r="A267" s="86" t="n"/>
      <c r="B267" s="53" t="n"/>
      <c r="C267" s="52" t="n"/>
      <c r="D267" s="193" t="n"/>
      <c r="E267" s="197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J267-K267</f>
        <v/>
      </c>
    </row>
    <row r="268" hidden="1" ht="21" customFormat="1" customHeight="1" s="44" thickBot="1">
      <c r="A268" s="86" t="n"/>
      <c r="B268" s="53" t="n"/>
      <c r="C268" s="52" t="n"/>
      <c r="D268" s="193" t="n"/>
      <c r="E268" s="197" t="n"/>
      <c r="F268" s="197" t="n"/>
      <c r="G268" s="61" t="n"/>
      <c r="H268" s="59" t="n"/>
      <c r="I268" s="59" t="n"/>
      <c r="J268" s="191">
        <f>G268-H268</f>
        <v/>
      </c>
      <c r="K268" s="61">
        <f>J268</f>
        <v/>
      </c>
      <c r="L268" s="62">
        <f>J268-K268</f>
        <v/>
      </c>
    </row>
    <row r="269" hidden="1" ht="21" customFormat="1" customHeight="1" s="44" thickBot="1">
      <c r="A269" s="86" t="n"/>
      <c r="B269" s="53" t="n"/>
      <c r="C269" s="52" t="n"/>
      <c r="D269" s="193" t="n"/>
      <c r="E269" s="197" t="n"/>
      <c r="F269" s="197" t="n"/>
      <c r="G269" s="61" t="n"/>
      <c r="H269" s="59" t="n"/>
      <c r="I269" s="59" t="n"/>
      <c r="J269" s="191">
        <f>G269-H269</f>
        <v/>
      </c>
      <c r="K269" s="61">
        <f>J269</f>
        <v/>
      </c>
      <c r="L269" s="62">
        <f>J269-K269</f>
        <v/>
      </c>
    </row>
    <row r="270" hidden="1" ht="21" customFormat="1" customHeight="1" s="44" thickBot="1">
      <c r="A270" s="86" t="n"/>
      <c r="B270" s="53" t="n"/>
      <c r="C270" s="52" t="n"/>
      <c r="D270" s="193" t="n"/>
      <c r="E270" s="197" t="n"/>
      <c r="F270" s="197" t="n"/>
      <c r="G270" s="61" t="n"/>
      <c r="H270" s="59" t="n"/>
      <c r="I270" s="59" t="n"/>
      <c r="J270" s="191">
        <f>G270-H270</f>
        <v/>
      </c>
      <c r="K270" s="61">
        <f>J270</f>
        <v/>
      </c>
      <c r="L270" s="62">
        <f>J270-K270</f>
        <v/>
      </c>
    </row>
    <row r="271" hidden="1" ht="21" customFormat="1" customHeight="1" s="44" thickBot="1">
      <c r="A271" s="86" t="n"/>
      <c r="B271" s="53" t="n"/>
      <c r="C271" s="52" t="n"/>
      <c r="D271" s="193" t="n"/>
      <c r="E271" s="197" t="n"/>
      <c r="F271" s="197" t="n"/>
      <c r="G271" s="61" t="n"/>
      <c r="H271" s="59" t="n"/>
      <c r="I271" s="59" t="n"/>
      <c r="J271" s="191">
        <f>G271-H271</f>
        <v/>
      </c>
      <c r="K271" s="61">
        <f>J271</f>
        <v/>
      </c>
      <c r="L271" s="62">
        <f>J271-K271</f>
        <v/>
      </c>
    </row>
    <row r="272" hidden="1" ht="21" customFormat="1" customHeight="1" s="44" thickBot="1">
      <c r="A272" s="86" t="n"/>
      <c r="B272" s="53" t="n"/>
      <c r="C272" s="52" t="n"/>
      <c r="D272" s="193" t="n"/>
      <c r="E272" s="197" t="n"/>
      <c r="F272" s="197" t="n"/>
      <c r="G272" s="61" t="n"/>
      <c r="H272" s="59" t="n"/>
      <c r="I272" s="59" t="n"/>
      <c r="J272" s="191">
        <f>G272-H272</f>
        <v/>
      </c>
      <c r="K272" s="61">
        <f>J272</f>
        <v/>
      </c>
      <c r="L272" s="62">
        <f>J272-K272</f>
        <v/>
      </c>
    </row>
    <row r="273" hidden="1" ht="21" customFormat="1" customHeight="1" s="44" thickBot="1">
      <c r="A273" s="86" t="n"/>
      <c r="B273" s="53" t="n"/>
      <c r="C273" s="52" t="n"/>
      <c r="D273" s="193" t="n"/>
      <c r="E273" s="197" t="n"/>
      <c r="F273" s="197" t="n"/>
      <c r="G273" s="61" t="n"/>
      <c r="H273" s="59" t="n"/>
      <c r="I273" s="59" t="n"/>
      <c r="J273" s="191">
        <f>G273-H273</f>
        <v/>
      </c>
      <c r="K273" s="61">
        <f>J273</f>
        <v/>
      </c>
      <c r="L273" s="62">
        <f>J273-K273</f>
        <v/>
      </c>
    </row>
    <row r="274" hidden="1" ht="21" customFormat="1" customHeight="1" s="44" thickBot="1">
      <c r="A274" s="86" t="n"/>
      <c r="B274" s="53" t="n"/>
      <c r="C274" s="52" t="n"/>
      <c r="D274" s="193" t="n"/>
      <c r="E274" s="197" t="n"/>
      <c r="F274" s="197" t="n"/>
      <c r="G274" s="61" t="n"/>
      <c r="H274" s="59" t="n"/>
      <c r="I274" s="59" t="n"/>
      <c r="J274" s="191">
        <f>G274-H274</f>
        <v/>
      </c>
      <c r="K274" s="61">
        <f>J274</f>
        <v/>
      </c>
      <c r="L274" s="62">
        <f>J274-K274</f>
        <v/>
      </c>
    </row>
    <row r="275" hidden="1" ht="21" customFormat="1" customHeight="1" s="44" thickBot="1">
      <c r="A275" s="86" t="n"/>
      <c r="B275" s="53" t="n"/>
      <c r="C275" s="52" t="n"/>
      <c r="D275" s="193" t="n"/>
      <c r="E275" s="197" t="n"/>
      <c r="F275" s="197" t="n"/>
      <c r="G275" s="61" t="n"/>
      <c r="H275" s="59" t="n"/>
      <c r="I275" s="59" t="n"/>
      <c r="J275" s="191">
        <f>G275-H275</f>
        <v/>
      </c>
      <c r="K275" s="61">
        <f>J275</f>
        <v/>
      </c>
      <c r="L275" s="62">
        <f>J275-K275</f>
        <v/>
      </c>
    </row>
    <row r="276" hidden="1" ht="21" customFormat="1" customHeight="1" s="44" thickBot="1">
      <c r="A276" s="86" t="n"/>
      <c r="B276" s="53" t="n"/>
      <c r="C276" s="52" t="n"/>
      <c r="D276" s="193" t="n"/>
      <c r="E276" s="197" t="n"/>
      <c r="F276" s="197" t="n"/>
      <c r="G276" s="61" t="n"/>
      <c r="H276" s="59" t="n"/>
      <c r="I276" s="59" t="n"/>
      <c r="J276" s="191">
        <f>G276-H276</f>
        <v/>
      </c>
      <c r="K276" s="61">
        <f>J276</f>
        <v/>
      </c>
      <c r="L276" s="62">
        <f>J276-K276</f>
        <v/>
      </c>
    </row>
    <row r="277" hidden="1" ht="21" customFormat="1" customHeight="1" s="44" thickBot="1">
      <c r="A277" s="86" t="n"/>
      <c r="B277" s="53" t="n"/>
      <c r="C277" s="52" t="n"/>
      <c r="D277" s="193" t="n"/>
      <c r="E277" s="197" t="n"/>
      <c r="F277" s="197" t="n"/>
      <c r="G277" s="61" t="n"/>
      <c r="H277" s="59" t="n"/>
      <c r="I277" s="59" t="n"/>
      <c r="J277" s="191">
        <f>G277-H277</f>
        <v/>
      </c>
      <c r="K277" s="61">
        <f>J277</f>
        <v/>
      </c>
      <c r="L277" s="62">
        <f>J277-K277</f>
        <v/>
      </c>
    </row>
    <row r="278" hidden="1" ht="21" customFormat="1" customHeight="1" s="44" thickBot="1">
      <c r="A278" s="86" t="n"/>
      <c r="B278" s="53" t="n"/>
      <c r="C278" s="52" t="n"/>
      <c r="D278" s="193" t="n"/>
      <c r="E278" s="197" t="n"/>
      <c r="F278" s="197" t="n"/>
      <c r="G278" s="61" t="n"/>
      <c r="H278" s="59" t="n"/>
      <c r="I278" s="59" t="n"/>
      <c r="J278" s="191">
        <f>G278-H278</f>
        <v/>
      </c>
      <c r="K278" s="61">
        <f>J278</f>
        <v/>
      </c>
      <c r="L278" s="62">
        <f>J278-K278</f>
        <v/>
      </c>
    </row>
    <row r="279" hidden="1" ht="21" customFormat="1" customHeight="1" s="44" thickBot="1">
      <c r="A279" s="86" t="n"/>
      <c r="B279" s="53" t="n"/>
      <c r="C279" s="52" t="n"/>
      <c r="D279" s="193" t="n"/>
      <c r="E279" s="194" t="n"/>
      <c r="F279" s="197" t="n"/>
      <c r="G279" s="61" t="n"/>
      <c r="H279" s="59" t="n"/>
      <c r="I279" s="59" t="n"/>
      <c r="J279" s="191">
        <f>G279-H279</f>
        <v/>
      </c>
      <c r="K279" s="61">
        <f>J279</f>
        <v/>
      </c>
      <c r="L279" s="62">
        <f>J279-K279</f>
        <v/>
      </c>
    </row>
    <row r="280" hidden="1" ht="21" customFormat="1" customHeight="1" s="44" thickBot="1">
      <c r="A280" s="86" t="n"/>
      <c r="B280" s="53" t="n"/>
      <c r="C280" s="52" t="n"/>
      <c r="D280" s="193" t="n"/>
      <c r="E280" s="194" t="n"/>
      <c r="F280" s="197" t="n"/>
      <c r="G280" s="61" t="n"/>
      <c r="H280" s="59" t="n"/>
      <c r="I280" s="59" t="n"/>
      <c r="J280" s="191">
        <f>G280-H280</f>
        <v/>
      </c>
      <c r="K280" s="80">
        <f>J280</f>
        <v/>
      </c>
      <c r="L280" s="62">
        <f>G280-H280-K280</f>
        <v/>
      </c>
    </row>
    <row r="281" hidden="1" ht="21" customFormat="1" customHeight="1" s="44" thickBot="1">
      <c r="A281" s="86" t="n"/>
      <c r="B281" s="53" t="n"/>
      <c r="C281" s="52" t="n"/>
      <c r="D281" s="193" t="n"/>
      <c r="E281" s="194" t="n"/>
      <c r="F281" s="197" t="n"/>
      <c r="G281" s="61" t="n"/>
      <c r="H281" s="59" t="n"/>
      <c r="I281" s="59" t="n"/>
      <c r="J281" s="191">
        <f>G281-H281</f>
        <v/>
      </c>
      <c r="K281" s="80">
        <f>J281</f>
        <v/>
      </c>
      <c r="L281" s="62">
        <f>G281-H281-K281</f>
        <v/>
      </c>
    </row>
    <row r="282" hidden="1" ht="21" customFormat="1" customHeight="1" s="44" thickBot="1">
      <c r="A282" s="86" t="n"/>
      <c r="B282" s="53" t="n"/>
      <c r="C282" s="52" t="n"/>
      <c r="D282" s="193" t="n"/>
      <c r="E282" s="194" t="n"/>
      <c r="F282" s="197" t="n"/>
      <c r="G282" s="61" t="n"/>
      <c r="H282" s="59" t="n"/>
      <c r="I282" s="59" t="n"/>
      <c r="J282" s="191">
        <f>G282-H282</f>
        <v/>
      </c>
      <c r="K282" s="80">
        <f>J282</f>
        <v/>
      </c>
      <c r="L282" s="62">
        <f>G282-H282-K282</f>
        <v/>
      </c>
    </row>
    <row r="283" hidden="1" ht="21" customFormat="1" customHeight="1" s="44" thickBot="1">
      <c r="A283" s="86" t="n"/>
      <c r="B283" s="53" t="n"/>
      <c r="C283" s="52" t="n"/>
      <c r="D283" s="193" t="n"/>
      <c r="E283" s="197" t="n"/>
      <c r="F283" s="197" t="n"/>
      <c r="G283" s="61" t="n"/>
      <c r="H283" s="59" t="n"/>
      <c r="I283" s="59" t="n"/>
      <c r="J283" s="191">
        <f>G283-H283</f>
        <v/>
      </c>
      <c r="K283" s="61">
        <f>J283</f>
        <v/>
      </c>
      <c r="L283" s="62">
        <f>J283-K283</f>
        <v/>
      </c>
    </row>
    <row r="284" hidden="1" ht="21" customFormat="1" customHeight="1" s="44" thickBot="1">
      <c r="A284" s="86" t="n"/>
      <c r="B284" s="53" t="n"/>
      <c r="C284" s="52" t="n"/>
      <c r="D284" s="193" t="n"/>
      <c r="E284" s="197" t="n"/>
      <c r="F284" s="197" t="n"/>
      <c r="G284" s="61" t="n"/>
      <c r="H284" s="59" t="n"/>
      <c r="I284" s="59" t="n"/>
      <c r="J284" s="191">
        <f>G284-H284</f>
        <v/>
      </c>
      <c r="K284" s="61">
        <f>J284</f>
        <v/>
      </c>
      <c r="L284" s="62">
        <f>J284-K284</f>
        <v/>
      </c>
    </row>
    <row r="285" hidden="1" ht="21" customFormat="1" customHeight="1" s="44" thickBot="1">
      <c r="A285" s="86" t="n"/>
      <c r="B285" s="53" t="n"/>
      <c r="C285" s="52" t="n"/>
      <c r="D285" s="193" t="n"/>
      <c r="E285" s="197" t="n"/>
      <c r="F285" s="197" t="n"/>
      <c r="G285" s="61" t="n"/>
      <c r="H285" s="59" t="n"/>
      <c r="I285" s="59" t="n"/>
      <c r="J285" s="191">
        <f>G285-H285</f>
        <v/>
      </c>
      <c r="K285" s="61">
        <f>J285</f>
        <v/>
      </c>
      <c r="L285" s="62">
        <f>J285-K285</f>
        <v/>
      </c>
    </row>
    <row r="286" hidden="1" ht="21" customFormat="1" customHeight="1" s="44" thickBot="1">
      <c r="A286" s="86" t="n"/>
      <c r="B286" s="53" t="n"/>
      <c r="C286" s="52" t="n"/>
      <c r="D286" s="193" t="n"/>
      <c r="E286" s="197" t="n"/>
      <c r="F286" s="197" t="n"/>
      <c r="G286" s="61" t="n"/>
      <c r="H286" s="59" t="n"/>
      <c r="I286" s="59" t="n"/>
      <c r="J286" s="191">
        <f>G286-H286</f>
        <v/>
      </c>
      <c r="K286" s="61">
        <f>J286</f>
        <v/>
      </c>
      <c r="L286" s="62">
        <f>J286-K286</f>
        <v/>
      </c>
    </row>
    <row r="287" hidden="1" ht="21" customFormat="1" customHeight="1" s="44" thickBot="1">
      <c r="A287" s="86" t="n"/>
      <c r="B287" s="53" t="n"/>
      <c r="C287" s="52" t="n"/>
      <c r="D287" s="193" t="n"/>
      <c r="E287" s="197" t="n"/>
      <c r="F287" s="197" t="n"/>
      <c r="G287" s="61" t="n"/>
      <c r="H287" s="59" t="n"/>
      <c r="I287" s="59" t="n"/>
      <c r="J287" s="191">
        <f>G287-H287</f>
        <v/>
      </c>
      <c r="K287" s="61">
        <f>J287</f>
        <v/>
      </c>
      <c r="L287" s="62">
        <f>J287-K287</f>
        <v/>
      </c>
    </row>
    <row r="288" hidden="1" ht="21" customFormat="1" customHeight="1" s="44" thickBot="1">
      <c r="A288" s="166" t="inlineStr">
        <is>
          <t>ИТОГО ЛОГИСТИКА</t>
        </is>
      </c>
      <c r="B288" s="195" t="n"/>
      <c r="C288" s="64" t="n"/>
      <c r="D288" s="64" t="n"/>
      <c r="E288" s="64" t="n"/>
      <c r="F288" s="65" t="n"/>
      <c r="G288" s="66">
        <f>SUM(G254:G287)</f>
        <v/>
      </c>
      <c r="H288" s="66">
        <f>SUM(H254:H287)</f>
        <v/>
      </c>
      <c r="I288" s="66" t="n"/>
      <c r="J288" s="66">
        <f>SUM(J254:J287)</f>
        <v/>
      </c>
      <c r="K288" s="66">
        <f>SUM(K254:K287)</f>
        <v/>
      </c>
      <c r="L288" s="66">
        <f>SUM(L254:L287)</f>
        <v/>
      </c>
    </row>
    <row r="289" hidden="1" ht="21" customFormat="1" customHeight="1" s="85" thickBot="1">
      <c r="A289" s="46" t="inlineStr">
        <is>
          <t>ДИРЕКЦИЯ ПО АДМИНИСТРАТИВНО-ХОЗЯЙСТВЕННЫМ ВОПРОСАМ</t>
        </is>
      </c>
      <c r="B289" s="46" t="n"/>
      <c r="C289" s="46" t="n"/>
      <c r="D289" s="97" t="n"/>
      <c r="E289" s="46" t="n"/>
      <c r="F289" s="47" t="n"/>
      <c r="G289" s="46" t="n"/>
      <c r="H289" s="46" t="n"/>
      <c r="I289" s="46" t="n"/>
      <c r="J289" s="46" t="n"/>
      <c r="K289" s="46" t="n"/>
      <c r="L289" s="48" t="n"/>
    </row>
    <row r="290" hidden="1" customFormat="1" s="67">
      <c r="A290" s="189" t="inlineStr">
        <is>
          <t>СТРАХОВАНИЕ А/М</t>
        </is>
      </c>
      <c r="B290" s="190" t="n"/>
      <c r="C290" s="69" t="n"/>
      <c r="D290" s="90" t="n"/>
      <c r="E290" s="69" t="n"/>
      <c r="F290" s="69" t="n"/>
      <c r="G290" s="70" t="n"/>
      <c r="H290" s="70" t="n"/>
      <c r="I290" s="70" t="n"/>
      <c r="J290" s="70" t="n"/>
      <c r="K290" s="70" t="n"/>
      <c r="L290" s="71" t="n"/>
    </row>
    <row r="291" hidden="1" customFormat="1" s="44">
      <c r="A291" s="86" t="n"/>
      <c r="B291" s="53" t="n"/>
      <c r="C291" s="52" t="n"/>
      <c r="D291" s="193" t="n"/>
      <c r="E291" s="194" t="n"/>
      <c r="F291" s="197" t="n"/>
      <c r="G291" s="61" t="n"/>
      <c r="H291" s="59" t="n"/>
      <c r="I291" s="59" t="n"/>
      <c r="J291" s="191">
        <f>G291-H291</f>
        <v/>
      </c>
      <c r="K291" s="191">
        <f>J291</f>
        <v/>
      </c>
      <c r="L291" s="62">
        <f>G291-H291-K291</f>
        <v/>
      </c>
    </row>
    <row r="292" hidden="1" customFormat="1" s="44">
      <c r="A292" s="86" t="n"/>
      <c r="B292" s="53" t="n"/>
      <c r="C292" s="52" t="n"/>
      <c r="D292" s="193" t="n"/>
      <c r="E292" s="194" t="n"/>
      <c r="F292" s="197" t="n"/>
      <c r="G292" s="61" t="n"/>
      <c r="H292" s="59" t="n"/>
      <c r="I292" s="59" t="n"/>
      <c r="J292" s="191">
        <f>G292-H292</f>
        <v/>
      </c>
      <c r="K292" s="191">
        <f>J292</f>
        <v/>
      </c>
      <c r="L292" s="62">
        <f>G292-H292-K292</f>
        <v/>
      </c>
    </row>
    <row r="293" hidden="1" customFormat="1" s="44">
      <c r="A293" s="86" t="n"/>
      <c r="B293" s="53" t="n"/>
      <c r="C293" s="52" t="n"/>
      <c r="D293" s="193" t="n"/>
      <c r="E293" s="194" t="n"/>
      <c r="F293" s="197" t="n"/>
      <c r="G293" s="61" t="n"/>
      <c r="H293" s="59" t="n"/>
      <c r="I293" s="59" t="n"/>
      <c r="J293" s="191">
        <f>G293-H293</f>
        <v/>
      </c>
      <c r="K293" s="191">
        <f>J293</f>
        <v/>
      </c>
      <c r="L293" s="62">
        <f>G293-H293-K293</f>
        <v/>
      </c>
    </row>
    <row r="294" hidden="1" customFormat="1" s="44">
      <c r="A294" s="86" t="n"/>
      <c r="B294" s="53" t="n"/>
      <c r="C294" s="52" t="n"/>
      <c r="D294" s="193" t="n"/>
      <c r="E294" s="194" t="n"/>
      <c r="F294" s="197" t="n"/>
      <c r="G294" s="61" t="n"/>
      <c r="H294" s="59" t="n"/>
      <c r="I294" s="59" t="n"/>
      <c r="J294" s="191">
        <f>G294-H294</f>
        <v/>
      </c>
      <c r="K294" s="191">
        <f>J294</f>
        <v/>
      </c>
      <c r="L294" s="62">
        <f>G294-H294-K294</f>
        <v/>
      </c>
    </row>
    <row r="295" hidden="1" ht="21" customFormat="1" customHeight="1" s="67" thickBot="1">
      <c r="A295" s="180" t="inlineStr">
        <is>
          <t>ИТОГО СТРАХОВАНИЕ А/М</t>
        </is>
      </c>
      <c r="B295" s="200" t="n"/>
      <c r="C295" s="81" t="n"/>
      <c r="D295" s="81" t="n"/>
      <c r="E295" s="81" t="n"/>
      <c r="F295" s="82" t="n"/>
      <c r="G295" s="83">
        <f>SUM(G291:G294)</f>
        <v/>
      </c>
      <c r="H295" s="83">
        <f>SUM(H291:H294)</f>
        <v/>
      </c>
      <c r="I295" s="83" t="n"/>
      <c r="J295" s="83">
        <f>SUM(J291:J294)</f>
        <v/>
      </c>
      <c r="K295" s="83">
        <f>SUM(K291:K294)</f>
        <v/>
      </c>
      <c r="L295" s="83">
        <f>SUM(L291:L294)</f>
        <v/>
      </c>
    </row>
    <row r="296" hidden="1" ht="21" customFormat="1" customHeight="1" s="85" thickBot="1">
      <c r="A296" s="47" t="inlineStr">
        <is>
          <t>ДИРЕКЦИЯ ПО УПРАВЛЕНИЮ ПЕРСОНАЛОМ</t>
        </is>
      </c>
      <c r="B296" s="188" t="n"/>
      <c r="C296" s="96" t="n"/>
      <c r="D296" s="97" t="n"/>
      <c r="E296" s="46" t="n"/>
      <c r="F296" s="47" t="n"/>
      <c r="G296" s="46" t="n"/>
      <c r="H296" s="46" t="n"/>
      <c r="I296" s="46" t="n"/>
      <c r="J296" s="46" t="n"/>
      <c r="K296" s="46" t="n"/>
      <c r="L296" s="48" t="n"/>
    </row>
    <row r="297" hidden="1" customFormat="1" s="85">
      <c r="A297" s="189" t="inlineStr">
        <is>
          <t>ПОИСК, ПОДБОР ПЕРСОНАЛА</t>
        </is>
      </c>
      <c r="B297" s="190" t="n"/>
      <c r="C297" s="49" t="n"/>
      <c r="D297" s="87" t="n"/>
      <c r="E297" s="49" t="n"/>
      <c r="F297" s="50" t="n"/>
      <c r="G297" s="49" t="n"/>
      <c r="H297" s="49" t="n"/>
      <c r="I297" s="49" t="n"/>
      <c r="J297" s="49" t="n"/>
      <c r="K297" s="49" t="n"/>
      <c r="L297" s="51" t="n"/>
    </row>
    <row r="298" hidden="1" customFormat="1" s="44">
      <c r="A298" s="104" t="n"/>
      <c r="B298" s="63" t="n"/>
      <c r="C298" s="54" t="n"/>
      <c r="D298" s="198" t="n"/>
      <c r="E298" s="198" t="n"/>
      <c r="F298" s="198" t="n"/>
      <c r="G298" s="61" t="n"/>
      <c r="H298" s="59" t="n"/>
      <c r="I298" s="59" t="n"/>
      <c r="J298" s="191">
        <f>G298-H298</f>
        <v/>
      </c>
      <c r="K298" s="191">
        <f>J298</f>
        <v/>
      </c>
      <c r="L298" s="62">
        <f>G298-H298-K298</f>
        <v/>
      </c>
    </row>
    <row r="299" hidden="1" customFormat="1" s="85">
      <c r="A299" s="52" t="n"/>
      <c r="B299" s="53" t="n"/>
      <c r="C299" s="54" t="n"/>
      <c r="D299" s="198" t="n"/>
      <c r="E299" s="98" t="n"/>
      <c r="F299" s="197" t="n"/>
      <c r="G299" s="201" t="n"/>
      <c r="H299" s="55" t="n"/>
      <c r="I299" s="59" t="n"/>
      <c r="J299" s="191">
        <f>G299-H299</f>
        <v/>
      </c>
      <c r="K299" s="61">
        <f>J299</f>
        <v/>
      </c>
      <c r="L299" s="99">
        <f>G299-H299-K299</f>
        <v/>
      </c>
    </row>
    <row r="300" hidden="1" customFormat="1" s="67">
      <c r="A300" s="166" t="inlineStr">
        <is>
          <t>ИТОГО ПОИСК, ПОДБОР ПЕРСОНАЛА</t>
        </is>
      </c>
      <c r="B300" s="195" t="n"/>
      <c r="C300" s="64" t="n"/>
      <c r="D300" s="100" t="n"/>
      <c r="E300" s="64" t="n"/>
      <c r="F300" s="65" t="n"/>
      <c r="G300" s="66">
        <f>SUM(G298:G299)</f>
        <v/>
      </c>
      <c r="H300" s="66">
        <f>SUM(H298:H299)</f>
        <v/>
      </c>
      <c r="I300" s="66" t="n"/>
      <c r="J300" s="66">
        <f>SUM(J298:J299)</f>
        <v/>
      </c>
      <c r="K300" s="66">
        <f>SUM(K298:K299)</f>
        <v/>
      </c>
      <c r="L300" s="101">
        <f>SUM(L298:L299)</f>
        <v/>
      </c>
    </row>
    <row r="301" hidden="1" customFormat="1" s="67">
      <c r="A301" s="75" t="inlineStr">
        <is>
          <t>СТРАХОВАНИЕ СОТРУДНИКОВ, ДМС</t>
        </is>
      </c>
      <c r="B301" s="195" t="n"/>
      <c r="C301" s="74" t="n"/>
      <c r="D301" s="102" t="n"/>
      <c r="E301" s="74" t="n"/>
      <c r="F301" s="103" t="n"/>
      <c r="G301" s="74" t="n"/>
      <c r="H301" s="74" t="n"/>
      <c r="I301" s="74" t="n"/>
      <c r="J301" s="74" t="n"/>
      <c r="K301" s="74" t="n"/>
      <c r="L301" s="77" t="n"/>
    </row>
    <row r="302" hidden="1" ht="21" customFormat="1" customHeight="1" s="67" thickBot="1">
      <c r="A302" s="166" t="inlineStr">
        <is>
          <t>ИТОГО СТРАХОВАНИЕ СОТРУДНИКОВ, ДМС</t>
        </is>
      </c>
      <c r="B302" s="195" t="n"/>
      <c r="C302" s="64" t="n"/>
      <c r="D302" s="100" t="n"/>
      <c r="E302" s="64" t="n"/>
      <c r="F302" s="65" t="n"/>
      <c r="G302" s="66">
        <f>G301</f>
        <v/>
      </c>
      <c r="H302" s="66">
        <f>H301</f>
        <v/>
      </c>
      <c r="I302" s="66" t="n"/>
      <c r="J302" s="66">
        <f>J301</f>
        <v/>
      </c>
      <c r="K302" s="66">
        <f>K301</f>
        <v/>
      </c>
      <c r="L302" s="66">
        <f>L301</f>
        <v/>
      </c>
    </row>
    <row r="303" hidden="1" ht="21" customFormat="1" customHeight="1" s="85" thickBot="1">
      <c r="A303" s="46" t="inlineStr">
        <is>
          <t>ДИРЕКЦИЯ ПО АДМИНИСТРАТИВНО-ХОЗЯЙСТВЕННЫМ ВОПРОСАМ</t>
        </is>
      </c>
      <c r="B303" s="46" t="n"/>
      <c r="C303" s="46" t="n"/>
      <c r="D303" s="97" t="n"/>
      <c r="E303" s="46" t="n"/>
      <c r="F303" s="47" t="n"/>
      <c r="G303" s="46" t="n"/>
      <c r="H303" s="46" t="n"/>
      <c r="I303" s="46" t="n"/>
      <c r="J303" s="46" t="n"/>
      <c r="K303" s="46" t="n"/>
      <c r="L303" s="48" t="n"/>
    </row>
    <row r="304" hidden="1" customFormat="1" s="85">
      <c r="A304" s="189" t="inlineStr">
        <is>
          <t>ПРОЧИЕ</t>
        </is>
      </c>
      <c r="B304" s="190" t="n"/>
      <c r="C304" s="49" t="n"/>
      <c r="D304" s="87" t="n"/>
      <c r="E304" s="49" t="n"/>
      <c r="F304" s="50" t="n"/>
      <c r="G304" s="49" t="n"/>
      <c r="H304" s="49" t="n"/>
      <c r="I304" s="49" t="n"/>
      <c r="J304" s="49" t="n"/>
      <c r="K304" s="49" t="n"/>
      <c r="L304" s="51" t="n"/>
    </row>
    <row r="305" hidden="1" customFormat="1" s="85">
      <c r="A305" s="52" t="n"/>
      <c r="B305" s="53" t="n"/>
      <c r="C305" s="54" t="n"/>
      <c r="D305" s="193" t="n"/>
      <c r="E305" s="98" t="n"/>
      <c r="F305" s="197" t="n"/>
      <c r="G305" s="201" t="n"/>
      <c r="H305" s="55" t="n"/>
      <c r="I305" s="59" t="n"/>
      <c r="J305" s="191">
        <f>G305-H305</f>
        <v/>
      </c>
      <c r="K305" s="61" t="n"/>
      <c r="L305" s="62">
        <f>J305-K305</f>
        <v/>
      </c>
    </row>
    <row r="306" hidden="1" customFormat="1" s="85">
      <c r="A306" s="52" t="n"/>
      <c r="B306" s="53" t="n"/>
      <c r="C306" s="54" t="n"/>
      <c r="D306" s="193" t="n"/>
      <c r="E306" s="98" t="n"/>
      <c r="F306" s="197" t="n"/>
      <c r="G306" s="201" t="n"/>
      <c r="H306" s="55" t="n"/>
      <c r="I306" s="59" t="n"/>
      <c r="J306" s="191">
        <f>G306-H306</f>
        <v/>
      </c>
      <c r="K306" s="80">
        <f>J306</f>
        <v/>
      </c>
      <c r="L306" s="62">
        <f>G306-H306-K306</f>
        <v/>
      </c>
    </row>
    <row r="307" hidden="1" customFormat="1" s="85">
      <c r="A307" s="52" t="n"/>
      <c r="B307" s="53" t="n"/>
      <c r="C307" s="54" t="n"/>
      <c r="D307" s="193" t="n"/>
      <c r="E307" s="109" t="n"/>
      <c r="F307" s="197" t="n"/>
      <c r="G307" s="201" t="n"/>
      <c r="H307" s="55" t="n"/>
      <c r="I307" s="59" t="n"/>
      <c r="J307" s="191">
        <f>G307-H307</f>
        <v/>
      </c>
      <c r="K307" s="80">
        <f>J307</f>
        <v/>
      </c>
      <c r="L307" s="62">
        <f>G307-H307-K307</f>
        <v/>
      </c>
    </row>
    <row r="308" hidden="1" customFormat="1" s="85">
      <c r="A308" s="52" t="n"/>
      <c r="B308" s="53" t="n"/>
      <c r="C308" s="54" t="n"/>
      <c r="D308" s="193" t="n"/>
      <c r="E308" s="98" t="n"/>
      <c r="F308" s="197" t="n"/>
      <c r="G308" s="201" t="n"/>
      <c r="H308" s="55" t="n"/>
      <c r="I308" s="59" t="n"/>
      <c r="J308" s="191">
        <f>G308-H308</f>
        <v/>
      </c>
      <c r="K308" s="80">
        <f>J308</f>
        <v/>
      </c>
      <c r="L308" s="62">
        <f>G308-H308-K308</f>
        <v/>
      </c>
    </row>
    <row r="309" hidden="1" customFormat="1" s="85">
      <c r="A309" s="52" t="n"/>
      <c r="B309" s="53" t="n"/>
      <c r="C309" s="54" t="n"/>
      <c r="D309" s="193" t="n"/>
      <c r="E309" s="98" t="n"/>
      <c r="F309" s="197" t="n"/>
      <c r="G309" s="201" t="n"/>
      <c r="H309" s="55" t="n"/>
      <c r="I309" s="59" t="n"/>
      <c r="J309" s="191">
        <f>G309-H309</f>
        <v/>
      </c>
      <c r="K309" s="61">
        <f>J309</f>
        <v/>
      </c>
      <c r="L309" s="62">
        <f>J309-K309</f>
        <v/>
      </c>
    </row>
    <row r="310" hidden="1" customFormat="1" s="85">
      <c r="A310" s="52" t="n"/>
      <c r="B310" s="53" t="n"/>
      <c r="C310" s="54" t="n"/>
      <c r="D310" s="193" t="n"/>
      <c r="E310" s="98" t="n"/>
      <c r="F310" s="197" t="n"/>
      <c r="G310" s="201" t="n"/>
      <c r="H310" s="55" t="n"/>
      <c r="I310" s="59" t="n"/>
      <c r="J310" s="191">
        <f>G310-H310</f>
        <v/>
      </c>
      <c r="K310" s="61" t="n"/>
      <c r="L310" s="62">
        <f>J310-K310</f>
        <v/>
      </c>
    </row>
    <row r="311" hidden="1" customFormat="1" s="85">
      <c r="A311" s="52" t="n"/>
      <c r="B311" s="53" t="n"/>
      <c r="C311" s="54" t="n"/>
      <c r="D311" s="193" t="n"/>
      <c r="E311" s="98" t="n"/>
      <c r="F311" s="197" t="n"/>
      <c r="G311" s="201" t="n"/>
      <c r="H311" s="55" t="n"/>
      <c r="I311" s="59" t="n"/>
      <c r="J311" s="191">
        <f>G311-H311</f>
        <v/>
      </c>
      <c r="K311" s="80" t="n"/>
      <c r="L311" s="62">
        <f>G311-H311-K311</f>
        <v/>
      </c>
    </row>
    <row r="312" hidden="1" customFormat="1" s="85">
      <c r="A312" s="52" t="n"/>
      <c r="B312" s="53" t="n"/>
      <c r="C312" s="54" t="n"/>
      <c r="D312" s="193" t="n"/>
      <c r="E312" s="98" t="n"/>
      <c r="F312" s="197" t="n"/>
      <c r="G312" s="201" t="n"/>
      <c r="H312" s="55" t="n"/>
      <c r="I312" s="59" t="n"/>
      <c r="J312" s="191">
        <f>G312-H312</f>
        <v/>
      </c>
      <c r="K312" s="80" t="n"/>
      <c r="L312" s="62">
        <f>G312-H312-K312</f>
        <v/>
      </c>
    </row>
    <row r="313" hidden="1" customFormat="1" s="85">
      <c r="A313" s="52" t="n"/>
      <c r="B313" s="53" t="n"/>
      <c r="C313" s="54" t="n"/>
      <c r="D313" s="193" t="n"/>
      <c r="E313" s="98" t="n"/>
      <c r="F313" s="197" t="n"/>
      <c r="G313" s="201" t="n"/>
      <c r="H313" s="55" t="n"/>
      <c r="I313" s="59" t="n"/>
      <c r="J313" s="191">
        <f>G313-H313</f>
        <v/>
      </c>
      <c r="K313" s="80" t="n"/>
      <c r="L313" s="62">
        <f>G313-H313-K313</f>
        <v/>
      </c>
    </row>
    <row r="314" hidden="1" customFormat="1" s="85">
      <c r="A314" s="86" t="n"/>
      <c r="B314" s="53" t="n"/>
      <c r="C314" s="52" t="n"/>
      <c r="D314" s="193" t="n"/>
      <c r="E314" s="197" t="n"/>
      <c r="F314" s="197" t="n"/>
      <c r="G314" s="61" t="n"/>
      <c r="H314" s="59" t="n"/>
      <c r="I314" s="59" t="n"/>
      <c r="J314" s="191">
        <f>G314-H314</f>
        <v/>
      </c>
      <c r="K314" s="80" t="n"/>
      <c r="L314" s="62">
        <f>G314-H314-K314</f>
        <v/>
      </c>
    </row>
    <row r="315" hidden="1" customFormat="1" s="85">
      <c r="A315" s="86" t="n"/>
      <c r="B315" s="53" t="n"/>
      <c r="C315" s="52" t="n"/>
      <c r="D315" s="193" t="n"/>
      <c r="E315" s="197" t="n"/>
      <c r="F315" s="197" t="n"/>
      <c r="G315" s="61" t="n"/>
      <c r="H315" s="59" t="n"/>
      <c r="I315" s="59" t="n"/>
      <c r="J315" s="191">
        <f>G315-H315</f>
        <v/>
      </c>
      <c r="K315" s="80" t="n"/>
      <c r="L315" s="62">
        <f>G315-H315-K315</f>
        <v/>
      </c>
    </row>
    <row r="316" hidden="1" customFormat="1" s="85">
      <c r="A316" s="86" t="n"/>
      <c r="B316" s="53" t="n"/>
      <c r="C316" s="52" t="n"/>
      <c r="D316" s="193" t="n"/>
      <c r="E316" s="197" t="n"/>
      <c r="F316" s="197" t="n"/>
      <c r="G316" s="61" t="n"/>
      <c r="H316" s="59" t="n"/>
      <c r="I316" s="59" t="n"/>
      <c r="J316" s="191">
        <f>G316-H316</f>
        <v/>
      </c>
      <c r="K316" s="80" t="n"/>
      <c r="L316" s="62">
        <f>G316-H316-K316</f>
        <v/>
      </c>
    </row>
    <row r="317" hidden="1" customFormat="1" s="85">
      <c r="A317" s="52" t="n"/>
      <c r="B317" s="53" t="n"/>
      <c r="C317" s="54" t="n"/>
      <c r="D317" s="193" t="n"/>
      <c r="E317" s="98" t="n"/>
      <c r="F317" s="197" t="n"/>
      <c r="G317" s="201" t="n"/>
      <c r="H317" s="61" t="n"/>
      <c r="I317" s="59" t="n"/>
      <c r="J317" s="191">
        <f>G317-H317</f>
        <v/>
      </c>
      <c r="K317" s="61" t="n"/>
      <c r="L317" s="62">
        <f>J317-K317</f>
        <v/>
      </c>
    </row>
    <row r="318" hidden="1" customFormat="1" s="44">
      <c r="A318" s="166" t="inlineStr">
        <is>
          <t>ИТОГО ПРОЧИЕ</t>
        </is>
      </c>
      <c r="B318" s="195" t="n"/>
      <c r="C318" s="64" t="n"/>
      <c r="D318" s="64" t="n"/>
      <c r="E318" s="64" t="n"/>
      <c r="F318" s="65" t="n"/>
      <c r="G318" s="66">
        <f>SUM(G305:G317)</f>
        <v/>
      </c>
      <c r="H318" s="66">
        <f>SUM(H305:H317)</f>
        <v/>
      </c>
      <c r="I318" s="66" t="n"/>
      <c r="J318" s="66">
        <f>SUM(J305:J317)</f>
        <v/>
      </c>
      <c r="K318" s="66">
        <f>SUM(K305:K317)</f>
        <v/>
      </c>
      <c r="L318" s="101">
        <f>SUM(L305:L317)</f>
        <v/>
      </c>
    </row>
    <row r="319" hidden="1" customFormat="1" s="85">
      <c r="A319" s="75" t="inlineStr">
        <is>
          <t xml:space="preserve">КАНЦЕЛЯРСКИЕ ПРИНАДЛЕЖНОСТИ </t>
        </is>
      </c>
      <c r="B319" s="195" t="n"/>
      <c r="C319" s="75" t="n"/>
      <c r="D319" s="75" t="n"/>
      <c r="E319" s="75" t="n"/>
      <c r="F319" s="75" t="n"/>
      <c r="G319" s="76" t="n"/>
      <c r="H319" s="76" t="n"/>
      <c r="I319" s="76" t="n"/>
      <c r="J319" s="76" t="n"/>
      <c r="K319" s="76" t="n"/>
      <c r="L319" s="110" t="n"/>
    </row>
    <row r="320" hidden="1" customFormat="1" s="85">
      <c r="A320" s="52" t="n"/>
      <c r="B320" s="53" t="n"/>
      <c r="C320" s="54" t="n"/>
      <c r="D320" s="196" t="n"/>
      <c r="E320" s="202" t="n"/>
      <c r="F320" s="198" t="n"/>
      <c r="G320" s="57" t="n"/>
      <c r="H320" s="59" t="n"/>
      <c r="I320" s="59" t="n"/>
      <c r="J320" s="191">
        <f>G320-H320</f>
        <v/>
      </c>
      <c r="K320" s="61">
        <f>J320</f>
        <v/>
      </c>
      <c r="L320" s="62">
        <f>J320-K320</f>
        <v/>
      </c>
    </row>
    <row r="321" hidden="1" customFormat="1" s="85">
      <c r="A321" s="52" t="n"/>
      <c r="B321" s="53" t="n"/>
      <c r="C321" s="54" t="n"/>
      <c r="D321" s="196" t="n"/>
      <c r="E321" s="202" t="n"/>
      <c r="F321" s="198" t="n"/>
      <c r="G321" s="57" t="n"/>
      <c r="H321" s="59" t="n"/>
      <c r="I321" s="59" t="n"/>
      <c r="J321" s="191">
        <f>G321-H321</f>
        <v/>
      </c>
      <c r="K321" s="61">
        <f>J321</f>
        <v/>
      </c>
      <c r="L321" s="62">
        <f>J321-K321</f>
        <v/>
      </c>
    </row>
    <row r="322" hidden="1" customFormat="1" s="85">
      <c r="A322" s="180" t="inlineStr">
        <is>
          <t xml:space="preserve">ИТОГО КАНЦЕЛЯРСКИЕ ПРИНАДЛЕЖНОСТИ   </t>
        </is>
      </c>
      <c r="B322" s="200" t="n"/>
      <c r="C322" s="81" t="n"/>
      <c r="D322" s="112" t="n"/>
      <c r="E322" s="81" t="n"/>
      <c r="F322" s="82" t="n"/>
      <c r="G322" s="83">
        <f>SUM(G320:G321)</f>
        <v/>
      </c>
      <c r="H322" s="83">
        <f>SUM(H320:H321)</f>
        <v/>
      </c>
      <c r="I322" s="83" t="n"/>
      <c r="J322" s="83">
        <f>SUM(J320:J321)</f>
        <v/>
      </c>
      <c r="K322" s="83">
        <f>SUM(K320:K321)</f>
        <v/>
      </c>
      <c r="L322" s="83">
        <f>SUM(L320:L321)</f>
        <v/>
      </c>
    </row>
    <row r="323" hidden="1" customFormat="1" s="85">
      <c r="A323" s="75" t="inlineStr">
        <is>
          <t>ХОЗЯЙСТВЕННЫЕ ПРИНАДЛЕЖНОСТИ</t>
        </is>
      </c>
      <c r="B323" s="195" t="n"/>
      <c r="C323" s="75" t="n"/>
      <c r="D323" s="171" t="n"/>
      <c r="E323" s="75" t="n"/>
      <c r="F323" s="75" t="n"/>
      <c r="G323" s="76" t="n"/>
      <c r="H323" s="76" t="n"/>
      <c r="I323" s="76" t="n"/>
      <c r="J323" s="76" t="n"/>
      <c r="K323" s="76" t="n"/>
      <c r="L323" s="110" t="n"/>
    </row>
    <row r="324" hidden="1" customFormat="1" s="85">
      <c r="A324" s="52" t="n"/>
      <c r="B324" s="53" t="n"/>
      <c r="C324" s="54" t="n"/>
      <c r="D324" s="196" t="n"/>
      <c r="E324" s="202" t="n"/>
      <c r="F324" s="198" t="n"/>
      <c r="G324" s="57" t="n"/>
      <c r="H324" s="59" t="n"/>
      <c r="I324" s="59" t="n"/>
      <c r="J324" s="191">
        <f>G324-H324</f>
        <v/>
      </c>
      <c r="K324" s="61">
        <f>J324</f>
        <v/>
      </c>
      <c r="L324" s="62">
        <f>J324-K324</f>
        <v/>
      </c>
    </row>
    <row r="325" hidden="1" customFormat="1" s="85">
      <c r="A325" s="52" t="n"/>
      <c r="B325" s="53" t="n"/>
      <c r="C325" s="54" t="n"/>
      <c r="D325" s="196" t="n"/>
      <c r="E325" s="202" t="n"/>
      <c r="F325" s="198" t="n"/>
      <c r="G325" s="57" t="n"/>
      <c r="H325" s="59" t="n"/>
      <c r="I325" s="59" t="n"/>
      <c r="J325" s="191">
        <f>G325-H325</f>
        <v/>
      </c>
      <c r="K325" s="61">
        <f>J325</f>
        <v/>
      </c>
      <c r="L325" s="62">
        <f>J325-K325</f>
        <v/>
      </c>
    </row>
    <row r="326" hidden="1" customFormat="1" s="85">
      <c r="A326" s="52" t="n"/>
      <c r="B326" s="53" t="n"/>
      <c r="C326" s="54" t="n"/>
      <c r="D326" s="196" t="n"/>
      <c r="E326" s="202" t="n"/>
      <c r="F326" s="198" t="n"/>
      <c r="G326" s="57" t="n"/>
      <c r="H326" s="59" t="n"/>
      <c r="I326" s="59" t="n"/>
      <c r="J326" s="191">
        <f>G326-H326</f>
        <v/>
      </c>
      <c r="K326" s="61">
        <f>J326</f>
        <v/>
      </c>
      <c r="L326" s="62">
        <f>J326-K326</f>
        <v/>
      </c>
    </row>
    <row r="327" hidden="1" customFormat="1" s="85">
      <c r="A327" s="52" t="n"/>
      <c r="B327" s="53" t="n"/>
      <c r="C327" s="52" t="n"/>
      <c r="D327" s="196" t="n"/>
      <c r="E327" s="202" t="n"/>
      <c r="F327" s="198" t="n"/>
      <c r="G327" s="57" t="n"/>
      <c r="H327" s="59" t="n"/>
      <c r="I327" s="59" t="n"/>
      <c r="J327" s="191">
        <f>G327-H327</f>
        <v/>
      </c>
      <c r="K327" s="80">
        <f>J327</f>
        <v/>
      </c>
      <c r="L327" s="62">
        <f>G327-H327-K327</f>
        <v/>
      </c>
    </row>
    <row r="328" hidden="1" customFormat="1" s="85">
      <c r="A328" s="52" t="n"/>
      <c r="B328" s="53" t="n"/>
      <c r="C328" s="52" t="n"/>
      <c r="D328" s="196" t="n"/>
      <c r="E328" s="202" t="n"/>
      <c r="F328" s="198" t="n"/>
      <c r="G328" s="57" t="n"/>
      <c r="H328" s="59" t="n"/>
      <c r="I328" s="59" t="n"/>
      <c r="J328" s="191">
        <f>G328-H328</f>
        <v/>
      </c>
      <c r="K328" s="95">
        <f>J328</f>
        <v/>
      </c>
      <c r="L328" s="62">
        <f>G328-H328-K328</f>
        <v/>
      </c>
    </row>
    <row r="329" hidden="1" customFormat="1" s="67">
      <c r="A329" s="166" t="inlineStr">
        <is>
          <t>ИТОГО ХОЗЯЙСТВЕННЫЕ ПРИНАДЛЕЖНОСТИ</t>
        </is>
      </c>
      <c r="B329" s="195" t="n"/>
      <c r="C329" s="64" t="n"/>
      <c r="D329" s="64" t="n"/>
      <c r="E329" s="64" t="n"/>
      <c r="F329" s="65" t="n"/>
      <c r="G329" s="66">
        <f>SUM(G324:G328)</f>
        <v/>
      </c>
      <c r="H329" s="66">
        <f>SUM(H324:H328)</f>
        <v/>
      </c>
      <c r="I329" s="66" t="n"/>
      <c r="J329" s="66">
        <f>SUM(J324:J328)</f>
        <v/>
      </c>
      <c r="K329" s="66">
        <f>SUM(K324:K328)</f>
        <v/>
      </c>
      <c r="L329" s="66">
        <f>SUM(L324:L328)</f>
        <v/>
      </c>
    </row>
    <row r="330" hidden="1" customFormat="1" s="85">
      <c r="A330" s="103" t="inlineStr">
        <is>
          <t xml:space="preserve">ПРОДУКТЫ ПИТАНИЯ </t>
        </is>
      </c>
      <c r="B330" s="195" t="n"/>
      <c r="C330" s="74" t="n"/>
      <c r="D330" s="74" t="n"/>
      <c r="E330" s="74" t="n"/>
      <c r="F330" s="75" t="n"/>
      <c r="G330" s="76" t="n"/>
      <c r="H330" s="76" t="n"/>
      <c r="I330" s="76" t="n"/>
      <c r="J330" s="76" t="n"/>
      <c r="K330" s="76" t="n"/>
      <c r="L330" s="110" t="n"/>
    </row>
    <row r="331" hidden="1" customFormat="1" s="85">
      <c r="A331" s="52" t="n"/>
      <c r="B331" s="53" t="n"/>
      <c r="C331" s="54" t="n"/>
      <c r="D331" s="196" t="n"/>
      <c r="E331" s="202" t="n"/>
      <c r="F331" s="198" t="n"/>
      <c r="G331" s="57" t="n"/>
      <c r="H331" s="59" t="n"/>
      <c r="I331" s="59" t="n"/>
      <c r="J331" s="191">
        <f>G331-H331</f>
        <v/>
      </c>
      <c r="K331" s="61">
        <f>J331</f>
        <v/>
      </c>
      <c r="L331" s="62">
        <f>J331-K331</f>
        <v/>
      </c>
    </row>
    <row r="332" hidden="1" customFormat="1" s="85">
      <c r="A332" s="52" t="n"/>
      <c r="B332" s="53" t="n"/>
      <c r="C332" s="54" t="n"/>
      <c r="D332" s="196" t="n"/>
      <c r="E332" s="198" t="n"/>
      <c r="F332" s="198" t="n"/>
      <c r="G332" s="57" t="n"/>
      <c r="H332" s="59" t="n"/>
      <c r="I332" s="59" t="n"/>
      <c r="J332" s="191">
        <f>G332-H332</f>
        <v/>
      </c>
      <c r="K332" s="95">
        <f>J332</f>
        <v/>
      </c>
      <c r="L332" s="62">
        <f>G332-H332-K332</f>
        <v/>
      </c>
    </row>
    <row r="333" hidden="1" customFormat="1" s="85">
      <c r="A333" s="52" t="n"/>
      <c r="B333" s="53" t="n"/>
      <c r="C333" s="54" t="n"/>
      <c r="D333" s="196" t="n"/>
      <c r="E333" s="202" t="n"/>
      <c r="F333" s="198" t="n"/>
      <c r="G333" s="57" t="n"/>
      <c r="H333" s="59" t="n"/>
      <c r="I333" s="59" t="n"/>
      <c r="J333" s="191">
        <f>G333-H333</f>
        <v/>
      </c>
      <c r="K333" s="61">
        <f>J333</f>
        <v/>
      </c>
      <c r="L333" s="62">
        <f>J333-K333</f>
        <v/>
      </c>
    </row>
    <row r="334" hidden="1" ht="21" customFormat="1" customHeight="1" s="85" thickBot="1">
      <c r="A334" s="166" t="inlineStr">
        <is>
          <t>ИТОГО ПРОДУКТЫ ПИТАНИЯ</t>
        </is>
      </c>
      <c r="B334" s="195" t="n"/>
      <c r="C334" s="64" t="n"/>
      <c r="D334" s="64" t="n"/>
      <c r="E334" s="64" t="n"/>
      <c r="F334" s="113" t="n"/>
      <c r="G334" s="114">
        <f>SUM(G331:G333)</f>
        <v/>
      </c>
      <c r="H334" s="114">
        <f>SUM(H331:H333)</f>
        <v/>
      </c>
      <c r="I334" s="114" t="n"/>
      <c r="J334" s="114">
        <f>SUM(J331:J333)</f>
        <v/>
      </c>
      <c r="K334" s="114">
        <f>SUM(K331:K333)</f>
        <v/>
      </c>
      <c r="L334" s="114">
        <f>SUM(L331:L333)</f>
        <v/>
      </c>
    </row>
    <row r="335" ht="21" customFormat="1" customHeight="1" s="44" thickBot="1">
      <c r="A335" s="46" t="inlineStr">
        <is>
          <t xml:space="preserve">ДИРЕКЦИЯ ПО ИНФОРМАЦИОННЫМ ТЕХНОЛОГИЯМ </t>
        </is>
      </c>
      <c r="B335" s="46" t="n"/>
      <c r="C335" s="46" t="n"/>
      <c r="D335" s="46" t="n"/>
      <c r="E335" s="46" t="n"/>
      <c r="F335" s="47" t="n"/>
      <c r="G335" s="46" t="n"/>
      <c r="H335" s="46" t="n"/>
      <c r="I335" s="46" t="n"/>
      <c r="J335" s="46" t="n"/>
      <c r="K335" s="46" t="n"/>
      <c r="L335" s="48" t="n"/>
    </row>
    <row r="336" customFormat="1" s="44">
      <c r="A336" s="50" t="inlineStr">
        <is>
          <t>ПРОГРАММНОЕ ОБЕСПЕЧЕНИЕ, ОБСЛУЖИВАНИЕ ПО, ИНТЕРНЕТ, СВЯЗЬ</t>
        </is>
      </c>
      <c r="B336" s="203" t="n"/>
      <c r="C336" s="49" t="n"/>
      <c r="D336" s="49" t="n"/>
      <c r="E336" s="49" t="n"/>
      <c r="F336" s="69" t="n"/>
      <c r="G336" s="70" t="n"/>
      <c r="H336" s="70" t="n"/>
      <c r="I336" s="70" t="n"/>
      <c r="J336" s="70" t="n"/>
      <c r="K336" s="70" t="n"/>
      <c r="L336" s="51" t="n"/>
    </row>
    <row r="337" ht="61.2" customFormat="1" customHeight="1" s="44">
      <c r="A337" s="104" t="inlineStr">
        <is>
          <t>ООО "ЛВКОМ МСК"</t>
        </is>
      </c>
      <c r="B337" s="63" t="inlineStr">
        <is>
          <t>Оплата по счету №137 от 27.03.23 г. ежемесячная подписка на веб-сервисы Microsoft Office 365 Enterprise E3</t>
        </is>
      </c>
      <c r="C337" s="54" t="inlineStr">
        <is>
          <t>Ильичев Владимир Владимирович</t>
        </is>
      </c>
      <c r="D337" s="198" t="n"/>
      <c r="E337" s="198" t="inlineStr">
        <is>
          <t xml:space="preserve">Счет №137 от 27.03.23 г. </t>
        </is>
      </c>
      <c r="F337" s="198" t="n"/>
      <c r="G337" s="61" t="n">
        <v>39750</v>
      </c>
      <c r="H337" s="59" t="n"/>
      <c r="I337" s="59" t="n">
        <v>45016</v>
      </c>
      <c r="J337" s="191">
        <f>G337</f>
        <v/>
      </c>
      <c r="K337" s="191">
        <f>J337</f>
        <v/>
      </c>
      <c r="L337" s="62">
        <f>J337-K337</f>
        <v/>
      </c>
    </row>
    <row r="338" hidden="1" customFormat="1" s="44">
      <c r="A338" s="104" t="n"/>
      <c r="B338" s="63" t="n"/>
      <c r="C338" s="54" t="n"/>
      <c r="D338" s="198" t="n"/>
      <c r="E338" s="198" t="n"/>
      <c r="F338" s="198" t="n"/>
      <c r="G338" s="61" t="n"/>
      <c r="H338" s="59" t="n"/>
      <c r="I338" s="59" t="n"/>
      <c r="J338" s="191">
        <f>G338-H338</f>
        <v/>
      </c>
      <c r="K338" s="191">
        <f>J338</f>
        <v/>
      </c>
      <c r="L338" s="62">
        <f>G338-H338-K338</f>
        <v/>
      </c>
    </row>
    <row r="339" hidden="1" customFormat="1" s="44">
      <c r="A339" s="104" t="n"/>
      <c r="B339" s="63" t="n"/>
      <c r="C339" s="54" t="n"/>
      <c r="D339" s="198" t="n"/>
      <c r="E339" s="198" t="n"/>
      <c r="F339" s="198" t="n"/>
      <c r="G339" s="61" t="n"/>
      <c r="H339" s="59" t="n"/>
      <c r="I339" s="59" t="n"/>
      <c r="J339" s="191">
        <f>G339-H339</f>
        <v/>
      </c>
      <c r="K339" s="191">
        <f>J339</f>
        <v/>
      </c>
      <c r="L339" s="62">
        <f>G339-H339-K339</f>
        <v/>
      </c>
    </row>
    <row r="340" hidden="1" customFormat="1" s="44">
      <c r="A340" s="104" t="n"/>
      <c r="B340" s="63" t="n"/>
      <c r="C340" s="54" t="n"/>
      <c r="D340" s="198" t="n"/>
      <c r="E340" s="198" t="n"/>
      <c r="F340" s="198" t="n"/>
      <c r="G340" s="108" t="n"/>
      <c r="H340" s="115" t="n"/>
      <c r="I340" s="59" t="n"/>
      <c r="J340" s="191">
        <f>G340-H340</f>
        <v/>
      </c>
      <c r="K340" s="191" t="n">
        <v>0</v>
      </c>
      <c r="L340" s="62">
        <f>G340-H340-K340</f>
        <v/>
      </c>
    </row>
    <row r="341" hidden="1" customFormat="1" s="44">
      <c r="A341" s="104" t="n"/>
      <c r="B341" s="63" t="n"/>
      <c r="C341" s="54" t="n"/>
      <c r="D341" s="198" t="n"/>
      <c r="E341" s="198" t="n"/>
      <c r="F341" s="198" t="n"/>
      <c r="G341" s="108" t="n"/>
      <c r="H341" s="115" t="n"/>
      <c r="I341" s="59" t="n"/>
      <c r="J341" s="191">
        <f>G341-H341</f>
        <v/>
      </c>
      <c r="K341" s="191" t="n">
        <v>0</v>
      </c>
      <c r="L341" s="62">
        <f>G341-H341-K341</f>
        <v/>
      </c>
    </row>
    <row r="342" hidden="1" customFormat="1" s="44">
      <c r="A342" s="104" t="n"/>
      <c r="B342" s="63" t="n"/>
      <c r="C342" s="54" t="n"/>
      <c r="D342" s="198" t="n"/>
      <c r="E342" s="198" t="n"/>
      <c r="F342" s="198" t="n"/>
      <c r="G342" s="108" t="n"/>
      <c r="H342" s="115" t="n"/>
      <c r="I342" s="59" t="n"/>
      <c r="J342" s="191">
        <f>G342-H342</f>
        <v/>
      </c>
      <c r="K342" s="191" t="n">
        <v>0</v>
      </c>
      <c r="L342" s="62">
        <f>G342-H342-K342</f>
        <v/>
      </c>
    </row>
    <row r="343" hidden="1" customFormat="1" s="44">
      <c r="A343" s="104" t="n"/>
      <c r="B343" s="63" t="n"/>
      <c r="C343" s="54" t="n"/>
      <c r="D343" s="198" t="n"/>
      <c r="E343" s="198" t="n"/>
      <c r="F343" s="198" t="n"/>
      <c r="G343" s="108" t="n"/>
      <c r="H343" s="115" t="n"/>
      <c r="I343" s="59" t="n"/>
      <c r="J343" s="191">
        <f>G343-H343</f>
        <v/>
      </c>
      <c r="K343" s="191" t="n">
        <v>0</v>
      </c>
      <c r="L343" s="62">
        <f>G343-H343-K343</f>
        <v/>
      </c>
    </row>
    <row r="344" hidden="1" customFormat="1" s="44">
      <c r="A344" s="104" t="n"/>
      <c r="B344" s="63" t="n"/>
      <c r="C344" s="54" t="n"/>
      <c r="D344" s="198" t="n"/>
      <c r="E344" s="198" t="n"/>
      <c r="F344" s="198" t="n"/>
      <c r="G344" s="108" t="n"/>
      <c r="H344" s="115" t="n"/>
      <c r="I344" s="59" t="n"/>
      <c r="J344" s="191">
        <f>G344-H344</f>
        <v/>
      </c>
      <c r="K344" s="191" t="n">
        <v>0</v>
      </c>
      <c r="L344" s="62">
        <f>G344-H344-K344</f>
        <v/>
      </c>
    </row>
    <row r="345" hidden="1" customFormat="1" s="44">
      <c r="A345" s="104" t="n"/>
      <c r="B345" s="63" t="n"/>
      <c r="C345" s="54" t="n"/>
      <c r="D345" s="198" t="n"/>
      <c r="E345" s="198" t="n"/>
      <c r="F345" s="198" t="n"/>
      <c r="G345" s="108" t="n"/>
      <c r="H345" s="115" t="n"/>
      <c r="I345" s="59" t="n"/>
      <c r="J345" s="191">
        <f>G345-H345</f>
        <v/>
      </c>
      <c r="K345" s="191" t="n">
        <v>0</v>
      </c>
      <c r="L345" s="62">
        <f>G345-H345-K345</f>
        <v/>
      </c>
    </row>
    <row r="346" hidden="1" customFormat="1" s="44">
      <c r="A346" s="104" t="n"/>
      <c r="B346" s="63" t="n"/>
      <c r="C346" s="54" t="n"/>
      <c r="D346" s="198" t="n"/>
      <c r="E346" s="198" t="n"/>
      <c r="F346" s="198" t="n"/>
      <c r="G346" s="108" t="n"/>
      <c r="H346" s="115" t="n"/>
      <c r="I346" s="59" t="n"/>
      <c r="J346" s="191">
        <f>G346-H346</f>
        <v/>
      </c>
      <c r="K346" s="191" t="n">
        <v>0</v>
      </c>
      <c r="L346" s="62">
        <f>G346-H346-K346</f>
        <v/>
      </c>
    </row>
    <row r="347" hidden="1" customFormat="1" s="44">
      <c r="A347" s="104" t="n"/>
      <c r="B347" s="63" t="n"/>
      <c r="C347" s="54" t="n"/>
      <c r="D347" s="198" t="n"/>
      <c r="E347" s="198" t="n"/>
      <c r="F347" s="198" t="n"/>
      <c r="G347" s="108" t="n"/>
      <c r="H347" s="115" t="n"/>
      <c r="I347" s="59" t="n"/>
      <c r="J347" s="191">
        <f>G347-H347</f>
        <v/>
      </c>
      <c r="K347" s="191" t="n">
        <v>0</v>
      </c>
      <c r="L347" s="62">
        <f>G347-H347-K347</f>
        <v/>
      </c>
    </row>
    <row r="348" hidden="1" customFormat="1" s="44">
      <c r="A348" s="104" t="n"/>
      <c r="B348" s="63" t="n"/>
      <c r="C348" s="54" t="n"/>
      <c r="D348" s="198" t="n"/>
      <c r="E348" s="202" t="n"/>
      <c r="F348" s="198" t="n"/>
      <c r="G348" s="108" t="n"/>
      <c r="H348" s="115" t="n"/>
      <c r="I348" s="59" t="n"/>
      <c r="J348" s="191">
        <f>G348-H348</f>
        <v/>
      </c>
      <c r="K348" s="191" t="n">
        <v>0</v>
      </c>
      <c r="L348" s="62">
        <f>G348-H348-K348</f>
        <v/>
      </c>
    </row>
    <row r="349" hidden="1" customFormat="1" s="44">
      <c r="A349" s="104" t="n"/>
      <c r="B349" s="63" t="n"/>
      <c r="C349" s="54" t="n"/>
      <c r="D349" s="198" t="n"/>
      <c r="E349" s="202" t="n"/>
      <c r="F349" s="198" t="n"/>
      <c r="G349" s="108" t="n"/>
      <c r="H349" s="115" t="n"/>
      <c r="I349" s="59" t="n"/>
      <c r="J349" s="191" t="n"/>
      <c r="K349" s="191" t="n"/>
      <c r="L349" s="62" t="n"/>
    </row>
    <row r="350" ht="21" customFormat="1" customHeight="1" s="119" thickBot="1">
      <c r="A350" s="179" t="inlineStr">
        <is>
          <t xml:space="preserve">ИТОГО ПРОГРАММНОЕ ОБЕСПЕЧЕНИЕ, ОБСЛУЖИВАНИЕ ПО, ИНТЕРНЕТ, СВЯЗЬ  </t>
        </is>
      </c>
      <c r="B350" s="199" t="n"/>
      <c r="C350" s="116" t="n"/>
      <c r="D350" s="116" t="n"/>
      <c r="E350" s="116" t="n"/>
      <c r="F350" s="117" t="n"/>
      <c r="G350" s="118">
        <f>SUM(G337:G349)</f>
        <v/>
      </c>
      <c r="H350" s="118">
        <f>SUM(H337:H349)</f>
        <v/>
      </c>
      <c r="I350" s="118" t="n"/>
      <c r="J350" s="118">
        <f>SUM(J337:J349)</f>
        <v/>
      </c>
      <c r="K350" s="118">
        <f>SUM(K337:K349)</f>
        <v/>
      </c>
      <c r="L350" s="118">
        <f>SUM(L337:L349)</f>
        <v/>
      </c>
    </row>
    <row r="351" hidden="1" ht="21" customFormat="1" customHeight="1" s="44" thickBot="1">
      <c r="A351" s="47" t="inlineStr">
        <is>
          <t>САНКТ-ПЕТЕРБУРГ</t>
        </is>
      </c>
      <c r="B351" s="188" t="n"/>
      <c r="C351" s="46" t="n"/>
      <c r="D351" s="46" t="n"/>
      <c r="E351" s="46" t="n"/>
      <c r="F351" s="47" t="n"/>
      <c r="G351" s="46" t="n"/>
      <c r="H351" s="46" t="n"/>
      <c r="I351" s="46" t="n"/>
      <c r="J351" s="46" t="n"/>
      <c r="K351" s="46" t="n"/>
      <c r="L351" s="48" t="n"/>
    </row>
    <row r="352" hidden="1" ht="21" customFormat="1" customHeight="1" s="44" thickBot="1">
      <c r="A352" s="75" t="inlineStr">
        <is>
          <t>ЛОГИСТИКА</t>
        </is>
      </c>
      <c r="B352" s="195" t="n"/>
      <c r="C352" s="49" t="n"/>
      <c r="D352" s="87" t="n"/>
      <c r="E352" s="49" t="n"/>
      <c r="F352" s="69" t="n"/>
      <c r="G352" s="70" t="n"/>
      <c r="H352" s="70" t="n"/>
      <c r="I352" s="70" t="n"/>
      <c r="J352" s="70" t="n"/>
      <c r="K352" s="70" t="n"/>
      <c r="L352" s="71" t="n"/>
    </row>
    <row r="353" hidden="1" ht="21" customFormat="1" customHeight="1" s="44" thickBot="1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 t="n"/>
      <c r="K353" s="191" t="n"/>
      <c r="L353" s="62" t="n"/>
    </row>
    <row r="354" hidden="1" ht="21" customFormat="1" customHeight="1" s="44" thickBot="1">
      <c r="A354" s="86" t="n"/>
      <c r="B354" s="53" t="n"/>
      <c r="C354" s="52" t="n"/>
      <c r="D354" s="193" t="n"/>
      <c r="E354" s="194" t="n"/>
      <c r="F354" s="197" t="n"/>
      <c r="G354" s="61" t="n"/>
      <c r="H354" s="59" t="n"/>
      <c r="I354" s="59" t="n"/>
      <c r="J354" s="191" t="n"/>
      <c r="K354" s="191" t="n"/>
      <c r="L354" s="62" t="n"/>
    </row>
    <row r="355" hidden="1" ht="21" customFormat="1" customHeight="1" s="44" thickBot="1">
      <c r="A355" s="86" t="n"/>
      <c r="B355" s="53" t="n"/>
      <c r="C355" s="52" t="n"/>
      <c r="D355" s="193" t="n"/>
      <c r="E355" s="194" t="n"/>
      <c r="F355" s="197" t="n"/>
      <c r="G355" s="61" t="n"/>
      <c r="H355" s="59" t="n"/>
      <c r="I355" s="59" t="n"/>
      <c r="J355" s="191">
        <f>G355-H355</f>
        <v/>
      </c>
      <c r="K355" s="191" t="n">
        <v>0</v>
      </c>
      <c r="L355" s="62">
        <f>G355-H355-K355</f>
        <v/>
      </c>
    </row>
    <row r="356" hidden="1" ht="21" customFormat="1" customHeight="1" s="44" thickBot="1">
      <c r="A356" s="86" t="n"/>
      <c r="B356" s="53" t="n"/>
      <c r="C356" s="52" t="n"/>
      <c r="D356" s="193" t="n"/>
      <c r="E356" s="194" t="n"/>
      <c r="F356" s="197" t="n"/>
      <c r="G356" s="61" t="n"/>
      <c r="H356" s="59" t="n"/>
      <c r="I356" s="59" t="n"/>
      <c r="J356" s="191" t="n"/>
      <c r="K356" s="191" t="n"/>
      <c r="L356" s="62" t="n"/>
    </row>
    <row r="357" hidden="1" ht="21" customFormat="1" customHeight="1" s="44" thickBot="1">
      <c r="A357" s="86" t="n"/>
      <c r="B357" s="53" t="n"/>
      <c r="C357" s="52" t="n"/>
      <c r="D357" s="193" t="n"/>
      <c r="E357" s="194" t="n"/>
      <c r="F357" s="197" t="n"/>
      <c r="G357" s="61" t="n"/>
      <c r="H357" s="59" t="n"/>
      <c r="I357" s="59" t="n"/>
      <c r="J357" s="191" t="n"/>
      <c r="K357" s="191" t="n"/>
      <c r="L357" s="62" t="n"/>
    </row>
    <row r="358" hidden="1" ht="21" customFormat="1" customHeight="1" s="44" thickBot="1">
      <c r="A358" s="86" t="n"/>
      <c r="B358" s="53" t="n"/>
      <c r="C358" s="52" t="n"/>
      <c r="D358" s="193" t="n"/>
      <c r="E358" s="194" t="n"/>
      <c r="F358" s="197" t="n"/>
      <c r="G358" s="61" t="n"/>
      <c r="H358" s="59" t="n"/>
      <c r="I358" s="59" t="n"/>
      <c r="J358" s="191" t="n"/>
      <c r="K358" s="191" t="n"/>
      <c r="L358" s="62" t="n"/>
    </row>
    <row r="359" hidden="1" ht="21" customFormat="1" customHeight="1" s="44" thickBot="1">
      <c r="A359" s="86" t="n"/>
      <c r="B359" s="53" t="n"/>
      <c r="C359" s="52" t="n"/>
      <c r="D359" s="193" t="n"/>
      <c r="E359" s="194" t="n"/>
      <c r="F359" s="197" t="n"/>
      <c r="G359" s="61" t="n"/>
      <c r="H359" s="59" t="n"/>
      <c r="I359" s="59" t="n"/>
      <c r="J359" s="191" t="n"/>
      <c r="K359" s="191" t="n"/>
      <c r="L359" s="62" t="n"/>
    </row>
    <row r="360" hidden="1" ht="21" customFormat="1" customHeight="1" s="44" thickBot="1">
      <c r="A360" s="166" t="inlineStr">
        <is>
          <t>ИТОГО ЛОГИСТИКА</t>
        </is>
      </c>
      <c r="B360" s="195" t="n"/>
      <c r="C360" s="64" t="n"/>
      <c r="D360" s="64" t="n"/>
      <c r="E360" s="64" t="n"/>
      <c r="F360" s="65" t="n"/>
      <c r="G360" s="66">
        <f>SUM(G353:G359)</f>
        <v/>
      </c>
      <c r="H360" s="66">
        <f>SUM(H353:H359)</f>
        <v/>
      </c>
      <c r="I360" s="66" t="n"/>
      <c r="J360" s="66">
        <f>SUM(J353:J359)</f>
        <v/>
      </c>
      <c r="K360" s="66">
        <f>SUM(K353:K359)</f>
        <v/>
      </c>
      <c r="L360" s="66">
        <f>SUM(L353:L359)</f>
        <v/>
      </c>
    </row>
    <row r="361" hidden="1" ht="21" customFormat="1" customHeight="1" s="44" thickBot="1">
      <c r="A361" s="86" t="n"/>
      <c r="B361" s="53" t="n"/>
      <c r="C361" s="52" t="n"/>
      <c r="D361" s="193" t="n"/>
      <c r="E361" s="194" t="n"/>
      <c r="F361" s="197" t="n"/>
      <c r="G361" s="61" t="n"/>
      <c r="H361" s="59" t="n"/>
      <c r="I361" s="59" t="n"/>
      <c r="J361" s="191" t="n"/>
      <c r="K361" s="191" t="n"/>
      <c r="L361" s="62" t="n"/>
    </row>
    <row r="362" hidden="1" ht="21" customFormat="1" customHeight="1" s="44" thickBot="1">
      <c r="A362" s="86" t="n"/>
      <c r="B362" s="53" t="n"/>
      <c r="C362" s="52" t="n"/>
      <c r="D362" s="193" t="n"/>
      <c r="E362" s="194" t="n"/>
      <c r="F362" s="197" t="n"/>
      <c r="G362" s="61" t="n"/>
      <c r="H362" s="59" t="n"/>
      <c r="I362" s="59" t="n"/>
      <c r="J362" s="191" t="n"/>
      <c r="K362" s="191" t="n"/>
      <c r="L362" s="62" t="n"/>
    </row>
    <row r="363" hidden="1" ht="21" customFormat="1" customHeight="1" s="44" thickBot="1">
      <c r="A363" s="86" t="n"/>
      <c r="B363" s="53" t="n"/>
      <c r="C363" s="52" t="n"/>
      <c r="D363" s="193" t="n"/>
      <c r="E363" s="194" t="n"/>
      <c r="F363" s="197" t="n"/>
      <c r="G363" s="61" t="n"/>
      <c r="H363" s="59" t="n"/>
      <c r="I363" s="59" t="n"/>
      <c r="J363" s="191" t="n"/>
      <c r="K363" s="191" t="n"/>
      <c r="L363" s="62" t="n"/>
    </row>
    <row r="364" hidden="1" ht="21" customFormat="1" customHeight="1" s="44" thickBot="1">
      <c r="A364" s="86" t="n"/>
      <c r="B364" s="53" t="n"/>
      <c r="C364" s="52" t="n"/>
      <c r="D364" s="193" t="n"/>
      <c r="E364" s="194" t="n"/>
      <c r="F364" s="197" t="n"/>
      <c r="G364" s="61" t="n"/>
      <c r="H364" s="59" t="n"/>
      <c r="I364" s="59" t="n"/>
      <c r="J364" s="191" t="n"/>
      <c r="K364" s="191" t="n"/>
      <c r="L364" s="62" t="n"/>
    </row>
    <row r="365" hidden="1" ht="21" customFormat="1" customHeight="1" s="44" thickBot="1">
      <c r="A365" s="86" t="n"/>
      <c r="B365" s="53" t="n"/>
      <c r="C365" s="52" t="n"/>
      <c r="D365" s="193" t="n"/>
      <c r="E365" s="194" t="n"/>
      <c r="F365" s="197" t="n"/>
      <c r="G365" s="61" t="n"/>
      <c r="H365" s="59" t="n"/>
      <c r="I365" s="59" t="n"/>
      <c r="J365" s="191" t="n"/>
      <c r="K365" s="191" t="n"/>
      <c r="L365" s="62" t="n"/>
    </row>
    <row r="366" hidden="1" ht="21" customFormat="1" customHeight="1" s="119" thickBot="1">
      <c r="A366" s="179" t="inlineStr">
        <is>
          <t>ИТОГО САНКТ-ПЕТЕРБУРГ</t>
        </is>
      </c>
      <c r="B366" s="199" t="n"/>
      <c r="C366" s="116" t="n"/>
      <c r="D366" s="116" t="n"/>
      <c r="E366" s="116" t="n"/>
      <c r="F366" s="117" t="n"/>
      <c r="G366" s="118">
        <f>G354+G359+G365</f>
        <v/>
      </c>
      <c r="H366" s="118">
        <f>H354+H359+H365</f>
        <v/>
      </c>
      <c r="I366" s="118" t="n"/>
      <c r="J366" s="118">
        <f>J354+J359+J365</f>
        <v/>
      </c>
      <c r="K366" s="118">
        <f>K354+K359+K365</f>
        <v/>
      </c>
      <c r="L366" s="118">
        <f>L354+L359+L365</f>
        <v/>
      </c>
    </row>
    <row r="367" hidden="1" ht="21" customFormat="1" customHeight="1" s="44" thickBot="1">
      <c r="A367" s="47" t="inlineStr">
        <is>
          <t>САМАРА</t>
        </is>
      </c>
      <c r="B367" s="188" t="n"/>
      <c r="C367" s="46" t="n"/>
      <c r="D367" s="46" t="n"/>
      <c r="E367" s="46" t="n"/>
      <c r="F367" s="47" t="n"/>
      <c r="G367" s="46" t="n"/>
      <c r="H367" s="46" t="n"/>
      <c r="I367" s="46" t="n"/>
      <c r="J367" s="46" t="n"/>
      <c r="K367" s="46" t="n"/>
      <c r="L367" s="48" t="n"/>
    </row>
    <row r="368" hidden="1" customFormat="1" s="44">
      <c r="A368" s="75" t="inlineStr">
        <is>
          <t>ЛОГИСТИКА</t>
        </is>
      </c>
      <c r="B368" s="195" t="n"/>
      <c r="C368" s="49" t="n"/>
      <c r="D368" s="87" t="n"/>
      <c r="E368" s="49" t="n"/>
      <c r="F368" s="69" t="n"/>
      <c r="G368" s="70" t="n"/>
      <c r="H368" s="70" t="n"/>
      <c r="I368" s="70" t="n"/>
      <c r="J368" s="70" t="n"/>
      <c r="K368" s="70" t="n"/>
      <c r="L368" s="71" t="n"/>
    </row>
    <row r="369" hidden="1" customFormat="1" s="44">
      <c r="A369" s="86" t="n"/>
      <c r="B369" s="53" t="n"/>
      <c r="C369" s="52" t="n"/>
      <c r="D369" s="193" t="n"/>
      <c r="E369" s="194" t="n"/>
      <c r="F369" s="197" t="n"/>
      <c r="G369" s="61" t="n"/>
      <c r="H369" s="59" t="n"/>
      <c r="I369" s="59" t="n"/>
      <c r="J369" s="191" t="n"/>
      <c r="K369" s="191" t="n"/>
      <c r="L369" s="62" t="n"/>
    </row>
    <row r="370" hidden="1" customFormat="1" s="44">
      <c r="A370" s="86" t="n"/>
      <c r="B370" s="53" t="n"/>
      <c r="C370" s="52" t="n"/>
      <c r="D370" s="193" t="n"/>
      <c r="E370" s="194" t="n"/>
      <c r="F370" s="197" t="n"/>
      <c r="G370" s="61" t="n"/>
      <c r="H370" s="59" t="n"/>
      <c r="I370" s="59" t="n"/>
      <c r="J370" s="191" t="n"/>
      <c r="K370" s="191" t="n"/>
      <c r="L370" s="62" t="n"/>
    </row>
    <row r="371" hidden="1" customFormat="1" s="44">
      <c r="A371" s="86" t="n"/>
      <c r="B371" s="53" t="n"/>
      <c r="C371" s="52" t="n"/>
      <c r="D371" s="193" t="n"/>
      <c r="E371" s="194" t="n"/>
      <c r="F371" s="197" t="n"/>
      <c r="G371" s="61" t="n"/>
      <c r="H371" s="59" t="n"/>
      <c r="I371" s="59" t="n"/>
      <c r="J371" s="191" t="n"/>
      <c r="K371" s="191" t="n"/>
      <c r="L371" s="62" t="n"/>
    </row>
    <row r="372" hidden="1" customFormat="1" s="44">
      <c r="A372" s="86" t="n"/>
      <c r="B372" s="53" t="n"/>
      <c r="C372" s="52" t="n"/>
      <c r="D372" s="193" t="n"/>
      <c r="E372" s="194" t="n"/>
      <c r="F372" s="197" t="n"/>
      <c r="G372" s="61" t="n"/>
      <c r="H372" s="59" t="n"/>
      <c r="I372" s="59" t="n"/>
      <c r="J372" s="191" t="n"/>
      <c r="K372" s="191" t="n"/>
      <c r="L372" s="62" t="n"/>
    </row>
    <row r="373" hidden="1" customFormat="1" s="44">
      <c r="A373" s="86" t="n"/>
      <c r="B373" s="53" t="n"/>
      <c r="C373" s="52" t="n"/>
      <c r="D373" s="193" t="n"/>
      <c r="E373" s="194" t="n"/>
      <c r="F373" s="197" t="n"/>
      <c r="G373" s="61" t="n"/>
      <c r="H373" s="59" t="n"/>
      <c r="I373" s="59" t="n"/>
      <c r="J373" s="191" t="n"/>
      <c r="K373" s="191" t="n"/>
      <c r="L373" s="62" t="n"/>
    </row>
    <row r="374" hidden="1" customFormat="1" s="44">
      <c r="A374" s="86" t="n"/>
      <c r="B374" s="53" t="n"/>
      <c r="C374" s="52" t="n"/>
      <c r="D374" s="193" t="n"/>
      <c r="E374" s="194" t="n"/>
      <c r="F374" s="197" t="n"/>
      <c r="G374" s="61" t="n"/>
      <c r="H374" s="59" t="n"/>
      <c r="I374" s="59" t="n"/>
      <c r="J374" s="191" t="n"/>
      <c r="K374" s="191" t="n"/>
      <c r="L374" s="62" t="n"/>
    </row>
    <row r="375" hidden="1" customFormat="1" s="44">
      <c r="A375" s="86" t="n"/>
      <c r="B375" s="53" t="n"/>
      <c r="C375" s="52" t="n"/>
      <c r="D375" s="193" t="n"/>
      <c r="E375" s="194" t="n"/>
      <c r="F375" s="197" t="n"/>
      <c r="G375" s="61" t="n"/>
      <c r="H375" s="59" t="n"/>
      <c r="I375" s="59" t="n"/>
      <c r="J375" s="191" t="n"/>
      <c r="K375" s="191" t="n"/>
      <c r="L375" s="62" t="n"/>
    </row>
    <row r="376" hidden="1" customFormat="1" s="44">
      <c r="A376" s="166" t="inlineStr">
        <is>
          <t>ИТОГО ЛОГИСТИКА</t>
        </is>
      </c>
      <c r="B376" s="195" t="n"/>
      <c r="C376" s="64" t="n"/>
      <c r="D376" s="64" t="n"/>
      <c r="E376" s="64" t="n"/>
      <c r="F376" s="65" t="n"/>
      <c r="G376" s="66">
        <f>SUM(G369:G375)</f>
        <v/>
      </c>
      <c r="H376" s="66">
        <f>SUM(H369:H375)</f>
        <v/>
      </c>
      <c r="I376" s="66" t="n"/>
      <c r="J376" s="66">
        <f>SUM(J369:J375)</f>
        <v/>
      </c>
      <c r="K376" s="66">
        <f>SUM(K369:K375)</f>
        <v/>
      </c>
      <c r="L376" s="66">
        <f>SUM(L369:L375)</f>
        <v/>
      </c>
    </row>
    <row r="377" hidden="1" customFormat="1" s="44">
      <c r="A377" s="103" t="inlineStr">
        <is>
          <t xml:space="preserve">АРЕНДА </t>
        </is>
      </c>
      <c r="B377" s="195" t="n"/>
      <c r="C377" s="74" t="n"/>
      <c r="D377" s="74" t="n"/>
      <c r="E377" s="74" t="n"/>
      <c r="F377" s="75" t="n"/>
      <c r="G377" s="76" t="n"/>
      <c r="H377" s="76" t="n"/>
      <c r="I377" s="76" t="n"/>
      <c r="J377" s="76" t="n"/>
      <c r="K377" s="76" t="n"/>
      <c r="L377" s="77" t="n"/>
    </row>
    <row r="378" hidden="1" customFormat="1" s="44">
      <c r="A378" s="86" t="n"/>
      <c r="B378" s="53" t="n"/>
      <c r="C378" s="52" t="n"/>
      <c r="D378" s="193" t="n"/>
      <c r="E378" s="194" t="n"/>
      <c r="F378" s="197" t="n"/>
      <c r="G378" s="61" t="n"/>
      <c r="H378" s="59" t="n"/>
      <c r="I378" s="59" t="n"/>
      <c r="J378" s="191">
        <f>G378-H378</f>
        <v/>
      </c>
      <c r="K378" s="191">
        <f>J378</f>
        <v/>
      </c>
      <c r="L378" s="62">
        <f>G378-H378-K378</f>
        <v/>
      </c>
    </row>
    <row r="379" hidden="1" customFormat="1" s="44">
      <c r="A379" s="86" t="n"/>
      <c r="B379" s="53" t="n"/>
      <c r="C379" s="52" t="n"/>
      <c r="D379" s="193" t="n"/>
      <c r="E379" s="194" t="n"/>
      <c r="F379" s="197" t="n"/>
      <c r="G379" s="61" t="n"/>
      <c r="H379" s="59" t="n"/>
      <c r="I379" s="59" t="n"/>
      <c r="J379" s="191">
        <f>G379-H379</f>
        <v/>
      </c>
      <c r="K379" s="191">
        <f>J379</f>
        <v/>
      </c>
      <c r="L379" s="62">
        <f>G379-H379-K379</f>
        <v/>
      </c>
    </row>
    <row r="380" hidden="1" customFormat="1" s="44">
      <c r="A380" s="86" t="n"/>
      <c r="B380" s="53" t="n"/>
      <c r="C380" s="52" t="n"/>
      <c r="D380" s="193" t="n"/>
      <c r="E380" s="194" t="n"/>
      <c r="F380" s="197" t="n"/>
      <c r="G380" s="61" t="n"/>
      <c r="H380" s="59" t="n"/>
      <c r="I380" s="59" t="n"/>
      <c r="J380" s="191">
        <f>G380-H380</f>
        <v/>
      </c>
      <c r="K380" s="191">
        <f>J380</f>
        <v/>
      </c>
      <c r="L380" s="62">
        <f>G380-H380-K380</f>
        <v/>
      </c>
    </row>
    <row r="381" hidden="1" customFormat="1" s="44">
      <c r="A381" s="166" t="inlineStr">
        <is>
          <t>ИТОГО АРЕНДА</t>
        </is>
      </c>
      <c r="B381" s="195" t="n"/>
      <c r="C381" s="64" t="n"/>
      <c r="D381" s="64" t="n"/>
      <c r="E381" s="64" t="n"/>
      <c r="F381" s="65" t="n"/>
      <c r="G381" s="66">
        <f>SUM(G378:G380)</f>
        <v/>
      </c>
      <c r="H381" s="66">
        <f>SUM(H378:H380)</f>
        <v/>
      </c>
      <c r="I381" s="66" t="n"/>
      <c r="J381" s="66">
        <f>SUM(J378:J380)</f>
        <v/>
      </c>
      <c r="K381" s="66">
        <f>SUM(K378:K380)</f>
        <v/>
      </c>
      <c r="L381" s="66">
        <f>SUM(L378:L380)</f>
        <v/>
      </c>
    </row>
    <row r="382" hidden="1" customFormat="1" s="44">
      <c r="A382" s="103" t="inlineStr">
        <is>
          <t>ПРОЧИЕ</t>
        </is>
      </c>
      <c r="B382" s="195" t="n"/>
      <c r="C382" s="74" t="n"/>
      <c r="D382" s="74" t="n"/>
      <c r="E382" s="74" t="n"/>
      <c r="F382" s="75" t="n"/>
      <c r="G382" s="76" t="n"/>
      <c r="H382" s="76" t="n"/>
      <c r="I382" s="76" t="n"/>
      <c r="J382" s="76" t="n"/>
      <c r="K382" s="76" t="n"/>
      <c r="L382" s="77" t="n"/>
    </row>
    <row r="383" hidden="1" customFormat="1" s="44">
      <c r="A383" s="86" t="n"/>
      <c r="B383" s="63" t="n"/>
      <c r="C383" s="52" t="n"/>
      <c r="D383" s="193" t="n"/>
      <c r="E383" s="194" t="n"/>
      <c r="F383" s="197" t="n"/>
      <c r="G383" s="61" t="n"/>
      <c r="H383" s="59" t="n"/>
      <c r="I383" s="59" t="n"/>
      <c r="J383" s="191" t="n"/>
      <c r="K383" s="191" t="n"/>
      <c r="L383" s="62" t="n"/>
    </row>
    <row r="384" hidden="1" customFormat="1" s="44">
      <c r="A384" s="86" t="n"/>
      <c r="B384" s="63" t="n"/>
      <c r="C384" s="52" t="n"/>
      <c r="D384" s="193" t="n"/>
      <c r="E384" s="194" t="n"/>
      <c r="F384" s="197" t="n"/>
      <c r="G384" s="61" t="n"/>
      <c r="H384" s="59" t="n"/>
      <c r="I384" s="59" t="n"/>
      <c r="J384" s="191" t="n"/>
      <c r="K384" s="191" t="n"/>
      <c r="L384" s="62" t="n"/>
    </row>
    <row r="385" hidden="1" customFormat="1" s="44">
      <c r="A385" s="86" t="n"/>
      <c r="B385" s="63" t="n"/>
      <c r="C385" s="52" t="n"/>
      <c r="D385" s="193" t="n"/>
      <c r="E385" s="194" t="n"/>
      <c r="F385" s="197" t="n"/>
      <c r="G385" s="61" t="n"/>
      <c r="H385" s="59" t="n"/>
      <c r="I385" s="59" t="n"/>
      <c r="J385" s="191" t="n"/>
      <c r="K385" s="191" t="n"/>
      <c r="L385" s="62" t="n"/>
    </row>
    <row r="386" hidden="1" customFormat="1" s="44">
      <c r="A386" s="86" t="n"/>
      <c r="B386" s="63" t="n"/>
      <c r="C386" s="52" t="n"/>
      <c r="D386" s="193" t="n"/>
      <c r="E386" s="194" t="n"/>
      <c r="F386" s="197" t="n"/>
      <c r="G386" s="61" t="n"/>
      <c r="H386" s="59" t="n"/>
      <c r="I386" s="59" t="n"/>
      <c r="J386" s="191">
        <f>G386-H386</f>
        <v/>
      </c>
      <c r="K386" s="191">
        <f>J386</f>
        <v/>
      </c>
      <c r="L386" s="62">
        <f>G386-H386-K386</f>
        <v/>
      </c>
    </row>
    <row r="387" hidden="1" customFormat="1" s="44">
      <c r="A387" s="86" t="n"/>
      <c r="B387" s="147" t="n"/>
      <c r="C387" s="52" t="n"/>
      <c r="D387" s="193" t="n"/>
      <c r="E387" s="197" t="n"/>
      <c r="F387" s="197" t="n"/>
      <c r="G387" s="61" t="n"/>
      <c r="H387" s="59" t="n"/>
      <c r="I387" s="59" t="n"/>
      <c r="J387" s="191">
        <f>G387-H387</f>
        <v/>
      </c>
      <c r="K387" s="191" t="n">
        <v>0</v>
      </c>
      <c r="L387" s="62">
        <f>J387-K387</f>
        <v/>
      </c>
    </row>
    <row r="388" hidden="1" ht="21" customFormat="1" customHeight="1" s="119" thickBot="1">
      <c r="A388" s="179" t="inlineStr">
        <is>
          <t>ИТОГО ПРОЧИЕ</t>
        </is>
      </c>
      <c r="B388" s="199" t="n"/>
      <c r="C388" s="116" t="n"/>
      <c r="D388" s="116" t="n"/>
      <c r="E388" s="116" t="n"/>
      <c r="F388" s="117" t="n"/>
      <c r="G388" s="118">
        <f>SUM(G383:G387)</f>
        <v/>
      </c>
      <c r="H388" s="118">
        <f>SUM(H383:H387)</f>
        <v/>
      </c>
      <c r="I388" s="118" t="n"/>
      <c r="J388" s="118">
        <f>SUM(J383:J387)</f>
        <v/>
      </c>
      <c r="K388" s="118">
        <f>SUM(K383:K387)</f>
        <v/>
      </c>
      <c r="L388" s="118">
        <f>SUM(L383:L387)</f>
        <v/>
      </c>
    </row>
    <row r="389" hidden="1" ht="21" customFormat="1" customHeight="1" s="119" thickBot="1">
      <c r="A389" s="179" t="inlineStr">
        <is>
          <t>ИТОГО САМАРА</t>
        </is>
      </c>
      <c r="B389" s="199" t="n"/>
      <c r="C389" s="116" t="n"/>
      <c r="D389" s="116" t="n"/>
      <c r="E389" s="116" t="n"/>
      <c r="F389" s="117" t="n"/>
      <c r="G389" s="118">
        <f>G376+G381+G388</f>
        <v/>
      </c>
      <c r="H389" s="118">
        <f>H376+H381+H388</f>
        <v/>
      </c>
      <c r="I389" s="118" t="n"/>
      <c r="J389" s="118">
        <f>J376+J381+J388</f>
        <v/>
      </c>
      <c r="K389" s="118">
        <f>K376+K381+K388</f>
        <v/>
      </c>
      <c r="L389" s="118">
        <f>L376+L381+L388</f>
        <v/>
      </c>
    </row>
    <row r="390" ht="21" customFormat="1" customHeight="1" s="44" thickBot="1">
      <c r="A390" s="47" t="inlineStr">
        <is>
          <t>ТАГАНРОГ</t>
        </is>
      </c>
      <c r="B390" s="188" t="n"/>
      <c r="C390" s="46" t="n"/>
      <c r="D390" s="46" t="n"/>
      <c r="E390" s="46" t="n"/>
      <c r="F390" s="47" t="n"/>
      <c r="G390" s="46" t="n"/>
      <c r="H390" s="46" t="n"/>
      <c r="I390" s="46" t="n"/>
      <c r="J390" s="46" t="n"/>
      <c r="K390" s="46" t="n"/>
      <c r="L390" s="48" t="n"/>
    </row>
    <row r="391" customFormat="1" s="44">
      <c r="A391" s="75" t="inlineStr">
        <is>
          <t>ЛОГИСТИКА</t>
        </is>
      </c>
      <c r="B391" s="195" t="n"/>
      <c r="C391" s="49" t="n"/>
      <c r="D391" s="87" t="n"/>
      <c r="E391" s="49" t="n"/>
      <c r="F391" s="69" t="n"/>
      <c r="G391" s="70" t="n"/>
      <c r="H391" s="70" t="n"/>
      <c r="I391" s="70" t="n"/>
      <c r="J391" s="70" t="n"/>
      <c r="K391" s="70" t="n"/>
      <c r="L391" s="71" t="n"/>
    </row>
    <row r="392" ht="40.8" customFormat="1" customHeight="1" s="44">
      <c r="A392" s="86" t="inlineStr">
        <is>
          <t>ИП Объедков Евгений Викторович</t>
        </is>
      </c>
      <c r="B392" s="53" t="inlineStr">
        <is>
          <t>Оплата согласно счета № 8 от 28.03.2023 г. Оказание транспортных услуг.</t>
        </is>
      </c>
      <c r="C392" s="52" t="inlineStr">
        <is>
          <t>Менякин Дмитрий</t>
        </is>
      </c>
      <c r="D392" s="193" t="n"/>
      <c r="E392" s="194" t="inlineStr">
        <is>
          <t>Счет № 8 от 28.03.2023 г.</t>
        </is>
      </c>
      <c r="F392" s="197" t="n"/>
      <c r="G392" s="61" t="n">
        <v>24000</v>
      </c>
      <c r="H392" s="59" t="n"/>
      <c r="I392" s="59" t="n">
        <v>45020</v>
      </c>
      <c r="J392" s="191">
        <f>G392-H392</f>
        <v/>
      </c>
      <c r="K392" s="191" t="n">
        <v>0</v>
      </c>
      <c r="L392" s="62">
        <f>G392-H392-K392</f>
        <v/>
      </c>
    </row>
    <row r="393" hidden="1" customForma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 t="n"/>
      <c r="K393" s="191" t="n"/>
      <c r="L393" s="62" t="n"/>
    </row>
    <row r="394" hidden="1" customForma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191" t="n"/>
      <c r="L394" s="62" t="n"/>
    </row>
    <row r="395" hidden="1" customForma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customFormat="1" s="44">
      <c r="A396" s="86" t="n"/>
      <c r="B396" s="53" t="n"/>
      <c r="C396" s="52" t="n"/>
      <c r="D396" s="193" t="n"/>
      <c r="E396" s="194" t="n"/>
      <c r="F396" s="197" t="n"/>
      <c r="G396" s="61" t="n"/>
      <c r="H396" s="59" t="n"/>
      <c r="I396" s="59" t="n"/>
      <c r="J396" s="191" t="n"/>
      <c r="K396" s="191" t="n"/>
      <c r="L396" s="62" t="n"/>
    </row>
    <row r="397" hidden="1" customForma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customForma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191" t="n"/>
      <c r="L398" s="62" t="n"/>
    </row>
    <row r="399" hidden="1" customFormat="1" s="44">
      <c r="A399" s="86" t="n"/>
      <c r="B399" s="53" t="n"/>
      <c r="C399" s="52" t="n"/>
      <c r="D399" s="193" t="n"/>
      <c r="E399" s="194" t="n"/>
      <c r="F399" s="197" t="n"/>
      <c r="G399" s="61" t="n"/>
      <c r="H399" s="59" t="n"/>
      <c r="I399" s="59" t="n"/>
      <c r="J399" s="191" t="n"/>
      <c r="K399" s="191" t="n"/>
      <c r="L399" s="62" t="n"/>
    </row>
    <row r="400" hidden="1" customFormat="1" s="44">
      <c r="A400" s="86" t="n"/>
      <c r="B400" s="53" t="n"/>
      <c r="C400" s="52" t="n"/>
      <c r="D400" s="193" t="n"/>
      <c r="E400" s="194" t="n"/>
      <c r="F400" s="197" t="n"/>
      <c r="G400" s="61" t="n"/>
      <c r="H400" s="59" t="n"/>
      <c r="I400" s="59" t="n"/>
      <c r="J400" s="191" t="n"/>
      <c r="K400" s="191" t="n"/>
      <c r="L400" s="62" t="n"/>
    </row>
    <row r="401" hidden="1" customFormat="1" s="44">
      <c r="A401" s="86" t="n"/>
      <c r="B401" s="53" t="n"/>
      <c r="C401" s="52" t="n"/>
      <c r="D401" s="193" t="n"/>
      <c r="E401" s="194" t="n"/>
      <c r="F401" s="197" t="n"/>
      <c r="G401" s="61" t="n"/>
      <c r="H401" s="59" t="n"/>
      <c r="I401" s="59" t="n"/>
      <c r="J401" s="191" t="n"/>
      <c r="K401" s="191" t="n"/>
      <c r="L401" s="62" t="n"/>
    </row>
    <row r="402" hidden="1" customFormat="1" s="44">
      <c r="A402" s="86" t="n"/>
      <c r="B402" s="53" t="n"/>
      <c r="C402" s="52" t="n"/>
      <c r="D402" s="193" t="n"/>
      <c r="E402" s="194" t="n"/>
      <c r="F402" s="197" t="n"/>
      <c r="G402" s="61" t="n"/>
      <c r="H402" s="59" t="n"/>
      <c r="I402" s="59" t="n"/>
      <c r="J402" s="191" t="n"/>
      <c r="K402" s="191" t="n"/>
      <c r="L402" s="62" t="n"/>
    </row>
    <row r="403" hidden="1" customFormat="1" s="44">
      <c r="A403" s="86" t="n"/>
      <c r="B403" s="53" t="n"/>
      <c r="C403" s="52" t="n"/>
      <c r="D403" s="193" t="n"/>
      <c r="E403" s="194" t="n"/>
      <c r="F403" s="197" t="n"/>
      <c r="G403" s="61" t="n"/>
      <c r="H403" s="59" t="n"/>
      <c r="I403" s="59" t="n"/>
      <c r="J403" s="191" t="n"/>
      <c r="K403" s="191" t="n"/>
      <c r="L403" s="62" t="n"/>
    </row>
    <row r="404" hidden="1" customFormat="1" s="44">
      <c r="A404" s="86" t="n"/>
      <c r="B404" s="53" t="n"/>
      <c r="C404" s="52" t="n"/>
      <c r="D404" s="193" t="n"/>
      <c r="E404" s="194" t="n"/>
      <c r="F404" s="197" t="n"/>
      <c r="G404" s="61" t="n"/>
      <c r="H404" s="59" t="n"/>
      <c r="I404" s="59" t="n"/>
      <c r="J404" s="191" t="n"/>
      <c r="K404" s="191" t="n"/>
      <c r="L404" s="62" t="n"/>
    </row>
    <row r="405" hidden="1" customFormat="1" s="44">
      <c r="A405" s="86" t="n"/>
      <c r="B405" s="53" t="n"/>
      <c r="C405" s="52" t="n"/>
      <c r="D405" s="193" t="n"/>
      <c r="E405" s="194" t="n"/>
      <c r="F405" s="197" t="n"/>
      <c r="G405" s="61" t="n"/>
      <c r="H405" s="59" t="n"/>
      <c r="I405" s="59" t="n"/>
      <c r="J405" s="191" t="n"/>
      <c r="K405" s="191" t="n"/>
      <c r="L405" s="62" t="n"/>
    </row>
    <row r="406" customFormat="1" s="44">
      <c r="A406" s="86" t="n"/>
      <c r="B406" s="53" t="n"/>
      <c r="C406" s="52" t="n"/>
      <c r="D406" s="193" t="n"/>
      <c r="E406" s="194" t="n"/>
      <c r="F406" s="197" t="n"/>
      <c r="G406" s="61" t="n"/>
      <c r="H406" s="59" t="n"/>
      <c r="I406" s="59" t="n"/>
      <c r="J406" s="191" t="n"/>
      <c r="K406" s="61" t="n"/>
      <c r="L406" s="62">
        <f>G406-H406-K406</f>
        <v/>
      </c>
    </row>
    <row r="407" ht="21" customFormat="1" customHeight="1" s="119" thickBot="1">
      <c r="A407" s="179" t="inlineStr">
        <is>
          <t>ИТОГО ЛОГИСТИКА</t>
        </is>
      </c>
      <c r="B407" s="199" t="n"/>
      <c r="C407" s="116" t="n"/>
      <c r="D407" s="116" t="n"/>
      <c r="E407" s="116" t="n"/>
      <c r="F407" s="117" t="n"/>
      <c r="G407" s="118">
        <f>SUM(G392:G406)</f>
        <v/>
      </c>
      <c r="H407" s="118">
        <f>SUM(H392:H406)</f>
        <v/>
      </c>
      <c r="I407" s="118" t="n"/>
      <c r="J407" s="118">
        <f>SUM(J392:J406)</f>
        <v/>
      </c>
      <c r="K407" s="118">
        <f>SUM(K392:K406)</f>
        <v/>
      </c>
      <c r="L407" s="118">
        <f>SUM(L392:L406)</f>
        <v/>
      </c>
    </row>
    <row r="408" customFormat="1" s="44">
      <c r="A408" s="103" t="inlineStr">
        <is>
          <t>ПРОЧИЕ</t>
        </is>
      </c>
      <c r="B408" s="195" t="n"/>
      <c r="C408" s="74" t="n"/>
      <c r="D408" s="74" t="n"/>
      <c r="E408" s="74" t="n"/>
      <c r="F408" s="75" t="n"/>
      <c r="G408" s="76" t="n"/>
      <c r="H408" s="76" t="n"/>
      <c r="I408" s="76" t="n"/>
      <c r="J408" s="76" t="n"/>
      <c r="K408" s="76" t="n"/>
      <c r="L408" s="77" t="n"/>
    </row>
    <row r="409" ht="40.8" customFormat="1" customHeight="1" s="44">
      <c r="A409" s="86" t="inlineStr">
        <is>
          <t>ООО "МОСТ-ТЕРМИНАЛ"</t>
        </is>
      </c>
      <c r="B409" s="53" t="inlineStr">
        <is>
          <t>Оплата согласно счета №365 от 31.03.2023 г. Хранение ТМЦ на территории склад. площ. за март 2023 г.</t>
        </is>
      </c>
      <c r="C409" s="52" t="inlineStr">
        <is>
          <t>Менякин Дмитрий</t>
        </is>
      </c>
      <c r="D409" s="193" t="n"/>
      <c r="E409" s="194" t="inlineStr">
        <is>
          <t>Счет № 365 от 31.03.2023 г.</t>
        </is>
      </c>
      <c r="F409" s="197" t="n"/>
      <c r="G409" s="61" t="n">
        <v>360000</v>
      </c>
      <c r="H409" s="59" t="n"/>
      <c r="I409" s="59" t="n">
        <v>45022</v>
      </c>
      <c r="J409" s="191">
        <f>G409-H409</f>
        <v/>
      </c>
      <c r="K409" s="191" t="n">
        <v>0</v>
      </c>
      <c r="L409" s="62">
        <f>G409-H409-K409</f>
        <v/>
      </c>
    </row>
    <row r="410" ht="40.8" customFormat="1" customHeight="1" s="44">
      <c r="A410" s="86" t="inlineStr">
        <is>
          <t>ООО "МОСТ-ТЕРМИНАЛ"</t>
        </is>
      </c>
      <c r="B410" s="63" t="inlineStr">
        <is>
          <t>Оплата согласно счета №317 от 20.03.23 г. Субаренда нежилого помещения  за март 2022 г.</t>
        </is>
      </c>
      <c r="C410" s="52" t="inlineStr">
        <is>
          <t>Менякин Дмитрий</t>
        </is>
      </c>
      <c r="D410" s="198" t="n"/>
      <c r="E410" s="194" t="inlineStr">
        <is>
          <t>Счет №317 от 20.03.23 г.</t>
        </is>
      </c>
      <c r="F410" s="198" t="n"/>
      <c r="G410" s="61" t="n">
        <v>24528.59</v>
      </c>
      <c r="H410" s="59" t="n"/>
      <c r="I410" s="59" t="n">
        <v>45022</v>
      </c>
      <c r="J410" s="191">
        <f>G410-H410</f>
        <v/>
      </c>
      <c r="K410" s="191" t="n">
        <v>0</v>
      </c>
      <c r="L410" s="62">
        <f>G410-H410-K410</f>
        <v/>
      </c>
    </row>
    <row r="411" hidden="1" customForma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>
        <f>G411-H411</f>
        <v/>
      </c>
      <c r="K411" s="191">
        <f>J411</f>
        <v/>
      </c>
      <c r="L411" s="62">
        <f>G411-H411-K411</f>
        <v/>
      </c>
    </row>
    <row r="412" hidden="1" customFormat="1" s="44">
      <c r="A412" s="86" t="n"/>
      <c r="B412" s="53" t="n"/>
      <c r="C412" s="52" t="n"/>
      <c r="D412" s="193" t="n"/>
      <c r="E412" s="194" t="n"/>
      <c r="F412" s="197" t="n"/>
      <c r="G412" s="61" t="n"/>
      <c r="H412" s="59" t="n"/>
      <c r="I412" s="59" t="n"/>
      <c r="J412" s="191" t="n"/>
      <c r="K412" s="61" t="n"/>
      <c r="L412" s="62" t="n"/>
    </row>
    <row r="413" ht="21" customFormat="1" customHeight="1" s="119" thickBot="1">
      <c r="A413" s="179" t="inlineStr">
        <is>
          <t>ИТОГО ПРОЧИЕ</t>
        </is>
      </c>
      <c r="B413" s="199" t="n"/>
      <c r="C413" s="116" t="n"/>
      <c r="D413" s="116" t="n"/>
      <c r="E413" s="116" t="n"/>
      <c r="F413" s="117" t="n"/>
      <c r="G413" s="118">
        <f>SUM(G409:G412)</f>
        <v/>
      </c>
      <c r="H413" s="118">
        <f>SUM(H409:H412)</f>
        <v/>
      </c>
      <c r="I413" s="118" t="n"/>
      <c r="J413" s="118">
        <f>SUM(J409:J412)</f>
        <v/>
      </c>
      <c r="K413" s="118">
        <f>SUM(K409:K412)</f>
        <v/>
      </c>
      <c r="L413" s="118">
        <f>SUM(L409:L412)</f>
        <v/>
      </c>
    </row>
    <row r="414" customFormat="1" s="44">
      <c r="A414" s="50" t="inlineStr">
        <is>
          <t>ПРОГРАММНОЕ ОБЕСПЕЧЕНИЕ, ОБСЛУЖИВАНИЕ ПО, ИНТЕРНЕТ, СВЯЗЬ</t>
        </is>
      </c>
      <c r="B414" s="203" t="n"/>
      <c r="C414" s="49" t="n"/>
      <c r="D414" s="49" t="n"/>
      <c r="E414" s="49" t="n"/>
      <c r="F414" s="69" t="n"/>
      <c r="G414" s="70" t="n"/>
      <c r="H414" s="70" t="n"/>
      <c r="I414" s="70" t="n"/>
      <c r="J414" s="70" t="n"/>
      <c r="K414" s="70" t="n"/>
      <c r="L414" s="51" t="n"/>
    </row>
    <row r="415" ht="40.8" customFormat="1" customHeight="1" s="44">
      <c r="A415" s="104" t="inlineStr">
        <is>
          <t>ООО "ДИАЛОГ-ТЕЛЕКОМ"</t>
        </is>
      </c>
      <c r="B415" s="63" t="inlineStr">
        <is>
          <t>Оплата по счету №ДТ-3086 от 15.03.2023 г. Услуги связи за апрель 2023 г.</t>
        </is>
      </c>
      <c r="C415" s="52" t="inlineStr">
        <is>
          <t>Менякин Дмитрий</t>
        </is>
      </c>
      <c r="D415" s="198" t="n"/>
      <c r="E415" s="198" t="inlineStr">
        <is>
          <t xml:space="preserve">Счет №ДТ-3086 от 15.03.2023 г. </t>
        </is>
      </c>
      <c r="F415" s="198" t="n"/>
      <c r="G415" s="61" t="n">
        <v>2800</v>
      </c>
      <c r="H415" s="59" t="n"/>
      <c r="I415" s="59" t="n">
        <v>45022</v>
      </c>
      <c r="J415" s="191">
        <f>G415-H415</f>
        <v/>
      </c>
      <c r="K415" s="191" t="n">
        <v>0</v>
      </c>
      <c r="L415" s="62">
        <f>J415-K415</f>
        <v/>
      </c>
    </row>
    <row r="416" hidden="1" customFormat="1" s="44">
      <c r="A416" s="104" t="n"/>
      <c r="B416" s="63" t="n"/>
      <c r="C416" s="52" t="n"/>
      <c r="D416" s="198" t="n"/>
      <c r="E416" s="194" t="n"/>
      <c r="F416" s="198" t="n"/>
      <c r="G416" s="61" t="n"/>
      <c r="H416" s="59" t="n"/>
      <c r="I416" s="59" t="n"/>
      <c r="J416" s="191" t="n"/>
      <c r="K416" s="191" t="n"/>
      <c r="L416" s="62" t="n"/>
    </row>
    <row r="417" hidden="1" customFormat="1" s="44">
      <c r="A417" s="86" t="n"/>
      <c r="B417" s="53" t="n"/>
      <c r="C417" s="52" t="n"/>
      <c r="D417" s="193" t="n"/>
      <c r="E417" s="194" t="n"/>
      <c r="F417" s="197" t="n"/>
      <c r="G417" s="61" t="n"/>
      <c r="H417" s="59" t="n"/>
      <c r="I417" s="59" t="n"/>
      <c r="J417" s="191" t="n"/>
      <c r="K417" s="61" t="n"/>
      <c r="L417" s="62">
        <f>G417-H417-K417</f>
        <v/>
      </c>
    </row>
    <row r="418" hidden="1" customFormat="1" s="44">
      <c r="A418" s="86" t="n"/>
      <c r="B418" s="53" t="n"/>
      <c r="C418" s="52" t="n"/>
      <c r="D418" s="193" t="n"/>
      <c r="E418" s="194" t="n"/>
      <c r="F418" s="197" t="n"/>
      <c r="G418" s="61" t="n"/>
      <c r="H418" s="59" t="n"/>
      <c r="I418" s="59" t="n"/>
      <c r="J418" s="191" t="n"/>
      <c r="K418" s="61" t="n"/>
      <c r="L418" s="62">
        <f>G418-H418-K418</f>
        <v/>
      </c>
    </row>
    <row r="419" hidden="1" customFormat="1" s="44">
      <c r="A419" s="86" t="n"/>
      <c r="B419" s="53" t="n"/>
      <c r="C419" s="52" t="n"/>
      <c r="D419" s="193" t="n"/>
      <c r="E419" s="194" t="n"/>
      <c r="F419" s="197" t="n"/>
      <c r="G419" s="61" t="n"/>
      <c r="H419" s="59" t="n"/>
      <c r="I419" s="59" t="n"/>
      <c r="J419" s="191" t="n"/>
      <c r="K419" s="61" t="n"/>
      <c r="L419" s="62">
        <f>G419-H419-K419</f>
        <v/>
      </c>
    </row>
    <row r="420" hidden="1" customFormat="1" s="44">
      <c r="A420" s="86" t="n"/>
      <c r="B420" s="53" t="n"/>
      <c r="C420" s="52" t="n"/>
      <c r="D420" s="193" t="n"/>
      <c r="E420" s="194" t="n"/>
      <c r="F420" s="197" t="n"/>
      <c r="G420" s="61" t="n"/>
      <c r="H420" s="59" t="n"/>
      <c r="I420" s="59" t="n"/>
      <c r="J420" s="191">
        <f>G420-H420</f>
        <v/>
      </c>
      <c r="K420" s="61">
        <f>J420</f>
        <v/>
      </c>
      <c r="L420" s="62">
        <f>G420-H420-K420</f>
        <v/>
      </c>
    </row>
    <row r="421" hidden="1" customFormat="1" s="44">
      <c r="A421" s="86" t="n"/>
      <c r="B421" s="53" t="n"/>
      <c r="C421" s="52" t="n"/>
      <c r="D421" s="193" t="n"/>
      <c r="E421" s="197" t="n"/>
      <c r="F421" s="197" t="n"/>
      <c r="G421" s="61" t="n"/>
      <c r="H421" s="59" t="n"/>
      <c r="I421" s="59" t="n"/>
      <c r="J421" s="191">
        <f>G421-H421</f>
        <v/>
      </c>
      <c r="K421" s="61">
        <f>J421</f>
        <v/>
      </c>
      <c r="L421" s="62">
        <f>J421-K421</f>
        <v/>
      </c>
    </row>
    <row r="422" ht="21" customFormat="1" customHeight="1" s="119" thickBot="1">
      <c r="A422" s="179" t="inlineStr">
        <is>
          <t>ИТОГО ПРОГРАММНОЕ ОБЕСПЕЧЕНИЕ, ОБСЛУЖИВАНИЕ ПО, ИНТЕРНЕТ, СВЯЗЬ</t>
        </is>
      </c>
      <c r="B422" s="199" t="n"/>
      <c r="C422" s="116" t="n"/>
      <c r="D422" s="116" t="n"/>
      <c r="E422" s="116" t="n"/>
      <c r="F422" s="117" t="n"/>
      <c r="G422" s="118">
        <f>SUM(G415:G421)</f>
        <v/>
      </c>
      <c r="H422" s="118">
        <f>SUM(H415:H421)</f>
        <v/>
      </c>
      <c r="I422" s="118" t="n"/>
      <c r="J422" s="118">
        <f>SUM(J415:J421)</f>
        <v/>
      </c>
      <c r="K422" s="118">
        <f>SUM(K415:K421)</f>
        <v/>
      </c>
      <c r="L422" s="118">
        <f>SUM(L415:L421)</f>
        <v/>
      </c>
    </row>
    <row r="423" ht="21" customFormat="1" customHeight="1" s="119" thickBot="1">
      <c r="A423" s="218" t="inlineStr">
        <is>
          <t>ИТОГО ТАГАНРОГ</t>
        </is>
      </c>
      <c r="B423" s="188" t="n"/>
      <c r="C423" s="116" t="n"/>
      <c r="D423" s="116" t="n"/>
      <c r="E423" s="116" t="n"/>
      <c r="F423" s="117" t="n"/>
      <c r="G423" s="118">
        <f>G407+G413+G422</f>
        <v/>
      </c>
      <c r="H423" s="118">
        <f>H407+H413+H422</f>
        <v/>
      </c>
      <c r="I423" s="118" t="n"/>
      <c r="J423" s="118">
        <f>J407+J413+J422</f>
        <v/>
      </c>
      <c r="K423" s="118">
        <f>K407+K413+K422</f>
        <v/>
      </c>
      <c r="L423" s="118">
        <f>L407+L413+L422</f>
        <v/>
      </c>
    </row>
    <row r="424" ht="21" customFormat="1" customHeight="1" s="44" thickBot="1">
      <c r="A424" s="47" t="inlineStr">
        <is>
          <t>САНКТ-ПЕТЕРБУРГ</t>
        </is>
      </c>
      <c r="B424" s="188" t="n"/>
      <c r="C424" s="46" t="n"/>
      <c r="D424" s="46" t="n"/>
      <c r="E424" s="46" t="n"/>
      <c r="F424" s="47" t="n"/>
      <c r="G424" s="46" t="n"/>
      <c r="H424" s="46" t="n"/>
      <c r="I424" s="46" t="n"/>
      <c r="J424" s="46" t="n"/>
      <c r="K424" s="46" t="n"/>
      <c r="L424" s="48" t="n"/>
    </row>
    <row r="425" customFormat="1" s="44">
      <c r="A425" s="189" t="inlineStr">
        <is>
          <t>ЗАРПЛАТА, НАЛОГИ, КОМАНДИРОВОЧНЫЕ</t>
        </is>
      </c>
      <c r="B425" s="190" t="n"/>
      <c r="C425" s="49" t="n"/>
      <c r="D425" s="49" t="n"/>
      <c r="E425" s="49" t="n"/>
      <c r="F425" s="50" t="n"/>
      <c r="G425" s="49" t="n"/>
      <c r="H425" s="49" t="n"/>
      <c r="I425" s="49" t="n"/>
      <c r="J425" s="49" t="n"/>
      <c r="K425" s="49" t="n"/>
      <c r="L425" s="51" t="n"/>
    </row>
    <row r="426" ht="61.2" customFormat="1" customHeight="1" s="44">
      <c r="A426" s="52" t="inlineStr">
        <is>
          <t>Расчет с сотрудниками</t>
        </is>
      </c>
      <c r="B426" s="53" t="inlineStr">
        <is>
          <t>Расчет при увольнении (Балясникова)</t>
        </is>
      </c>
      <c r="C426" s="54" t="inlineStr">
        <is>
          <t>Полетаева Ирина Георгиевна</t>
        </is>
      </c>
      <c r="D426" s="54" t="inlineStr">
        <is>
          <t>Полетаева Ирина Георгиевна</t>
        </is>
      </c>
      <c r="E426" s="55" t="n"/>
      <c r="F426" s="55" t="n"/>
      <c r="G426" s="57" t="n">
        <v>77631.35000000001</v>
      </c>
      <c r="H426" s="58" t="n"/>
      <c r="I426" s="59" t="n">
        <v>45016</v>
      </c>
      <c r="J426" s="191">
        <f>G426-H426</f>
        <v/>
      </c>
      <c r="K426" s="61">
        <f>J426</f>
        <v/>
      </c>
      <c r="L426" s="62">
        <f>G426-H426-K426</f>
        <v/>
      </c>
    </row>
    <row r="427" customFormat="1" s="44">
      <c r="A427" s="52" t="inlineStr">
        <is>
          <t>Расчет с сотрудниками</t>
        </is>
      </c>
      <c r="B427" s="53" t="inlineStr">
        <is>
          <t>Премия сотрудникам отдела продаж за март 2023.</t>
        </is>
      </c>
      <c r="C427" s="54" t="inlineStr">
        <is>
          <t>Полетаева Ирина Георгиевна</t>
        </is>
      </c>
      <c r="D427" s="193" t="n"/>
      <c r="E427" s="194" t="n"/>
      <c r="F427" s="197" t="n"/>
      <c r="G427" s="57" t="n">
        <v>1264979.93</v>
      </c>
      <c r="H427" s="59" t="n"/>
      <c r="I427" s="59" t="n">
        <v>45016</v>
      </c>
      <c r="J427" s="191">
        <f>G427-H427</f>
        <v/>
      </c>
      <c r="K427" s="191">
        <f>J427</f>
        <v/>
      </c>
      <c r="L427" s="62">
        <f>J427-K427</f>
        <v/>
      </c>
    </row>
    <row r="428" customFormat="1" s="44">
      <c r="A428" s="52" t="inlineStr">
        <is>
          <t>Расчет с сотрудниками</t>
        </is>
      </c>
      <c r="B428" s="53" t="inlineStr">
        <is>
          <t>Аренда авто за март 2023. (Корнилов)</t>
        </is>
      </c>
      <c r="C428" s="54" t="inlineStr">
        <is>
          <t>Полетаева Ирина Георгиевна</t>
        </is>
      </c>
      <c r="D428" s="193" t="n"/>
      <c r="E428" s="194" t="n"/>
      <c r="F428" s="197" t="n"/>
      <c r="G428" s="57" t="n">
        <v>20010</v>
      </c>
      <c r="H428" s="59" t="n"/>
      <c r="I428" s="59" t="n">
        <v>45016</v>
      </c>
      <c r="J428" s="191">
        <f>G428-H428</f>
        <v/>
      </c>
      <c r="K428" s="191">
        <f>J428</f>
        <v/>
      </c>
      <c r="L428" s="62">
        <f>J428-K428</f>
        <v/>
      </c>
    </row>
    <row r="429" hidden="1" customFormat="1" s="44">
      <c r="A429" s="86" t="n"/>
      <c r="B429" s="63" t="n"/>
      <c r="C429" s="52" t="n"/>
      <c r="D429" s="193" t="n"/>
      <c r="E429" s="194" t="n"/>
      <c r="F429" s="197" t="n"/>
      <c r="G429" s="61" t="n"/>
      <c r="H429" s="59" t="n"/>
      <c r="I429" s="59" t="n"/>
      <c r="J429" s="191" t="n"/>
      <c r="K429" s="191" t="n"/>
      <c r="L429" s="62" t="n"/>
    </row>
    <row r="430" customFormat="1" s="67">
      <c r="A430" s="166" t="inlineStr">
        <is>
          <t>ИТОГО ЗАРПЛАТА, НАЛОГИ, КОМАНДИРОВОЧНЫЕ</t>
        </is>
      </c>
      <c r="B430" s="195" t="n"/>
      <c r="C430" s="64" t="n"/>
      <c r="D430" s="64" t="n"/>
      <c r="E430" s="64" t="n"/>
      <c r="F430" s="65" t="n"/>
      <c r="G430" s="66">
        <f>SUM(G426:G428)</f>
        <v/>
      </c>
      <c r="H430" s="66">
        <f>SUM(H411:H429)</f>
        <v/>
      </c>
      <c r="I430" s="66" t="n"/>
      <c r="J430" s="66">
        <f>SUM(J426:J428)</f>
        <v/>
      </c>
      <c r="K430" s="66">
        <f>SUM(K426:K428)</f>
        <v/>
      </c>
      <c r="L430" s="66">
        <f>SUM(L426:L428)</f>
        <v/>
      </c>
    </row>
    <row r="431" customFormat="1" s="44">
      <c r="A431" s="103" t="inlineStr">
        <is>
          <t>ПРОЧИЕ</t>
        </is>
      </c>
      <c r="B431" s="195" t="n"/>
      <c r="C431" s="74" t="n"/>
      <c r="D431" s="74" t="n"/>
      <c r="E431" s="74" t="n"/>
      <c r="F431" s="75" t="n"/>
      <c r="G431" s="76" t="n"/>
      <c r="H431" s="76" t="n"/>
      <c r="I431" s="76" t="n"/>
      <c r="J431" s="76" t="n"/>
      <c r="K431" s="76" t="n"/>
      <c r="L431" s="77" t="n"/>
    </row>
    <row r="432" customFormat="1" s="44">
      <c r="A432" s="52" t="n"/>
      <c r="B432" s="53" t="n"/>
      <c r="C432" s="54" t="n"/>
      <c r="D432" s="193" t="n"/>
      <c r="E432" s="196" t="n"/>
      <c r="F432" s="197" t="n"/>
      <c r="G432" s="80" t="n"/>
      <c r="H432" s="59" t="n"/>
      <c r="I432" s="59" t="n"/>
      <c r="J432" s="191" t="n"/>
      <c r="K432" s="61" t="n"/>
      <c r="L432" s="62" t="n"/>
    </row>
    <row r="433" ht="61.2" customFormat="1" customHeight="1" s="44">
      <c r="A433" s="52" t="inlineStr">
        <is>
          <t>ООО "ПКФ "САНК"</t>
        </is>
      </c>
      <c r="B433" s="53" t="inlineStr">
        <is>
          <t>Оплата по договору №07494Т/22 от 18.02.2022  за оказанные услуги по доставке металлопроката в марте 2023г.</t>
        </is>
      </c>
      <c r="C433" s="54" t="inlineStr">
        <is>
          <t>Березин Р.Б.</t>
        </is>
      </c>
      <c r="D433" s="193" t="n"/>
      <c r="E433" s="196" t="inlineStr">
        <is>
          <t>договору №07494Т/22 от 18.02.2022</t>
        </is>
      </c>
      <c r="F433" s="197" t="n"/>
      <c r="G433" s="80" t="n">
        <v>20622.8</v>
      </c>
      <c r="H433" s="59" t="n"/>
      <c r="I433" s="59" t="n">
        <v>45016</v>
      </c>
      <c r="J433" s="191" t="n">
        <v>20622.8</v>
      </c>
      <c r="K433" s="191" t="n">
        <v>20622.8</v>
      </c>
      <c r="L433" s="62">
        <f>G433-K433</f>
        <v/>
      </c>
    </row>
    <row r="434" ht="61.2" customFormat="1" customHeight="1" s="44">
      <c r="A434" s="52" t="inlineStr">
        <is>
          <t>Общество с ограниченной ответственностью "САНК-металл"</t>
        </is>
      </c>
      <c r="B434" s="53" t="inlineStr">
        <is>
          <t>Оплата по  договору №07494Р/22 от 18.02.2022  за оказанные услуги по размотке в марте 2023г</t>
        </is>
      </c>
      <c r="C434" s="54" t="inlineStr">
        <is>
          <t>Березин Р.Б.</t>
        </is>
      </c>
      <c r="D434" s="193" t="n"/>
      <c r="E434" s="196" t="inlineStr">
        <is>
          <t>договору №07494Р/22 от 18.02.2022</t>
        </is>
      </c>
      <c r="F434" s="197" t="n"/>
      <c r="G434" s="80" t="n">
        <v>136626.45</v>
      </c>
      <c r="H434" s="59" t="n"/>
      <c r="I434" s="59" t="n">
        <v>45016</v>
      </c>
      <c r="J434" s="191" t="n">
        <v>136626.45</v>
      </c>
      <c r="K434" s="191" t="n">
        <v>136626.45</v>
      </c>
      <c r="L434" s="62">
        <f>G434-K434</f>
        <v/>
      </c>
    </row>
    <row r="435" ht="40.8" customFormat="1" customHeight="1" s="44">
      <c r="A435" s="52" t="inlineStr">
        <is>
          <t>ООО "ВЛАДА"</t>
        </is>
      </c>
      <c r="B435" s="53" t="inlineStr">
        <is>
          <t xml:space="preserve">Возврат излишне перечисленной суммы согласно письму № 015 от 20.03.2023г  и акта сверки.  </t>
        </is>
      </c>
      <c r="C435" s="54" t="inlineStr">
        <is>
          <t>Березин Р.Б.</t>
        </is>
      </c>
      <c r="D435" s="193" t="n"/>
      <c r="E435" s="196" t="inlineStr">
        <is>
          <t>письмо № 015 от 20.03.2023</t>
        </is>
      </c>
      <c r="F435" s="197" t="n"/>
      <c r="G435" s="80" t="n">
        <v>612.3</v>
      </c>
      <c r="H435" s="59" t="n"/>
      <c r="I435" s="59" t="n">
        <v>45016</v>
      </c>
      <c r="J435" s="191" t="n">
        <v>612.3</v>
      </c>
      <c r="K435" s="191" t="n">
        <v>612.3</v>
      </c>
      <c r="L435" s="62">
        <f>G435-K435</f>
        <v/>
      </c>
    </row>
    <row r="436" ht="40.8" customFormat="1" customHeight="1" s="44">
      <c r="A436" s="52" t="inlineStr">
        <is>
          <t>ООО "СК ВЕКТОР"</t>
        </is>
      </c>
      <c r="B436" s="53" t="inlineStr">
        <is>
          <t xml:space="preserve">Возврат излишне перечисленной суммы согласно письму № 1/22 от 22.02.2023г  и акта сверки.  </t>
        </is>
      </c>
      <c r="C436" s="54" t="inlineStr">
        <is>
          <t>Березин Р.Б.</t>
        </is>
      </c>
      <c r="D436" s="193" t="n"/>
      <c r="E436" s="196" t="inlineStr">
        <is>
          <t>письмо № 1/22 от 22.02.2023г</t>
        </is>
      </c>
      <c r="F436" s="197" t="n"/>
      <c r="G436" s="61" t="n">
        <v>32796</v>
      </c>
      <c r="H436" s="59" t="n"/>
      <c r="I436" s="59" t="n">
        <v>45016</v>
      </c>
      <c r="J436" s="191" t="n">
        <v>32796</v>
      </c>
      <c r="K436" s="191" t="n">
        <v>32796</v>
      </c>
      <c r="L436" s="62">
        <f>G436-K436</f>
        <v/>
      </c>
    </row>
    <row r="437" ht="40.8" customFormat="1" customHeight="1" s="44">
      <c r="A437" s="52" t="inlineStr">
        <is>
          <t>АО "ЗЕНИТ-АРЕНА"</t>
        </is>
      </c>
      <c r="B437" s="53" t="inlineStr">
        <is>
          <t xml:space="preserve">Возврат излишне перечисленной суммы согласно письму № 27/03 от 27.03.2023г  и акта сверки.  </t>
        </is>
      </c>
      <c r="C437" s="54" t="inlineStr">
        <is>
          <t>Березин Р.Б.</t>
        </is>
      </c>
      <c r="D437" s="193" t="n"/>
      <c r="E437" s="196" t="inlineStr">
        <is>
          <t>письмо № 27/03 от 27.03.2023</t>
        </is>
      </c>
      <c r="F437" s="197" t="n"/>
      <c r="G437" s="61" t="n">
        <v>13360.8</v>
      </c>
      <c r="H437" s="59" t="n"/>
      <c r="I437" s="59" t="n">
        <v>45016</v>
      </c>
      <c r="J437" s="191" t="n">
        <v>13360.8</v>
      </c>
      <c r="K437" s="191" t="n">
        <v>13360.8</v>
      </c>
      <c r="L437" s="62">
        <f>G437-K437</f>
        <v/>
      </c>
    </row>
    <row r="438" ht="21" customFormat="1" customHeight="1" s="119" thickBot="1">
      <c r="A438" s="179" t="inlineStr">
        <is>
          <t>ИТОГО ПРОЧИЕ</t>
        </is>
      </c>
      <c r="B438" s="199" t="n"/>
      <c r="C438" s="116" t="n"/>
      <c r="D438" s="116" t="n"/>
      <c r="E438" s="116" t="n"/>
      <c r="F438" s="117" t="n"/>
      <c r="G438" s="118">
        <f>SUM(G432:G437)</f>
        <v/>
      </c>
      <c r="H438" s="118">
        <f>SUM(H432:H437)</f>
        <v/>
      </c>
      <c r="I438" s="118" t="n"/>
      <c r="J438" s="118">
        <f>SUM(J432:J437)</f>
        <v/>
      </c>
      <c r="K438" s="118">
        <f>SUM(K432:K437)</f>
        <v/>
      </c>
      <c r="L438" s="118">
        <f>SUM(L432:L437)</f>
        <v/>
      </c>
    </row>
    <row r="439" ht="21" customFormat="1" customHeight="1" s="119" thickBot="1">
      <c r="A439" s="179" t="inlineStr">
        <is>
          <t>ИТОГО САНКТ-ПЕТЕРБУРГ</t>
        </is>
      </c>
      <c r="B439" s="199" t="n"/>
      <c r="C439" s="116" t="n"/>
      <c r="D439" s="116" t="n"/>
      <c r="E439" s="116" t="n"/>
      <c r="F439" s="117" t="n"/>
      <c r="G439" s="118">
        <f>G438+G430</f>
        <v/>
      </c>
      <c r="H439" s="118">
        <f>H438+H430</f>
        <v/>
      </c>
      <c r="I439" s="118" t="n"/>
      <c r="J439" s="118">
        <f>J438+J430</f>
        <v/>
      </c>
      <c r="K439" s="118">
        <f>K438+K430</f>
        <v/>
      </c>
      <c r="L439" s="118">
        <f>L438+L430</f>
        <v/>
      </c>
    </row>
    <row r="440" hidden="1" ht="21" customFormat="1" customHeight="1" s="44" thickBot="1">
      <c r="A440" s="46" t="inlineStr">
        <is>
          <t>ДИРЕКЦИЯ ПО КОММЕРЧЕСКОЙ ДЕЯТЕЛЬНОСТИ</t>
        </is>
      </c>
      <c r="B440" s="46" t="n"/>
      <c r="C440" s="46" t="n"/>
      <c r="D440" s="46" t="n"/>
      <c r="E440" s="46" t="n"/>
      <c r="F440" s="47" t="n"/>
      <c r="G440" s="46" t="n"/>
      <c r="H440" s="46" t="n"/>
      <c r="I440" s="46" t="n"/>
      <c r="J440" s="46" t="n"/>
      <c r="K440" s="46" t="n"/>
      <c r="L440" s="48" t="n"/>
    </row>
    <row r="441" hidden="1" customFormat="1" s="44">
      <c r="A441" s="189" t="inlineStr">
        <is>
          <t>ЛОГИСТИКА</t>
        </is>
      </c>
      <c r="B441" s="190" t="n"/>
      <c r="C441" s="49" t="n"/>
      <c r="D441" s="87" t="n"/>
      <c r="E441" s="49" t="n"/>
      <c r="F441" s="69" t="n"/>
      <c r="G441" s="70" t="n"/>
      <c r="H441" s="70" t="n"/>
      <c r="I441" s="70" t="n"/>
      <c r="J441" s="70" t="n"/>
      <c r="K441" s="70" t="n"/>
      <c r="L441" s="71" t="n"/>
    </row>
    <row r="442" hidden="1" customFormat="1" s="44">
      <c r="A442" s="86" t="n"/>
      <c r="B442" s="53" t="n"/>
      <c r="C442" s="52" t="n"/>
      <c r="D442" s="193" t="n"/>
      <c r="E442" s="194" t="n"/>
      <c r="F442" s="197" t="n"/>
      <c r="G442" s="61" t="n"/>
      <c r="H442" s="59" t="n"/>
      <c r="I442" s="59" t="n"/>
      <c r="J442" s="191" t="n"/>
      <c r="K442" s="61" t="n"/>
      <c r="L442" s="62" t="n"/>
    </row>
    <row r="443" hidden="1" customForma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 t="n"/>
      <c r="K443" s="61" t="n"/>
      <c r="L443" s="62" t="n"/>
    </row>
    <row r="444" hidden="1" customFormat="1" s="44">
      <c r="A444" s="86" t="n"/>
      <c r="B444" s="53" t="n"/>
      <c r="C444" s="52" t="n"/>
      <c r="D444" s="193" t="n"/>
      <c r="E444" s="194" t="n"/>
      <c r="F444" s="197" t="n"/>
      <c r="G444" s="61" t="n"/>
      <c r="H444" s="59" t="n"/>
      <c r="I444" s="59" t="n"/>
      <c r="J444" s="191" t="n"/>
      <c r="K444" s="61" t="n"/>
      <c r="L444" s="62" t="n"/>
    </row>
    <row r="445" hidden="1" customFormat="1" s="44">
      <c r="A445" s="86" t="n"/>
      <c r="B445" s="53" t="n"/>
      <c r="C445" s="52" t="n"/>
      <c r="D445" s="193" t="n"/>
      <c r="E445" s="194" t="n"/>
      <c r="F445" s="197" t="n"/>
      <c r="G445" s="61" t="n"/>
      <c r="H445" s="59" t="n"/>
      <c r="I445" s="59" t="n"/>
      <c r="J445" s="191" t="n"/>
      <c r="K445" s="61" t="n"/>
      <c r="L445" s="62" t="n"/>
    </row>
    <row r="446" hidden="1" customFormat="1" s="44">
      <c r="A446" s="86" t="n"/>
      <c r="B446" s="53" t="n"/>
      <c r="C446" s="52" t="n"/>
      <c r="D446" s="193" t="n"/>
      <c r="E446" s="194" t="n"/>
      <c r="F446" s="197" t="n"/>
      <c r="G446" s="61" t="n"/>
      <c r="H446" s="59" t="n"/>
      <c r="I446" s="59" t="n"/>
      <c r="J446" s="191" t="n"/>
      <c r="K446" s="61" t="n"/>
      <c r="L446" s="62" t="n"/>
    </row>
    <row r="447" hidden="1" customFormat="1" s="44">
      <c r="A447" s="86" t="n"/>
      <c r="B447" s="53" t="n"/>
      <c r="C447" s="52" t="n"/>
      <c r="D447" s="193" t="n"/>
      <c r="E447" s="194" t="n"/>
      <c r="F447" s="197" t="n"/>
      <c r="G447" s="61" t="n"/>
      <c r="H447" s="59" t="n"/>
      <c r="I447" s="59" t="n"/>
      <c r="J447" s="191" t="n"/>
      <c r="K447" s="61" t="n"/>
      <c r="L447" s="62" t="n"/>
    </row>
    <row r="448" hidden="1" customFormat="1" s="44">
      <c r="A448" s="86" t="n"/>
      <c r="B448" s="53" t="n"/>
      <c r="C448" s="52" t="n"/>
      <c r="D448" s="193" t="n"/>
      <c r="E448" s="194" t="n"/>
      <c r="F448" s="197" t="n"/>
      <c r="G448" s="61" t="n"/>
      <c r="H448" s="59" t="n"/>
      <c r="I448" s="59" t="n"/>
      <c r="J448" s="191" t="n"/>
      <c r="K448" s="61" t="n"/>
      <c r="L448" s="62" t="n"/>
    </row>
    <row r="449" hidden="1" customFormat="1" s="44">
      <c r="A449" s="86" t="n"/>
      <c r="B449" s="53" t="n"/>
      <c r="C449" s="52" t="n"/>
      <c r="D449" s="193" t="n"/>
      <c r="E449" s="194" t="n"/>
      <c r="F449" s="197" t="n"/>
      <c r="G449" s="61" t="n"/>
      <c r="H449" s="59" t="n"/>
      <c r="I449" s="59" t="n"/>
      <c r="J449" s="191" t="n"/>
      <c r="K449" s="61" t="n"/>
      <c r="L449" s="62" t="n"/>
    </row>
    <row r="450" hidden="1" customFormat="1" s="44">
      <c r="A450" s="86" t="n"/>
      <c r="B450" s="53" t="n"/>
      <c r="C450" s="52" t="n"/>
      <c r="D450" s="193" t="n"/>
      <c r="E450" s="194" t="n"/>
      <c r="F450" s="197" t="n"/>
      <c r="G450" s="61" t="n"/>
      <c r="H450" s="59" t="n"/>
      <c r="I450" s="59" t="n"/>
      <c r="J450" s="191" t="n"/>
      <c r="K450" s="61" t="n"/>
      <c r="L450" s="62" t="n"/>
    </row>
    <row r="451" hidden="1" customFormat="1" s="44">
      <c r="A451" s="86" t="n"/>
      <c r="B451" s="53" t="n"/>
      <c r="C451" s="52" t="n"/>
      <c r="D451" s="193" t="n"/>
      <c r="E451" s="194" t="n"/>
      <c r="F451" s="197" t="n"/>
      <c r="G451" s="61" t="n"/>
      <c r="H451" s="59" t="n"/>
      <c r="I451" s="59" t="n"/>
      <c r="J451" s="191" t="n"/>
      <c r="K451" s="61" t="n"/>
      <c r="L451" s="62" t="n"/>
    </row>
    <row r="452" hidden="1" customFormat="1" s="44">
      <c r="A452" s="86" t="n"/>
      <c r="B452" s="53" t="n"/>
      <c r="C452" s="52" t="n"/>
      <c r="D452" s="193" t="n"/>
      <c r="E452" s="194" t="n"/>
      <c r="F452" s="197" t="n"/>
      <c r="G452" s="61" t="n"/>
      <c r="H452" s="59" t="n"/>
      <c r="I452" s="59" t="n"/>
      <c r="J452" s="191" t="n"/>
      <c r="K452" s="61" t="n"/>
      <c r="L452" s="62" t="n"/>
    </row>
    <row r="453" hidden="1" customFormat="1" s="44">
      <c r="A453" s="86" t="n"/>
      <c r="B453" s="53" t="n"/>
      <c r="C453" s="52" t="n"/>
      <c r="D453" s="193" t="n"/>
      <c r="E453" s="194" t="n"/>
      <c r="F453" s="197" t="n"/>
      <c r="G453" s="61" t="n"/>
      <c r="H453" s="59" t="n"/>
      <c r="I453" s="59" t="n"/>
      <c r="J453" s="191" t="n"/>
      <c r="K453" s="61" t="n"/>
      <c r="L453" s="62" t="n"/>
    </row>
    <row r="454" hidden="1" customFormat="1" s="44">
      <c r="A454" s="86" t="n"/>
      <c r="B454" s="53" t="n"/>
      <c r="C454" s="52" t="n"/>
      <c r="D454" s="193" t="n"/>
      <c r="E454" s="194" t="n"/>
      <c r="F454" s="197" t="n"/>
      <c r="G454" s="61" t="n"/>
      <c r="H454" s="59" t="n"/>
      <c r="I454" s="59" t="n"/>
      <c r="J454" s="191" t="n"/>
      <c r="K454" s="61" t="n"/>
      <c r="L454" s="62" t="n"/>
    </row>
    <row r="455" hidden="1" customFormat="1" s="44">
      <c r="A455" s="86" t="n"/>
      <c r="B455" s="53" t="n"/>
      <c r="C455" s="52" t="n"/>
      <c r="D455" s="193" t="n"/>
      <c r="E455" s="194" t="n"/>
      <c r="F455" s="197" t="n"/>
      <c r="G455" s="61" t="n"/>
      <c r="H455" s="59" t="n"/>
      <c r="I455" s="59" t="n"/>
      <c r="J455" s="191" t="n"/>
      <c r="K455" s="61" t="n"/>
      <c r="L455" s="62" t="n"/>
    </row>
    <row r="456" hidden="1" customFormat="1" s="44">
      <c r="A456" s="86" t="n"/>
      <c r="B456" s="53" t="n"/>
      <c r="C456" s="52" t="n"/>
      <c r="D456" s="193" t="n"/>
      <c r="E456" s="194" t="n"/>
      <c r="F456" s="197" t="n"/>
      <c r="G456" s="61" t="n"/>
      <c r="H456" s="59" t="n"/>
      <c r="I456" s="59" t="n"/>
      <c r="J456" s="191" t="n"/>
      <c r="K456" s="61" t="n"/>
      <c r="L456" s="62" t="n"/>
    </row>
    <row r="457" hidden="1" customFormat="1" s="44">
      <c r="A457" s="86" t="n"/>
      <c r="B457" s="53" t="n"/>
      <c r="C457" s="52" t="n"/>
      <c r="D457" s="193" t="n"/>
      <c r="E457" s="194" t="n"/>
      <c r="F457" s="197" t="n"/>
      <c r="G457" s="61" t="n"/>
      <c r="H457" s="59" t="n"/>
      <c r="I457" s="59" t="n"/>
      <c r="J457" s="191" t="n"/>
      <c r="K457" s="61" t="n"/>
      <c r="L457" s="62" t="n"/>
    </row>
    <row r="458" hidden="1" customFormat="1" s="44">
      <c r="A458" s="86" t="n"/>
      <c r="B458" s="53" t="n"/>
      <c r="C458" s="52" t="n"/>
      <c r="D458" s="193" t="n"/>
      <c r="E458" s="194" t="n"/>
      <c r="F458" s="197" t="n"/>
      <c r="G458" s="61" t="n"/>
      <c r="H458" s="59" t="n"/>
      <c r="I458" s="59" t="n"/>
      <c r="J458" s="191" t="n"/>
      <c r="K458" s="61" t="n"/>
      <c r="L458" s="62" t="n"/>
    </row>
    <row r="459" hidden="1" customFormat="1" s="44">
      <c r="A459" s="86" t="n"/>
      <c r="B459" s="53" t="n"/>
      <c r="C459" s="52" t="n"/>
      <c r="D459" s="193" t="n"/>
      <c r="E459" s="194" t="n"/>
      <c r="F459" s="197" t="n"/>
      <c r="G459" s="61" t="n"/>
      <c r="H459" s="59" t="n"/>
      <c r="I459" s="59" t="n"/>
      <c r="J459" s="191" t="n"/>
      <c r="K459" s="61" t="n"/>
      <c r="L459" s="62" t="n"/>
    </row>
    <row r="460" hidden="1" customFormat="1" s="44">
      <c r="A460" s="86" t="n"/>
      <c r="B460" s="53" t="n"/>
      <c r="C460" s="52" t="n"/>
      <c r="D460" s="193" t="n"/>
      <c r="E460" s="194" t="n"/>
      <c r="F460" s="197" t="n"/>
      <c r="G460" s="61" t="n"/>
      <c r="H460" s="59" t="n"/>
      <c r="I460" s="59" t="n"/>
      <c r="J460" s="191" t="n"/>
      <c r="K460" s="61" t="n"/>
      <c r="L460" s="62" t="n"/>
    </row>
    <row r="461" hidden="1" customFormat="1" s="44">
      <c r="A461" s="86" t="n"/>
      <c r="B461" s="53" t="n"/>
      <c r="C461" s="52" t="n"/>
      <c r="D461" s="193" t="n"/>
      <c r="E461" s="194" t="n"/>
      <c r="F461" s="197" t="n"/>
      <c r="G461" s="61" t="n"/>
      <c r="H461" s="59" t="n"/>
      <c r="I461" s="59" t="n"/>
      <c r="J461" s="191" t="n"/>
      <c r="K461" s="61" t="n"/>
      <c r="L461" s="62" t="n"/>
    </row>
    <row r="462" hidden="1" customFormat="1" s="44">
      <c r="A462" s="86" t="n"/>
      <c r="B462" s="53" t="n"/>
      <c r="C462" s="52" t="n"/>
      <c r="D462" s="193" t="n"/>
      <c r="E462" s="194" t="n"/>
      <c r="F462" s="197" t="n"/>
      <c r="G462" s="61" t="n"/>
      <c r="H462" s="59" t="n"/>
      <c r="I462" s="59" t="n"/>
      <c r="J462" s="191" t="n"/>
      <c r="K462" s="61" t="n"/>
      <c r="L462" s="62" t="n"/>
    </row>
    <row r="463" hidden="1" customFormat="1" s="44">
      <c r="A463" s="86" t="n"/>
      <c r="B463" s="53" t="n"/>
      <c r="C463" s="52" t="n"/>
      <c r="D463" s="193" t="n"/>
      <c r="E463" s="194" t="n"/>
      <c r="F463" s="197" t="n"/>
      <c r="G463" s="61" t="n"/>
      <c r="H463" s="59" t="n"/>
      <c r="I463" s="59" t="n"/>
      <c r="J463" s="191" t="n"/>
      <c r="K463" s="61" t="n"/>
      <c r="L463" s="62" t="n"/>
    </row>
    <row r="464" hidden="1" customFormat="1" s="44">
      <c r="A464" s="86" t="n"/>
      <c r="B464" s="53" t="n"/>
      <c r="C464" s="52" t="n"/>
      <c r="D464" s="193" t="n"/>
      <c r="E464" s="194" t="n"/>
      <c r="F464" s="197" t="n"/>
      <c r="G464" s="61" t="n"/>
      <c r="H464" s="59" t="n"/>
      <c r="I464" s="59" t="n"/>
      <c r="J464" s="191" t="n"/>
      <c r="K464" s="61" t="n"/>
      <c r="L464" s="62" t="n"/>
    </row>
    <row r="465" hidden="1" customFormat="1" s="44">
      <c r="A465" s="86" t="n"/>
      <c r="B465" s="53" t="n"/>
      <c r="C465" s="52" t="n"/>
      <c r="D465" s="193" t="n"/>
      <c r="E465" s="194" t="n"/>
      <c r="F465" s="197" t="n"/>
      <c r="G465" s="61" t="n"/>
      <c r="H465" s="59" t="n"/>
      <c r="I465" s="59" t="n"/>
      <c r="J465" s="191" t="n"/>
      <c r="K465" s="61" t="n"/>
      <c r="L465" s="62" t="n"/>
    </row>
    <row r="466" hidden="1" customFormat="1" s="44">
      <c r="A466" s="86" t="n"/>
      <c r="B466" s="53" t="n"/>
      <c r="C466" s="52" t="n"/>
      <c r="D466" s="193" t="n"/>
      <c r="E466" s="194" t="n"/>
      <c r="F466" s="197" t="n"/>
      <c r="G466" s="61" t="n"/>
      <c r="H466" s="59" t="n"/>
      <c r="I466" s="59" t="n"/>
      <c r="J466" s="191" t="n"/>
      <c r="K466" s="61" t="n"/>
      <c r="L466" s="62" t="n"/>
    </row>
    <row r="467" hidden="1" customFormat="1" s="44">
      <c r="A467" s="86" t="n"/>
      <c r="B467" s="53" t="n"/>
      <c r="C467" s="52" t="n"/>
      <c r="D467" s="193" t="n"/>
      <c r="E467" s="194" t="n"/>
      <c r="F467" s="197" t="n"/>
      <c r="G467" s="61" t="n"/>
      <c r="H467" s="59" t="n"/>
      <c r="I467" s="59" t="n"/>
      <c r="J467" s="191" t="n"/>
      <c r="K467" s="61" t="n"/>
      <c r="L467" s="62" t="n"/>
    </row>
    <row r="468" hidden="1" customFormat="1" s="44">
      <c r="A468" s="86" t="n"/>
      <c r="B468" s="53" t="n"/>
      <c r="C468" s="52" t="n"/>
      <c r="D468" s="193" t="n"/>
      <c r="E468" s="194" t="n"/>
      <c r="F468" s="197" t="n"/>
      <c r="G468" s="61" t="n"/>
      <c r="H468" s="59" t="n"/>
      <c r="I468" s="59" t="n"/>
      <c r="J468" s="191" t="n"/>
      <c r="K468" s="61" t="n"/>
      <c r="L468" s="62" t="n"/>
    </row>
    <row r="469" hidden="1" customFormat="1" s="44">
      <c r="A469" s="86" t="n"/>
      <c r="B469" s="53" t="n"/>
      <c r="C469" s="52" t="n"/>
      <c r="D469" s="193" t="n"/>
      <c r="E469" s="194" t="n"/>
      <c r="F469" s="197" t="n"/>
      <c r="G469" s="61" t="n"/>
      <c r="H469" s="59" t="n"/>
      <c r="I469" s="59" t="n"/>
      <c r="J469" s="191" t="n"/>
      <c r="K469" s="61" t="n"/>
      <c r="L469" s="62" t="n"/>
    </row>
    <row r="470" hidden="1" ht="21" customFormat="1" customHeight="1" s="119" thickBot="1">
      <c r="A470" s="179" t="inlineStr">
        <is>
          <t>ИТОГО ЛОГИСТИКА</t>
        </is>
      </c>
      <c r="B470" s="199" t="n"/>
      <c r="C470" s="116" t="n"/>
      <c r="D470" s="116" t="n"/>
      <c r="E470" s="116" t="n"/>
      <c r="F470" s="117" t="n"/>
      <c r="G470" s="118">
        <f>SUM(G442:G469)</f>
        <v/>
      </c>
      <c r="H470" s="118">
        <f>SUM(H442:H469)</f>
        <v/>
      </c>
      <c r="I470" s="118" t="n"/>
      <c r="J470" s="118">
        <f>SUM(J442:J469)</f>
        <v/>
      </c>
      <c r="K470" s="118">
        <f>SUM(K442:K469)</f>
        <v/>
      </c>
      <c r="L470" s="118">
        <f>SUM(L442:L469)</f>
        <v/>
      </c>
    </row>
    <row r="471" hidden="1" customFormat="1" s="44">
      <c r="A471" s="103" t="inlineStr">
        <is>
          <t>ПРОЧИЕ</t>
        </is>
      </c>
      <c r="B471" s="195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76" t="n"/>
      <c r="L471" s="77" t="n"/>
    </row>
    <row r="472" hidden="1" customFormat="1" s="44">
      <c r="A472" s="86" t="n"/>
      <c r="B472" s="53" t="n"/>
      <c r="C472" s="52" t="n"/>
      <c r="D472" s="193" t="n"/>
      <c r="E472" s="194" t="n"/>
      <c r="F472" s="197" t="n"/>
      <c r="G472" s="61" t="n"/>
      <c r="H472" s="59" t="n"/>
      <c r="I472" s="59" t="n"/>
      <c r="J472" s="191" t="n"/>
      <c r="K472" s="61" t="n"/>
      <c r="L472" s="62" t="n"/>
    </row>
    <row r="473" hidden="1" customFormat="1" s="44">
      <c r="A473" s="86" t="n"/>
      <c r="B473" s="53" t="n"/>
      <c r="C473" s="52" t="n"/>
      <c r="D473" s="193" t="n"/>
      <c r="E473" s="194" t="n"/>
      <c r="F473" s="197" t="n"/>
      <c r="G473" s="61" t="n"/>
      <c r="H473" s="59" t="n"/>
      <c r="I473" s="59" t="n"/>
      <c r="J473" s="191" t="n"/>
      <c r="K473" s="61" t="n"/>
      <c r="L473" s="61" t="n"/>
    </row>
    <row r="474" hidden="1" customFormat="1" s="44">
      <c r="A474" s="86" t="n"/>
      <c r="B474" s="53" t="n"/>
      <c r="C474" s="52" t="n"/>
      <c r="D474" s="193" t="n"/>
      <c r="E474" s="194" t="n"/>
      <c r="F474" s="197" t="n"/>
      <c r="G474" s="61" t="n"/>
      <c r="H474" s="59" t="n"/>
      <c r="I474" s="59" t="n"/>
      <c r="J474" s="191" t="n"/>
      <c r="K474" s="61" t="n"/>
      <c r="L474" s="61" t="n"/>
    </row>
    <row r="475" hidden="1" customFormat="1" s="44">
      <c r="A475" s="86" t="n"/>
      <c r="B475" s="53" t="n"/>
      <c r="C475" s="52" t="n"/>
      <c r="D475" s="193" t="n"/>
      <c r="E475" s="194" t="n"/>
      <c r="F475" s="197" t="n"/>
      <c r="G475" s="61" t="n"/>
      <c r="H475" s="59" t="n"/>
      <c r="I475" s="59" t="n"/>
      <c r="J475" s="191" t="n"/>
      <c r="K475" s="61" t="n">
        <v>0</v>
      </c>
      <c r="L475" s="61" t="n">
        <v>0</v>
      </c>
    </row>
    <row r="476" hidden="1" customFormat="1" s="44">
      <c r="A476" s="86" t="n"/>
      <c r="B476" s="53" t="n"/>
      <c r="C476" s="52" t="n"/>
      <c r="D476" s="193" t="n"/>
      <c r="E476" s="194" t="n"/>
      <c r="F476" s="197" t="n"/>
      <c r="G476" s="61" t="n"/>
      <c r="H476" s="59" t="n"/>
      <c r="I476" s="59" t="n"/>
      <c r="J476" s="191" t="n"/>
      <c r="K476" s="61" t="n">
        <v>0</v>
      </c>
      <c r="L476" s="61" t="n">
        <v>0</v>
      </c>
    </row>
    <row r="477" hidden="1" customFormat="1" s="44">
      <c r="A477" s="86" t="n"/>
      <c r="B477" s="53" t="n"/>
      <c r="C477" s="52" t="n"/>
      <c r="D477" s="193" t="n"/>
      <c r="E477" s="194" t="n"/>
      <c r="F477" s="197" t="n"/>
      <c r="G477" s="61" t="n"/>
      <c r="H477" s="59" t="n"/>
      <c r="I477" s="59" t="n"/>
      <c r="J477" s="191" t="n"/>
      <c r="K477" s="61" t="n">
        <v>0</v>
      </c>
      <c r="L477" s="61" t="n">
        <v>0</v>
      </c>
    </row>
    <row r="478" hidden="1" customFormat="1" s="44">
      <c r="A478" s="86" t="n"/>
      <c r="B478" s="53" t="n"/>
      <c r="C478" s="52" t="n"/>
      <c r="D478" s="193" t="n"/>
      <c r="E478" s="194" t="n"/>
      <c r="F478" s="197" t="n"/>
      <c r="G478" s="61" t="n"/>
      <c r="H478" s="59" t="n"/>
      <c r="I478" s="59" t="n"/>
      <c r="J478" s="191" t="n"/>
      <c r="K478" s="191" t="n"/>
      <c r="L478" s="62" t="n"/>
    </row>
    <row r="479" hidden="1" customFormat="1" s="44">
      <c r="A479" s="86" t="n"/>
      <c r="B479" s="53" t="n"/>
      <c r="C479" s="52" t="n"/>
      <c r="D479" s="193" t="n"/>
      <c r="E479" s="194" t="n"/>
      <c r="F479" s="197" t="n"/>
      <c r="G479" s="61" t="n"/>
      <c r="H479" s="59" t="n"/>
      <c r="I479" s="59" t="n"/>
      <c r="J479" s="191" t="n"/>
      <c r="K479" s="61" t="n"/>
      <c r="L479" s="62" t="n"/>
    </row>
    <row r="480" hidden="1" ht="21" customFormat="1" customHeight="1" s="119" thickBot="1">
      <c r="A480" s="179" t="inlineStr">
        <is>
          <t>ИТОГО ПРОЧИЕ</t>
        </is>
      </c>
      <c r="B480" s="199" t="n"/>
      <c r="C480" s="116" t="n"/>
      <c r="D480" s="116" t="n"/>
      <c r="E480" s="116" t="n"/>
      <c r="F480" s="117" t="n"/>
      <c r="G480" s="118">
        <f>SUM(G472:G479)</f>
        <v/>
      </c>
      <c r="H480" s="118">
        <f>SUM(H472:H479)</f>
        <v/>
      </c>
      <c r="I480" s="118" t="n"/>
      <c r="J480" s="118">
        <f>SUM(J472:J479)</f>
        <v/>
      </c>
      <c r="K480" s="118">
        <f>SUM(K472:K479)</f>
        <v/>
      </c>
      <c r="L480" s="118">
        <f>SUM(L472:L479)</f>
        <v/>
      </c>
    </row>
    <row r="481" hidden="1" customFormat="1" s="44">
      <c r="A481" s="86" t="n"/>
      <c r="B481" s="53" t="n"/>
      <c r="C481" s="52" t="n"/>
      <c r="D481" s="193" t="n"/>
      <c r="E481" s="194" t="n"/>
      <c r="F481" s="197" t="n"/>
      <c r="G481" s="61" t="n"/>
      <c r="H481" s="59" t="n"/>
      <c r="I481" s="59" t="n"/>
      <c r="J481" s="191" t="n"/>
      <c r="K481" s="61" t="n"/>
      <c r="L481" s="62" t="n"/>
    </row>
    <row r="482" hidden="1" customFormat="1" s="44">
      <c r="A482" s="86" t="n"/>
      <c r="B482" s="53" t="n"/>
      <c r="C482" s="52" t="n"/>
      <c r="D482" s="193" t="n"/>
      <c r="E482" s="194" t="n"/>
      <c r="F482" s="197" t="n"/>
      <c r="G482" s="61" t="n"/>
      <c r="H482" s="59" t="n"/>
      <c r="I482" s="59" t="n"/>
      <c r="J482" s="191" t="n"/>
      <c r="K482" s="61" t="n"/>
      <c r="L482" s="62" t="n"/>
    </row>
    <row r="483" hidden="1" customFormat="1" s="44">
      <c r="A483" s="86" t="n"/>
      <c r="B483" s="53" t="n"/>
      <c r="C483" s="52" t="n"/>
      <c r="D483" s="193" t="n"/>
      <c r="E483" s="194" t="n"/>
      <c r="F483" s="197" t="n"/>
      <c r="G483" s="61" t="n"/>
      <c r="H483" s="59" t="n"/>
      <c r="I483" s="59" t="n"/>
      <c r="J483" s="191" t="n"/>
      <c r="K483" s="61" t="n"/>
      <c r="L483" s="62" t="n"/>
    </row>
    <row r="484" hidden="1" customFormat="1" s="44">
      <c r="A484" s="86" t="n"/>
      <c r="B484" s="53" t="n"/>
      <c r="C484" s="52" t="n"/>
      <c r="D484" s="193" t="n"/>
      <c r="E484" s="194" t="n"/>
      <c r="F484" s="197" t="n"/>
      <c r="G484" s="61" t="n"/>
      <c r="H484" s="59" t="n"/>
      <c r="I484" s="59" t="n"/>
      <c r="J484" s="191" t="n"/>
      <c r="K484" s="61" t="n"/>
      <c r="L484" s="62" t="n"/>
    </row>
    <row r="485" hidden="1" customFormat="1" s="44">
      <c r="A485" s="86" t="n"/>
      <c r="B485" s="53" t="n"/>
      <c r="C485" s="52" t="n"/>
      <c r="D485" s="193" t="n"/>
      <c r="E485" s="194" t="n"/>
      <c r="F485" s="197" t="n"/>
      <c r="G485" s="61" t="n"/>
      <c r="H485" s="59" t="n"/>
      <c r="I485" s="59" t="n"/>
      <c r="J485" s="191" t="n"/>
      <c r="K485" s="61" t="n"/>
      <c r="L485" s="62" t="n"/>
    </row>
    <row r="486" hidden="1" customFormat="1" s="44">
      <c r="A486" s="86" t="n"/>
      <c r="B486" s="53" t="n"/>
      <c r="C486" s="52" t="n"/>
      <c r="D486" s="193" t="n"/>
      <c r="E486" s="194" t="n"/>
      <c r="F486" s="197" t="n"/>
      <c r="G486" s="61" t="n"/>
      <c r="H486" s="59" t="n"/>
      <c r="I486" s="59" t="n"/>
      <c r="J486" s="191" t="n"/>
      <c r="K486" s="61" t="n"/>
      <c r="L486" s="62" t="n"/>
    </row>
    <row r="487" hidden="1" customFormat="1" s="44">
      <c r="A487" s="86" t="n"/>
      <c r="B487" s="53" t="n"/>
      <c r="C487" s="52" t="n"/>
      <c r="D487" s="193" t="n"/>
      <c r="E487" s="194" t="n"/>
      <c r="F487" s="197" t="n"/>
      <c r="G487" s="61" t="n"/>
      <c r="H487" s="59" t="n"/>
      <c r="I487" s="59" t="n"/>
      <c r="J487" s="191" t="n"/>
      <c r="K487" s="61" t="n"/>
      <c r="L487" s="62" t="n"/>
    </row>
    <row r="488" hidden="1" customFormat="1" s="44">
      <c r="A488" s="86" t="n"/>
      <c r="B488" s="53" t="n"/>
      <c r="C488" s="52" t="n"/>
      <c r="D488" s="193" t="n"/>
      <c r="E488" s="194" t="n"/>
      <c r="F488" s="197" t="n"/>
      <c r="G488" s="61" t="n"/>
      <c r="H488" s="59" t="n"/>
      <c r="I488" s="59" t="n"/>
      <c r="J488" s="191">
        <f>G488-H488</f>
        <v/>
      </c>
      <c r="K488" s="61">
        <f>J488</f>
        <v/>
      </c>
      <c r="L488" s="62">
        <f>G488-H488-K488</f>
        <v/>
      </c>
    </row>
    <row r="489" hidden="1" customFormat="1" s="44">
      <c r="A489" s="75" t="inlineStr">
        <is>
          <t>Отдел маркетинга</t>
        </is>
      </c>
      <c r="B489" s="195" t="n"/>
      <c r="C489" s="49" t="n"/>
      <c r="D489" s="87" t="n"/>
      <c r="E489" s="49" t="n"/>
      <c r="F489" s="69" t="n"/>
      <c r="G489" s="70" t="n"/>
      <c r="H489" s="70" t="n"/>
      <c r="I489" s="70" t="n"/>
      <c r="J489" s="70" t="n"/>
      <c r="K489" s="70" t="n"/>
      <c r="L489" s="71" t="n"/>
    </row>
    <row r="490" hidden="1" customFormat="1" s="44">
      <c r="A490" s="86" t="n"/>
      <c r="B490" s="53" t="n"/>
      <c r="C490" s="52" t="n"/>
      <c r="D490" s="193" t="n"/>
      <c r="E490" s="194" t="n"/>
      <c r="F490" s="197" t="n"/>
      <c r="G490" s="61" t="n"/>
      <c r="H490" s="59" t="n"/>
      <c r="I490" s="59" t="n"/>
      <c r="J490" s="191" t="n"/>
      <c r="K490" s="191" t="n"/>
      <c r="L490" s="62" t="n"/>
    </row>
    <row r="491" hidden="1" customFormat="1" s="44">
      <c r="A491" s="86" t="n"/>
      <c r="B491" s="53" t="n"/>
      <c r="C491" s="52" t="n"/>
      <c r="D491" s="193" t="n"/>
      <c r="E491" s="194" t="n"/>
      <c r="F491" s="197" t="n"/>
      <c r="G491" s="61" t="n"/>
      <c r="H491" s="59" t="n"/>
      <c r="I491" s="59" t="n"/>
      <c r="J491" s="191" t="n"/>
      <c r="K491" s="191" t="n"/>
      <c r="L491" s="62" t="n"/>
    </row>
    <row r="492" hidden="1" customFormat="1" s="44">
      <c r="A492" s="86" t="n"/>
      <c r="B492" s="53" t="n"/>
      <c r="C492" s="52" t="n"/>
      <c r="D492" s="193" t="n"/>
      <c r="E492" s="194" t="n"/>
      <c r="F492" s="197" t="n"/>
      <c r="G492" s="61" t="n"/>
      <c r="H492" s="59" t="n"/>
      <c r="I492" s="59" t="n"/>
      <c r="J492" s="191">
        <f>G492-H492</f>
        <v/>
      </c>
      <c r="K492" s="191">
        <f>J492</f>
        <v/>
      </c>
      <c r="L492" s="62">
        <f>G492-H492-K492</f>
        <v/>
      </c>
    </row>
    <row r="493" hidden="1" customFormat="1" s="44">
      <c r="A493" s="86" t="n"/>
      <c r="B493" s="53" t="n"/>
      <c r="C493" s="52" t="n"/>
      <c r="D493" s="193" t="n"/>
      <c r="E493" s="194" t="n"/>
      <c r="F493" s="197" t="n"/>
      <c r="G493" s="61" t="n"/>
      <c r="H493" s="59" t="n"/>
      <c r="I493" s="59" t="n"/>
      <c r="J493" s="191">
        <f>G493-H493</f>
        <v/>
      </c>
      <c r="K493" s="191">
        <f>J493</f>
        <v/>
      </c>
      <c r="L493" s="62">
        <f>G493-H493-K493</f>
        <v/>
      </c>
    </row>
    <row r="494" hidden="1" customFormat="1" s="44">
      <c r="A494" s="86" t="n"/>
      <c r="B494" s="53" t="n"/>
      <c r="C494" s="52" t="n"/>
      <c r="D494" s="193" t="n"/>
      <c r="E494" s="194" t="n"/>
      <c r="F494" s="197" t="n"/>
      <c r="G494" s="61" t="n"/>
      <c r="H494" s="59" t="n"/>
      <c r="I494" s="59" t="n"/>
      <c r="J494" s="191">
        <f>G494-H494</f>
        <v/>
      </c>
      <c r="K494" s="191">
        <f>J494</f>
        <v/>
      </c>
      <c r="L494" s="62">
        <f>G494-H494-K494</f>
        <v/>
      </c>
    </row>
    <row r="495" hidden="1" customFormat="1" s="44">
      <c r="A495" s="86" t="n"/>
      <c r="B495" s="53" t="n"/>
      <c r="C495" s="52" t="n"/>
      <c r="D495" s="193" t="n"/>
      <c r="E495" s="194" t="n"/>
      <c r="F495" s="197" t="n"/>
      <c r="G495" s="61" t="n"/>
      <c r="H495" s="59" t="n"/>
      <c r="I495" s="59" t="n"/>
      <c r="J495" s="191">
        <f>G495-H495</f>
        <v/>
      </c>
      <c r="K495" s="61">
        <f>J495</f>
        <v/>
      </c>
      <c r="L495" s="62">
        <f>G495-H495-K495</f>
        <v/>
      </c>
    </row>
    <row r="496" hidden="1" customFormat="1" s="44">
      <c r="A496" s="86" t="n"/>
      <c r="B496" s="53" t="n"/>
      <c r="C496" s="52" t="n"/>
      <c r="D496" s="193" t="n"/>
      <c r="E496" s="194" t="n"/>
      <c r="F496" s="197" t="n"/>
      <c r="G496" s="61" t="n"/>
      <c r="H496" s="59" t="n"/>
      <c r="I496" s="59" t="n"/>
      <c r="J496" s="191">
        <f>G496-H496</f>
        <v/>
      </c>
      <c r="K496" s="61">
        <f>J496</f>
        <v/>
      </c>
      <c r="L496" s="62">
        <f>G496-H496-K496</f>
        <v/>
      </c>
    </row>
    <row r="497" hidden="1" customFormat="1" s="44">
      <c r="A497" s="86" t="n"/>
      <c r="B497" s="53" t="n"/>
      <c r="C497" s="52" t="n"/>
      <c r="D497" s="193" t="n"/>
      <c r="E497" s="194" t="n"/>
      <c r="F497" s="197" t="n"/>
      <c r="G497" s="61" t="n"/>
      <c r="H497" s="59" t="n"/>
      <c r="I497" s="59" t="n"/>
      <c r="J497" s="191">
        <f>G497-H497</f>
        <v/>
      </c>
      <c r="K497" s="61">
        <f>J497</f>
        <v/>
      </c>
      <c r="L497" s="62">
        <f>G497-H497-K497</f>
        <v/>
      </c>
    </row>
    <row r="498" hidden="1" ht="21" customFormat="1" customHeight="1" s="119" thickBot="1">
      <c r="A498" s="179" t="inlineStr">
        <is>
          <t>ИТОГО Отдел маркетинга</t>
        </is>
      </c>
      <c r="B498" s="199" t="n"/>
      <c r="C498" s="116" t="n"/>
      <c r="D498" s="116" t="n"/>
      <c r="E498" s="116" t="n"/>
      <c r="F498" s="117" t="n"/>
      <c r="G498" s="118">
        <f>SUM(G490:G497)</f>
        <v/>
      </c>
      <c r="H498" s="118">
        <f>SUM(H490:H497)</f>
        <v/>
      </c>
      <c r="I498" s="118" t="n"/>
      <c r="J498" s="118">
        <f>SUM(J490:J497)</f>
        <v/>
      </c>
      <c r="K498" s="118">
        <f>SUM(K490:K497)</f>
        <v/>
      </c>
      <c r="L498" s="118">
        <f>SUM(L490:L497)</f>
        <v/>
      </c>
    </row>
    <row r="499" hidden="1" ht="21" customFormat="1" customHeight="1" s="119" thickBot="1">
      <c r="A499" s="179" t="inlineStr">
        <is>
          <t>ИТОГО ПО КОММЕРЧЕСКОЙ ДЕЯТЕЛЬНОСТИ</t>
        </is>
      </c>
      <c r="B499" s="199" t="n"/>
      <c r="C499" s="116" t="n"/>
      <c r="D499" s="116" t="n"/>
      <c r="E499" s="116" t="n"/>
      <c r="F499" s="117" t="n"/>
      <c r="G499" s="118">
        <f>G470+G480+G498</f>
        <v/>
      </c>
      <c r="H499" s="118">
        <f>H470+H480+H498</f>
        <v/>
      </c>
      <c r="I499" s="118" t="n"/>
      <c r="J499" s="118">
        <f>J470+J480+J498</f>
        <v/>
      </c>
      <c r="K499" s="118">
        <f>K470+K480+K498</f>
        <v/>
      </c>
      <c r="L499" s="118">
        <f>L470+L480+L498</f>
        <v/>
      </c>
    </row>
    <row r="500" ht="21" customFormat="1" customHeight="1" s="44" thickBot="1">
      <c r="A500" s="47" t="inlineStr">
        <is>
          <t>Администрация</t>
        </is>
      </c>
      <c r="B500" s="188" t="n"/>
      <c r="C500" s="46" t="n"/>
      <c r="D500" s="46" t="n"/>
      <c r="E500" s="46" t="n"/>
      <c r="F500" s="47" t="n"/>
      <c r="G500" s="46" t="n"/>
      <c r="H500" s="46" t="n"/>
      <c r="I500" s="46" t="n"/>
      <c r="J500" s="46" t="n"/>
      <c r="K500" s="46" t="n"/>
      <c r="L500" s="48" t="n"/>
    </row>
    <row r="501" customFormat="1" s="44">
      <c r="A501" s="103" t="inlineStr">
        <is>
          <t>ПРОЧИЕ</t>
        </is>
      </c>
      <c r="B501" s="195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76" t="n"/>
      <c r="L501" s="77" t="n"/>
    </row>
    <row r="502" ht="81.59999999999999" customFormat="1" customHeight="1" s="44">
      <c r="A502" s="86" t="inlineStr">
        <is>
          <t>ООО "АТРАКС ТРЕЙД"</t>
        </is>
      </c>
      <c r="B502" s="53" t="inlineStr">
        <is>
          <t>Оплата по сч №668 от 01.04.2023г. за предост права на использование инф-програм обеспечения для автоматизации работы с трансп компаниями АТРАКС за апрель 2023г.</t>
        </is>
      </c>
      <c r="C502" s="52" t="inlineStr">
        <is>
          <t>Столярова Виктория Владимировна</t>
        </is>
      </c>
      <c r="D502" s="193" t="n"/>
      <c r="E502" s="52" t="inlineStr">
        <is>
          <t xml:space="preserve">Счет №668 от 01.04.2023г. </t>
        </is>
      </c>
      <c r="F502" s="197" t="n"/>
      <c r="G502" s="61">
        <f>30000</f>
        <v/>
      </c>
      <c r="H502" s="59" t="n"/>
      <c r="I502" s="59" t="n">
        <v>45017</v>
      </c>
      <c r="J502" s="191" t="n">
        <v>30000</v>
      </c>
      <c r="K502" s="61" t="n">
        <v>0</v>
      </c>
      <c r="L502" s="62">
        <f>G502-K502</f>
        <v/>
      </c>
    </row>
    <row r="503" ht="40.8" customFormat="1" customHeight="1" s="44">
      <c r="A503" s="86" t="inlineStr">
        <is>
          <t>ООО "ЛЕСТ-Н"</t>
        </is>
      </c>
      <c r="B503" s="53" t="inlineStr">
        <is>
          <t>Оплата по счету № 255 от 30.03.2023 за печать</t>
        </is>
      </c>
      <c r="C503" s="52" t="inlineStr">
        <is>
          <t>Пахомова Надежда Фаделевна</t>
        </is>
      </c>
      <c r="D503" s="193" t="n"/>
      <c r="E503" s="52" t="inlineStr">
        <is>
          <t>Счет № 255 от 30.03.2023</t>
        </is>
      </c>
      <c r="F503" s="197" t="n"/>
      <c r="G503" s="61" t="n">
        <v>7420</v>
      </c>
      <c r="H503" s="59" t="n"/>
      <c r="I503" s="59" t="n">
        <v>45016</v>
      </c>
      <c r="J503" s="191">
        <f>G503</f>
        <v/>
      </c>
      <c r="K503" s="61">
        <f>J503</f>
        <v/>
      </c>
      <c r="L503" s="62">
        <f>G503-K503</f>
        <v/>
      </c>
    </row>
    <row r="504" ht="21" customFormat="1" customHeight="1" s="119" thickBot="1">
      <c r="A504" s="179" t="inlineStr">
        <is>
          <t>ИТОГО ПРОЧИЕ</t>
        </is>
      </c>
      <c r="B504" s="199" t="n"/>
      <c r="C504" s="116" t="n"/>
      <c r="D504" s="116" t="n"/>
      <c r="E504" s="116" t="n"/>
      <c r="F504" s="117" t="n"/>
      <c r="G504" s="118">
        <f>SUM(G501:G503)</f>
        <v/>
      </c>
      <c r="H504" s="118">
        <f>SUM(H501:H503)</f>
        <v/>
      </c>
      <c r="I504" s="118" t="n"/>
      <c r="J504" s="118">
        <f>SUM(J501:J503)</f>
        <v/>
      </c>
      <c r="K504" s="118">
        <f>K502</f>
        <v/>
      </c>
      <c r="L504" s="118">
        <f>SUM(L502:L503)</f>
        <v/>
      </c>
    </row>
    <row r="505" ht="21" customFormat="1" customHeight="1" s="119" thickBot="1">
      <c r="A505" s="179" t="inlineStr">
        <is>
          <t>ИТОГО Администрация</t>
        </is>
      </c>
      <c r="B505" s="199" t="n"/>
      <c r="C505" s="116" t="n"/>
      <c r="D505" s="116" t="n"/>
      <c r="E505" s="116" t="n"/>
      <c r="F505" s="117" t="n"/>
      <c r="G505" s="118">
        <f>SUM(G502:G503)</f>
        <v/>
      </c>
      <c r="H505" s="118">
        <f>SUM(H502:H503)</f>
        <v/>
      </c>
      <c r="I505" s="118" t="n"/>
      <c r="J505" s="118">
        <f>SUM(J502:J503)</f>
        <v/>
      </c>
      <c r="K505" s="118">
        <f>SUM(K502:K503)</f>
        <v/>
      </c>
      <c r="L505" s="118">
        <f>SUM(L502:L503)</f>
        <v/>
      </c>
    </row>
    <row r="506" ht="21" customHeight="1" thickBot="1">
      <c r="A506" s="204" t="inlineStr">
        <is>
          <t>ВСЕГО ПО РЕЕСТРУ, RUB</t>
        </is>
      </c>
      <c r="B506" s="188" t="n"/>
      <c r="C506" s="120" t="n"/>
      <c r="D506" s="120" t="n"/>
      <c r="E506" s="120" t="n"/>
      <c r="F506" s="121" t="n"/>
      <c r="G506" s="205">
        <f>G32+G236+G439+G499+G505</f>
        <v/>
      </c>
      <c r="H506" s="205">
        <f>H32+H236+H439+H499+H505</f>
        <v/>
      </c>
      <c r="I506" s="205" t="n"/>
      <c r="J506" s="205">
        <f>G506-H506</f>
        <v/>
      </c>
      <c r="K506" s="205">
        <f>K32+K236+K350+K439+K499+K505</f>
        <v/>
      </c>
      <c r="L506" s="205">
        <f>J506-K506</f>
        <v/>
      </c>
    </row>
    <row r="507" customFormat="1" s="119">
      <c r="A507" s="206" t="inlineStr">
        <is>
          <t>ВСЕГО ПО РЕЕСТРУ, USD</t>
        </is>
      </c>
      <c r="B507" s="190" t="n"/>
      <c r="C507" s="123" t="n"/>
      <c r="D507" s="123" t="n"/>
      <c r="E507" s="123" t="n"/>
      <c r="F507" s="207" t="n"/>
      <c r="G507" s="208" t="n">
        <v>0</v>
      </c>
      <c r="H507" s="208" t="n"/>
      <c r="I507" s="208" t="n">
        <v>0</v>
      </c>
      <c r="J507" s="208" t="n">
        <v>0</v>
      </c>
      <c r="K507" s="208" t="n">
        <v>0</v>
      </c>
      <c r="L507" s="208" t="n"/>
    </row>
    <row r="508" customFormat="1" s="119">
      <c r="A508" s="209" t="inlineStr">
        <is>
          <t>ВСЕГО ПО РЕЕСТРУ, EUR</t>
        </is>
      </c>
      <c r="B508" s="195" t="n"/>
      <c r="C508" s="123" t="n"/>
      <c r="D508" s="123" t="n"/>
      <c r="E508" s="123" t="n"/>
      <c r="F508" s="210" t="n"/>
      <c r="G508" s="211" t="n">
        <v>0</v>
      </c>
      <c r="H508" s="211" t="n"/>
      <c r="I508" s="211" t="n">
        <v>0</v>
      </c>
      <c r="J508" s="211" t="n">
        <v>0</v>
      </c>
      <c r="K508" s="211" t="n">
        <v>0</v>
      </c>
      <c r="L508" s="211" t="n"/>
    </row>
    <row r="509" customFormat="1" s="119">
      <c r="A509" s="128" t="n"/>
      <c r="B509" s="128" t="n"/>
      <c r="C509" s="9" t="n"/>
      <c r="D509" s="9" t="n"/>
      <c r="E509" s="212" t="n"/>
      <c r="F509" s="130" t="n"/>
      <c r="G509" s="131" t="inlineStr">
        <is>
          <t>р/счет RUB</t>
        </is>
      </c>
      <c r="H509" s="132" t="n"/>
      <c r="I509" s="131" t="n"/>
      <c r="J509" s="133" t="n"/>
      <c r="K509" s="134" t="n"/>
      <c r="L509" s="134" t="n"/>
    </row>
    <row r="510">
      <c r="C510" s="212" t="n"/>
      <c r="D510" s="212" t="n"/>
      <c r="E510" s="212" t="n"/>
      <c r="F510" s="130" t="inlineStr">
        <is>
          <t>Расход</t>
        </is>
      </c>
      <c r="H510" s="213" t="inlineStr">
        <is>
          <t>Расход</t>
        </is>
      </c>
      <c r="I510" s="134" t="inlineStr">
        <is>
          <t>р/с RUB</t>
        </is>
      </c>
      <c r="J510" s="95">
        <f>K506</f>
        <v/>
      </c>
    </row>
    <row r="511" customFormat="1" s="119">
      <c r="A511" s="6" t="n"/>
      <c r="B511" s="6" t="n"/>
      <c r="C511" s="6" t="n"/>
      <c r="D511" s="6" t="n"/>
      <c r="E511" s="6" t="n"/>
      <c r="F511" s="130" t="n"/>
      <c r="G511" s="134" t="n"/>
      <c r="H511" s="213" t="inlineStr">
        <is>
          <t>Расход</t>
        </is>
      </c>
      <c r="I511" s="134" t="inlineStr">
        <is>
          <t>р/с USD</t>
        </is>
      </c>
      <c r="J511" s="214">
        <f>K507</f>
        <v/>
      </c>
      <c r="K511" s="134" t="n"/>
      <c r="L511" s="134" t="n"/>
    </row>
    <row r="512" customFormat="1" s="119">
      <c r="A512" s="6" t="n"/>
      <c r="B512" s="6" t="n"/>
      <c r="C512" s="6" t="n"/>
      <c r="D512" s="6" t="n"/>
      <c r="E512" s="6" t="n"/>
      <c r="F512" s="130" t="n"/>
      <c r="G512" s="134" t="n"/>
      <c r="H512" s="213" t="inlineStr">
        <is>
          <t>Расход</t>
        </is>
      </c>
      <c r="I512" s="134" t="inlineStr">
        <is>
          <t>р/с EUR</t>
        </is>
      </c>
      <c r="J512" s="215">
        <f>K508</f>
        <v/>
      </c>
      <c r="K512" s="134" t="n"/>
      <c r="L512" s="134" t="n"/>
    </row>
    <row r="513" customFormat="1" s="85">
      <c r="A513" s="6" t="n"/>
      <c r="B513" s="6" t="n"/>
      <c r="C513" s="6" t="n"/>
      <c r="D513" s="6" t="n"/>
      <c r="E513" s="6" t="n"/>
      <c r="F513" s="130" t="n"/>
      <c r="G513" s="134" t="n"/>
      <c r="H513" s="138" t="n"/>
      <c r="I513" s="134" t="n"/>
      <c r="J513" s="216" t="n"/>
      <c r="K513" s="134" t="n"/>
      <c r="L513" s="134" t="n"/>
    </row>
    <row r="514" customFormat="1" s="85">
      <c r="A514" s="6" t="n"/>
      <c r="B514" s="6" t="n"/>
      <c r="C514" s="6" t="n"/>
      <c r="D514" s="6" t="n"/>
      <c r="E514" s="6" t="n"/>
      <c r="F514" s="130" t="inlineStr">
        <is>
          <t>Остаток</t>
        </is>
      </c>
      <c r="G514" s="134" t="n"/>
      <c r="H514" s="138" t="inlineStr">
        <is>
          <t>Остаток</t>
        </is>
      </c>
      <c r="I514" s="134" t="inlineStr">
        <is>
          <t>р/с RUB</t>
        </is>
      </c>
      <c r="J514" s="95">
        <f>B9+G4-J510</f>
        <v/>
      </c>
      <c r="K514" s="119" t="n"/>
      <c r="L514" s="119" t="n"/>
    </row>
    <row r="515" customFormat="1" s="85">
      <c r="A515" s="6" t="n"/>
      <c r="B515" s="6" t="n"/>
      <c r="C515" s="6" t="n"/>
      <c r="D515" s="6" t="n"/>
      <c r="E515" s="6" t="n"/>
      <c r="F515" s="130" t="n"/>
      <c r="G515" s="134" t="n"/>
      <c r="H515" s="138" t="inlineStr">
        <is>
          <t>Остаток</t>
        </is>
      </c>
      <c r="I515" s="134" t="inlineStr">
        <is>
          <t>р/с USD</t>
        </is>
      </c>
      <c r="J515" s="214" t="n"/>
      <c r="K515" s="140" t="n"/>
      <c r="L515" s="140" t="n"/>
    </row>
    <row r="516">
      <c r="A516" s="6" t="n"/>
      <c r="B516" s="6" t="n"/>
      <c r="C516" s="6" t="n"/>
      <c r="D516" s="6" t="n"/>
      <c r="E516" s="6" t="n"/>
      <c r="H516" s="138" t="inlineStr">
        <is>
          <t>Остаток</t>
        </is>
      </c>
      <c r="I516" s="134" t="inlineStr">
        <is>
          <t>р/с EUR</t>
        </is>
      </c>
      <c r="J516" s="215" t="n"/>
      <c r="K516" s="141" t="n"/>
      <c r="L516" s="141" t="n"/>
    </row>
    <row r="517">
      <c r="A517" s="6" t="n"/>
      <c r="B517" s="6" t="n"/>
      <c r="C517" s="6" t="n"/>
      <c r="D517" s="6" t="n"/>
      <c r="E517" s="6" t="n"/>
      <c r="F517" s="142" t="n"/>
      <c r="G517" s="6" t="n"/>
      <c r="H517" s="6" t="n"/>
      <c r="I517" s="6" t="n"/>
      <c r="J517" s="6" t="n"/>
      <c r="K517" s="85" t="n"/>
      <c r="L517" s="85" t="n"/>
    </row>
    <row r="518">
      <c r="A518" s="6" t="n"/>
      <c r="B518" s="6" t="n"/>
      <c r="C518" s="6" t="n"/>
      <c r="D518" s="6" t="n"/>
      <c r="E518" s="6" t="n"/>
      <c r="F518" s="142" t="n"/>
      <c r="G518" s="6" t="n"/>
      <c r="H518" s="6" t="n"/>
      <c r="I518" s="6" t="n"/>
      <c r="J518" s="6" t="n"/>
      <c r="K518" s="85" t="n"/>
      <c r="L518" s="85" t="n"/>
    </row>
    <row r="519">
      <c r="A519" s="6" t="n"/>
      <c r="B519" s="6" t="n"/>
      <c r="C519" s="6" t="n"/>
      <c r="D519" s="6" t="n"/>
      <c r="E519" s="6" t="n"/>
      <c r="F519" s="143" t="n"/>
      <c r="G519" s="6" t="n"/>
      <c r="H519" s="6" t="n"/>
      <c r="I519" s="6" t="n"/>
      <c r="J519" s="6" t="n"/>
      <c r="K519" s="85" t="n"/>
      <c r="L519" s="85" t="n"/>
    </row>
    <row r="520">
      <c r="A520" s="6" t="n"/>
      <c r="B520" s="6" t="n"/>
      <c r="C520" s="6" t="n"/>
      <c r="D520" s="6" t="n"/>
      <c r="E520" s="6" t="n"/>
      <c r="F520" s="143" t="n"/>
      <c r="G520" s="6" t="n"/>
      <c r="H520" s="6" t="n"/>
      <c r="I520" s="6" t="n"/>
      <c r="J520" s="6" t="n"/>
      <c r="K520" s="85" t="n"/>
      <c r="L520" s="85" t="n"/>
    </row>
    <row r="521">
      <c r="A521" s="6" t="n"/>
      <c r="B521" s="6" t="n"/>
      <c r="C521" s="6" t="n"/>
      <c r="D521" s="6" t="n"/>
      <c r="E521" s="6" t="n"/>
      <c r="F521" s="142" t="n"/>
      <c r="G521" s="6" t="n"/>
      <c r="H521" s="6" t="n"/>
      <c r="I521" s="6" t="n"/>
      <c r="J521" s="6" t="n"/>
      <c r="K521" s="85" t="n"/>
      <c r="L521" s="85" t="n"/>
    </row>
    <row r="522">
      <c r="A522" s="9" t="n"/>
      <c r="B522" s="6" t="n"/>
      <c r="C522" s="6" t="n"/>
      <c r="D522" s="6" t="n"/>
      <c r="E522" s="6" t="n"/>
      <c r="F522" s="142" t="n"/>
      <c r="G522" s="6" t="n"/>
      <c r="H522" s="6" t="n"/>
      <c r="I522" s="6" t="n"/>
      <c r="J522" s="6" t="n"/>
      <c r="K522" s="6" t="n"/>
      <c r="L522" s="6" t="n"/>
    </row>
    <row r="523">
      <c r="A523" s="9" t="n"/>
      <c r="B523" s="6" t="n"/>
      <c r="C523" s="6" t="n"/>
      <c r="D523" s="6" t="n"/>
      <c r="E523" s="6" t="n"/>
      <c r="F523" s="142" t="n"/>
      <c r="G523" s="6" t="n"/>
      <c r="H523" s="6" t="n"/>
      <c r="I523" s="6" t="n"/>
      <c r="J523" s="6" t="n"/>
      <c r="K523" s="85" t="n"/>
      <c r="L523" s="85" t="n"/>
    </row>
    <row r="524">
      <c r="A524" s="9" t="n"/>
      <c r="B524" s="6" t="n"/>
      <c r="C524" s="6" t="n"/>
      <c r="D524" s="6" t="n"/>
      <c r="E524" s="6" t="n"/>
      <c r="F524" s="142" t="n"/>
      <c r="G524" s="6" t="n"/>
      <c r="H524" s="6" t="n"/>
      <c r="I524" s="6" t="n"/>
      <c r="J524" s="6" t="n"/>
      <c r="K524" s="85" t="n"/>
      <c r="L524" s="85" t="n"/>
    </row>
    <row r="525">
      <c r="A525" s="9" t="n"/>
      <c r="B525" s="6" t="n"/>
      <c r="C525" s="6" t="n"/>
      <c r="D525" s="6" t="n"/>
      <c r="E525" s="6" t="n"/>
      <c r="F525" s="142" t="n"/>
      <c r="G525" s="6" t="n"/>
      <c r="H525" s="6" t="n"/>
      <c r="I525" s="6" t="n"/>
      <c r="J525" s="6" t="n"/>
      <c r="K525" s="85" t="n"/>
      <c r="L525" s="85" t="n"/>
    </row>
    <row r="526">
      <c r="A526" s="6" t="n"/>
      <c r="B526" s="6" t="n"/>
      <c r="C526" s="6" t="n"/>
      <c r="D526" s="6" t="n"/>
      <c r="E526" s="6" t="n"/>
      <c r="F526" s="142" t="n"/>
      <c r="G526" s="6" t="n"/>
      <c r="H526" s="6" t="n"/>
      <c r="I526" s="6" t="n"/>
      <c r="J526" s="6" t="n"/>
      <c r="K526" s="85" t="n"/>
      <c r="L526" s="85" t="n"/>
    </row>
    <row r="527">
      <c r="A527" s="6" t="n"/>
      <c r="B527" s="6" t="n"/>
      <c r="C527" s="6" t="n"/>
      <c r="D527" s="6" t="n"/>
      <c r="E527" s="6" t="n"/>
      <c r="F527" s="142" t="n"/>
      <c r="G527" s="6" t="n"/>
      <c r="H527" s="6" t="n"/>
      <c r="I527" s="6" t="n"/>
      <c r="J527" s="6" t="n"/>
      <c r="K527" s="85" t="n"/>
      <c r="L527" s="85" t="n"/>
    </row>
    <row r="528">
      <c r="A528" s="6" t="n"/>
      <c r="B528" s="6" t="n"/>
      <c r="C528" s="6" t="n"/>
      <c r="D528" s="6" t="n"/>
      <c r="E528" s="6" t="n"/>
      <c r="F528" s="142" t="n"/>
      <c r="G528" s="6" t="n"/>
      <c r="H528" s="6" t="n"/>
      <c r="I528" s="6" t="n"/>
      <c r="J528" s="6" t="n"/>
      <c r="K528" s="85" t="n"/>
      <c r="L528" s="85" t="n"/>
    </row>
    <row r="529">
      <c r="A529" s="6" t="n"/>
      <c r="B529" s="6" t="n"/>
      <c r="C529" s="6" t="n"/>
      <c r="D529" s="6" t="n"/>
      <c r="E529" s="6" t="n"/>
      <c r="F529" s="142" t="n"/>
      <c r="G529" s="6" t="n"/>
      <c r="H529" s="6" t="n"/>
      <c r="I529" s="6" t="n"/>
      <c r="J529" s="6" t="n"/>
      <c r="K529" s="85" t="n"/>
      <c r="L529" s="85" t="n"/>
    </row>
    <row r="530">
      <c r="A530" s="6" t="n"/>
      <c r="B530" s="6" t="n"/>
      <c r="C530" s="6" t="n"/>
      <c r="D530" s="6" t="n"/>
      <c r="E530" s="6" t="n"/>
      <c r="F530" s="142" t="n"/>
      <c r="G530" s="6" t="n"/>
      <c r="H530" s="6" t="n"/>
      <c r="I530" s="6" t="n"/>
      <c r="J530" s="6" t="n"/>
      <c r="K530" s="85" t="n"/>
      <c r="L530" s="85" t="n"/>
    </row>
    <row r="531">
      <c r="A531" s="6" t="n"/>
      <c r="B531" s="6" t="n"/>
      <c r="C531" s="6" t="n"/>
      <c r="D531" s="6" t="n"/>
      <c r="E531" s="6" t="n"/>
      <c r="F531" s="142" t="n"/>
      <c r="G531" s="6" t="n"/>
      <c r="H531" s="6" t="n"/>
      <c r="I531" s="6" t="n"/>
      <c r="J531" s="6" t="n"/>
      <c r="K531" s="85" t="n"/>
      <c r="L531" s="85" t="n"/>
    </row>
    <row r="532">
      <c r="A532" s="6" t="n"/>
      <c r="B532" s="6" t="n"/>
      <c r="C532" s="6" t="n"/>
      <c r="D532" s="6" t="n"/>
      <c r="E532" s="6" t="n"/>
      <c r="F532" s="142" t="n"/>
      <c r="G532" s="6" t="n"/>
      <c r="H532" s="6" t="n"/>
      <c r="I532" s="6" t="n"/>
      <c r="J532" s="6" t="n"/>
      <c r="K532" s="85" t="n"/>
      <c r="L532" s="85" t="n"/>
    </row>
    <row r="533">
      <c r="A533" s="6" t="n"/>
      <c r="B533" s="6" t="n"/>
      <c r="C533" s="6" t="n"/>
      <c r="D533" s="6" t="n"/>
      <c r="E533" s="6" t="n"/>
      <c r="F533" s="142" t="n"/>
      <c r="G533" s="6" t="n"/>
      <c r="H533" s="6" t="n"/>
      <c r="I533" s="6" t="n"/>
      <c r="J533" s="6" t="n"/>
      <c r="K533" s="85" t="n"/>
      <c r="L533" s="85" t="n"/>
    </row>
    <row r="534">
      <c r="A534" s="6" t="n"/>
      <c r="B534" s="6" t="n"/>
      <c r="C534" s="6" t="n"/>
      <c r="D534" s="6" t="n"/>
      <c r="E534" s="6" t="n"/>
      <c r="F534" s="142" t="n"/>
      <c r="G534" s="6" t="n"/>
      <c r="H534" s="6" t="n"/>
      <c r="I534" s="6" t="n"/>
      <c r="J534" s="6" t="n"/>
      <c r="K534" s="85" t="n"/>
      <c r="L534" s="85" t="n"/>
    </row>
    <row r="535">
      <c r="A535" s="6" t="n"/>
      <c r="B535" s="6" t="n"/>
      <c r="C535" s="6" t="n"/>
      <c r="D535" s="6" t="n"/>
      <c r="E535" s="6" t="n"/>
      <c r="F535" s="142" t="n"/>
      <c r="G535" s="6" t="n"/>
      <c r="H535" s="6" t="n"/>
      <c r="I535" s="6" t="n"/>
      <c r="J535" s="6" t="n"/>
      <c r="K535" s="85" t="n"/>
      <c r="L535" s="85" t="n"/>
    </row>
    <row r="536">
      <c r="A536" s="6" t="n"/>
      <c r="B536" s="6" t="n"/>
      <c r="C536" s="6" t="n"/>
      <c r="D536" s="6" t="n"/>
      <c r="E536" s="6" t="n"/>
      <c r="F536" s="142" t="n"/>
      <c r="G536" s="6" t="n"/>
      <c r="H536" s="6" t="n"/>
      <c r="I536" s="6" t="n"/>
      <c r="J536" s="6" t="n"/>
      <c r="K536" s="85" t="n"/>
      <c r="L536" s="85" t="n"/>
    </row>
    <row r="537">
      <c r="A537" s="6" t="n"/>
      <c r="B537" s="6" t="n"/>
      <c r="C537" s="6" t="n"/>
      <c r="D537" s="6" t="n"/>
      <c r="E537" s="6" t="n"/>
      <c r="F537" s="142" t="n"/>
      <c r="G537" s="6" t="n"/>
      <c r="H537" s="6" t="n"/>
      <c r="I537" s="6" t="n"/>
      <c r="J537" s="6" t="n"/>
      <c r="K537" s="85" t="n"/>
      <c r="L537" s="85" t="n"/>
    </row>
    <row r="538">
      <c r="A538" s="6" t="n"/>
      <c r="B538" s="6" t="n"/>
      <c r="C538" s="6" t="n"/>
      <c r="D538" s="144" t="n"/>
      <c r="E538" s="6" t="n"/>
      <c r="F538" s="142" t="n"/>
      <c r="G538" s="6" t="n"/>
      <c r="H538" s="6" t="n"/>
      <c r="I538" s="6" t="n"/>
      <c r="J538" s="6" t="n"/>
      <c r="K538" s="85" t="n"/>
      <c r="L538" s="85" t="n"/>
    </row>
    <row r="539">
      <c r="A539" s="6" t="n"/>
      <c r="B539" s="6" t="n"/>
      <c r="C539" s="6" t="n"/>
      <c r="D539" s="144" t="n"/>
      <c r="E539" s="6" t="n"/>
      <c r="F539" s="142" t="n"/>
      <c r="G539" s="6" t="n"/>
      <c r="H539" s="6" t="n"/>
      <c r="I539" s="6" t="n"/>
      <c r="J539" s="6" t="n"/>
      <c r="K539" s="85" t="n"/>
      <c r="L539" s="85" t="n"/>
    </row>
    <row r="540">
      <c r="A540" s="6" t="n"/>
      <c r="B540" s="6" t="n"/>
      <c r="C540" s="6" t="n"/>
      <c r="D540" s="6" t="n"/>
      <c r="E540" s="6" t="n"/>
      <c r="I540" s="6" t="n"/>
      <c r="J540" s="6" t="n"/>
      <c r="K540" s="85" t="n"/>
      <c r="L540" s="85" t="n"/>
    </row>
    <row r="541">
      <c r="A541" s="6" t="n"/>
      <c r="B541" s="6" t="n"/>
      <c r="C541" s="6" t="n"/>
      <c r="D541" s="6" t="n"/>
      <c r="E541" s="6" t="n"/>
      <c r="I541" s="6" t="n"/>
      <c r="J541" s="6" t="n"/>
      <c r="K541" s="85" t="n"/>
      <c r="L541" s="85" t="n"/>
    </row>
    <row r="542">
      <c r="A542" s="6" t="n"/>
      <c r="B542" s="6" t="n"/>
      <c r="C542" s="6" t="n"/>
      <c r="D542" s="6" t="n"/>
      <c r="I542" s="6" t="n"/>
      <c r="J542" s="6" t="n"/>
      <c r="K542" s="85" t="n"/>
      <c r="L542" s="85" t="n"/>
    </row>
    <row r="543">
      <c r="A543" s="6" t="n"/>
      <c r="B543" s="6" t="n"/>
      <c r="C543" s="6" t="n"/>
      <c r="D543" s="6" t="n"/>
      <c r="I543" s="6" t="n"/>
      <c r="J543" s="6" t="n"/>
      <c r="K543" s="85" t="n"/>
      <c r="L543" s="85" t="n"/>
    </row>
    <row r="544">
      <c r="A544" s="6" t="n"/>
      <c r="B544" s="6" t="n"/>
      <c r="C544" s="6" t="n"/>
      <c r="D544" s="6" t="n"/>
      <c r="I544" s="6" t="n"/>
      <c r="K544" s="146" t="n"/>
      <c r="L544" s="146" t="n"/>
    </row>
    <row r="545">
      <c r="A545" s="6" t="n"/>
      <c r="B545" s="6" t="n"/>
      <c r="C545" s="6" t="n"/>
      <c r="D545" s="6" t="n"/>
      <c r="K545" s="146" t="n"/>
      <c r="L545" s="146" t="n"/>
    </row>
    <row r="546">
      <c r="A546" s="6" t="n"/>
      <c r="B546" s="6" t="n"/>
      <c r="C546" s="6" t="n"/>
      <c r="D546" s="6" t="n"/>
      <c r="K546" s="146" t="n"/>
      <c r="L546" s="146" t="n"/>
    </row>
    <row r="547">
      <c r="A547" s="6" t="n"/>
      <c r="B547" s="6" t="n"/>
      <c r="C547" s="6" t="n"/>
      <c r="D547" s="6" t="n"/>
      <c r="K547" s="146" t="n"/>
      <c r="L547" s="146" t="n"/>
    </row>
    <row r="548">
      <c r="A548" s="6" t="n"/>
      <c r="B548" s="6" t="n"/>
      <c r="C548" s="6" t="n"/>
      <c r="D548" s="6" t="n"/>
      <c r="K548" s="146" t="n"/>
      <c r="L548" s="146" t="n"/>
    </row>
    <row r="549">
      <c r="A549" s="6" t="n"/>
      <c r="B549" s="6" t="n"/>
      <c r="C549" s="6" t="n"/>
      <c r="D549" s="6" t="n"/>
      <c r="K549" s="146" t="n"/>
      <c r="L549" s="146" t="n"/>
    </row>
    <row r="550">
      <c r="A550" s="6" t="n"/>
      <c r="B550" s="6" t="n"/>
      <c r="C550" s="6" t="n"/>
      <c r="K550" s="146" t="n"/>
      <c r="L550" s="146" t="n"/>
    </row>
    <row r="551">
      <c r="K551" s="146" t="n"/>
      <c r="L551" s="146" t="n"/>
    </row>
    <row r="552">
      <c r="K552" s="146" t="n"/>
      <c r="L552" s="146" t="n"/>
    </row>
    <row r="553">
      <c r="K553" s="146" t="n"/>
      <c r="L553" s="146" t="n"/>
    </row>
  </sheetData>
  <mergeCells count="74">
    <mergeCell ref="A319:B319"/>
    <mergeCell ref="A441:B441"/>
    <mergeCell ref="A304:B304"/>
    <mergeCell ref="A368:B368"/>
    <mergeCell ref="A431:B431"/>
    <mergeCell ref="A350:B350"/>
    <mergeCell ref="A300:B300"/>
    <mergeCell ref="A36:B36"/>
    <mergeCell ref="A505:B505"/>
    <mergeCell ref="A334:B334"/>
    <mergeCell ref="A296:B296"/>
    <mergeCell ref="A1:B1"/>
    <mergeCell ref="A430:B430"/>
    <mergeCell ref="A237:B237"/>
    <mergeCell ref="A408:B408"/>
    <mergeCell ref="A422:B422"/>
    <mergeCell ref="A360:B360"/>
    <mergeCell ref="A367:B367"/>
    <mergeCell ref="A498:B498"/>
    <mergeCell ref="A252:B252"/>
    <mergeCell ref="A507:B507"/>
    <mergeCell ref="A501:B501"/>
    <mergeCell ref="A423:B423"/>
    <mergeCell ref="A41:B41"/>
    <mergeCell ref="A388:B388"/>
    <mergeCell ref="A330:B330"/>
    <mergeCell ref="A37:B37"/>
    <mergeCell ref="A413:B413"/>
    <mergeCell ref="A366:B366"/>
    <mergeCell ref="A438:B438"/>
    <mergeCell ref="A351:B351"/>
    <mergeCell ref="A376:B376"/>
    <mergeCell ref="A301:B301"/>
    <mergeCell ref="A236:B236"/>
    <mergeCell ref="A390:B390"/>
    <mergeCell ref="A425:B425"/>
    <mergeCell ref="A239:B239"/>
    <mergeCell ref="A381:B381"/>
    <mergeCell ref="A12:B12"/>
    <mergeCell ref="A302:B302"/>
    <mergeCell ref="A297:B297"/>
    <mergeCell ref="A499:B499"/>
    <mergeCell ref="A33:B33"/>
    <mergeCell ref="A42:B42"/>
    <mergeCell ref="A322:B322"/>
    <mergeCell ref="A32:B32"/>
    <mergeCell ref="A14:B14"/>
    <mergeCell ref="A489:B489"/>
    <mergeCell ref="A508:B508"/>
    <mergeCell ref="A439:B439"/>
    <mergeCell ref="A414:B414"/>
    <mergeCell ref="A377:B377"/>
    <mergeCell ref="A290:B290"/>
    <mergeCell ref="A470:B470"/>
    <mergeCell ref="A424:B424"/>
    <mergeCell ref="A253:B253"/>
    <mergeCell ref="A389:B389"/>
    <mergeCell ref="A504:B504"/>
    <mergeCell ref="A318:B318"/>
    <mergeCell ref="A336:B336"/>
    <mergeCell ref="A407:B407"/>
    <mergeCell ref="A323:B323"/>
    <mergeCell ref="A288:B288"/>
    <mergeCell ref="A13:B13"/>
    <mergeCell ref="A391:B391"/>
    <mergeCell ref="A295:B295"/>
    <mergeCell ref="A500:B500"/>
    <mergeCell ref="A506:B506"/>
    <mergeCell ref="A39:B39"/>
    <mergeCell ref="A352:B352"/>
    <mergeCell ref="A471:B471"/>
    <mergeCell ref="A329:B329"/>
    <mergeCell ref="A480:B480"/>
    <mergeCell ref="A382:B382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BU553"/>
  <sheetViews>
    <sheetView showGridLines="0" showRuler="0" showWhiteSpace="0" zoomScale="50" zoomScaleNormal="50" zoomScaleSheetLayoutView="58" zoomScalePageLayoutView="42" workbookViewId="0">
      <pane xSplit="2" ySplit="11" topLeftCell="C443" activePane="bottomRight" state="frozen"/>
      <selection pane="topRight" activeCell="C1" sqref="C1"/>
      <selection pane="bottomLeft" activeCell="A12" sqref="A12"/>
      <selection pane="bottomRight" activeCell="A41" sqref="A41:XFD207"/>
    </sheetView>
  </sheetViews>
  <sheetFormatPr baseColWidth="8" defaultColWidth="21.109375" defaultRowHeight="20.4"/>
  <cols>
    <col width="69.5546875" customWidth="1" style="128" min="1" max="1"/>
    <col width="83.33203125" customWidth="1" style="128" min="2" max="2"/>
    <col width="55.88671875" customWidth="1" style="9" min="3" max="3"/>
    <col hidden="1" width="25.88671875" customWidth="1" style="9" min="4" max="4"/>
    <col width="31.441406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6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45015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0.8" customHeight="1">
      <c r="A4" s="21" t="inlineStr">
        <is>
          <t>4510 в АО "СМП БАНК", АРИЭЛЬ МЕТАЛЛ АО</t>
        </is>
      </c>
      <c r="B4" s="22" t="n">
        <v>429453634.4</v>
      </c>
      <c r="C4" s="9" t="inlineStr">
        <is>
          <t>не доступен</t>
        </is>
      </c>
      <c r="D4" s="24" t="n"/>
      <c r="E4" s="25" t="n"/>
      <c r="F4" s="6" t="n"/>
      <c r="G4" s="26" t="n">
        <v>70000000</v>
      </c>
      <c r="H4" s="27" t="n"/>
      <c r="I4" s="19" t="n"/>
      <c r="J4" s="28" t="n"/>
      <c r="K4" s="28" t="n"/>
      <c r="L4" s="28" t="n"/>
    </row>
    <row r="5" ht="21" customHeight="1">
      <c r="A5" s="21" t="inlineStr">
        <is>
          <t>5393 в ПАО СБЕРБАНК, Ариэль Металл</t>
        </is>
      </c>
      <c r="B5" s="22" t="n">
        <v>40630133.16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1" customHeight="1">
      <c r="A6" s="21" t="inlineStr">
        <is>
          <t>АМ 54007 СБЕРБАНК ТАГАНРОГ Ариэль</t>
        </is>
      </c>
      <c r="B6" s="22" t="n">
        <v>8526294.550000001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0.8" customHeight="1">
      <c r="A7" s="21" t="inlineStr">
        <is>
          <t>1527 в ПАО СБЕРБАНК Самара, Ариэль Металл</t>
        </is>
      </c>
      <c r="B7" s="22" t="n">
        <v>1530718.92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40.8" customHeight="1">
      <c r="A8" s="21" t="inlineStr">
        <is>
          <t>АМ Филиал Санкт-Петербургский Сбербанк</t>
        </is>
      </c>
      <c r="B8" s="22" t="n">
        <v>13621379.15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1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128.2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21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1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customFormat="1" s="44">
      <c r="A15" s="52" t="inlineStr">
        <is>
          <t>Расчет с сотрудниками</t>
        </is>
      </c>
      <c r="B15" s="53" t="inlineStr">
        <is>
          <t>Выплата по ведомости</t>
        </is>
      </c>
      <c r="C15" s="54" t="inlineStr">
        <is>
          <t>Березовская Светлана Анатольевна</t>
        </is>
      </c>
      <c r="D15" s="55" t="n"/>
      <c r="E15" s="55" t="n"/>
      <c r="F15" s="56" t="n"/>
      <c r="G15" s="57" t="n"/>
      <c r="H15" s="58" t="n"/>
      <c r="I15" s="59" t="n"/>
      <c r="J15" s="191" t="n"/>
      <c r="K15" s="61" t="n"/>
      <c r="L15" s="62" t="n"/>
    </row>
    <row r="16" customFormat="1" s="44">
      <c r="A16" s="52" t="inlineStr">
        <is>
          <t>Расчет с сотрудниками</t>
        </is>
      </c>
      <c r="B16" s="53" t="inlineStr">
        <is>
          <t>Выплата по ведомости</t>
        </is>
      </c>
      <c r="C16" s="54" t="inlineStr">
        <is>
          <t>Березовская Светлана Анатольевна</t>
        </is>
      </c>
      <c r="D16" s="55" t="n"/>
      <c r="E16" s="55" t="n"/>
      <c r="F16" s="56" t="n"/>
      <c r="G16" s="57" t="n">
        <v>42965.74</v>
      </c>
      <c r="H16" s="58" t="n"/>
      <c r="I16" s="59" t="n">
        <v>45015</v>
      </c>
      <c r="J16" s="191">
        <f>G16</f>
        <v/>
      </c>
      <c r="K16" s="191">
        <f>J16</f>
        <v/>
      </c>
      <c r="L16" s="62">
        <f>G16-H16-K16</f>
        <v/>
      </c>
    </row>
    <row r="17" customFormat="1" s="44">
      <c r="A17" s="52" t="inlineStr">
        <is>
          <t>Расчет с сотрудниками</t>
        </is>
      </c>
      <c r="B17" s="53" t="inlineStr">
        <is>
          <t>Выплата по ведомости</t>
        </is>
      </c>
      <c r="C17" s="54" t="inlineStr">
        <is>
          <t>Березовская Светлана Анатольевна</t>
        </is>
      </c>
      <c r="D17" s="55" t="n"/>
      <c r="E17" s="55" t="n"/>
      <c r="F17" s="56" t="n"/>
      <c r="G17" s="57" t="n">
        <v>1797496.49</v>
      </c>
      <c r="H17" s="58" t="n"/>
      <c r="I17" s="59" t="n">
        <v>45016</v>
      </c>
      <c r="J17" s="191">
        <f>G17</f>
        <v/>
      </c>
      <c r="K17" s="61" t="n">
        <v>0</v>
      </c>
      <c r="L17" s="62">
        <f>G17-H17-K17</f>
        <v/>
      </c>
    </row>
    <row r="18" customFormat="1" s="44">
      <c r="A18" s="52" t="inlineStr">
        <is>
          <t>Расчет с сотрудниками</t>
        </is>
      </c>
      <c r="B18" s="53" t="inlineStr">
        <is>
          <t>Выплата по ведомости</t>
        </is>
      </c>
      <c r="C18" s="54" t="inlineStr">
        <is>
          <t>Долик Анна Александровна</t>
        </is>
      </c>
      <c r="D18" s="55" t="n"/>
      <c r="E18" s="55" t="n"/>
      <c r="F18" s="56" t="n"/>
      <c r="G18" s="57" t="n">
        <v>92282.52</v>
      </c>
      <c r="H18" s="58" t="n"/>
      <c r="I18" s="59" t="n">
        <v>45016</v>
      </c>
      <c r="J18" s="191">
        <f>G18</f>
        <v/>
      </c>
      <c r="K18" s="61" t="n">
        <v>0</v>
      </c>
      <c r="L18" s="62">
        <f>G18-H18-K18</f>
        <v/>
      </c>
    </row>
    <row r="19" ht="61.2" customFormat="1" customHeight="1" s="44">
      <c r="A19" s="52" t="inlineStr">
        <is>
          <t>Расчет с сотрудниками</t>
        </is>
      </c>
      <c r="B19" s="53" t="inlineStr">
        <is>
          <t>Перечисление за аренду авто без экипажа по Договору б/н от 01.09.20г. в пользу Менякиной С.Н. за март 2023 г.</t>
        </is>
      </c>
      <c r="C19" s="54" t="inlineStr">
        <is>
          <t>Долик Анна Александровна</t>
        </is>
      </c>
      <c r="D19" s="55" t="n"/>
      <c r="E19" s="55" t="n"/>
      <c r="F19" s="56" t="n"/>
      <c r="G19" s="57" t="n">
        <v>28710</v>
      </c>
      <c r="H19" s="58" t="n"/>
      <c r="I19" s="59" t="n">
        <v>45016</v>
      </c>
      <c r="J19" s="191">
        <f>G19</f>
        <v/>
      </c>
      <c r="K19" s="61" t="n">
        <v>0</v>
      </c>
      <c r="L19" s="62">
        <f>G19-H19-K19</f>
        <v/>
      </c>
    </row>
    <row r="20" customFormat="1" s="44">
      <c r="A20" s="52" t="n"/>
      <c r="B20" s="53" t="n"/>
      <c r="C20" s="54" t="n"/>
      <c r="D20" s="55" t="n"/>
      <c r="E20" s="55" t="n"/>
      <c r="F20" s="56" t="n"/>
      <c r="G20" s="57" t="n"/>
      <c r="H20" s="58" t="n"/>
      <c r="I20" s="59" t="n"/>
      <c r="J20" s="191" t="n"/>
      <c r="K20" s="61" t="n"/>
      <c r="L20" s="62" t="n"/>
    </row>
    <row r="21" hidden="1" customFormat="1" s="44">
      <c r="A21" s="52" t="n"/>
      <c r="B21" s="53" t="n"/>
      <c r="C21" s="54" t="n"/>
      <c r="D21" s="55" t="n"/>
      <c r="E21" s="55" t="n"/>
      <c r="F21" s="56" t="n"/>
      <c r="G21" s="57" t="n"/>
      <c r="H21" s="58" t="n"/>
      <c r="I21" s="59" t="n"/>
      <c r="J21" s="191" t="n"/>
      <c r="K21" s="61" t="n"/>
      <c r="L21" s="62" t="n"/>
    </row>
    <row r="22" hidden="1" customFormat="1" s="44">
      <c r="A22" s="52" t="n"/>
      <c r="B22" s="63" t="n"/>
      <c r="C22" s="54" t="n"/>
      <c r="D22" s="55" t="n"/>
      <c r="E22" s="55" t="n"/>
      <c r="F22" s="56" t="n"/>
      <c r="G22" s="61" t="n"/>
      <c r="H22" s="58" t="n"/>
      <c r="I22" s="59" t="n"/>
      <c r="J22" s="191" t="n"/>
      <c r="K22" s="61" t="n"/>
      <c r="L22" s="62" t="n"/>
    </row>
    <row r="23" hidden="1" customFormat="1" s="44">
      <c r="A23" s="52" t="n"/>
      <c r="B23" s="63" t="n"/>
      <c r="C23" s="54" t="n"/>
      <c r="D23" s="55" t="n"/>
      <c r="E23" s="55" t="n"/>
      <c r="F23" s="56" t="n"/>
      <c r="G23" s="61" t="n"/>
      <c r="H23" s="58" t="n"/>
      <c r="I23" s="59" t="n"/>
      <c r="J23" s="191" t="n"/>
      <c r="K23" s="61" t="n"/>
      <c r="L23" s="62" t="n"/>
    </row>
    <row r="24" hidden="1" customFormat="1" s="44">
      <c r="A24" s="52" t="n"/>
      <c r="B24" s="63" t="n"/>
      <c r="C24" s="54" t="n"/>
      <c r="D24" s="55" t="n"/>
      <c r="E24" s="53" t="n"/>
      <c r="F24" s="56" t="n"/>
      <c r="G24" s="61" t="n"/>
      <c r="H24" s="58" t="n"/>
      <c r="I24" s="59" t="n"/>
      <c r="J24" s="191" t="n"/>
      <c r="K24" s="61" t="n"/>
      <c r="L24" s="62" t="n"/>
    </row>
    <row r="25" hidden="1" customFormat="1" s="44">
      <c r="A25" s="52" t="n"/>
      <c r="B25" s="63" t="n"/>
      <c r="C25" s="54" t="n"/>
      <c r="D25" s="55" t="n"/>
      <c r="E25" s="53" t="n"/>
      <c r="F25" s="56" t="n"/>
      <c r="G25" s="61" t="n"/>
      <c r="H25" s="58" t="n"/>
      <c r="I25" s="59" t="n"/>
      <c r="J25" s="191" t="n"/>
      <c r="K25" s="61" t="n"/>
      <c r="L25" s="62" t="n"/>
    </row>
    <row r="26" hidden="1" customFormat="1" s="44">
      <c r="A26" s="52" t="n"/>
      <c r="B26" s="53" t="n"/>
      <c r="C26" s="54" t="n"/>
      <c r="D26" s="55" t="n"/>
      <c r="E26" s="53" t="n"/>
      <c r="F26" s="56" t="n"/>
      <c r="G26" s="61" t="n"/>
      <c r="H26" s="58" t="n"/>
      <c r="I26" s="59" t="n"/>
      <c r="J26" s="191" t="n"/>
      <c r="K26" s="61" t="n"/>
      <c r="L26" s="62" t="n"/>
    </row>
    <row r="27" hidden="1" customFormat="1" s="44">
      <c r="A27" s="52" t="n"/>
      <c r="B27" s="53" t="n"/>
      <c r="C27" s="54" t="n"/>
      <c r="D27" s="55" t="n"/>
      <c r="E27" s="53" t="n"/>
      <c r="F27" s="56" t="n"/>
      <c r="G27" s="61" t="n"/>
      <c r="H27" s="58" t="n"/>
      <c r="I27" s="59" t="n"/>
      <c r="J27" s="191" t="n"/>
      <c r="K27" s="61" t="n"/>
      <c r="L27" s="62" t="n"/>
    </row>
    <row r="28" hidden="1" customFormat="1" s="44">
      <c r="A28" s="52" t="n"/>
      <c r="B28" s="53" t="n"/>
      <c r="C28" s="54" t="n"/>
      <c r="D28" s="55" t="n"/>
      <c r="E28" s="53" t="n"/>
      <c r="F28" s="56" t="n"/>
      <c r="G28" s="61" t="n"/>
      <c r="H28" s="58" t="n"/>
      <c r="I28" s="59" t="n"/>
      <c r="J28" s="191" t="n"/>
      <c r="K28" s="61" t="n"/>
      <c r="L28" s="62" t="n"/>
    </row>
    <row r="29" hidden="1" customFormat="1" s="44">
      <c r="A29" s="52" t="n"/>
      <c r="B29" s="63" t="n"/>
      <c r="C29" s="54" t="n"/>
      <c r="D29" s="55" t="n"/>
      <c r="E29" s="55" t="n"/>
      <c r="F29" s="56" t="n"/>
      <c r="G29" s="61" t="n"/>
      <c r="H29" s="58" t="n"/>
      <c r="I29" s="59" t="n"/>
      <c r="J29" s="191" t="n"/>
      <c r="K29" s="61" t="n"/>
      <c r="L29" s="62" t="n"/>
    </row>
    <row r="30" hidden="1" customFormat="1" s="44">
      <c r="A30" s="52" t="n"/>
      <c r="B30" s="53" t="n"/>
      <c r="C30" s="54" t="n"/>
      <c r="D30" s="55" t="n"/>
      <c r="E30" s="55" t="n"/>
      <c r="F30" s="56" t="n"/>
      <c r="G30" s="61" t="n"/>
      <c r="H30" s="58" t="n"/>
      <c r="I30" s="59" t="n"/>
      <c r="J30" s="191" t="n"/>
      <c r="K30" s="61" t="n"/>
      <c r="L30" s="62" t="n"/>
    </row>
    <row r="31" hidden="1" customFormat="1" s="44">
      <c r="A31" s="52" t="n"/>
      <c r="B31" s="53" t="n"/>
      <c r="C31" s="54" t="n"/>
      <c r="D31" s="55" t="n"/>
      <c r="E31" s="55" t="n"/>
      <c r="F31" s="56" t="n"/>
      <c r="G31" s="61" t="n"/>
      <c r="H31" s="58" t="n"/>
      <c r="I31" s="59" t="n"/>
      <c r="J31" s="191" t="n"/>
      <c r="K31" s="61" t="n"/>
      <c r="L31" s="62" t="n"/>
    </row>
    <row r="32" customFormat="1" s="67">
      <c r="A32" s="166" t="inlineStr">
        <is>
          <t>ИТОГО ЗАРПЛАТА, НАЛОГИ, КОМАНДИРОВОЧНЫЕ</t>
        </is>
      </c>
      <c r="B32" s="195" t="n"/>
      <c r="C32" s="64" t="n"/>
      <c r="D32" s="64" t="n"/>
      <c r="E32" s="64" t="n"/>
      <c r="F32" s="65" t="n"/>
      <c r="G32" s="66">
        <f>SUM(G15:G31)</f>
        <v/>
      </c>
      <c r="H32" s="66">
        <f>SUM(H15:H31)</f>
        <v/>
      </c>
      <c r="I32" s="66" t="n"/>
      <c r="J32" s="66">
        <f>SUM(J15:J31)</f>
        <v/>
      </c>
      <c r="K32" s="66">
        <f>SUM(K15:K31)</f>
        <v/>
      </c>
      <c r="L32" s="66">
        <f>SUM(L15:L31)</f>
        <v/>
      </c>
    </row>
    <row r="33" customFormat="1" s="67">
      <c r="A33" s="75" t="inlineStr">
        <is>
          <t xml:space="preserve">ПРОЧИЕ </t>
        </is>
      </c>
      <c r="B33" s="195" t="n"/>
      <c r="C33" s="69" t="n"/>
      <c r="D33" s="69" t="n"/>
      <c r="E33" s="69" t="n"/>
      <c r="F33" s="69" t="n"/>
      <c r="G33" s="70" t="n"/>
      <c r="H33" s="70" t="n"/>
      <c r="I33" s="70" t="n"/>
      <c r="J33" s="70" t="n"/>
      <c r="K33" s="70" t="n"/>
      <c r="L33" s="71" t="n"/>
    </row>
    <row r="34" customFormat="1" s="67">
      <c r="A34" s="52" t="n"/>
      <c r="B34" s="53" t="n"/>
      <c r="C34" s="54" t="n"/>
      <c r="D34" s="193" t="n"/>
      <c r="E34" s="198" t="n"/>
      <c r="F34" s="198" t="n"/>
      <c r="G34" s="57" t="n"/>
      <c r="H34" s="58" t="n"/>
      <c r="I34" s="59" t="n"/>
      <c r="J34" s="191" t="n"/>
      <c r="K34" s="61" t="n"/>
      <c r="L34" s="62" t="n"/>
    </row>
    <row r="35" customFormat="1" s="67">
      <c r="A35" s="52" t="n"/>
      <c r="B35" s="53" t="n"/>
      <c r="C35" s="54" t="n"/>
      <c r="D35" s="193" t="n"/>
      <c r="E35" s="198" t="n"/>
      <c r="F35" s="198" t="n"/>
      <c r="G35" s="198" t="n"/>
      <c r="H35" s="58" t="n"/>
      <c r="I35" s="59" t="n"/>
      <c r="J35" s="191">
        <f>G35-H35</f>
        <v/>
      </c>
      <c r="K35" s="61">
        <f>J35</f>
        <v/>
      </c>
      <c r="L35" s="62">
        <f>G35-H35-K35</f>
        <v/>
      </c>
    </row>
    <row r="36" customFormat="1" s="67">
      <c r="A36" s="166" t="inlineStr">
        <is>
          <t>ИТОГО ПРОЧИЕ</t>
        </is>
      </c>
      <c r="B36" s="195" t="n"/>
      <c r="C36" s="64" t="n"/>
      <c r="D36" s="64" t="n"/>
      <c r="E36" s="64" t="n"/>
      <c r="F36" s="65" t="n"/>
      <c r="G36" s="66">
        <f>SUM(G34:G35)</f>
        <v/>
      </c>
      <c r="H36" s="66">
        <f>SUM(H34:H35)</f>
        <v/>
      </c>
      <c r="I36" s="66" t="n"/>
      <c r="J36" s="66">
        <f>SUM(J34:J35)</f>
        <v/>
      </c>
      <c r="K36" s="66">
        <f>SUM(K34:K35)</f>
        <v/>
      </c>
      <c r="L36" s="66">
        <f>SUM(L34:L35)</f>
        <v/>
      </c>
    </row>
    <row r="37" customFormat="1" s="44">
      <c r="A37" s="103" t="inlineStr">
        <is>
          <t xml:space="preserve">АРЕНДА </t>
        </is>
      </c>
      <c r="B37" s="195" t="n"/>
      <c r="C37" s="74" t="n"/>
      <c r="D37" s="74" t="n"/>
      <c r="E37" s="74" t="n"/>
      <c r="F37" s="75" t="n"/>
      <c r="G37" s="76" t="n"/>
      <c r="H37" s="76" t="n"/>
      <c r="I37" s="76" t="n"/>
      <c r="J37" s="76" t="n"/>
      <c r="K37" s="76" t="n"/>
      <c r="L37" s="77" t="n"/>
    </row>
    <row r="38" customFormat="1" s="44">
      <c r="A38" s="52" t="n"/>
      <c r="B38" s="53" t="n"/>
      <c r="C38" s="54" t="n"/>
      <c r="D38" s="193" t="n"/>
      <c r="E38" s="217" t="n"/>
      <c r="F38" s="196" t="n"/>
      <c r="G38" s="80" t="n"/>
      <c r="H38" s="55" t="n"/>
      <c r="I38" s="59" t="n"/>
      <c r="J38" s="191" t="n"/>
      <c r="K38" s="61" t="n"/>
      <c r="L38" s="62" t="n"/>
    </row>
    <row r="39" customFormat="1" s="44">
      <c r="A39" s="180" t="inlineStr">
        <is>
          <t>ИТОГО АРЕНДА</t>
        </is>
      </c>
      <c r="B39" s="200" t="n"/>
      <c r="C39" s="81" t="n"/>
      <c r="D39" s="81" t="n"/>
      <c r="E39" s="81" t="n"/>
      <c r="F39" s="82" t="n"/>
      <c r="G39" s="83">
        <f>SUM(G38:G38)</f>
        <v/>
      </c>
      <c r="H39" s="83">
        <f>SUM(H38:H38)</f>
        <v/>
      </c>
      <c r="I39" s="83" t="n"/>
      <c r="J39" s="83">
        <f>SUM(J38:J38)</f>
        <v/>
      </c>
      <c r="K39" s="83">
        <f>SUM(K38:K38)</f>
        <v/>
      </c>
      <c r="L39" s="83">
        <f>SUM(L38:L38)</f>
        <v/>
      </c>
    </row>
    <row r="40" ht="21" customHeight="1" thickBot="1"/>
    <row r="41" ht="21" customFormat="1" customHeight="1" s="44" thickBot="1">
      <c r="A41" s="47" t="inlineStr">
        <is>
          <t>ДЕПАРТАМЕНТ ЗАКУПОК</t>
        </is>
      </c>
      <c r="B41" s="188" t="n"/>
      <c r="C41" s="46" t="n"/>
      <c r="D41" s="46" t="n"/>
      <c r="E41" s="46" t="n"/>
      <c r="F41" s="47" t="n"/>
      <c r="G41" s="46" t="n"/>
      <c r="H41" s="46" t="n"/>
      <c r="I41" s="46" t="n"/>
      <c r="J41" s="46" t="n"/>
      <c r="K41" s="46" t="n"/>
      <c r="L41" s="48" t="n"/>
    </row>
    <row r="42" customFormat="1" s="44">
      <c r="A42" s="103" t="inlineStr">
        <is>
          <t>ОПЛАТА ПОСТАВЩИКАМ</t>
        </is>
      </c>
      <c r="B42" s="195" t="n"/>
      <c r="C42" s="49" t="n"/>
      <c r="D42" s="87" t="n"/>
      <c r="E42" s="49" t="n"/>
      <c r="F42" s="69" t="n"/>
      <c r="G42" s="70" t="n"/>
      <c r="H42" s="70" t="n"/>
      <c r="I42" s="70" t="n"/>
      <c r="J42" s="70" t="n"/>
      <c r="K42" s="70" t="n"/>
      <c r="L42" s="71" t="n"/>
    </row>
    <row r="43" ht="61.2" customFormat="1" customHeight="1" s="44">
      <c r="A43" s="52" t="inlineStr">
        <is>
          <t>ООО "СБЕРБАНК ФАКТОРИНГ"</t>
        </is>
      </c>
      <c r="B43" s="53" t="inlineStr">
        <is>
          <t xml:space="preserve">Оплата по Договору поставки № 643/00186217-62280 от 15.12.2015 года с ПАО "Северсталь" ИНН 3528000597, УПД № 100029196 от 13.02.2023г.(факторинг) </t>
        </is>
      </c>
      <c r="C43" s="52" t="inlineStr">
        <is>
          <t>Чернышова Светлана Эдуардовна</t>
        </is>
      </c>
      <c r="D43" s="193" t="n"/>
      <c r="E43" s="194" t="inlineStr">
        <is>
          <t>Договор 643/00186217-62280 от 15.12.2015</t>
        </is>
      </c>
      <c r="F43" s="197" t="n"/>
      <c r="G43" s="57" t="n">
        <v>88960.32000000001</v>
      </c>
      <c r="H43" s="59" t="n"/>
      <c r="I43" s="148" t="n">
        <v>45015</v>
      </c>
      <c r="J43" s="192" t="n">
        <v>88960.32000000001</v>
      </c>
      <c r="K43" s="192">
        <f>J43</f>
        <v/>
      </c>
      <c r="L43" s="62">
        <f>G43-H43-K43</f>
        <v/>
      </c>
    </row>
    <row r="44" ht="61.2" customFormat="1" customHeight="1" s="44">
      <c r="A44" s="52" t="inlineStr">
        <is>
          <t>ООО "СБЕРБАНК ФАКТОРИНГ"</t>
        </is>
      </c>
      <c r="B44" s="53" t="inlineStr">
        <is>
          <t xml:space="preserve">Оплата по Договору поставки № 643/00186217-62280 от 15.12.2015 года с ПАО "Северсталь" ИНН 3528000597, УПД № 100029199 от 13.02.2023г.(факторинг) </t>
        </is>
      </c>
      <c r="C44" s="52" t="inlineStr">
        <is>
          <t>Чернышова Светлана Эдуардовна</t>
        </is>
      </c>
      <c r="D44" s="193" t="n"/>
      <c r="E44" s="194" t="inlineStr">
        <is>
          <t>Договор 643/00186217-62280 от 15.12.2015</t>
        </is>
      </c>
      <c r="F44" s="197" t="n"/>
      <c r="G44" s="57" t="n">
        <v>230587.8</v>
      </c>
      <c r="H44" s="59" t="n"/>
      <c r="I44" s="148" t="n">
        <v>45015</v>
      </c>
      <c r="J44" s="192" t="n">
        <v>230587.8</v>
      </c>
      <c r="K44" s="192">
        <f>J44</f>
        <v/>
      </c>
      <c r="L44" s="62">
        <f>G44-H44-K44</f>
        <v/>
      </c>
    </row>
    <row r="45" ht="61.2" customFormat="1" customHeight="1" s="44">
      <c r="A45" s="52" t="inlineStr">
        <is>
          <t>ООО "СБЕРБАНК ФАКТОРИНГ"</t>
        </is>
      </c>
      <c r="B45" s="53" t="inlineStr">
        <is>
          <t xml:space="preserve">Оплата по Договору поставки № 643/00186217-62280 от 15.12.2015 года с ПАО "Северсталь" ИНН 3528000597, УПД № 100029269 от 13.02.2023г.(факторинг) </t>
        </is>
      </c>
      <c r="C45" s="52" t="inlineStr">
        <is>
          <t>Чернышова Светлана Эдуардовна</t>
        </is>
      </c>
      <c r="D45" s="193" t="n"/>
      <c r="E45" s="194" t="inlineStr">
        <is>
          <t>Договор 643/00186217-62280 от 15.12.2015</t>
        </is>
      </c>
      <c r="F45" s="197" t="n"/>
      <c r="G45" s="57" t="n">
        <v>222639.64</v>
      </c>
      <c r="H45" s="59" t="n"/>
      <c r="I45" s="148" t="n">
        <v>45015</v>
      </c>
      <c r="J45" s="192" t="n">
        <v>222639.64</v>
      </c>
      <c r="K45" s="192">
        <f>J45</f>
        <v/>
      </c>
      <c r="L45" s="62">
        <f>G45-H45-K45</f>
        <v/>
      </c>
    </row>
    <row r="46" customFormat="1" s="44">
      <c r="A46" s="52" t="inlineStr">
        <is>
          <t>А ГРУПП 771701001</t>
        </is>
      </c>
      <c r="B46" s="53" t="inlineStr">
        <is>
          <t>Оплата за металлопрокат</t>
        </is>
      </c>
      <c r="C46" s="52" t="inlineStr">
        <is>
          <t>Чернышова Светлана Эдуардовна</t>
        </is>
      </c>
      <c r="D46" s="193" t="n"/>
      <c r="E46" s="194" t="inlineStr">
        <is>
          <t>1/138/3/6248</t>
        </is>
      </c>
      <c r="F46" s="197" t="n"/>
      <c r="G46" s="57" t="n">
        <v>997954.75</v>
      </c>
      <c r="H46" s="59" t="n"/>
      <c r="I46" s="148" t="n">
        <v>45015</v>
      </c>
      <c r="J46" s="192" t="n">
        <v>997954.75</v>
      </c>
      <c r="K46" s="192">
        <f>J46</f>
        <v/>
      </c>
      <c r="L46" s="62">
        <f>G46-H46-K46</f>
        <v/>
      </c>
    </row>
    <row r="47" customFormat="1" s="44">
      <c r="A47" s="52" t="inlineStr">
        <is>
          <t>Ашинский метзавод</t>
        </is>
      </c>
      <c r="B47" s="53" t="inlineStr">
        <is>
          <t>Оплата за металлопрокат</t>
        </is>
      </c>
      <c r="C47" s="52" t="inlineStr">
        <is>
          <t>Чернышова Светлана Эдуардовна</t>
        </is>
      </c>
      <c r="D47" s="193" t="n"/>
      <c r="E47" s="194" t="inlineStr">
        <is>
          <t>3125/2017</t>
        </is>
      </c>
      <c r="F47" s="197" t="n"/>
      <c r="G47" s="57" t="n">
        <v>8000000</v>
      </c>
      <c r="H47" s="59" t="n"/>
      <c r="I47" s="148" t="n">
        <v>45015</v>
      </c>
      <c r="J47" s="192" t="n">
        <v>8000000</v>
      </c>
      <c r="K47" s="192">
        <f>J47</f>
        <v/>
      </c>
      <c r="L47" s="62">
        <f>G47-H47-K47</f>
        <v/>
      </c>
    </row>
    <row r="48" customFormat="1" s="44">
      <c r="A48" s="52" t="inlineStr">
        <is>
          <t>ВМЗ АО</t>
        </is>
      </c>
      <c r="B48" s="53" t="inlineStr">
        <is>
          <t>Оплата за металлопрокат</t>
        </is>
      </c>
      <c r="C48" s="52" t="inlineStr">
        <is>
          <t>Чернышова Светлана Эдуардовна</t>
        </is>
      </c>
      <c r="D48" s="193" t="n"/>
      <c r="E48" s="194" t="inlineStr">
        <is>
          <t>7851117</t>
        </is>
      </c>
      <c r="F48" s="197" t="n"/>
      <c r="G48" s="57" t="n">
        <v>10000000</v>
      </c>
      <c r="H48" s="59" t="n"/>
      <c r="I48" s="148" t="n">
        <v>45015</v>
      </c>
      <c r="J48" s="192" t="n">
        <v>10000000</v>
      </c>
      <c r="K48" s="192">
        <f>J48</f>
        <v/>
      </c>
      <c r="L48" s="62">
        <f>G48-H48-K48</f>
        <v/>
      </c>
    </row>
    <row r="49" customFormat="1" s="44">
      <c r="A49" s="52" t="inlineStr">
        <is>
          <t>ЗТЗ</t>
        </is>
      </c>
      <c r="B49" s="53" t="inlineStr">
        <is>
          <t>Оплата за металлопрокат</t>
        </is>
      </c>
      <c r="C49" s="52" t="inlineStr">
        <is>
          <t>Чернышова Светлана Эдуардовна</t>
        </is>
      </c>
      <c r="D49" s="193" t="n"/>
      <c r="E49" s="194" t="inlineStr">
        <is>
          <t>П-11/17</t>
        </is>
      </c>
      <c r="F49" s="197" t="n"/>
      <c r="G49" s="57" t="n">
        <v>6493280.54</v>
      </c>
      <c r="H49" s="59" t="n"/>
      <c r="I49" s="148" t="n">
        <v>45015</v>
      </c>
      <c r="J49" s="192" t="n">
        <v>6493280.54</v>
      </c>
      <c r="K49" s="192">
        <f>J49</f>
        <v/>
      </c>
      <c r="L49" s="62">
        <f>G49-H49-K49</f>
        <v/>
      </c>
    </row>
    <row r="50" customFormat="1" s="44">
      <c r="A50" s="52" t="inlineStr">
        <is>
          <t>КМК "ТЭМПО"</t>
        </is>
      </c>
      <c r="B50" s="53" t="inlineStr">
        <is>
          <t>Оплата за металлопрокат</t>
        </is>
      </c>
      <c r="C50" s="52" t="inlineStr">
        <is>
          <t>Чернышова Светлана Эдуардовна</t>
        </is>
      </c>
      <c r="D50" s="193" t="n"/>
      <c r="E50" s="194" t="inlineStr">
        <is>
          <t>О11/17041</t>
        </is>
      </c>
      <c r="F50" s="197" t="n"/>
      <c r="G50" s="57" t="n">
        <v>20000000</v>
      </c>
      <c r="H50" s="59" t="n"/>
      <c r="I50" s="148" t="n">
        <v>45015</v>
      </c>
      <c r="J50" s="192" t="n">
        <v>20000000</v>
      </c>
      <c r="K50" s="192">
        <f>J50</f>
        <v/>
      </c>
      <c r="L50" s="62">
        <f>G50-H50-K50</f>
        <v/>
      </c>
    </row>
    <row r="51" customFormat="1" s="44">
      <c r="A51" s="52" t="inlineStr">
        <is>
          <t>МЕТАЛЛ СЕРВИС ООО</t>
        </is>
      </c>
      <c r="B51" s="53" t="inlineStr">
        <is>
          <t>Оплата за металлопрокат</t>
        </is>
      </c>
      <c r="C51" s="52" t="inlineStr">
        <is>
          <t>Чернышова Светлана Эдуардовна</t>
        </is>
      </c>
      <c r="D51" s="193" t="n"/>
      <c r="E51" s="194" t="inlineStr">
        <is>
          <t>22/06/2021-100</t>
        </is>
      </c>
      <c r="F51" s="197" t="n"/>
      <c r="G51" s="57" t="n">
        <v>2600000</v>
      </c>
      <c r="H51" s="59" t="n"/>
      <c r="I51" s="148" t="n">
        <v>45015</v>
      </c>
      <c r="J51" s="192" t="n">
        <v>2600000</v>
      </c>
      <c r="K51" s="192">
        <f>J51</f>
        <v/>
      </c>
      <c r="L51" s="62">
        <f>G51-H51-K51</f>
        <v/>
      </c>
    </row>
    <row r="52" customFormat="1" s="44">
      <c r="A52" s="52" t="inlineStr">
        <is>
          <t>ММК завод</t>
        </is>
      </c>
      <c r="B52" s="53" t="inlineStr">
        <is>
          <t>Оплата за металлопрокат</t>
        </is>
      </c>
      <c r="C52" s="52" t="inlineStr">
        <is>
          <t>Чернышова Светлана Эдуардовна</t>
        </is>
      </c>
      <c r="D52" s="193" t="n"/>
      <c r="E52" s="194" t="inlineStr">
        <is>
          <t>225037</t>
        </is>
      </c>
      <c r="F52" s="197" t="n"/>
      <c r="G52" s="57" t="n">
        <v>23357147.76</v>
      </c>
      <c r="H52" s="59" t="n"/>
      <c r="I52" s="148" t="n">
        <v>45015</v>
      </c>
      <c r="J52" s="192" t="n">
        <v>23357147.76</v>
      </c>
      <c r="K52" s="192">
        <f>J52</f>
        <v/>
      </c>
      <c r="L52" s="62">
        <f>G52-H52-K52</f>
        <v/>
      </c>
    </row>
    <row r="53" customFormat="1" s="44">
      <c r="A53" s="52" t="inlineStr">
        <is>
          <t>НЛМК-Калуга</t>
        </is>
      </c>
      <c r="B53" s="53" t="inlineStr">
        <is>
          <t>Оплата за металлопрокат</t>
        </is>
      </c>
      <c r="C53" s="52" t="inlineStr">
        <is>
          <t>Чернышова Светлана Эдуардовна</t>
        </is>
      </c>
      <c r="D53" s="193" t="n"/>
      <c r="E53" s="194" t="inlineStr">
        <is>
          <t>14.106761.221</t>
        </is>
      </c>
      <c r="F53" s="197" t="n"/>
      <c r="G53" s="57" t="n">
        <v>7117185.89</v>
      </c>
      <c r="H53" s="59" t="n"/>
      <c r="I53" s="148" t="n">
        <v>45015</v>
      </c>
      <c r="J53" s="192" t="n">
        <v>7117185.89</v>
      </c>
      <c r="K53" s="192">
        <f>J53</f>
        <v/>
      </c>
      <c r="L53" s="62">
        <f>G53-H53-K53</f>
        <v/>
      </c>
    </row>
    <row r="54" customFormat="1" s="44">
      <c r="A54" s="52" t="inlineStr">
        <is>
          <t>НЛМК-Урал (Бывший НСММЗ)</t>
        </is>
      </c>
      <c r="B54" s="53" t="inlineStr">
        <is>
          <t>Оплата за металлопрокат</t>
        </is>
      </c>
      <c r="C54" s="52" t="inlineStr">
        <is>
          <t>Чернышова Светлана Эдуардовна</t>
        </is>
      </c>
      <c r="D54" s="193" t="n"/>
      <c r="E54" s="194" t="inlineStr">
        <is>
          <t>14.106761.221</t>
        </is>
      </c>
      <c r="F54" s="197" t="n"/>
      <c r="G54" s="57" t="n">
        <v>21000000</v>
      </c>
      <c r="H54" s="59" t="n"/>
      <c r="I54" s="148" t="n">
        <v>45015</v>
      </c>
      <c r="J54" s="192" t="n">
        <v>21000000</v>
      </c>
      <c r="K54" s="192">
        <f>J54</f>
        <v/>
      </c>
      <c r="L54" s="62">
        <f>G54-H54-K54</f>
        <v/>
      </c>
    </row>
    <row r="55" customFormat="1" s="44">
      <c r="A55" s="52" t="inlineStr">
        <is>
          <t>ПАО "ТМК"</t>
        </is>
      </c>
      <c r="B55" s="53" t="inlineStr">
        <is>
          <t>Оплата за металлопрокат</t>
        </is>
      </c>
      <c r="C55" s="52" t="inlineStr">
        <is>
          <t>Чернышова Светлана Эдуардовна</t>
        </is>
      </c>
      <c r="D55" s="193" t="n"/>
      <c r="E55" s="194" t="inlineStr">
        <is>
          <t>Т-Яр-8</t>
        </is>
      </c>
      <c r="F55" s="197" t="n"/>
      <c r="G55" s="57" t="n">
        <v>776815.91</v>
      </c>
      <c r="H55" s="59" t="n"/>
      <c r="I55" s="148" t="n">
        <v>45015</v>
      </c>
      <c r="J55" s="192" t="n">
        <v>776815.91</v>
      </c>
      <c r="K55" s="192">
        <f>J55</f>
        <v/>
      </c>
      <c r="L55" s="62">
        <f>G55-H55-K55</f>
        <v/>
      </c>
    </row>
    <row r="56" customFormat="1" s="44">
      <c r="A56" s="52" t="inlineStr">
        <is>
          <t>Сиверский метизный завод</t>
        </is>
      </c>
      <c r="B56" s="53" t="inlineStr">
        <is>
          <t>Оплата за металлопрокат</t>
        </is>
      </c>
      <c r="C56" s="52" t="inlineStr">
        <is>
          <t>Чернышова Светлана Эдуардовна</t>
        </is>
      </c>
      <c r="D56" s="193" t="n"/>
      <c r="E56" s="194" t="inlineStr">
        <is>
          <t>117/1</t>
        </is>
      </c>
      <c r="F56" s="197" t="n"/>
      <c r="G56" s="57" t="n">
        <v>1000000</v>
      </c>
      <c r="H56" s="59" t="n"/>
      <c r="I56" s="148" t="n">
        <v>45015</v>
      </c>
      <c r="J56" s="192" t="n">
        <v>1000000</v>
      </c>
      <c r="K56" s="192">
        <f>J56</f>
        <v/>
      </c>
      <c r="L56" s="62">
        <f>G56-H56-K56</f>
        <v/>
      </c>
    </row>
    <row r="57" customFormat="1" s="44">
      <c r="A57" s="52" t="inlineStr">
        <is>
          <t>СОЮЗМЕТАЛЛСЕРВИС ООО</t>
        </is>
      </c>
      <c r="B57" s="53" t="inlineStr">
        <is>
          <t>Оплата за металлопрокат</t>
        </is>
      </c>
      <c r="C57" s="52" t="inlineStr">
        <is>
          <t>Чернышова Светлана Эдуардовна</t>
        </is>
      </c>
      <c r="D57" s="193" t="n"/>
      <c r="E57" s="194" t="inlineStr">
        <is>
          <t>2М</t>
        </is>
      </c>
      <c r="F57" s="197" t="n"/>
      <c r="G57" s="57" t="n">
        <v>7000000</v>
      </c>
      <c r="H57" s="59" t="n"/>
      <c r="I57" s="148" t="n">
        <v>45015</v>
      </c>
      <c r="J57" s="192" t="n">
        <v>7000000</v>
      </c>
      <c r="K57" s="192">
        <f>J57</f>
        <v/>
      </c>
      <c r="L57" s="62">
        <f>G57-H57-K57</f>
        <v/>
      </c>
    </row>
    <row r="58" customFormat="1" s="44">
      <c r="A58" s="52" t="inlineStr">
        <is>
          <t>Уральский металлопромышленный центр</t>
        </is>
      </c>
      <c r="B58" s="53" t="inlineStr">
        <is>
          <t>Оплата за металлопрокат</t>
        </is>
      </c>
      <c r="C58" s="52" t="inlineStr">
        <is>
          <t>Чернышова Светлана Эдуардовна</t>
        </is>
      </c>
      <c r="D58" s="193" t="n"/>
      <c r="E58" s="194" t="inlineStr">
        <is>
          <t>360Е-22</t>
        </is>
      </c>
      <c r="F58" s="197" t="n"/>
      <c r="G58" s="57" t="n">
        <v>4583813.84</v>
      </c>
      <c r="H58" s="59" t="n"/>
      <c r="I58" s="148" t="n">
        <v>45015</v>
      </c>
      <c r="J58" s="192" t="n">
        <v>4583813.84</v>
      </c>
      <c r="K58" s="192">
        <f>J58</f>
        <v/>
      </c>
      <c r="L58" s="62">
        <f>G58-H58-K58</f>
        <v/>
      </c>
    </row>
    <row r="59" customFormat="1" s="44">
      <c r="A59" s="52" t="inlineStr">
        <is>
          <t>Филиал АО "ВМЗ" г.Альметьевск</t>
        </is>
      </c>
      <c r="B59" s="53" t="inlineStr">
        <is>
          <t>Оплата за металлопрокат</t>
        </is>
      </c>
      <c r="C59" s="52" t="inlineStr">
        <is>
          <t>Чернышова Светлана Эдуардовна</t>
        </is>
      </c>
      <c r="D59" s="193" t="n"/>
      <c r="E59" s="194" t="inlineStr">
        <is>
          <t>861639</t>
        </is>
      </c>
      <c r="F59" s="197" t="n"/>
      <c r="G59" s="57" t="n">
        <v>5000000</v>
      </c>
      <c r="H59" s="59" t="n"/>
      <c r="I59" s="148" t="n">
        <v>45015</v>
      </c>
      <c r="J59" s="192" t="n">
        <v>5000000</v>
      </c>
      <c r="K59" s="192">
        <f>J59</f>
        <v/>
      </c>
      <c r="L59" s="62">
        <f>G59-H59-K59</f>
        <v/>
      </c>
    </row>
    <row r="60" ht="34.8" customFormat="1" customHeight="1" s="44">
      <c r="A60" s="52" t="inlineStr">
        <is>
          <t>Трубосталь-деталь</t>
        </is>
      </c>
      <c r="B60" s="53" t="inlineStr">
        <is>
          <t>Оплата за металлопрокат</t>
        </is>
      </c>
      <c r="C60" s="52" t="inlineStr">
        <is>
          <t>Чернышова Светлана Эдуардовна</t>
        </is>
      </c>
      <c r="D60" s="193" t="n"/>
      <c r="E60" s="194" t="inlineStr">
        <is>
          <t>счет №ЦБ-498 от 21.03.2023</t>
        </is>
      </c>
      <c r="F60" s="197" t="n"/>
      <c r="G60" s="57" t="n">
        <v>689229.42</v>
      </c>
      <c r="H60" s="59" t="n"/>
      <c r="I60" s="148" t="n">
        <v>45015</v>
      </c>
      <c r="J60" s="192" t="n">
        <v>689229.42</v>
      </c>
      <c r="K60" s="192">
        <f>J60</f>
        <v/>
      </c>
      <c r="L60" s="62">
        <f>G60-H60-K60</f>
        <v/>
      </c>
    </row>
    <row r="61" ht="34.8" customFormat="1" customHeight="1" s="44">
      <c r="A61" s="52" t="inlineStr">
        <is>
          <t>М ТЕРМИНАЛ ООО</t>
        </is>
      </c>
      <c r="B61" s="53" t="inlineStr">
        <is>
          <t>Оплата за металлопрокат</t>
        </is>
      </c>
      <c r="C61" s="52" t="inlineStr">
        <is>
          <t>Чернышова Светлана Эдуардовна</t>
        </is>
      </c>
      <c r="D61" s="193" t="n"/>
      <c r="E61" s="194" t="inlineStr">
        <is>
          <t>№МТР12042022 от 12.04.2022г</t>
        </is>
      </c>
      <c r="F61" s="197" t="n"/>
      <c r="G61" s="57" t="n">
        <v>258571.5</v>
      </c>
      <c r="H61" s="59" t="n"/>
      <c r="I61" s="148" t="n">
        <v>45015</v>
      </c>
      <c r="J61" s="192" t="n">
        <v>258571.5</v>
      </c>
      <c r="K61" s="192">
        <f>J61</f>
        <v/>
      </c>
      <c r="L61" s="62">
        <f>G61-H61-K61</f>
        <v/>
      </c>
    </row>
    <row r="62" ht="34.8" customFormat="1" customHeight="1" s="44">
      <c r="A62" s="52" t="inlineStr">
        <is>
          <t>ЭПМ ООО РМЗ</t>
        </is>
      </c>
      <c r="B62" s="53" t="inlineStr">
        <is>
          <t>Оплата за металлопрокат</t>
        </is>
      </c>
      <c r="C62" s="52" t="inlineStr">
        <is>
          <t>Чернышова Светлана Эдуардовна</t>
        </is>
      </c>
      <c r="D62" s="193" t="n"/>
      <c r="E62" s="194" t="inlineStr">
        <is>
          <t>108Р/03-23 от 02.03.2023г.</t>
        </is>
      </c>
      <c r="F62" s="197" t="n"/>
      <c r="G62" s="57" t="n">
        <v>4853744</v>
      </c>
      <c r="H62" s="59" t="n"/>
      <c r="I62" s="148" t="n">
        <v>45015</v>
      </c>
      <c r="J62" s="192" t="n">
        <v>4853744</v>
      </c>
      <c r="K62" s="192">
        <f>J62</f>
        <v/>
      </c>
      <c r="L62" s="62">
        <f>G62-H62-K62</f>
        <v/>
      </c>
    </row>
    <row r="63" customFormat="1" s="44">
      <c r="A63" s="52" t="inlineStr">
        <is>
          <t>ПКФ Стальинвест</t>
        </is>
      </c>
      <c r="B63" s="53" t="inlineStr">
        <is>
          <t>Оплата за металлопрокат</t>
        </is>
      </c>
      <c r="C63" s="52" t="inlineStr">
        <is>
          <t>Чернышова Светлана Эдуардовна</t>
        </is>
      </c>
      <c r="D63" s="193" t="n"/>
      <c r="E63" s="194" t="inlineStr">
        <is>
          <t>Основной договор</t>
        </is>
      </c>
      <c r="F63" s="197" t="n"/>
      <c r="G63" s="57" t="n">
        <v>36893</v>
      </c>
      <c r="H63" s="59" t="n"/>
      <c r="I63" s="148" t="n">
        <v>45015</v>
      </c>
      <c r="J63" s="192" t="n">
        <v>36893</v>
      </c>
      <c r="K63" s="192">
        <f>J63</f>
        <v/>
      </c>
      <c r="L63" s="62">
        <f>G63-H63-K63</f>
        <v/>
      </c>
    </row>
    <row r="64" customFormat="1" s="44">
      <c r="A64" s="52" t="inlineStr">
        <is>
          <t>Гектор</t>
        </is>
      </c>
      <c r="B64" s="53" t="inlineStr">
        <is>
          <t>Оплата за металлопрокат</t>
        </is>
      </c>
      <c r="C64" s="52" t="inlineStr">
        <is>
          <t>Чернышова Светлана Эдуардовна</t>
        </is>
      </c>
      <c r="D64" s="193" t="n"/>
      <c r="E64" s="194" t="inlineStr">
        <is>
          <t>Основной договор</t>
        </is>
      </c>
      <c r="F64" s="197" t="n"/>
      <c r="G64" s="57" t="n">
        <v>648882.64</v>
      </c>
      <c r="H64" s="59" t="n"/>
      <c r="I64" s="148" t="n">
        <v>45015</v>
      </c>
      <c r="J64" s="192" t="n">
        <v>648882.64</v>
      </c>
      <c r="K64" s="192">
        <f>J64</f>
        <v/>
      </c>
      <c r="L64" s="62">
        <f>G64-H64-K64</f>
        <v/>
      </c>
    </row>
    <row r="65" customFormat="1" s="44">
      <c r="A65" s="52" t="inlineStr">
        <is>
          <t>МС</t>
        </is>
      </c>
      <c r="B65" s="53" t="inlineStr">
        <is>
          <t>Оплата за металлопрокат</t>
        </is>
      </c>
      <c r="C65" s="52" t="inlineStr">
        <is>
          <t>Чернышова Светлана Эдуардовна</t>
        </is>
      </c>
      <c r="D65" s="193" t="n"/>
      <c r="E65" s="194" t="inlineStr">
        <is>
          <t>35/14 от 01.07.14</t>
        </is>
      </c>
      <c r="F65" s="197" t="n"/>
      <c r="G65" s="57" t="n">
        <v>700000</v>
      </c>
      <c r="H65" s="59" t="n"/>
      <c r="I65" s="148" t="n">
        <v>45015</v>
      </c>
      <c r="J65" s="192" t="n">
        <v>700000</v>
      </c>
      <c r="K65" s="192">
        <f>J65</f>
        <v/>
      </c>
      <c r="L65" s="62">
        <f>G65-H65-K65</f>
        <v/>
      </c>
    </row>
    <row r="66" ht="34.8" customFormat="1" customHeight="1" s="44">
      <c r="A66" s="52" t="inlineStr">
        <is>
          <t>Мечел-Сервис КПП 771401001</t>
        </is>
      </c>
      <c r="B66" s="53" t="inlineStr">
        <is>
          <t>Оплата за металлопрокат</t>
        </is>
      </c>
      <c r="C66" s="52" t="inlineStr">
        <is>
          <t>Чернышова Светлана Эдуардовна</t>
        </is>
      </c>
      <c r="D66" s="193" t="n"/>
      <c r="E66" s="194" t="inlineStr">
        <is>
          <t>370019010120 от 10.12.19</t>
        </is>
      </c>
      <c r="F66" s="197" t="n"/>
      <c r="G66" s="57" t="n">
        <v>2099272.99</v>
      </c>
      <c r="H66" s="59" t="n"/>
      <c r="I66" s="148" t="n">
        <v>45015</v>
      </c>
      <c r="J66" s="192" t="n">
        <v>2099272.99</v>
      </c>
      <c r="K66" s="192">
        <f>J66</f>
        <v/>
      </c>
      <c r="L66" s="62">
        <f>G66-H66-K66</f>
        <v/>
      </c>
    </row>
    <row r="67" ht="34.8" customFormat="1" customHeight="1" s="44">
      <c r="A67" s="52" t="inlineStr">
        <is>
          <t>СПК АО КПП 631243001</t>
        </is>
      </c>
      <c r="B67" s="53" t="inlineStr">
        <is>
          <t>Оплата за металлопрокат</t>
        </is>
      </c>
      <c r="C67" s="52" t="inlineStr">
        <is>
          <t>Чернышова Светлана Эдуардовна</t>
        </is>
      </c>
      <c r="D67" s="193" t="n"/>
      <c r="E67" s="194" t="inlineStr">
        <is>
          <t>№258-2853 от 17.11.2022г.</t>
        </is>
      </c>
      <c r="F67" s="197" t="n"/>
      <c r="G67" s="57" t="n">
        <v>1230000</v>
      </c>
      <c r="H67" s="59" t="n"/>
      <c r="I67" s="148" t="n">
        <v>45015</v>
      </c>
      <c r="J67" s="192" t="n">
        <v>1230000</v>
      </c>
      <c r="K67" s="192">
        <f>J67</f>
        <v/>
      </c>
      <c r="L67" s="62">
        <f>G67-H67-K67</f>
        <v/>
      </c>
    </row>
    <row r="68" customFormat="1" s="44">
      <c r="A68" s="52" t="inlineStr">
        <is>
          <t>Металлсервис-Москва</t>
        </is>
      </c>
      <c r="B68" s="53" t="inlineStr">
        <is>
          <t>Оплата за металлопрокат</t>
        </is>
      </c>
      <c r="C68" s="52" t="inlineStr">
        <is>
          <t>Чернышова Светлана Эдуардовна</t>
        </is>
      </c>
      <c r="D68" s="193" t="n"/>
      <c r="E68" s="194" t="inlineStr">
        <is>
          <t>16Р-115 от 19.01.16</t>
        </is>
      </c>
      <c r="F68" s="197" t="n"/>
      <c r="G68" s="57" t="n">
        <v>1015020</v>
      </c>
      <c r="H68" s="59" t="n"/>
      <c r="I68" s="148" t="n">
        <v>45015</v>
      </c>
      <c r="J68" s="192" t="n">
        <v>1015020</v>
      </c>
      <c r="K68" s="192">
        <f>J68</f>
        <v/>
      </c>
      <c r="L68" s="62">
        <f>G68-H68-K68</f>
        <v/>
      </c>
    </row>
    <row r="69" ht="61.2" customFormat="1" customHeight="1" s="44">
      <c r="A69" s="52" t="inlineStr">
        <is>
          <t>ООО "СБЕРБАНК ФАКТОРИНГ"</t>
        </is>
      </c>
      <c r="B69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69" s="52" t="inlineStr">
        <is>
          <t>Чернышова Светлана Эдуардовна</t>
        </is>
      </c>
      <c r="D69" s="193" t="n"/>
      <c r="E69" s="194" t="inlineStr">
        <is>
          <t>Договор 643/00186217-62280 от 15.12.2015</t>
        </is>
      </c>
      <c r="F69" s="197" t="n"/>
      <c r="G69" s="57" t="n">
        <v>710833.2</v>
      </c>
      <c r="H69" s="59" t="n"/>
      <c r="I69" s="59" t="n">
        <v>45016</v>
      </c>
      <c r="J69" s="191" t="n">
        <v>710833.2</v>
      </c>
      <c r="K69" s="191" t="n"/>
      <c r="L69" s="62">
        <f>G69-H69-K69</f>
        <v/>
      </c>
    </row>
    <row r="70" customFormat="1" s="44">
      <c r="A70" s="52" t="inlineStr">
        <is>
          <t>Антикор Полимер</t>
        </is>
      </c>
      <c r="B70" s="53" t="inlineStr">
        <is>
          <t>Оплата за металлопрокат</t>
        </is>
      </c>
      <c r="C70" s="52" t="inlineStr">
        <is>
          <t>Чернышова Светлана Эдуардовна</t>
        </is>
      </c>
      <c r="D70" s="193" t="n"/>
      <c r="E70" s="194" t="inlineStr">
        <is>
          <t>041</t>
        </is>
      </c>
      <c r="F70" s="197" t="n"/>
      <c r="G70" s="57" t="n">
        <v>1073244</v>
      </c>
      <c r="H70" s="59" t="n"/>
      <c r="I70" s="59" t="n">
        <v>45016</v>
      </c>
      <c r="J70" s="191" t="n">
        <v>1073244</v>
      </c>
      <c r="K70" s="191" t="n"/>
      <c r="L70" s="62">
        <f>G70-H70-K70</f>
        <v/>
      </c>
    </row>
    <row r="71" customFormat="1" s="44">
      <c r="A71" s="52" t="inlineStr">
        <is>
          <t>Антикор Полимер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193" t="n"/>
      <c r="E71" s="194" t="inlineStr">
        <is>
          <t>190-07-УИ</t>
        </is>
      </c>
      <c r="F71" s="197" t="n"/>
      <c r="G71" s="57" t="n">
        <v>325029.96</v>
      </c>
      <c r="H71" s="59" t="n"/>
      <c r="I71" s="59" t="n">
        <v>45016</v>
      </c>
      <c r="J71" s="191" t="n">
        <v>325029.96</v>
      </c>
      <c r="K71" s="191" t="n"/>
      <c r="L71" s="62">
        <f>G71-H71-K71</f>
        <v/>
      </c>
    </row>
    <row r="72" customFormat="1" s="44">
      <c r="A72" s="52" t="inlineStr">
        <is>
          <t>Ашинский метзавод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193" t="n"/>
      <c r="E72" s="194" t="inlineStr">
        <is>
          <t>3125/2017</t>
        </is>
      </c>
      <c r="F72" s="197" t="n"/>
      <c r="G72" s="57" t="n">
        <v>12754407.27</v>
      </c>
      <c r="H72" s="59" t="n"/>
      <c r="I72" s="59" t="n">
        <v>45016</v>
      </c>
      <c r="J72" s="191" t="n">
        <v>12754407.27</v>
      </c>
      <c r="K72" s="191" t="n"/>
      <c r="L72" s="62">
        <f>G72-H72-K72</f>
        <v/>
      </c>
    </row>
    <row r="73" customFormat="1" s="44">
      <c r="A73" s="52" t="inlineStr">
        <is>
          <t>ВМЗ АО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193" t="n"/>
      <c r="E73" s="194" t="inlineStr">
        <is>
          <t>7851117</t>
        </is>
      </c>
      <c r="F73" s="197" t="n"/>
      <c r="G73" s="57" t="n">
        <v>33439798.32</v>
      </c>
      <c r="H73" s="59" t="n"/>
      <c r="I73" s="59" t="n">
        <v>45016</v>
      </c>
      <c r="J73" s="191" t="n">
        <v>33439798.32</v>
      </c>
      <c r="K73" s="191" t="n"/>
      <c r="L73" s="62">
        <f>G73-H73-K73</f>
        <v/>
      </c>
    </row>
    <row r="74" customFormat="1" s="44">
      <c r="A74" s="52" t="inlineStr">
        <is>
          <t>КМК "ТЭМПО"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193" t="n"/>
      <c r="E74" s="194" t="inlineStr">
        <is>
          <t>О11/17041</t>
        </is>
      </c>
      <c r="F74" s="197" t="n"/>
      <c r="G74" s="57" t="n">
        <v>105650828.6</v>
      </c>
      <c r="H74" s="59" t="n"/>
      <c r="I74" s="59" t="n">
        <v>45016</v>
      </c>
      <c r="J74" s="191" t="n">
        <v>105650828.6</v>
      </c>
      <c r="K74" s="191" t="n"/>
      <c r="L74" s="62">
        <f>G74-H74-K74</f>
        <v/>
      </c>
    </row>
    <row r="75" customFormat="1" s="44">
      <c r="A75" s="52" t="inlineStr">
        <is>
          <t>МЕТАЛЛ СЕРВИС ООО</t>
        </is>
      </c>
      <c r="B75" s="53" t="inlineStr">
        <is>
          <t>Оплата за металлопрокат</t>
        </is>
      </c>
      <c r="C75" s="52" t="inlineStr">
        <is>
          <t>Чернышова Светлана Эдуардовна</t>
        </is>
      </c>
      <c r="D75" s="193" t="n"/>
      <c r="E75" s="194" t="inlineStr">
        <is>
          <t>22/06/2021-100</t>
        </is>
      </c>
      <c r="F75" s="197" t="n"/>
      <c r="G75" s="57" t="n">
        <v>6288488.5</v>
      </c>
      <c r="H75" s="59" t="n"/>
      <c r="I75" s="59" t="n">
        <v>45016</v>
      </c>
      <c r="J75" s="191" t="n">
        <v>6288488.5</v>
      </c>
      <c r="K75" s="191" t="n"/>
      <c r="L75" s="62">
        <f>G75-H75-K75</f>
        <v/>
      </c>
    </row>
    <row r="76" customFormat="1" s="44">
      <c r="A76" s="52" t="inlineStr">
        <is>
          <t>МеталлСтильКомпани</t>
        </is>
      </c>
      <c r="B76" s="53" t="inlineStr">
        <is>
          <t>Оплата за металлопрокат</t>
        </is>
      </c>
      <c r="C76" s="52" t="inlineStr">
        <is>
          <t>Чернышова Светлана Эдуардовна</t>
        </is>
      </c>
      <c r="D76" s="193" t="n"/>
      <c r="E76" s="194" t="n">
        <v>44256</v>
      </c>
      <c r="F76" s="197" t="n"/>
      <c r="G76" s="57" t="n">
        <v>1119437.2</v>
      </c>
      <c r="H76" s="59" t="n"/>
      <c r="I76" s="59" t="n">
        <v>45016</v>
      </c>
      <c r="J76" s="57" t="n">
        <v>1119437.2</v>
      </c>
      <c r="K76" s="191" t="n"/>
      <c r="L76" s="62">
        <f>G76-H76-K76</f>
        <v/>
      </c>
    </row>
    <row r="77" customFormat="1" s="44">
      <c r="A77" s="52" t="inlineStr">
        <is>
          <t>НЛМК-Калуга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193" t="n"/>
      <c r="E77" s="194" t="inlineStr">
        <is>
          <t>14.106761.221</t>
        </is>
      </c>
      <c r="F77" s="197" t="n"/>
      <c r="G77" s="57" t="n">
        <v>5000000</v>
      </c>
      <c r="H77" s="59" t="n"/>
      <c r="I77" s="59" t="n">
        <v>45016</v>
      </c>
      <c r="J77" s="191" t="n">
        <v>5000000</v>
      </c>
      <c r="K77" s="191" t="n"/>
      <c r="L77" s="62">
        <f>G77-H77-K77</f>
        <v/>
      </c>
    </row>
    <row r="78" customFormat="1" s="44">
      <c r="A78" s="52" t="inlineStr">
        <is>
          <t>НЛМК-Урал (Бывший НСММЗ)</t>
        </is>
      </c>
      <c r="B78" s="53" t="inlineStr">
        <is>
          <t>Оплата за металлопрокат</t>
        </is>
      </c>
      <c r="C78" s="52" t="inlineStr">
        <is>
          <t>Чернышова Светлана Эдуардовна</t>
        </is>
      </c>
      <c r="D78" s="193" t="n"/>
      <c r="E78" s="194" t="inlineStr">
        <is>
          <t>14.106761.221</t>
        </is>
      </c>
      <c r="F78" s="197" t="n"/>
      <c r="G78" s="57" t="n">
        <v>50887756.12</v>
      </c>
      <c r="H78" s="59" t="n"/>
      <c r="I78" s="59" t="n">
        <v>45016</v>
      </c>
      <c r="J78" s="191" t="n">
        <v>50887756.12</v>
      </c>
      <c r="K78" s="191" t="n"/>
      <c r="L78" s="62">
        <f>G78-H78-K78</f>
        <v/>
      </c>
    </row>
    <row r="79" customFormat="1" s="44">
      <c r="A79" s="52" t="inlineStr">
        <is>
          <t>СОЮЗМЕТАЛЛСЕРВИС ООО</t>
        </is>
      </c>
      <c r="B79" s="53" t="inlineStr">
        <is>
          <t>Оплата за металлопрокат</t>
        </is>
      </c>
      <c r="C79" s="52" t="inlineStr">
        <is>
          <t>Чернышова Светлана Эдуардовна</t>
        </is>
      </c>
      <c r="D79" s="193" t="n"/>
      <c r="E79" s="194" t="inlineStr">
        <is>
          <t>2М</t>
        </is>
      </c>
      <c r="F79" s="197" t="n"/>
      <c r="G79" s="57" t="n">
        <v>32981087.8</v>
      </c>
      <c r="H79" s="59" t="n"/>
      <c r="I79" s="59" t="n">
        <v>45016</v>
      </c>
      <c r="J79" s="191" t="n">
        <v>32981087.8</v>
      </c>
      <c r="K79" s="191" t="n"/>
      <c r="L79" s="62">
        <f>G79-H79-K79</f>
        <v/>
      </c>
    </row>
    <row r="80" customFormat="1" s="44">
      <c r="A80" s="52" t="inlineStr">
        <is>
          <t>Уральский металлопромышленный центр</t>
        </is>
      </c>
      <c r="B80" s="53" t="inlineStr">
        <is>
          <t>Оплата за металлопрокат</t>
        </is>
      </c>
      <c r="C80" s="52" t="inlineStr">
        <is>
          <t>Чернышова Светлана Эдуардовна</t>
        </is>
      </c>
      <c r="D80" s="193" t="n"/>
      <c r="E80" s="194" t="inlineStr">
        <is>
          <t>360Е-22</t>
        </is>
      </c>
      <c r="F80" s="197" t="n"/>
      <c r="G80" s="57" t="n">
        <v>10157793.68</v>
      </c>
      <c r="H80" s="59" t="n"/>
      <c r="I80" s="59" t="n">
        <v>45016</v>
      </c>
      <c r="J80" s="191" t="n">
        <v>10157793.68</v>
      </c>
      <c r="K80" s="191" t="n"/>
      <c r="L80" s="62">
        <f>G80-H80-K80</f>
        <v/>
      </c>
    </row>
    <row r="81" customFormat="1" s="44">
      <c r="A81" s="52" t="inlineStr">
        <is>
          <t>Филиал АО "ВМЗ" г.Альметьевск</t>
        </is>
      </c>
      <c r="B81" s="53" t="inlineStr">
        <is>
          <t>Оплата за металлопрокат</t>
        </is>
      </c>
      <c r="C81" s="52" t="inlineStr">
        <is>
          <t>Чернышова Светлана Эдуардовна</t>
        </is>
      </c>
      <c r="D81" s="193" t="n"/>
      <c r="E81" s="194" t="inlineStr">
        <is>
          <t>861639</t>
        </is>
      </c>
      <c r="F81" s="197" t="n"/>
      <c r="G81" s="57" t="n">
        <v>11911991.81</v>
      </c>
      <c r="H81" s="59" t="n"/>
      <c r="I81" s="59" t="n">
        <v>45016</v>
      </c>
      <c r="J81" s="191" t="n">
        <v>11911991.81</v>
      </c>
      <c r="K81" s="191" t="n"/>
      <c r="L81" s="62">
        <f>G81-H81-K81</f>
        <v/>
      </c>
    </row>
    <row r="82" ht="61.2" customFormat="1" customHeight="1" s="44">
      <c r="A82" s="52" t="inlineStr">
        <is>
          <t>ООО "СБЕРБАНК ФАКТОРИНГ"</t>
        </is>
      </c>
      <c r="B82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82" s="52" t="inlineStr">
        <is>
          <t>Чернышова Светлана Эдуардовна</t>
        </is>
      </c>
      <c r="D82" s="193" t="n"/>
      <c r="E82" s="194" t="inlineStr">
        <is>
          <t>Договор 643/00186217-62280 от 15.12.2015</t>
        </is>
      </c>
      <c r="F82" s="197" t="n"/>
      <c r="G82" s="57" t="n">
        <v>220636.34</v>
      </c>
      <c r="H82" s="59" t="n"/>
      <c r="I82" s="59" t="n">
        <v>45019</v>
      </c>
      <c r="J82" s="191" t="n">
        <v>220636.34</v>
      </c>
      <c r="K82" s="191" t="n"/>
      <c r="L82" s="62">
        <f>G82-H82-K82</f>
        <v/>
      </c>
    </row>
    <row r="83" ht="61.2" customFormat="1" customHeight="1" s="44">
      <c r="A83" s="86" t="inlineStr">
        <is>
          <t>ООО "СБЕРБАНК ФАКТОРИНГ"</t>
        </is>
      </c>
      <c r="B83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83" s="52" t="inlineStr">
        <is>
          <t>Чернышова Светлана Эдуардовна</t>
        </is>
      </c>
      <c r="D83" s="193" t="n"/>
      <c r="E83" s="194" t="inlineStr">
        <is>
          <t>Договор 643/00186217-62280 от 15.12.2015</t>
        </is>
      </c>
      <c r="F83" s="197" t="n"/>
      <c r="G83" s="61" t="n">
        <v>613879.2</v>
      </c>
      <c r="H83" s="59" t="n"/>
      <c r="I83" s="59" t="n">
        <v>45019</v>
      </c>
      <c r="J83" s="191" t="n">
        <v>613879.2</v>
      </c>
      <c r="K83" s="191" t="n"/>
      <c r="L83" s="62">
        <f>G83-H83-K83</f>
        <v/>
      </c>
    </row>
    <row r="84" ht="61.2" customFormat="1" customHeight="1" s="44">
      <c r="A84" s="86" t="inlineStr">
        <is>
          <t>ООО "СБЕРБАНК ФАКТОРИНГ"</t>
        </is>
      </c>
      <c r="B84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84" s="52" t="inlineStr">
        <is>
          <t>Чернышова Светлана Эдуардовна</t>
        </is>
      </c>
      <c r="D84" s="193" t="n"/>
      <c r="E84" s="194" t="inlineStr">
        <is>
          <t>Договор 643/00186217-62280 от 15.12.2015</t>
        </is>
      </c>
      <c r="F84" s="197" t="n"/>
      <c r="G84" s="61" t="n">
        <v>232681.44</v>
      </c>
      <c r="H84" s="59" t="n"/>
      <c r="I84" s="59" t="n">
        <v>45019</v>
      </c>
      <c r="J84" s="191" t="n">
        <v>232681.44</v>
      </c>
      <c r="K84" s="191" t="n"/>
      <c r="L84" s="62">
        <f>G84-H84-K84</f>
        <v/>
      </c>
    </row>
    <row r="85" ht="61.2" customFormat="1" customHeight="1" s="44">
      <c r="A85" s="86" t="inlineStr">
        <is>
          <t>ООО "СБЕРБАНК ФАКТОРИНГ"</t>
        </is>
      </c>
      <c r="B85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85" s="52" t="inlineStr">
        <is>
          <t>Чернышова Светлана Эдуардовна</t>
        </is>
      </c>
      <c r="D85" s="193" t="n"/>
      <c r="E85" s="194" t="inlineStr">
        <is>
          <t>Договор 643/00186217-62280 от 15.12.2015</t>
        </is>
      </c>
      <c r="F85" s="197" t="n"/>
      <c r="G85" s="61" t="n">
        <v>5009046.68</v>
      </c>
      <c r="H85" s="59" t="n"/>
      <c r="I85" s="59" t="n">
        <v>45019</v>
      </c>
      <c r="J85" s="191" t="n">
        <v>5009046.68</v>
      </c>
      <c r="K85" s="191" t="n"/>
      <c r="L85" s="62">
        <f>G85-H85-K85</f>
        <v/>
      </c>
    </row>
    <row r="86" ht="61.2" customFormat="1" customHeight="1" s="44">
      <c r="A86" s="86" t="inlineStr">
        <is>
          <t>ООО "СБЕРБАНК ФАКТОРИНГ"</t>
        </is>
      </c>
      <c r="B86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86" s="52" t="inlineStr">
        <is>
          <t>Чернышова Светлана Эдуардовна</t>
        </is>
      </c>
      <c r="D86" s="193" t="n"/>
      <c r="E86" s="194" t="inlineStr">
        <is>
          <t>Договор 643/00186217-62280 от 15.12.2015</t>
        </is>
      </c>
      <c r="F86" s="197" t="n"/>
      <c r="G86" s="61" t="n">
        <v>2735354.27</v>
      </c>
      <c r="H86" s="59" t="n"/>
      <c r="I86" s="59" t="n">
        <v>45019</v>
      </c>
      <c r="J86" s="191" t="n">
        <v>2735354.27</v>
      </c>
      <c r="K86" s="191" t="n"/>
      <c r="L86" s="62">
        <f>G86-H86-K86</f>
        <v/>
      </c>
    </row>
    <row r="87" customFormat="1" s="44">
      <c r="A87" s="86" t="inlineStr">
        <is>
          <t>А ГРУПП 771701001</t>
        </is>
      </c>
      <c r="B87" s="53" t="inlineStr">
        <is>
          <t>Оплата за металлопрокат</t>
        </is>
      </c>
      <c r="C87" s="52" t="inlineStr">
        <is>
          <t>Чернышова Светлана Эдуардовна</t>
        </is>
      </c>
      <c r="D87" s="193" t="n"/>
      <c r="E87" s="194" t="inlineStr">
        <is>
          <t>1/32/223/9730</t>
        </is>
      </c>
      <c r="F87" s="197" t="n"/>
      <c r="G87" s="61" t="n">
        <v>8115811.469999999</v>
      </c>
      <c r="H87" s="59" t="n"/>
      <c r="I87" s="59" t="n">
        <v>45019</v>
      </c>
      <c r="J87" s="191" t="n">
        <v>8115811.469999999</v>
      </c>
      <c r="K87" s="191" t="n"/>
      <c r="L87" s="62">
        <f>G87-H87-K87</f>
        <v/>
      </c>
    </row>
    <row r="88" customFormat="1" s="44">
      <c r="A88" s="86" t="inlineStr">
        <is>
          <t>Антикор Полимер</t>
        </is>
      </c>
      <c r="B88" s="53" t="inlineStr">
        <is>
          <t>Оплата за металлопрокат</t>
        </is>
      </c>
      <c r="C88" s="52" t="inlineStr">
        <is>
          <t>Чернышова Светлана Эдуардовна</t>
        </is>
      </c>
      <c r="D88" s="193" t="n"/>
      <c r="E88" s="194" t="inlineStr">
        <is>
          <t>041</t>
        </is>
      </c>
      <c r="F88" s="197" t="n"/>
      <c r="G88" s="61" t="n">
        <v>141698.98</v>
      </c>
      <c r="H88" s="59" t="n"/>
      <c r="I88" s="59" t="n">
        <v>45019</v>
      </c>
      <c r="J88" s="191" t="n">
        <v>141698.98</v>
      </c>
      <c r="K88" s="191" t="n"/>
      <c r="L88" s="62">
        <f>G88-H88-K88</f>
        <v/>
      </c>
    </row>
    <row r="89" customFormat="1" s="44">
      <c r="A89" s="86" t="inlineStr">
        <is>
          <t>Антикор Полимер</t>
        </is>
      </c>
      <c r="B89" s="53" t="inlineStr">
        <is>
          <t>Оплата за металлопрокат</t>
        </is>
      </c>
      <c r="C89" s="52" t="inlineStr">
        <is>
          <t>Чернышова Светлана Эдуардовна</t>
        </is>
      </c>
      <c r="D89" s="193" t="n"/>
      <c r="E89" s="194" t="inlineStr">
        <is>
          <t>190-07-УИ</t>
        </is>
      </c>
      <c r="F89" s="197" t="n"/>
      <c r="G89" s="61" t="n">
        <v>356685.16</v>
      </c>
      <c r="H89" s="59" t="n"/>
      <c r="I89" s="59" t="n">
        <v>45019</v>
      </c>
      <c r="J89" s="191" t="n">
        <v>356685.16</v>
      </c>
      <c r="K89" s="191" t="n"/>
      <c r="L89" s="62">
        <f>G89-H89-K89</f>
        <v/>
      </c>
    </row>
    <row r="90" customFormat="1" s="44">
      <c r="A90" s="86" t="inlineStr">
        <is>
          <t>ВМЗ АО</t>
        </is>
      </c>
      <c r="B90" s="53" t="inlineStr">
        <is>
          <t>Оплата за металлопрокат</t>
        </is>
      </c>
      <c r="C90" s="52" t="inlineStr">
        <is>
          <t>Чернышова Светлана Эдуардовна</t>
        </is>
      </c>
      <c r="D90" s="193" t="n"/>
      <c r="E90" s="194" t="inlineStr">
        <is>
          <t>7851117</t>
        </is>
      </c>
      <c r="F90" s="197" t="n"/>
      <c r="G90" s="61" t="n">
        <v>26938652.1</v>
      </c>
      <c r="H90" s="59" t="n"/>
      <c r="I90" s="59" t="n">
        <v>45019</v>
      </c>
      <c r="J90" s="191" t="n">
        <v>26938652.1</v>
      </c>
      <c r="K90" s="191" t="n"/>
      <c r="L90" s="62">
        <f>G90-H90-K90</f>
        <v/>
      </c>
    </row>
    <row r="91" customFormat="1" s="44">
      <c r="A91" s="86" t="inlineStr">
        <is>
          <t>Демидов ГК</t>
        </is>
      </c>
      <c r="B91" s="53" t="inlineStr">
        <is>
          <t>Оплата за металлопрокат</t>
        </is>
      </c>
      <c r="C91" s="52" t="inlineStr">
        <is>
          <t>Чернышова Светлана Эдуардовна</t>
        </is>
      </c>
      <c r="D91" s="193" t="n"/>
      <c r="E91" s="194" t="inlineStr">
        <is>
          <t>2102//7-2023</t>
        </is>
      </c>
      <c r="F91" s="197" t="n"/>
      <c r="G91" s="61" t="n">
        <v>1741171.6</v>
      </c>
      <c r="H91" s="59" t="n"/>
      <c r="I91" s="59" t="n">
        <v>45019</v>
      </c>
      <c r="J91" s="191" t="n">
        <v>1741171.6</v>
      </c>
      <c r="K91" s="191" t="n"/>
      <c r="L91" s="62">
        <f>G91-H91-K91</f>
        <v/>
      </c>
    </row>
    <row r="92" customFormat="1" s="44">
      <c r="A92" s="86" t="inlineStr">
        <is>
          <t>ЗТЗ</t>
        </is>
      </c>
      <c r="B92" s="53" t="inlineStr">
        <is>
          <t>Оплата за металлопрокат</t>
        </is>
      </c>
      <c r="C92" s="52" t="inlineStr">
        <is>
          <t>Чернышова Светлана Эдуардовна</t>
        </is>
      </c>
      <c r="D92" s="193" t="n"/>
      <c r="E92" s="194" t="inlineStr">
        <is>
          <t>П-11/17</t>
        </is>
      </c>
      <c r="F92" s="197" t="n"/>
      <c r="G92" s="61" t="n">
        <v>5770956</v>
      </c>
      <c r="H92" s="59" t="n"/>
      <c r="I92" s="59" t="n">
        <v>45019</v>
      </c>
      <c r="J92" s="191" t="n">
        <v>5770956</v>
      </c>
      <c r="K92" s="191" t="n"/>
      <c r="L92" s="62">
        <f>G92-H92-K92</f>
        <v/>
      </c>
    </row>
    <row r="93" customFormat="1" s="44">
      <c r="A93" s="86" t="inlineStr">
        <is>
          <t>КМК "ТЭМПО"</t>
        </is>
      </c>
      <c r="B93" s="53" t="inlineStr">
        <is>
          <t>Оплата за металлопрокат</t>
        </is>
      </c>
      <c r="C93" s="52" t="inlineStr">
        <is>
          <t>Чернышова Светлана Эдуардовна</t>
        </is>
      </c>
      <c r="D93" s="193" t="n"/>
      <c r="E93" s="194" t="inlineStr">
        <is>
          <t>О11/17041</t>
        </is>
      </c>
      <c r="F93" s="197" t="n"/>
      <c r="G93" s="61" t="n">
        <v>100000000</v>
      </c>
      <c r="H93" s="59" t="n"/>
      <c r="I93" s="59" t="n">
        <v>45019</v>
      </c>
      <c r="J93" s="191" t="n">
        <v>100000000</v>
      </c>
      <c r="K93" s="191" t="n"/>
      <c r="L93" s="62">
        <f>G93-H93-K93</f>
        <v/>
      </c>
    </row>
    <row r="94" customFormat="1" s="44">
      <c r="A94" s="86" t="inlineStr">
        <is>
          <t>МеталлСтильКомпани</t>
        </is>
      </c>
      <c r="B94" s="53" t="inlineStr">
        <is>
          <t>Оплата за металлопрокат</t>
        </is>
      </c>
      <c r="C94" s="52" t="inlineStr">
        <is>
          <t>Чернышова Светлана Эдуардовна</t>
        </is>
      </c>
      <c r="D94" s="193" t="n"/>
      <c r="E94" s="194" t="n">
        <v>44256</v>
      </c>
      <c r="F94" s="197" t="n"/>
      <c r="G94" s="61" t="n">
        <v>2164000</v>
      </c>
      <c r="H94" s="59" t="n"/>
      <c r="I94" s="59" t="n">
        <v>45019</v>
      </c>
      <c r="J94" s="191" t="n">
        <v>2164000</v>
      </c>
      <c r="K94" s="191" t="n"/>
      <c r="L94" s="62">
        <f>G94-H94-K94</f>
        <v/>
      </c>
    </row>
    <row r="95" customFormat="1" s="44">
      <c r="A95" s="86" t="inlineStr">
        <is>
          <t>МК Промстройметалл Трейд</t>
        </is>
      </c>
      <c r="B95" s="53" t="inlineStr">
        <is>
          <t>Оплата за металлопрокат</t>
        </is>
      </c>
      <c r="C95" s="52" t="inlineStr">
        <is>
          <t>Чернышова Светлана Эдуардовна</t>
        </is>
      </c>
      <c r="D95" s="193" t="n"/>
      <c r="E95" s="194" t="inlineStr">
        <is>
          <t>8-Р</t>
        </is>
      </c>
      <c r="F95" s="197" t="n"/>
      <c r="G95" s="61" t="n">
        <v>1501670</v>
      </c>
      <c r="H95" s="59" t="n"/>
      <c r="I95" s="59" t="n">
        <v>45019</v>
      </c>
      <c r="J95" s="191" t="n">
        <v>1501670</v>
      </c>
      <c r="K95" s="191" t="n"/>
      <c r="L95" s="62">
        <f>G95-H95-K95</f>
        <v/>
      </c>
    </row>
    <row r="96" customFormat="1" s="44">
      <c r="A96" s="86" t="inlineStr">
        <is>
          <t>Сиверский метизный завод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193" t="n"/>
      <c r="E96" s="194" t="inlineStr">
        <is>
          <t>117/1</t>
        </is>
      </c>
      <c r="F96" s="197" t="n"/>
      <c r="G96" s="61" t="n">
        <v>2863926.68</v>
      </c>
      <c r="H96" s="59" t="n"/>
      <c r="I96" s="59" t="n">
        <v>45019</v>
      </c>
      <c r="J96" s="191" t="n">
        <v>2863926.68</v>
      </c>
      <c r="K96" s="191" t="n"/>
      <c r="L96" s="62">
        <f>G96-H96-K96</f>
        <v/>
      </c>
    </row>
    <row r="97" customFormat="1" s="44">
      <c r="A97" s="86" t="inlineStr">
        <is>
          <t>СОЮЗМЕТАЛЛСЕРВИС ООО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/>
      <c r="E97" s="194" t="inlineStr">
        <is>
          <t>2М</t>
        </is>
      </c>
      <c r="F97" s="197" t="n"/>
      <c r="G97" s="61" t="n">
        <v>9434000</v>
      </c>
      <c r="H97" s="59" t="n"/>
      <c r="I97" s="59" t="n">
        <v>45019</v>
      </c>
      <c r="J97" s="191" t="n">
        <v>9434000</v>
      </c>
      <c r="K97" s="191" t="n"/>
      <c r="L97" s="62">
        <f>G97-H97-K97</f>
        <v/>
      </c>
    </row>
    <row r="98" customFormat="1" s="44">
      <c r="A98" s="86" t="inlineStr">
        <is>
          <t>Уральский металлопромышленный центр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/>
      <c r="E98" s="194" t="inlineStr">
        <is>
          <t>360Е-22</t>
        </is>
      </c>
      <c r="F98" s="197" t="n"/>
      <c r="G98" s="61" t="n">
        <v>6380756</v>
      </c>
      <c r="H98" s="59" t="n"/>
      <c r="I98" s="59" t="n">
        <v>45019</v>
      </c>
      <c r="J98" s="191" t="n">
        <v>6380756</v>
      </c>
      <c r="K98" s="191" t="n"/>
      <c r="L98" s="62">
        <f>G98-H98-K98</f>
        <v/>
      </c>
    </row>
    <row r="99" customFormat="1" s="44">
      <c r="A99" s="86" t="inlineStr">
        <is>
          <t>Филиал АО "ВМЗ" г.Альметьевск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/>
      <c r="E99" s="194" t="inlineStr">
        <is>
          <t>861639</t>
        </is>
      </c>
      <c r="F99" s="197" t="n"/>
      <c r="G99" s="61" t="n">
        <v>8981136.9</v>
      </c>
      <c r="H99" s="59" t="n"/>
      <c r="I99" s="59" t="n">
        <v>45019</v>
      </c>
      <c r="J99" s="191" t="n">
        <v>8981136.9</v>
      </c>
      <c r="K99" s="191" t="n"/>
      <c r="L99" s="62">
        <f>G99-H99-K99</f>
        <v/>
      </c>
    </row>
    <row r="100" customFormat="1" s="44">
      <c r="A100" s="86" t="inlineStr">
        <is>
          <t>А ГРУПП 771701001</t>
        </is>
      </c>
      <c r="B100" s="53" t="inlineStr">
        <is>
          <t>Оплата за металлопрокат</t>
        </is>
      </c>
      <c r="C100" s="52" t="inlineStr">
        <is>
          <t>Чернышова Светлана Эдуардовна</t>
        </is>
      </c>
      <c r="D100" s="193" t="n"/>
      <c r="E100" s="194" t="inlineStr">
        <is>
          <t>1/32/223/9730</t>
        </is>
      </c>
      <c r="F100" s="197" t="n"/>
      <c r="G100" s="61" t="n">
        <v>1315749.54</v>
      </c>
      <c r="H100" s="59" t="n"/>
      <c r="I100" s="59" t="n">
        <v>45020</v>
      </c>
      <c r="J100" s="191" t="n">
        <v>1315749.54</v>
      </c>
      <c r="K100" s="191" t="n"/>
      <c r="L100" s="62">
        <f>G100-H100-K100</f>
        <v/>
      </c>
    </row>
    <row r="101" customFormat="1" s="44">
      <c r="A101" s="86" t="inlineStr">
        <is>
          <t>ЗТЗ</t>
        </is>
      </c>
      <c r="B101" s="53" t="inlineStr">
        <is>
          <t>Оплата за металлопрокат</t>
        </is>
      </c>
      <c r="C101" s="52" t="inlineStr">
        <is>
          <t>Чернышова Светлана Эдуардовна</t>
        </is>
      </c>
      <c r="D101" s="193" t="n"/>
      <c r="E101" s="194" t="inlineStr">
        <is>
          <t>П-11/17</t>
        </is>
      </c>
      <c r="F101" s="197" t="n"/>
      <c r="G101" s="61" t="n">
        <v>3022872</v>
      </c>
      <c r="H101" s="59" t="n"/>
      <c r="I101" s="59" t="n">
        <v>45020</v>
      </c>
      <c r="J101" s="191" t="n">
        <v>3022872</v>
      </c>
      <c r="K101" s="191" t="n"/>
      <c r="L101" s="62">
        <f>G101-H101-K101</f>
        <v/>
      </c>
    </row>
    <row r="102" customFormat="1" s="44">
      <c r="A102" s="86" t="inlineStr">
        <is>
          <t>Уральский металлопромышленный центр</t>
        </is>
      </c>
      <c r="B102" s="53" t="inlineStr">
        <is>
          <t>Оплата за металлопрокат</t>
        </is>
      </c>
      <c r="C102" s="52" t="inlineStr">
        <is>
          <t>Чернышова Светлана Эдуардовна</t>
        </is>
      </c>
      <c r="D102" s="193" t="n"/>
      <c r="E102" s="194" t="inlineStr">
        <is>
          <t>360Е-22</t>
        </is>
      </c>
      <c r="F102" s="197" t="n"/>
      <c r="G102" s="61" t="n">
        <v>6185430</v>
      </c>
      <c r="H102" s="59" t="n"/>
      <c r="I102" s="59" t="n">
        <v>45020</v>
      </c>
      <c r="J102" s="191" t="n">
        <v>6185430</v>
      </c>
      <c r="K102" s="191" t="n"/>
      <c r="L102" s="62">
        <f>G102-H102-K102</f>
        <v/>
      </c>
    </row>
    <row r="103" customFormat="1" s="44">
      <c r="A103" s="86" t="inlineStr">
        <is>
          <t>Антикор Полимер</t>
        </is>
      </c>
      <c r="B103" s="53" t="inlineStr">
        <is>
          <t>Оплата за металлопрокат</t>
        </is>
      </c>
      <c r="C103" s="52" t="inlineStr">
        <is>
          <t>Чернышова Светлана Эдуардовна</t>
        </is>
      </c>
      <c r="D103" s="193" t="n"/>
      <c r="E103" s="194" t="inlineStr">
        <is>
          <t>041</t>
        </is>
      </c>
      <c r="F103" s="197" t="n"/>
      <c r="G103" s="61" t="n">
        <v>227400</v>
      </c>
      <c r="H103" s="59" t="n"/>
      <c r="I103" s="59" t="n">
        <v>45021</v>
      </c>
      <c r="J103" s="191" t="n">
        <v>227400</v>
      </c>
      <c r="K103" s="191" t="n"/>
      <c r="L103" s="62">
        <f>G103-H103-K103</f>
        <v/>
      </c>
    </row>
    <row r="104" customFormat="1" s="44">
      <c r="A104" s="86" t="inlineStr">
        <is>
          <t>ВМЗ АО</t>
        </is>
      </c>
      <c r="B104" s="53" t="inlineStr">
        <is>
          <t>Оплата за металлопрокат</t>
        </is>
      </c>
      <c r="C104" s="52" t="inlineStr">
        <is>
          <t>Чернышова Светлана Эдуардовна</t>
        </is>
      </c>
      <c r="D104" s="193" t="n"/>
      <c r="E104" s="194" t="inlineStr">
        <is>
          <t>7851117</t>
        </is>
      </c>
      <c r="F104" s="197" t="n"/>
      <c r="G104" s="61" t="n">
        <v>4255790.32</v>
      </c>
      <c r="H104" s="59" t="n"/>
      <c r="I104" s="59" t="n">
        <v>45021</v>
      </c>
      <c r="J104" s="191" t="n">
        <v>4255790.32</v>
      </c>
      <c r="K104" s="191" t="n"/>
      <c r="L104" s="62">
        <f>G104-H104-K104</f>
        <v/>
      </c>
    </row>
    <row r="105" customFormat="1" s="44">
      <c r="A105" s="86" t="inlineStr">
        <is>
          <t>Уральский металлопромышленный центр</t>
        </is>
      </c>
      <c r="B105" s="53" t="inlineStr">
        <is>
          <t>Оплата за металлопрокат</t>
        </is>
      </c>
      <c r="C105" s="52" t="inlineStr">
        <is>
          <t>Чернышова Светлана Эдуардовна</t>
        </is>
      </c>
      <c r="D105" s="193" t="n"/>
      <c r="E105" s="194" t="inlineStr">
        <is>
          <t>360Е-22</t>
        </is>
      </c>
      <c r="F105" s="197" t="n"/>
      <c r="G105" s="61" t="n">
        <v>5770650</v>
      </c>
      <c r="H105" s="59" t="n"/>
      <c r="I105" s="59" t="n">
        <v>45021</v>
      </c>
      <c r="J105" s="191" t="n">
        <v>5770650</v>
      </c>
      <c r="K105" s="191" t="n"/>
      <c r="L105" s="62">
        <f>G105-H105-K105</f>
        <v/>
      </c>
    </row>
    <row r="106" ht="61.2" customFormat="1" customHeight="1" s="44">
      <c r="A106" s="86" t="inlineStr">
        <is>
          <t>ООО "СБЕРБАНК ФАКТОРИНГ"</t>
        </is>
      </c>
      <c r="B106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106" s="52" t="inlineStr">
        <is>
          <t>Чернышова Светлана Эдуардовна</t>
        </is>
      </c>
      <c r="D106" s="193" t="n"/>
      <c r="E106" s="194" t="inlineStr">
        <is>
          <t>Договор 643/00186217-62280 от 15.12.2015</t>
        </is>
      </c>
      <c r="F106" s="197" t="n"/>
      <c r="G106" s="61" t="n">
        <v>361889.89</v>
      </c>
      <c r="H106" s="59" t="n"/>
      <c r="I106" s="59" t="n">
        <v>45022</v>
      </c>
      <c r="J106" s="191" t="n">
        <v>361889.89</v>
      </c>
      <c r="K106" s="191" t="n"/>
      <c r="L106" s="62">
        <f>G106-H106-K106</f>
        <v/>
      </c>
    </row>
    <row r="107" ht="61.2" customFormat="1" customHeight="1" s="44">
      <c r="A107" s="86" t="inlineStr">
        <is>
          <t>ООО "СБЕРБАНК ФАКТОРИНГ"</t>
        </is>
      </c>
      <c r="B107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107" s="52" t="inlineStr">
        <is>
          <t>Чернышова Светлана Эдуардовна</t>
        </is>
      </c>
      <c r="D107" s="193" t="n"/>
      <c r="E107" s="194" t="inlineStr">
        <is>
          <t>Договор 643/00186217-62280 от 15.12.2015</t>
        </is>
      </c>
      <c r="F107" s="197" t="n"/>
      <c r="G107" s="61" t="n">
        <v>2357378.62</v>
      </c>
      <c r="H107" s="59" t="n"/>
      <c r="I107" s="59" t="n">
        <v>45022</v>
      </c>
      <c r="J107" s="191" t="n">
        <v>2357378.62</v>
      </c>
      <c r="K107" s="191" t="n"/>
      <c r="L107" s="62">
        <f>G107-H107-K107</f>
        <v/>
      </c>
    </row>
    <row r="108" customFormat="1" s="44">
      <c r="A108" s="86" t="inlineStr">
        <is>
          <t>ВМЗ АО</t>
        </is>
      </c>
      <c r="B108" s="53" t="inlineStr">
        <is>
          <t>Оплата за металлопрокат</t>
        </is>
      </c>
      <c r="C108" s="52" t="inlineStr">
        <is>
          <t>Чернышова Светлана Эдуардовна</t>
        </is>
      </c>
      <c r="D108" s="193" t="n"/>
      <c r="E108" s="194" t="inlineStr">
        <is>
          <t>7851117</t>
        </is>
      </c>
      <c r="F108" s="197" t="n"/>
      <c r="G108" s="61" t="n">
        <v>10962552.57</v>
      </c>
      <c r="H108" s="59" t="n"/>
      <c r="I108" s="59" t="n">
        <v>45022</v>
      </c>
      <c r="J108" s="191" t="n">
        <v>10962552.57</v>
      </c>
      <c r="K108" s="191" t="n"/>
      <c r="L108" s="62">
        <f>G108-H108-K108</f>
        <v/>
      </c>
    </row>
    <row r="109" customFormat="1" s="44">
      <c r="A109" s="86" t="inlineStr">
        <is>
          <t>ТД ТМК АО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/>
      <c r="E109" s="194" t="inlineStr">
        <is>
          <t>1069</t>
        </is>
      </c>
      <c r="F109" s="197" t="n"/>
      <c r="G109" s="61" t="n">
        <v>12432249.42</v>
      </c>
      <c r="H109" s="59" t="n"/>
      <c r="I109" s="59" t="n">
        <v>45022</v>
      </c>
      <c r="J109" s="191" t="n">
        <v>12432249.42</v>
      </c>
      <c r="K109" s="191" t="n"/>
      <c r="L109" s="62">
        <f>G109-H109-K109</f>
        <v/>
      </c>
    </row>
    <row r="110" customFormat="1" s="44">
      <c r="A110" s="86" t="inlineStr">
        <is>
          <t>Филиал АО "ВМЗ" г.Альметьевск</t>
        </is>
      </c>
      <c r="B110" s="53" t="inlineStr">
        <is>
          <t>Оплата за металлопрокат</t>
        </is>
      </c>
      <c r="C110" s="52" t="inlineStr">
        <is>
          <t>Чернышова Светлана Эдуардовна</t>
        </is>
      </c>
      <c r="D110" s="193" t="n"/>
      <c r="E110" s="194" t="inlineStr">
        <is>
          <t>861639</t>
        </is>
      </c>
      <c r="F110" s="197" t="n"/>
      <c r="G110" s="61" t="n">
        <v>925126.5</v>
      </c>
      <c r="H110" s="59" t="n"/>
      <c r="I110" s="59" t="n">
        <v>45022</v>
      </c>
      <c r="J110" s="191" t="n">
        <v>925126.5</v>
      </c>
      <c r="K110" s="191" t="n"/>
      <c r="L110" s="62">
        <f>G110-H110-K110</f>
        <v/>
      </c>
    </row>
    <row r="111" customFormat="1" s="44">
      <c r="A111" s="86" t="inlineStr">
        <is>
          <t>А ГРУПП 771701001</t>
        </is>
      </c>
      <c r="B111" s="53" t="inlineStr">
        <is>
          <t>Оплата за металлопрокат</t>
        </is>
      </c>
      <c r="C111" s="52" t="inlineStr">
        <is>
          <t>Чернышова Светлана Эдуардовна</t>
        </is>
      </c>
      <c r="D111" s="193" t="n"/>
      <c r="E111" s="194" t="inlineStr">
        <is>
          <t>1/32/223/9730</t>
        </is>
      </c>
      <c r="F111" s="197" t="n"/>
      <c r="G111" s="61" t="n">
        <v>1875188.23</v>
      </c>
      <c r="H111" s="59" t="n"/>
      <c r="I111" s="59" t="n">
        <v>45023</v>
      </c>
      <c r="J111" s="191" t="n">
        <v>1875188.23</v>
      </c>
      <c r="K111" s="191" t="n"/>
      <c r="L111" s="62">
        <f>G111-H111-K111</f>
        <v/>
      </c>
    </row>
    <row r="112" customFormat="1" s="44">
      <c r="A112" s="86" t="inlineStr">
        <is>
          <t>ВМЗ АО</t>
        </is>
      </c>
      <c r="B112" s="53" t="inlineStr">
        <is>
          <t>Оплата за металлопрокат</t>
        </is>
      </c>
      <c r="C112" s="52" t="inlineStr">
        <is>
          <t>Чернышова Светлана Эдуардовна</t>
        </is>
      </c>
      <c r="D112" s="193" t="n"/>
      <c r="E112" s="194" t="inlineStr">
        <is>
          <t>7851117</t>
        </is>
      </c>
      <c r="F112" s="197" t="n"/>
      <c r="G112" s="61" t="n">
        <v>5149554.48</v>
      </c>
      <c r="H112" s="59" t="n"/>
      <c r="I112" s="59" t="n">
        <v>45023</v>
      </c>
      <c r="J112" s="191" t="n">
        <v>5149554.48</v>
      </c>
      <c r="K112" s="191" t="n"/>
      <c r="L112" s="62">
        <f>G112-H112-K112</f>
        <v/>
      </c>
    </row>
    <row r="113" customFormat="1" s="44">
      <c r="A113" s="86" t="inlineStr">
        <is>
          <t>ЗТЗ</t>
        </is>
      </c>
      <c r="B113" s="53" t="inlineStr">
        <is>
          <t>Оплата за металлопрокат</t>
        </is>
      </c>
      <c r="C113" s="52" t="inlineStr">
        <is>
          <t>Чернышова Светлана Эдуардовна</t>
        </is>
      </c>
      <c r="D113" s="193" t="n"/>
      <c r="E113" s="194" t="inlineStr">
        <is>
          <t>П-11/17</t>
        </is>
      </c>
      <c r="F113" s="197" t="n"/>
      <c r="G113" s="61" t="n">
        <v>1344972</v>
      </c>
      <c r="H113" s="59" t="n"/>
      <c r="I113" s="59" t="n">
        <v>45023</v>
      </c>
      <c r="J113" s="191" t="n">
        <v>1344972</v>
      </c>
      <c r="K113" s="191" t="n"/>
      <c r="L113" s="62">
        <f>G113-H113-K113</f>
        <v/>
      </c>
    </row>
    <row r="114" customFormat="1" s="44">
      <c r="A114" s="86" t="inlineStr">
        <is>
          <t>Лидер-М МСК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/>
      <c r="E114" s="194" t="inlineStr">
        <is>
          <t>296-10/13</t>
        </is>
      </c>
      <c r="F114" s="197" t="n"/>
      <c r="G114" s="61" t="n">
        <v>671792</v>
      </c>
      <c r="H114" s="59" t="n"/>
      <c r="I114" s="59" t="n">
        <v>45023</v>
      </c>
      <c r="J114" s="191" t="n">
        <v>671792</v>
      </c>
      <c r="K114" s="191" t="n"/>
      <c r="L114" s="62">
        <f>G114-H114-K114</f>
        <v/>
      </c>
    </row>
    <row r="115" customFormat="1" s="44">
      <c r="A115" s="86" t="inlineStr">
        <is>
          <t>Уральский металлопромышленный центр</t>
        </is>
      </c>
      <c r="B115" s="53" t="inlineStr">
        <is>
          <t>Оплата за металлопрокат</t>
        </is>
      </c>
      <c r="C115" s="52" t="inlineStr">
        <is>
          <t>Чернышова Светлана Эдуардовна</t>
        </is>
      </c>
      <c r="D115" s="193" t="n"/>
      <c r="E115" s="194" t="inlineStr">
        <is>
          <t>360Е-22</t>
        </is>
      </c>
      <c r="F115" s="197" t="n"/>
      <c r="G115" s="61" t="n">
        <v>7172347</v>
      </c>
      <c r="H115" s="59" t="n"/>
      <c r="I115" s="59" t="n">
        <v>45023</v>
      </c>
      <c r="J115" s="191" t="n">
        <v>7172347</v>
      </c>
      <c r="K115" s="191" t="n"/>
      <c r="L115" s="62">
        <f>G115-H115-K115</f>
        <v/>
      </c>
    </row>
    <row r="116" customFormat="1" s="44">
      <c r="A116" s="86" t="inlineStr">
        <is>
          <t>ТД ТМК АО</t>
        </is>
      </c>
      <c r="B116" s="53" t="inlineStr">
        <is>
          <t>Оплата за металлопрокат</t>
        </is>
      </c>
      <c r="C116" s="52" t="inlineStr">
        <is>
          <t>Чернышова Светлана Эдуардовна</t>
        </is>
      </c>
      <c r="D116" s="193" t="n"/>
      <c r="E116" s="194" t="inlineStr">
        <is>
          <t>1069</t>
        </is>
      </c>
      <c r="F116" s="197" t="n"/>
      <c r="G116" s="61" t="n">
        <v>2340155.48</v>
      </c>
      <c r="H116" s="59" t="n"/>
      <c r="I116" s="59" t="n">
        <v>45023</v>
      </c>
      <c r="J116" s="191" t="n">
        <v>2340155.48</v>
      </c>
      <c r="K116" s="191" t="n"/>
      <c r="L116" s="62">
        <f>G116-H116-K116</f>
        <v/>
      </c>
    </row>
    <row r="117" customFormat="1" s="44">
      <c r="A117" s="86" t="inlineStr">
        <is>
          <t>Филиал АО "ВМЗ" г.Альметьевск</t>
        </is>
      </c>
      <c r="B117" s="53" t="inlineStr">
        <is>
          <t>Оплата за металлопрокат</t>
        </is>
      </c>
      <c r="C117" s="52" t="inlineStr">
        <is>
          <t>Чернышова Светлана Эдуардовна</t>
        </is>
      </c>
      <c r="D117" s="193" t="n"/>
      <c r="E117" s="194" t="inlineStr">
        <is>
          <t>861639</t>
        </is>
      </c>
      <c r="F117" s="197" t="n"/>
      <c r="G117" s="61" t="n">
        <v>2710123.52</v>
      </c>
      <c r="H117" s="59" t="n"/>
      <c r="I117" s="59" t="n">
        <v>45023</v>
      </c>
      <c r="J117" s="191" t="n">
        <v>2710123.52</v>
      </c>
      <c r="K117" s="191" t="n"/>
      <c r="L117" s="62">
        <f>G117-H117-K117</f>
        <v/>
      </c>
    </row>
    <row r="118" ht="61.2" customFormat="1" customHeight="1" s="44">
      <c r="A118" s="86" t="inlineStr">
        <is>
          <t>ООО "СБЕРБАНК ФАКТОРИНГ"</t>
        </is>
      </c>
      <c r="B118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118" s="52" t="inlineStr">
        <is>
          <t>Чернышова Светлана Эдуардовна</t>
        </is>
      </c>
      <c r="D118" s="193" t="n"/>
      <c r="E118" s="194" t="inlineStr">
        <is>
          <t>Договор 643/00186217-62280 от 15.12.2015</t>
        </is>
      </c>
      <c r="F118" s="197" t="n"/>
      <c r="G118" s="61" t="n">
        <v>612732.6</v>
      </c>
      <c r="H118" s="59" t="n"/>
      <c r="I118" s="59" t="n">
        <v>45026</v>
      </c>
      <c r="J118" s="191" t="n">
        <v>612732.6</v>
      </c>
      <c r="K118" s="191" t="n"/>
      <c r="L118" s="62">
        <f>G118-H118-K118</f>
        <v/>
      </c>
    </row>
    <row r="119" ht="61.2" customFormat="1" customHeight="1" s="44">
      <c r="A119" s="86" t="inlineStr">
        <is>
          <t>ООО "СБЕРБАНК ФАКТОРИНГ"</t>
        </is>
      </c>
      <c r="B119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119" s="52" t="inlineStr">
        <is>
          <t>Чернышова Светлана Эдуардовна</t>
        </is>
      </c>
      <c r="D119" s="193" t="n"/>
      <c r="E119" s="194" t="inlineStr">
        <is>
          <t>Договор 643/00186217-62280 от 15.12.2015</t>
        </is>
      </c>
      <c r="F119" s="197" t="n"/>
      <c r="G119" s="61" t="n">
        <v>1779157.8</v>
      </c>
      <c r="H119" s="59" t="n"/>
      <c r="I119" s="59" t="n">
        <v>45026</v>
      </c>
      <c r="J119" s="191" t="n">
        <v>1779157.8</v>
      </c>
      <c r="K119" s="191" t="n"/>
      <c r="L119" s="62">
        <f>G119-H119-K119</f>
        <v/>
      </c>
    </row>
    <row r="120" ht="61.2" customFormat="1" customHeight="1" s="44">
      <c r="A120" s="86" t="inlineStr">
        <is>
          <t>ООО "СБЕРБАНК ФАКТОРИНГ"</t>
        </is>
      </c>
      <c r="B120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120" s="52" t="inlineStr">
        <is>
          <t>Чернышова Светлана Эдуардовна</t>
        </is>
      </c>
      <c r="D120" s="193" t="n"/>
      <c r="E120" s="194" t="inlineStr">
        <is>
          <t>Договор 643/00186217-62280 от 15.12.2015</t>
        </is>
      </c>
      <c r="F120" s="197" t="n"/>
      <c r="G120" s="61" t="n">
        <v>3088807.2</v>
      </c>
      <c r="H120" s="59" t="n"/>
      <c r="I120" s="59" t="n">
        <v>45026</v>
      </c>
      <c r="J120" s="191" t="n">
        <v>3088807.2</v>
      </c>
      <c r="K120" s="191" t="n"/>
      <c r="L120" s="62">
        <f>G120-H120-K120</f>
        <v/>
      </c>
    </row>
    <row r="121" ht="61.2" customFormat="1" customHeight="1" s="44">
      <c r="A121" s="86" t="inlineStr">
        <is>
          <t>ООО "СБЕРБАНК ФАКТОРИНГ"</t>
        </is>
      </c>
      <c r="B121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121" s="52" t="inlineStr">
        <is>
          <t>Чернышова Светлана Эдуардовна</t>
        </is>
      </c>
      <c r="D121" s="193" t="n"/>
      <c r="E121" s="194" t="inlineStr">
        <is>
          <t>Договор 643/00186217-62280 от 15.12.2015</t>
        </is>
      </c>
      <c r="F121" s="197" t="n"/>
      <c r="G121" s="61" t="n">
        <v>1212973.2</v>
      </c>
      <c r="H121" s="59" t="n"/>
      <c r="I121" s="59" t="n">
        <v>45026</v>
      </c>
      <c r="J121" s="191" t="n">
        <v>1212973.2</v>
      </c>
      <c r="K121" s="191" t="n"/>
      <c r="L121" s="62">
        <f>G121-H121-K121</f>
        <v/>
      </c>
    </row>
    <row r="122" ht="61.2" customFormat="1" customHeight="1" s="44">
      <c r="A122" s="86" t="inlineStr">
        <is>
          <t>ООО "СБЕРБАНК ФАКТОРИНГ"</t>
        </is>
      </c>
      <c r="B122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122" s="52" t="inlineStr">
        <is>
          <t>Чернышова Светлана Эдуардовна</t>
        </is>
      </c>
      <c r="D122" s="193" t="n"/>
      <c r="E122" s="194" t="inlineStr">
        <is>
          <t>Договор 643/00186217-62280 от 15.12.2015</t>
        </is>
      </c>
      <c r="F122" s="197" t="n"/>
      <c r="G122" s="61" t="n">
        <v>4779448.35</v>
      </c>
      <c r="H122" s="59" t="n"/>
      <c r="I122" s="59" t="n">
        <v>45026</v>
      </c>
      <c r="J122" s="191" t="n">
        <v>4779448.35</v>
      </c>
      <c r="K122" s="191" t="n"/>
      <c r="L122" s="62">
        <f>G122-H122-K122</f>
        <v/>
      </c>
    </row>
    <row r="123" ht="61.2" customFormat="1" customHeight="1" s="44">
      <c r="A123" s="86" t="inlineStr">
        <is>
          <t>ООО "СБЕРБАНК ФАКТОРИНГ"</t>
        </is>
      </c>
      <c r="B123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123" s="52" t="inlineStr">
        <is>
          <t>Чернышова Светлана Эдуардовна</t>
        </is>
      </c>
      <c r="D123" s="193" t="n"/>
      <c r="E123" s="194" t="inlineStr">
        <is>
          <t>Договор 643/00186217-62280 от 15.12.2015</t>
        </is>
      </c>
      <c r="F123" s="197" t="n"/>
      <c r="G123" s="61" t="n">
        <v>12184961.66</v>
      </c>
      <c r="H123" s="59" t="n"/>
      <c r="I123" s="59" t="n">
        <v>45026</v>
      </c>
      <c r="J123" s="191" t="n">
        <v>12184961.66</v>
      </c>
      <c r="K123" s="191" t="n"/>
      <c r="L123" s="62">
        <f>G123-H123-K123</f>
        <v/>
      </c>
    </row>
    <row r="124" ht="61.2" customFormat="1" customHeight="1" s="44">
      <c r="A124" s="86" t="inlineStr">
        <is>
          <t>ООО "СБЕРБАНК ФАКТОРИНГ"</t>
        </is>
      </c>
      <c r="B124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124" s="52" t="inlineStr">
        <is>
          <t>Чернышова Светлана Эдуардовна</t>
        </is>
      </c>
      <c r="D124" s="193" t="n"/>
      <c r="E124" s="194" t="inlineStr">
        <is>
          <t>Договор 643/00186217-62280 от 15.12.2015</t>
        </is>
      </c>
      <c r="F124" s="197" t="n"/>
      <c r="G124" s="61" t="n">
        <v>8189960.95</v>
      </c>
      <c r="H124" s="59" t="n"/>
      <c r="I124" s="59" t="n">
        <v>45026</v>
      </c>
      <c r="J124" s="191" t="n">
        <v>8189960.95</v>
      </c>
      <c r="K124" s="191" t="n"/>
      <c r="L124" s="62">
        <f>G124-H124-K124</f>
        <v/>
      </c>
    </row>
    <row r="125" customFormat="1" s="44">
      <c r="A125" s="86" t="inlineStr">
        <is>
          <t>А ГРУПП 771701001</t>
        </is>
      </c>
      <c r="B125" s="53" t="inlineStr">
        <is>
          <t>Оплата за металлопрокат</t>
        </is>
      </c>
      <c r="C125" s="52" t="inlineStr">
        <is>
          <t>Чернышова Светлана Эдуардовна</t>
        </is>
      </c>
      <c r="D125" s="193" t="n"/>
      <c r="E125" s="194" t="inlineStr">
        <is>
          <t>1/32/223/9730</t>
        </is>
      </c>
      <c r="F125" s="197" t="n"/>
      <c r="G125" s="61" t="n">
        <v>4418379.07</v>
      </c>
      <c r="H125" s="59" t="n"/>
      <c r="I125" s="59" t="n">
        <v>45026</v>
      </c>
      <c r="J125" s="191" t="n">
        <v>4418379.07</v>
      </c>
      <c r="K125" s="191" t="n"/>
      <c r="L125" s="62">
        <f>G125-H125-K125</f>
        <v/>
      </c>
    </row>
    <row r="126" ht="61.2" customFormat="1" customHeight="1" s="44">
      <c r="A126" s="86" t="inlineStr">
        <is>
          <t>ООО "СБЕРБАНК ФАКТОРИНГ"</t>
        </is>
      </c>
      <c r="B126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26" s="52" t="inlineStr">
        <is>
          <t>Чернышова Светлана Эдуардовна</t>
        </is>
      </c>
      <c r="D126" s="193" t="n"/>
      <c r="E126" s="194" t="inlineStr">
        <is>
          <t>Договор 643/00186217-62280 от 15.12.2015</t>
        </is>
      </c>
      <c r="F126" s="197" t="n"/>
      <c r="G126" s="61" t="n">
        <v>12087895.74</v>
      </c>
      <c r="H126" s="59" t="n"/>
      <c r="I126" s="59" t="n">
        <v>45027</v>
      </c>
      <c r="J126" s="191" t="n">
        <v>12087895.74</v>
      </c>
      <c r="K126" s="191" t="n"/>
      <c r="L126" s="62">
        <f>G126-H126-K126</f>
        <v/>
      </c>
    </row>
    <row r="127" ht="61.2" customFormat="1" customHeight="1" s="44">
      <c r="A127" s="86" t="inlineStr">
        <is>
          <t>ООО "СБЕРБАНК ФАКТОРИНГ"</t>
        </is>
      </c>
      <c r="B127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27" s="52" t="inlineStr">
        <is>
          <t>Чернышова Светлана Эдуардовна</t>
        </is>
      </c>
      <c r="D127" s="193" t="n"/>
      <c r="E127" s="194" t="inlineStr">
        <is>
          <t>Договор 643/00186217-62280 от 15.12.2015</t>
        </is>
      </c>
      <c r="F127" s="197" t="n"/>
      <c r="G127" s="61" t="n">
        <v>8505625.640000001</v>
      </c>
      <c r="H127" s="59" t="n"/>
      <c r="I127" s="59" t="n">
        <v>45027</v>
      </c>
      <c r="J127" s="191" t="n">
        <v>8505625.640000001</v>
      </c>
      <c r="K127" s="191" t="n"/>
      <c r="L127" s="62">
        <f>G127-H127-K127</f>
        <v/>
      </c>
    </row>
    <row r="128" customFormat="1" s="44">
      <c r="A128" s="86" t="inlineStr">
        <is>
          <t>А ГРУПП 771701001</t>
        </is>
      </c>
      <c r="B128" s="53" t="inlineStr">
        <is>
          <t>Оплата за металлопрокат</t>
        </is>
      </c>
      <c r="C128" s="52" t="inlineStr">
        <is>
          <t>Чернышова Светлана Эдуардовна</t>
        </is>
      </c>
      <c r="D128" s="193" t="n"/>
      <c r="E128" s="194" t="inlineStr">
        <is>
          <t>1/32/223/9730</t>
        </is>
      </c>
      <c r="F128" s="197" t="n"/>
      <c r="G128" s="61" t="n">
        <v>2107441.6</v>
      </c>
      <c r="H128" s="59" t="n"/>
      <c r="I128" s="59" t="n">
        <v>45027</v>
      </c>
      <c r="J128" s="191" t="n">
        <v>2107441.6</v>
      </c>
      <c r="K128" s="191" t="n"/>
      <c r="L128" s="62">
        <f>G128-H128-K128</f>
        <v/>
      </c>
    </row>
    <row r="129" customFormat="1" s="44">
      <c r="A129" s="86" t="inlineStr">
        <is>
          <t>Антикор Полимер</t>
        </is>
      </c>
      <c r="B129" s="53" t="inlineStr">
        <is>
          <t>Оплата за металлопрокат</t>
        </is>
      </c>
      <c r="C129" s="52" t="inlineStr">
        <is>
          <t>Чернышова Светлана Эдуардовна</t>
        </is>
      </c>
      <c r="D129" s="193" t="n"/>
      <c r="E129" s="194" t="inlineStr">
        <is>
          <t>041</t>
        </is>
      </c>
      <c r="F129" s="197" t="n"/>
      <c r="G129" s="61" t="n">
        <v>104742.4</v>
      </c>
      <c r="H129" s="59" t="n"/>
      <c r="I129" s="59" t="n">
        <v>45027</v>
      </c>
      <c r="J129" s="191" t="n">
        <v>104742.4</v>
      </c>
      <c r="K129" s="191" t="n"/>
      <c r="L129" s="62">
        <f>G129-H129-K129</f>
        <v/>
      </c>
    </row>
    <row r="130" customFormat="1" s="44">
      <c r="A130" s="86" t="inlineStr">
        <is>
          <t>Антикор Полимер</t>
        </is>
      </c>
      <c r="B130" s="53" t="inlineStr">
        <is>
          <t>Оплата за металлопрокат</t>
        </is>
      </c>
      <c r="C130" s="52" t="inlineStr">
        <is>
          <t>Чернышова Светлана Эдуардовна</t>
        </is>
      </c>
      <c r="D130" s="193" t="n"/>
      <c r="E130" s="194" t="inlineStr">
        <is>
          <t>190-07-УИ</t>
        </is>
      </c>
      <c r="F130" s="197" t="n"/>
      <c r="G130" s="61" t="n">
        <v>279494.2</v>
      </c>
      <c r="H130" s="59" t="n"/>
      <c r="I130" s="59" t="n">
        <v>45027</v>
      </c>
      <c r="J130" s="191" t="n">
        <v>279494.2</v>
      </c>
      <c r="K130" s="191" t="n"/>
      <c r="L130" s="62">
        <f>G130-H130-K130</f>
        <v/>
      </c>
    </row>
    <row r="131" customFormat="1" s="44">
      <c r="A131" s="86" t="inlineStr">
        <is>
          <t>ВМЗ АО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/>
      <c r="E131" s="194" t="inlineStr">
        <is>
          <t>7851117</t>
        </is>
      </c>
      <c r="F131" s="197" t="n"/>
      <c r="G131" s="61" t="n">
        <v>284542.2</v>
      </c>
      <c r="H131" s="59" t="n"/>
      <c r="I131" s="59" t="n">
        <v>45027</v>
      </c>
      <c r="J131" s="191" t="n">
        <v>284542.2</v>
      </c>
      <c r="K131" s="191" t="n"/>
      <c r="L131" s="62">
        <f>G131-H131-K131</f>
        <v/>
      </c>
    </row>
    <row r="132" customFormat="1" s="44">
      <c r="A132" s="86" t="inlineStr">
        <is>
          <t>ЗТЗ</t>
        </is>
      </c>
      <c r="B132" s="53" t="inlineStr">
        <is>
          <t>Оплата за металлопрокат</t>
        </is>
      </c>
      <c r="C132" s="52" t="inlineStr">
        <is>
          <t>Чернышова Светлана Эдуардовна</t>
        </is>
      </c>
      <c r="D132" s="193" t="n"/>
      <c r="E132" s="194" t="inlineStr">
        <is>
          <t>П-11/17</t>
        </is>
      </c>
      <c r="F132" s="197" t="n"/>
      <c r="G132" s="61" t="n">
        <v>896376</v>
      </c>
      <c r="H132" s="59" t="n"/>
      <c r="I132" s="59" t="n">
        <v>45027</v>
      </c>
      <c r="J132" s="191" t="n">
        <v>896376</v>
      </c>
      <c r="K132" s="191" t="n"/>
      <c r="L132" s="62">
        <f>G132-H132-K132</f>
        <v/>
      </c>
    </row>
    <row r="133" customFormat="1" s="44">
      <c r="A133" s="86" t="inlineStr">
        <is>
          <t>А ГРУПП 771701001</t>
        </is>
      </c>
      <c r="B133" s="53" t="inlineStr">
        <is>
          <t>Оплата за металлопрокат</t>
        </is>
      </c>
      <c r="C133" s="52" t="inlineStr">
        <is>
          <t>Чернышова Светлана Эдуардовна</t>
        </is>
      </c>
      <c r="D133" s="193" t="n"/>
      <c r="E133" s="194" t="inlineStr">
        <is>
          <t>1/32/223/9730</t>
        </is>
      </c>
      <c r="F133" s="197" t="n"/>
      <c r="G133" s="61" t="n">
        <v>3085559.4</v>
      </c>
      <c r="H133" s="59" t="n"/>
      <c r="I133" s="59" t="n">
        <v>45028</v>
      </c>
      <c r="J133" s="191" t="n">
        <v>3085559.4</v>
      </c>
      <c r="K133" s="191" t="n"/>
      <c r="L133" s="62">
        <f>G133-H133-K133</f>
        <v/>
      </c>
    </row>
    <row r="134" customFormat="1" s="44">
      <c r="A134" s="86" t="inlineStr">
        <is>
          <t>Антикор Полимер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/>
      <c r="E134" s="194" t="inlineStr">
        <is>
          <t>041</t>
        </is>
      </c>
      <c r="F134" s="197" t="n"/>
      <c r="G134" s="61" t="n">
        <v>1524398.1</v>
      </c>
      <c r="H134" s="59" t="n"/>
      <c r="I134" s="59" t="n">
        <v>45028</v>
      </c>
      <c r="J134" s="191" t="n">
        <v>1524398.1</v>
      </c>
      <c r="K134" s="191" t="n"/>
      <c r="L134" s="62">
        <f>G134-H134-K134</f>
        <v/>
      </c>
    </row>
    <row r="135" customFormat="1" s="44">
      <c r="A135" s="86" t="inlineStr">
        <is>
          <t>ВМЗ АО</t>
        </is>
      </c>
      <c r="B135" s="53" t="inlineStr">
        <is>
          <t>Оплата за металлопрокат</t>
        </is>
      </c>
      <c r="C135" s="52" t="inlineStr">
        <is>
          <t>Чернышова Светлана Эдуардовна</t>
        </is>
      </c>
      <c r="D135" s="193" t="n"/>
      <c r="E135" s="194" t="inlineStr">
        <is>
          <t>7851117</t>
        </is>
      </c>
      <c r="F135" s="197" t="n"/>
      <c r="G135" s="61" t="n">
        <v>5108976</v>
      </c>
      <c r="H135" s="59" t="n"/>
      <c r="I135" s="59" t="n">
        <v>45028</v>
      </c>
      <c r="J135" s="191" t="n">
        <v>5108976</v>
      </c>
      <c r="K135" s="191" t="n"/>
      <c r="L135" s="62">
        <f>G135-H135-K135</f>
        <v/>
      </c>
    </row>
    <row r="136" customFormat="1" s="44">
      <c r="A136" s="86" t="inlineStr">
        <is>
          <t>Лидер-М МСК</t>
        </is>
      </c>
      <c r="B136" s="53" t="inlineStr">
        <is>
          <t>Оплата за металлопрокат</t>
        </is>
      </c>
      <c r="C136" s="52" t="inlineStr">
        <is>
          <t>Чернышова Светлана Эдуардовна</t>
        </is>
      </c>
      <c r="D136" s="193" t="n"/>
      <c r="E136" s="194" t="inlineStr">
        <is>
          <t>296-10/13</t>
        </is>
      </c>
      <c r="F136" s="197" t="n"/>
      <c r="G136" s="61" t="n">
        <v>1333270</v>
      </c>
      <c r="H136" s="59" t="n"/>
      <c r="I136" s="59" t="n">
        <v>45028</v>
      </c>
      <c r="J136" s="191" t="n">
        <v>1333270</v>
      </c>
      <c r="K136" s="191" t="n"/>
      <c r="L136" s="62">
        <f>G136-H136-K136</f>
        <v/>
      </c>
    </row>
    <row r="137" customFormat="1" s="44">
      <c r="A137" s="86" t="inlineStr">
        <is>
          <t>Уральский металлопромышленный центр</t>
        </is>
      </c>
      <c r="B137" s="53" t="inlineStr">
        <is>
          <t>Оплата за металлопрокат</t>
        </is>
      </c>
      <c r="C137" s="52" t="inlineStr">
        <is>
          <t>Чернышова Светлана Эдуардовна</t>
        </is>
      </c>
      <c r="D137" s="193" t="n"/>
      <c r="E137" s="194" t="inlineStr">
        <is>
          <t>360Е-22</t>
        </is>
      </c>
      <c r="F137" s="197" t="n"/>
      <c r="G137" s="61" t="n">
        <v>3480245.77</v>
      </c>
      <c r="H137" s="59" t="n"/>
      <c r="I137" s="59" t="n">
        <v>45028</v>
      </c>
      <c r="J137" s="191" t="n">
        <v>3480245.77</v>
      </c>
      <c r="K137" s="191" t="n"/>
      <c r="L137" s="62">
        <f>G137-H137-K137</f>
        <v/>
      </c>
    </row>
    <row r="138" customFormat="1" s="44">
      <c r="A138" s="86" t="inlineStr">
        <is>
          <t>А ГРУПП 771701001</t>
        </is>
      </c>
      <c r="B138" s="53" t="inlineStr">
        <is>
          <t>Оплата за металлопрокат</t>
        </is>
      </c>
      <c r="C138" s="52" t="inlineStr">
        <is>
          <t>Чернышова Светлана Эдуардовна</t>
        </is>
      </c>
      <c r="D138" s="193" t="n"/>
      <c r="E138" s="194" t="inlineStr">
        <is>
          <t>1/32/223/9730</t>
        </is>
      </c>
      <c r="F138" s="197" t="n"/>
      <c r="G138" s="61" t="n">
        <v>6004689.24</v>
      </c>
      <c r="H138" s="59" t="n"/>
      <c r="I138" s="59" t="n">
        <v>45029</v>
      </c>
      <c r="J138" s="191" t="n">
        <v>6004689.24</v>
      </c>
      <c r="K138" s="191" t="n"/>
      <c r="L138" s="62">
        <f>G138-H138-K138</f>
        <v/>
      </c>
    </row>
    <row r="139" customFormat="1" s="44">
      <c r="A139" s="86" t="inlineStr">
        <is>
          <t>ВМЗ АО</t>
        </is>
      </c>
      <c r="B139" s="53" t="inlineStr">
        <is>
          <t>Оплата за металлопрокат</t>
        </is>
      </c>
      <c r="C139" s="52" t="inlineStr">
        <is>
          <t>Чернышова Светлана Эдуардовна</t>
        </is>
      </c>
      <c r="D139" s="193" t="n"/>
      <c r="E139" s="194" t="inlineStr">
        <is>
          <t>7851117</t>
        </is>
      </c>
      <c r="F139" s="197" t="n"/>
      <c r="G139" s="61" t="n">
        <v>12724226.62</v>
      </c>
      <c r="H139" s="59" t="n"/>
      <c r="I139" s="59" t="n">
        <v>45029</v>
      </c>
      <c r="J139" s="191" t="n">
        <v>12724226.62</v>
      </c>
      <c r="K139" s="191" t="n"/>
      <c r="L139" s="62">
        <f>G139-H139-K139</f>
        <v/>
      </c>
    </row>
    <row r="140" customFormat="1" s="44">
      <c r="A140" s="86" t="inlineStr">
        <is>
          <t>ЗТЗ</t>
        </is>
      </c>
      <c r="B140" s="53" t="inlineStr">
        <is>
          <t>Оплата за металлопрокат</t>
        </is>
      </c>
      <c r="C140" s="52" t="inlineStr">
        <is>
          <t>Чернышова Светлана Эдуардовна</t>
        </is>
      </c>
      <c r="D140" s="193" t="n"/>
      <c r="E140" s="194" t="inlineStr">
        <is>
          <t>П-11/17</t>
        </is>
      </c>
      <c r="F140" s="197" t="n"/>
      <c r="G140" s="61" t="n">
        <v>1184220</v>
      </c>
      <c r="H140" s="59" t="n"/>
      <c r="I140" s="59" t="n">
        <v>45029</v>
      </c>
      <c r="J140" s="191" t="n">
        <v>1184220</v>
      </c>
      <c r="K140" s="191" t="n"/>
      <c r="L140" s="62">
        <f>G140-H140-K140</f>
        <v/>
      </c>
    </row>
    <row r="141" customFormat="1" s="44">
      <c r="A141" s="86" t="inlineStr">
        <is>
          <t>МК Промстройметалл Трейд</t>
        </is>
      </c>
      <c r="B141" s="53" t="inlineStr">
        <is>
          <t>Оплата за металлопрокат</t>
        </is>
      </c>
      <c r="C141" s="52" t="inlineStr">
        <is>
          <t>Чернышова Светлана Эдуардовна</t>
        </is>
      </c>
      <c r="D141" s="193" t="n"/>
      <c r="E141" s="194" t="inlineStr">
        <is>
          <t>8-Р</t>
        </is>
      </c>
      <c r="F141" s="197" t="n"/>
      <c r="G141" s="61" t="n">
        <v>591622.5</v>
      </c>
      <c r="H141" s="59" t="n"/>
      <c r="I141" s="59" t="n">
        <v>45029</v>
      </c>
      <c r="J141" s="191" t="n">
        <v>591622.5</v>
      </c>
      <c r="K141" s="191" t="n"/>
      <c r="L141" s="62">
        <f>G141-H141-K141</f>
        <v/>
      </c>
    </row>
    <row r="142" customFormat="1" s="44">
      <c r="A142" s="86" t="inlineStr">
        <is>
          <t>Филиал АО "ВМЗ" г.Альметьевск</t>
        </is>
      </c>
      <c r="B142" s="53" t="inlineStr">
        <is>
          <t>Оплата за металлопрокат</t>
        </is>
      </c>
      <c r="C142" s="52" t="inlineStr">
        <is>
          <t>Чернышова Светлана Эдуардовна</t>
        </is>
      </c>
      <c r="D142" s="193" t="n"/>
      <c r="E142" s="194" t="inlineStr">
        <is>
          <t>861639</t>
        </is>
      </c>
      <c r="F142" s="197" t="n"/>
      <c r="G142" s="61" t="n">
        <v>154786.49</v>
      </c>
      <c r="H142" s="59" t="n"/>
      <c r="I142" s="59" t="n">
        <v>45029</v>
      </c>
      <c r="J142" s="191" t="n">
        <v>154786.49</v>
      </c>
      <c r="K142" s="191" t="n"/>
      <c r="L142" s="62">
        <f>G142-H142-K142</f>
        <v/>
      </c>
    </row>
    <row r="143" ht="61.2" customFormat="1" customHeight="1" s="44">
      <c r="A143" s="86" t="inlineStr">
        <is>
          <t>ООО "СБЕРБАНК ФАКТОРИНГ"</t>
        </is>
      </c>
      <c r="B143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43" s="52" t="inlineStr">
        <is>
          <t>Чернышова Светлана Эдуардовна</t>
        </is>
      </c>
      <c r="D143" s="193" t="n"/>
      <c r="E143" s="194" t="inlineStr">
        <is>
          <t>Договор 643/00186217-62280 от 15.12.2015</t>
        </is>
      </c>
      <c r="F143" s="197" t="n"/>
      <c r="G143" s="61" t="n">
        <v>321845.71</v>
      </c>
      <c r="H143" s="59" t="n"/>
      <c r="I143" s="59" t="n">
        <v>45030</v>
      </c>
      <c r="J143" s="191" t="n">
        <v>321845.71</v>
      </c>
      <c r="K143" s="191" t="n"/>
      <c r="L143" s="62">
        <f>G143-H143-K143</f>
        <v/>
      </c>
    </row>
    <row r="144" customFormat="1" s="44">
      <c r="A144" s="86" t="inlineStr">
        <is>
          <t>А ГРУПП 771701001</t>
        </is>
      </c>
      <c r="B144" s="53" t="inlineStr">
        <is>
          <t>Оплата за металлопрокат</t>
        </is>
      </c>
      <c r="C144" s="52" t="inlineStr">
        <is>
          <t>Чернышова Светлана Эдуардовна</t>
        </is>
      </c>
      <c r="D144" s="193" t="n"/>
      <c r="E144" s="194" t="inlineStr">
        <is>
          <t>1/138/3/6248</t>
        </is>
      </c>
      <c r="F144" s="197" t="n"/>
      <c r="G144" s="61" t="n">
        <v>1329935.2</v>
      </c>
      <c r="H144" s="59" t="n"/>
      <c r="I144" s="59" t="n">
        <v>45030</v>
      </c>
      <c r="J144" s="191" t="n">
        <v>1329935.2</v>
      </c>
      <c r="K144" s="191" t="n"/>
      <c r="L144" s="62">
        <f>G144-H144-K144</f>
        <v/>
      </c>
    </row>
    <row r="145" customFormat="1" s="44">
      <c r="A145" s="86" t="inlineStr">
        <is>
          <t>А ГРУПП 771701001</t>
        </is>
      </c>
      <c r="B145" s="53" t="inlineStr">
        <is>
          <t>Оплата за металлопрокат</t>
        </is>
      </c>
      <c r="C145" s="52" t="inlineStr">
        <is>
          <t>Чернышова Светлана Эдуардовна</t>
        </is>
      </c>
      <c r="D145" s="193" t="n"/>
      <c r="E145" s="194" t="inlineStr">
        <is>
          <t>1/32/223/9730</t>
        </is>
      </c>
      <c r="F145" s="197" t="n"/>
      <c r="G145" s="61" t="n">
        <v>8303297.810000001</v>
      </c>
      <c r="H145" s="59" t="n"/>
      <c r="I145" s="59" t="n">
        <v>45030</v>
      </c>
      <c r="J145" s="191" t="n">
        <v>8303297.810000001</v>
      </c>
      <c r="K145" s="191" t="n"/>
      <c r="L145" s="62">
        <f>G145-H145-K145</f>
        <v/>
      </c>
    </row>
    <row r="146" customFormat="1" s="44">
      <c r="A146" s="86" t="inlineStr">
        <is>
          <t>ВМЗ АО</t>
        </is>
      </c>
      <c r="B146" s="53" t="inlineStr">
        <is>
          <t>Оплата за металлопрокат</t>
        </is>
      </c>
      <c r="C146" s="52" t="inlineStr">
        <is>
          <t>Чернышова Светлана Эдуардовна</t>
        </is>
      </c>
      <c r="D146" s="193" t="n"/>
      <c r="E146" s="194" t="inlineStr">
        <is>
          <t>7851117</t>
        </is>
      </c>
      <c r="F146" s="197" t="n"/>
      <c r="G146" s="61" t="n">
        <v>33163451.94</v>
      </c>
      <c r="H146" s="59" t="n"/>
      <c r="I146" s="59" t="n">
        <v>45030</v>
      </c>
      <c r="J146" s="191" t="n">
        <v>33163451.94</v>
      </c>
      <c r="K146" s="191" t="n"/>
      <c r="L146" s="62">
        <f>G146-H146-K146</f>
        <v/>
      </c>
    </row>
    <row r="147" customFormat="1" s="44">
      <c r="A147" s="86" t="inlineStr">
        <is>
          <t>ЗТЗ</t>
        </is>
      </c>
      <c r="B147" s="53" t="inlineStr">
        <is>
          <t>Оплата за металлопрокат</t>
        </is>
      </c>
      <c r="C147" s="52" t="inlineStr">
        <is>
          <t>Чернышова Светлана Эдуардовна</t>
        </is>
      </c>
      <c r="D147" s="193" t="n"/>
      <c r="E147" s="194" t="inlineStr">
        <is>
          <t>П-11/17</t>
        </is>
      </c>
      <c r="F147" s="197" t="n"/>
      <c r="G147" s="61" t="n">
        <v>1185852</v>
      </c>
      <c r="H147" s="59" t="n"/>
      <c r="I147" s="59" t="n">
        <v>45030</v>
      </c>
      <c r="J147" s="191" t="n">
        <v>1185852</v>
      </c>
      <c r="K147" s="191" t="n"/>
      <c r="L147" s="62">
        <f>G147-H147-K147</f>
        <v/>
      </c>
    </row>
    <row r="148" customFormat="1" s="44">
      <c r="A148" s="86" t="inlineStr">
        <is>
          <t>Лидер-М МСК</t>
        </is>
      </c>
      <c r="B148" s="53" t="inlineStr">
        <is>
          <t>Оплата за металлопрокат</t>
        </is>
      </c>
      <c r="C148" s="52" t="inlineStr">
        <is>
          <t>Чернышова Светлана Эдуардовна</t>
        </is>
      </c>
      <c r="D148" s="193" t="n"/>
      <c r="E148" s="194" t="inlineStr">
        <is>
          <t>296-10/13</t>
        </is>
      </c>
      <c r="F148" s="197" t="n"/>
      <c r="G148" s="61" t="n">
        <v>1382235.75</v>
      </c>
      <c r="H148" s="59" t="n"/>
      <c r="I148" s="59" t="n">
        <v>45030</v>
      </c>
      <c r="J148" s="191" t="n">
        <v>1382235.75</v>
      </c>
      <c r="K148" s="191" t="n"/>
      <c r="L148" s="62">
        <f>G148-H148-K148</f>
        <v/>
      </c>
    </row>
    <row r="149" customFormat="1" s="44">
      <c r="A149" s="86" t="inlineStr">
        <is>
          <t>Уральский металлопромышленный центр</t>
        </is>
      </c>
      <c r="B149" s="53" t="inlineStr">
        <is>
          <t>Оплата за металлопрокат</t>
        </is>
      </c>
      <c r="C149" s="52" t="inlineStr">
        <is>
          <t>Чернышова Светлана Эдуардовна</t>
        </is>
      </c>
      <c r="D149" s="193" t="n"/>
      <c r="E149" s="194" t="inlineStr">
        <is>
          <t>360Е-22</t>
        </is>
      </c>
      <c r="F149" s="197" t="n"/>
      <c r="G149" s="61" t="n">
        <v>2971680</v>
      </c>
      <c r="H149" s="59" t="n"/>
      <c r="I149" s="59" t="n">
        <v>45030</v>
      </c>
      <c r="J149" s="191" t="n">
        <v>2971680</v>
      </c>
      <c r="K149" s="191" t="n"/>
      <c r="L149" s="62">
        <f>G149-H149-K149</f>
        <v/>
      </c>
    </row>
    <row r="150" customFormat="1" s="44">
      <c r="A150" s="86" t="inlineStr">
        <is>
          <t>ТД ТМК АО</t>
        </is>
      </c>
      <c r="B150" s="53" t="inlineStr">
        <is>
          <t>Оплата за металлопрокат</t>
        </is>
      </c>
      <c r="C150" s="52" t="inlineStr">
        <is>
          <t>Чернышова Светлана Эдуардовна</t>
        </is>
      </c>
      <c r="D150" s="193" t="n"/>
      <c r="E150" s="194" t="inlineStr">
        <is>
          <t>1069</t>
        </is>
      </c>
      <c r="F150" s="197" t="n"/>
      <c r="G150" s="61" t="n">
        <v>3616560</v>
      </c>
      <c r="H150" s="59" t="n"/>
      <c r="I150" s="59" t="n">
        <v>45030</v>
      </c>
      <c r="J150" s="191" t="n">
        <v>3616560</v>
      </c>
      <c r="K150" s="191" t="n"/>
      <c r="L150" s="62">
        <f>G150-H150-K150</f>
        <v/>
      </c>
    </row>
    <row r="151" customFormat="1" s="44">
      <c r="A151" s="86" t="inlineStr">
        <is>
          <t>Филиал АО "ВМЗ" г.Альметьевск</t>
        </is>
      </c>
      <c r="B151" s="53" t="inlineStr">
        <is>
          <t>Оплата за металлопрокат</t>
        </is>
      </c>
      <c r="C151" s="52" t="inlineStr">
        <is>
          <t>Чернышова Светлана Эдуардовна</t>
        </is>
      </c>
      <c r="D151" s="193" t="n"/>
      <c r="E151" s="194" t="inlineStr">
        <is>
          <t>861639</t>
        </is>
      </c>
      <c r="F151" s="197" t="n"/>
      <c r="G151" s="61" t="n">
        <v>4474760.7</v>
      </c>
      <c r="H151" s="59" t="n"/>
      <c r="I151" s="59" t="n">
        <v>45030</v>
      </c>
      <c r="J151" s="191" t="n">
        <v>4474760.7</v>
      </c>
      <c r="K151" s="191" t="n"/>
      <c r="L151" s="62">
        <f>G151-H151-K151</f>
        <v/>
      </c>
    </row>
    <row r="152" ht="61.2" customFormat="1" customHeight="1" s="44">
      <c r="A152" s="86" t="inlineStr">
        <is>
          <t>ООО "СБЕРБАНК ФАКТОРИНГ"</t>
        </is>
      </c>
      <c r="B152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52" s="52" t="inlineStr">
        <is>
          <t>Чернышова Светлана Эдуардовна</t>
        </is>
      </c>
      <c r="D152" s="193" t="n"/>
      <c r="E152" s="194" t="inlineStr">
        <is>
          <t>Договор 643/00186217-62280 от 15.12.2015</t>
        </is>
      </c>
      <c r="F152" s="197" t="n"/>
      <c r="G152" s="61" t="n">
        <v>825056.23</v>
      </c>
      <c r="H152" s="59" t="n"/>
      <c r="I152" s="59" t="n">
        <v>45033</v>
      </c>
      <c r="J152" s="191" t="n">
        <v>825056.23</v>
      </c>
      <c r="K152" s="191" t="n"/>
      <c r="L152" s="62">
        <f>G152-H152-K152</f>
        <v/>
      </c>
    </row>
    <row r="153" ht="61.2" customFormat="1" customHeight="1" s="44">
      <c r="A153" s="86" t="inlineStr">
        <is>
          <t>ООО "СБЕРБАНК ФАКТОРИНГ"</t>
        </is>
      </c>
      <c r="B153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53" s="52" t="inlineStr">
        <is>
          <t>Чернышова Светлана Эдуардовна</t>
        </is>
      </c>
      <c r="D153" s="193" t="n"/>
      <c r="E153" s="194" t="inlineStr">
        <is>
          <t>Договор 643/00186217-62280 от 15.12.2015</t>
        </is>
      </c>
      <c r="F153" s="197" t="n"/>
      <c r="G153" s="61" t="n">
        <v>4063199.26</v>
      </c>
      <c r="H153" s="59" t="n"/>
      <c r="I153" s="59" t="n">
        <v>45033</v>
      </c>
      <c r="J153" s="191" t="n">
        <v>4063199.26</v>
      </c>
      <c r="K153" s="191" t="n"/>
      <c r="L153" s="62">
        <f>G153-H153-K153</f>
        <v/>
      </c>
    </row>
    <row r="154" ht="61.2" customFormat="1" customHeight="1" s="44">
      <c r="A154" s="86" t="inlineStr">
        <is>
          <t>ООО "СБЕРБАНК ФАКТОРИНГ"</t>
        </is>
      </c>
      <c r="B154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54" s="52" t="inlineStr">
        <is>
          <t>Чернышова Светлана Эдуардовна</t>
        </is>
      </c>
      <c r="D154" s="193" t="n"/>
      <c r="E154" s="194" t="inlineStr">
        <is>
          <t>Договор 643/00186217-62280 от 15.12.2015</t>
        </is>
      </c>
      <c r="F154" s="197" t="n"/>
      <c r="G154" s="61" t="n">
        <v>20386699.74</v>
      </c>
      <c r="H154" s="59" t="n"/>
      <c r="I154" s="59" t="n">
        <v>45033</v>
      </c>
      <c r="J154" s="191" t="n">
        <v>20386699.74</v>
      </c>
      <c r="K154" s="191" t="n"/>
      <c r="L154" s="62">
        <f>G154-H154-K154</f>
        <v/>
      </c>
    </row>
    <row r="155" customFormat="1" s="44">
      <c r="A155" s="86" t="inlineStr">
        <is>
          <t>ЗТЗ</t>
        </is>
      </c>
      <c r="B155" s="53" t="inlineStr">
        <is>
          <t>Оплата за металлопрокат</t>
        </is>
      </c>
      <c r="C155" s="52" t="inlineStr">
        <is>
          <t>Чернышова Светлана Эдуардовна</t>
        </is>
      </c>
      <c r="D155" s="193" t="n"/>
      <c r="E155" s="194" t="inlineStr">
        <is>
          <t>П-11/17</t>
        </is>
      </c>
      <c r="F155" s="197" t="n"/>
      <c r="G155" s="61" t="n">
        <v>1932390</v>
      </c>
      <c r="H155" s="59" t="n"/>
      <c r="I155" s="59" t="n">
        <v>45033</v>
      </c>
      <c r="J155" s="191" t="n">
        <v>1932390</v>
      </c>
      <c r="K155" s="191" t="n"/>
      <c r="L155" s="62">
        <f>G155-H155-K155</f>
        <v/>
      </c>
    </row>
    <row r="156" customFormat="1" s="44">
      <c r="A156" s="86" t="inlineStr">
        <is>
          <t>А ГРУПП 771701001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/>
      <c r="E156" s="194" t="inlineStr">
        <is>
          <t>1/32/223/9730</t>
        </is>
      </c>
      <c r="F156" s="197" t="n"/>
      <c r="G156" s="61" t="n">
        <v>6139875.560000001</v>
      </c>
      <c r="H156" s="59" t="n"/>
      <c r="I156" s="59" t="n">
        <v>45034</v>
      </c>
      <c r="J156" s="191" t="n">
        <v>6139875.560000001</v>
      </c>
      <c r="K156" s="191" t="n"/>
      <c r="L156" s="62">
        <f>G156-H156-K156</f>
        <v/>
      </c>
    </row>
    <row r="157" customFormat="1" s="44">
      <c r="A157" s="86" t="inlineStr">
        <is>
          <t>ЗТЗ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/>
      <c r="E157" s="194" t="inlineStr">
        <is>
          <t>П-11/17</t>
        </is>
      </c>
      <c r="F157" s="197" t="n"/>
      <c r="G157" s="61" t="n">
        <v>1182894</v>
      </c>
      <c r="H157" s="59" t="n"/>
      <c r="I157" s="59" t="n">
        <v>45034</v>
      </c>
      <c r="J157" s="191" t="n">
        <v>1182894</v>
      </c>
      <c r="K157" s="191" t="n"/>
      <c r="L157" s="62">
        <f>G157-H157-K157</f>
        <v/>
      </c>
    </row>
    <row r="158" customFormat="1" s="44">
      <c r="A158" s="86" t="inlineStr">
        <is>
          <t>МК Промстройметалл Трейд</t>
        </is>
      </c>
      <c r="B158" s="53" t="inlineStr">
        <is>
          <t>Оплата за металлопрокат</t>
        </is>
      </c>
      <c r="C158" s="52" t="inlineStr">
        <is>
          <t>Чернышова Светлана Эдуардовна</t>
        </is>
      </c>
      <c r="D158" s="193" t="n"/>
      <c r="E158" s="194" t="inlineStr">
        <is>
          <t>8-Р</t>
        </is>
      </c>
      <c r="F158" s="197" t="n"/>
      <c r="G158" s="61" t="n">
        <v>2463887</v>
      </c>
      <c r="H158" s="59" t="n"/>
      <c r="I158" s="59" t="n">
        <v>45034</v>
      </c>
      <c r="J158" s="191" t="n">
        <v>2463887</v>
      </c>
      <c r="K158" s="191" t="n"/>
      <c r="L158" s="62">
        <f>G158-H158-K158</f>
        <v/>
      </c>
    </row>
    <row r="159" customFormat="1" s="44">
      <c r="A159" s="86" t="inlineStr">
        <is>
          <t>Уральский металлопромышленный центр</t>
        </is>
      </c>
      <c r="B159" s="53" t="inlineStr">
        <is>
          <t>Оплата за металлопрокат</t>
        </is>
      </c>
      <c r="C159" s="52" t="inlineStr">
        <is>
          <t>Чернышова Светлана Эдуардовна</t>
        </is>
      </c>
      <c r="D159" s="193" t="n"/>
      <c r="E159" s="194" t="inlineStr">
        <is>
          <t>360Е-22</t>
        </is>
      </c>
      <c r="F159" s="197" t="n"/>
      <c r="G159" s="61" t="n">
        <v>2683280</v>
      </c>
      <c r="H159" s="59" t="n"/>
      <c r="I159" s="59" t="n">
        <v>45034</v>
      </c>
      <c r="J159" s="191" t="n">
        <v>2683280</v>
      </c>
      <c r="K159" s="191" t="n"/>
      <c r="L159" s="62">
        <f>G159-H159-K159</f>
        <v/>
      </c>
    </row>
    <row r="160" ht="81.59999999999999" customFormat="1" customHeight="1" s="44">
      <c r="A160" s="86" t="inlineStr">
        <is>
          <t>ООО "СБЕРБАНК ФАКТОРИНГ"</t>
        </is>
      </c>
      <c r="B160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60" s="52" t="inlineStr">
        <is>
          <t>Чернышова Светлана Эдуардовна</t>
        </is>
      </c>
      <c r="D160" s="193" t="n"/>
      <c r="E160" s="194" t="inlineStr">
        <is>
          <t>Договор 643/00186217-72268 от 24.01.2017</t>
        </is>
      </c>
      <c r="F160" s="197" t="n"/>
      <c r="G160" s="61" t="n">
        <v>1126584.23</v>
      </c>
      <c r="H160" s="59" t="n"/>
      <c r="I160" s="59" t="n">
        <v>45035</v>
      </c>
      <c r="J160" s="191" t="n">
        <v>1126584.23</v>
      </c>
      <c r="K160" s="191" t="n"/>
      <c r="L160" s="62">
        <f>G160-H160-K160</f>
        <v/>
      </c>
    </row>
    <row r="161" customFormat="1" s="44">
      <c r="A161" s="86" t="inlineStr">
        <is>
          <t>Антикор Полимер</t>
        </is>
      </c>
      <c r="B161" s="53" t="inlineStr">
        <is>
          <t>Оплата за металлопрокат</t>
        </is>
      </c>
      <c r="C161" s="52" t="inlineStr">
        <is>
          <t>Чернышова Светлана Эдуардовна</t>
        </is>
      </c>
      <c r="D161" s="193" t="n"/>
      <c r="E161" s="194" t="inlineStr">
        <is>
          <t>190-07-УИ</t>
        </is>
      </c>
      <c r="F161" s="197" t="n"/>
      <c r="G161" s="61" t="n">
        <v>567318.24</v>
      </c>
      <c r="H161" s="59" t="n"/>
      <c r="I161" s="59" t="n">
        <v>45035</v>
      </c>
      <c r="J161" s="191" t="n">
        <v>567318.24</v>
      </c>
      <c r="K161" s="191" t="n"/>
      <c r="L161" s="62">
        <f>G161-H161-K161</f>
        <v/>
      </c>
    </row>
    <row r="162" customFormat="1" s="44">
      <c r="A162" s="86" t="inlineStr">
        <is>
          <t>ВМЗ АО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/>
      <c r="E162" s="194" t="inlineStr">
        <is>
          <t>7851117</t>
        </is>
      </c>
      <c r="F162" s="197" t="n"/>
      <c r="G162" s="61" t="n">
        <v>9758951.640000001</v>
      </c>
      <c r="H162" s="59" t="n"/>
      <c r="I162" s="59" t="n">
        <v>45035</v>
      </c>
      <c r="J162" s="191" t="n">
        <v>9758951.640000001</v>
      </c>
      <c r="K162" s="191" t="n"/>
      <c r="L162" s="62">
        <f>G162-H162-K162</f>
        <v/>
      </c>
    </row>
    <row r="163" customFormat="1" s="44">
      <c r="A163" s="86" t="inlineStr">
        <is>
          <t>ЗТЗ</t>
        </is>
      </c>
      <c r="B163" s="53" t="inlineStr">
        <is>
          <t>Оплата за металлопрокат</t>
        </is>
      </c>
      <c r="C163" s="52" t="inlineStr">
        <is>
          <t>Чернышова Светлана Эдуардовна</t>
        </is>
      </c>
      <c r="D163" s="193" t="n"/>
      <c r="E163" s="194" t="inlineStr">
        <is>
          <t>П-11/17</t>
        </is>
      </c>
      <c r="F163" s="197" t="n"/>
      <c r="G163" s="61" t="n">
        <v>4990962</v>
      </c>
      <c r="H163" s="59" t="n"/>
      <c r="I163" s="59" t="n">
        <v>45035</v>
      </c>
      <c r="J163" s="191" t="n">
        <v>4990962</v>
      </c>
      <c r="K163" s="191" t="n"/>
      <c r="L163" s="62">
        <f>G163-H163-K163</f>
        <v/>
      </c>
    </row>
    <row r="164" customFormat="1" s="44">
      <c r="A164" s="86" t="inlineStr">
        <is>
          <t>Уральский металлопромышленный центр</t>
        </is>
      </c>
      <c r="B164" s="53" t="inlineStr">
        <is>
          <t>Оплата за металлопрокат</t>
        </is>
      </c>
      <c r="C164" s="52" t="inlineStr">
        <is>
          <t>Чернышова Светлана Эдуардовна</t>
        </is>
      </c>
      <c r="D164" s="193" t="n"/>
      <c r="E164" s="194" t="inlineStr">
        <is>
          <t>360Е-22</t>
        </is>
      </c>
      <c r="F164" s="197" t="n"/>
      <c r="G164" s="61" t="n">
        <v>5370640</v>
      </c>
      <c r="H164" s="59" t="n"/>
      <c r="I164" s="59" t="n">
        <v>45035</v>
      </c>
      <c r="J164" s="191" t="n">
        <v>5370640</v>
      </c>
      <c r="K164" s="191" t="n"/>
      <c r="L164" s="62">
        <f>G164-H164-K164</f>
        <v/>
      </c>
    </row>
    <row r="165" customFormat="1" s="44">
      <c r="A165" s="86" t="inlineStr">
        <is>
          <t>Филиал АО "ВМЗ" г.Альметьевск</t>
        </is>
      </c>
      <c r="B165" s="53" t="inlineStr">
        <is>
          <t>Оплата за металлопрокат</t>
        </is>
      </c>
      <c r="C165" s="52" t="inlineStr">
        <is>
          <t>Чернышова Светлана Эдуардовна</t>
        </is>
      </c>
      <c r="D165" s="193" t="n"/>
      <c r="E165" s="194" t="inlineStr">
        <is>
          <t>861639</t>
        </is>
      </c>
      <c r="F165" s="197" t="n"/>
      <c r="G165" s="61" t="n">
        <v>4756854.24</v>
      </c>
      <c r="H165" s="59" t="n"/>
      <c r="I165" s="59" t="n">
        <v>45035</v>
      </c>
      <c r="J165" s="191" t="n">
        <v>4756854.24</v>
      </c>
      <c r="K165" s="191" t="n"/>
      <c r="L165" s="62">
        <f>G165-H165-K165</f>
        <v/>
      </c>
    </row>
    <row r="166" customFormat="1" s="44">
      <c r="A166" s="86" t="inlineStr">
        <is>
          <t>А ГРУПП 771701001</t>
        </is>
      </c>
      <c r="B166" s="53" t="inlineStr">
        <is>
          <t>Оплата за металлопрокат</t>
        </is>
      </c>
      <c r="C166" s="52" t="inlineStr">
        <is>
          <t>Чернышова Светлана Эдуардовна</t>
        </is>
      </c>
      <c r="D166" s="193" t="n"/>
      <c r="E166" s="194" t="inlineStr">
        <is>
          <t>1/138/3/6248</t>
        </is>
      </c>
      <c r="F166" s="197" t="n"/>
      <c r="G166" s="61" t="n">
        <v>3298155.3</v>
      </c>
      <c r="H166" s="59" t="n"/>
      <c r="I166" s="59" t="n">
        <v>45036</v>
      </c>
      <c r="J166" s="191" t="n">
        <v>3298155.3</v>
      </c>
      <c r="K166" s="191" t="n"/>
      <c r="L166" s="62">
        <f>G166-H166-K166</f>
        <v/>
      </c>
    </row>
    <row r="167" customFormat="1" s="44">
      <c r="A167" s="52" t="inlineStr">
        <is>
          <t>А ГРУПП 771701001</t>
        </is>
      </c>
      <c r="B167" s="53" t="inlineStr">
        <is>
          <t>Оплата за металлопрокат</t>
        </is>
      </c>
      <c r="C167" s="52" t="inlineStr">
        <is>
          <t>Чернышова Светлана Эдуардовна</t>
        </is>
      </c>
      <c r="D167" s="193" t="n"/>
      <c r="E167" s="194" t="inlineStr">
        <is>
          <t>1/32/223/9730</t>
        </is>
      </c>
      <c r="F167" s="197" t="n"/>
      <c r="G167" s="57" t="n">
        <v>5839919.71</v>
      </c>
      <c r="H167" s="59" t="n"/>
      <c r="I167" s="59" t="n">
        <v>45036</v>
      </c>
      <c r="J167" s="191" t="n">
        <v>5839919.71</v>
      </c>
      <c r="K167" s="191" t="n"/>
      <c r="L167" s="62">
        <f>G167-H167-K167</f>
        <v/>
      </c>
    </row>
    <row r="168" customFormat="1" s="44">
      <c r="A168" s="52" t="inlineStr">
        <is>
          <t>Антикор Полимер</t>
        </is>
      </c>
      <c r="B168" s="53" t="inlineStr">
        <is>
          <t>Оплата за металлопрокат</t>
        </is>
      </c>
      <c r="C168" s="52" t="inlineStr">
        <is>
          <t>Чернышова Светлана Эдуардовна</t>
        </is>
      </c>
      <c r="D168" s="193" t="n"/>
      <c r="E168" s="194" t="inlineStr">
        <is>
          <t>041</t>
        </is>
      </c>
      <c r="F168" s="197" t="n"/>
      <c r="G168" s="57" t="n">
        <v>560900</v>
      </c>
      <c r="H168" s="59" t="n"/>
      <c r="I168" s="59" t="n">
        <v>45036</v>
      </c>
      <c r="J168" s="191" t="n">
        <v>560900</v>
      </c>
      <c r="K168" s="191" t="n"/>
      <c r="L168" s="62">
        <f>G168-H168-K168</f>
        <v/>
      </c>
    </row>
    <row r="169" customFormat="1" s="44">
      <c r="A169" s="52" t="inlineStr">
        <is>
          <t>Антикор Полимер</t>
        </is>
      </c>
      <c r="B169" s="53" t="inlineStr">
        <is>
          <t>Оплата за металлопрокат</t>
        </is>
      </c>
      <c r="C169" s="52" t="inlineStr">
        <is>
          <t>Чернышова Светлана Эдуардовна</t>
        </is>
      </c>
      <c r="D169" s="193" t="n"/>
      <c r="E169" s="194" t="inlineStr">
        <is>
          <t>190-07-УИ</t>
        </is>
      </c>
      <c r="F169" s="197" t="n"/>
      <c r="G169" s="57" t="n">
        <v>312276.4</v>
      </c>
      <c r="H169" s="59" t="n"/>
      <c r="I169" s="59" t="n">
        <v>45036</v>
      </c>
      <c r="J169" s="191" t="n">
        <v>312276.4</v>
      </c>
      <c r="K169" s="191" t="n"/>
      <c r="L169" s="62">
        <f>G169-H169-K169</f>
        <v/>
      </c>
    </row>
    <row r="170" customFormat="1" s="44">
      <c r="A170" s="52" t="inlineStr">
        <is>
          <t>ВМЗ АО</t>
        </is>
      </c>
      <c r="B170" s="53" t="inlineStr">
        <is>
          <t>Оплата за металлопрокат</t>
        </is>
      </c>
      <c r="C170" s="52" t="inlineStr">
        <is>
          <t>Чернышова Светлана Эдуардовна</t>
        </is>
      </c>
      <c r="D170" s="193" t="n"/>
      <c r="E170" s="194" t="inlineStr">
        <is>
          <t>7851117</t>
        </is>
      </c>
      <c r="F170" s="197" t="n"/>
      <c r="G170" s="57" t="n">
        <v>5003352.3</v>
      </c>
      <c r="H170" s="59" t="n"/>
      <c r="I170" s="59" t="n">
        <v>45036</v>
      </c>
      <c r="J170" s="191" t="n">
        <v>5003352.3</v>
      </c>
      <c r="K170" s="191" t="n"/>
      <c r="L170" s="62">
        <f>G170-H170-K170</f>
        <v/>
      </c>
    </row>
    <row r="171" customFormat="1" s="44">
      <c r="A171" s="52" t="inlineStr">
        <is>
          <t>ЗТЗ</t>
        </is>
      </c>
      <c r="B171" s="53" t="inlineStr">
        <is>
          <t>Оплата за металлопрокат</t>
        </is>
      </c>
      <c r="C171" s="52" t="inlineStr">
        <is>
          <t>Чернышова Светлана Эдуардовна</t>
        </is>
      </c>
      <c r="D171" s="193" t="n"/>
      <c r="E171" s="194" t="inlineStr">
        <is>
          <t>П-11/17</t>
        </is>
      </c>
      <c r="F171" s="197" t="n"/>
      <c r="G171" s="57" t="n">
        <v>2625582</v>
      </c>
      <c r="H171" s="59" t="n"/>
      <c r="I171" s="59" t="n">
        <v>45036</v>
      </c>
      <c r="J171" s="191" t="n">
        <v>2625582</v>
      </c>
      <c r="K171" s="191" t="n"/>
      <c r="L171" s="62">
        <f>G171-H171-K171</f>
        <v/>
      </c>
    </row>
    <row r="172" customFormat="1" s="44">
      <c r="A172" s="52" t="inlineStr">
        <is>
          <t>КТЗ</t>
        </is>
      </c>
      <c r="B172" s="53" t="inlineStr">
        <is>
          <t>Оплата за металлопрокат</t>
        </is>
      </c>
      <c r="C172" s="52" t="inlineStr">
        <is>
          <t>Чернышова Светлана Эдуардовна</t>
        </is>
      </c>
      <c r="D172" s="193" t="n"/>
      <c r="E172" s="194" t="inlineStr">
        <is>
          <t>485/11-П</t>
        </is>
      </c>
      <c r="F172" s="197" t="n"/>
      <c r="G172" s="57" t="n">
        <v>4045377.5</v>
      </c>
      <c r="H172" s="59" t="n"/>
      <c r="I172" s="59" t="n">
        <v>45036</v>
      </c>
      <c r="J172" s="191" t="n">
        <v>4045377.5</v>
      </c>
      <c r="K172" s="191" t="n"/>
      <c r="L172" s="62">
        <f>G172-H172-K172</f>
        <v/>
      </c>
    </row>
    <row r="173" customFormat="1" s="44">
      <c r="A173" s="52" t="inlineStr">
        <is>
          <t>Филиал АО "ВМЗ" г.Альметьевск</t>
        </is>
      </c>
      <c r="B173" s="53" t="inlineStr">
        <is>
          <t>Оплата за металлопрокат</t>
        </is>
      </c>
      <c r="C173" s="52" t="inlineStr">
        <is>
          <t>Чернышова Светлана Эдуардовна</t>
        </is>
      </c>
      <c r="D173" s="193" t="n"/>
      <c r="E173" s="194" t="inlineStr">
        <is>
          <t>861639</t>
        </is>
      </c>
      <c r="F173" s="197" t="n"/>
      <c r="G173" s="57" t="n">
        <v>1313447.7</v>
      </c>
      <c r="H173" s="59" t="n"/>
      <c r="I173" s="59" t="n">
        <v>45036</v>
      </c>
      <c r="J173" s="191" t="n">
        <v>1313447.7</v>
      </c>
      <c r="K173" s="191" t="n"/>
      <c r="L173" s="62">
        <f>G173-H173-K173</f>
        <v/>
      </c>
    </row>
    <row r="174" customFormat="1" s="44">
      <c r="A174" s="52" t="inlineStr">
        <is>
          <t>А ГРУПП 771701001</t>
        </is>
      </c>
      <c r="B174" s="53" t="inlineStr">
        <is>
          <t>Оплата за металлопрокат</t>
        </is>
      </c>
      <c r="C174" s="52" t="inlineStr">
        <is>
          <t>Чернышова Светлана Эдуардовна</t>
        </is>
      </c>
      <c r="D174" s="193" t="n"/>
      <c r="E174" s="194" t="inlineStr">
        <is>
          <t>1/138/3/6248</t>
        </is>
      </c>
      <c r="F174" s="197" t="n"/>
      <c r="G174" s="57" t="n">
        <v>7074209.7</v>
      </c>
      <c r="H174" s="59" t="n"/>
      <c r="I174" s="59" t="n">
        <v>45037</v>
      </c>
      <c r="J174" s="191" t="n">
        <v>7074209.7</v>
      </c>
      <c r="K174" s="191" t="n"/>
      <c r="L174" s="62">
        <f>G174-H174-K174</f>
        <v/>
      </c>
    </row>
    <row r="175" customFormat="1" s="44">
      <c r="A175" s="52" t="inlineStr">
        <is>
          <t>ВМЗ АО</t>
        </is>
      </c>
      <c r="B175" s="53" t="inlineStr">
        <is>
          <t>Оплата за металлопрокат</t>
        </is>
      </c>
      <c r="C175" s="52" t="inlineStr">
        <is>
          <t>Чернышова Светлана Эдуардовна</t>
        </is>
      </c>
      <c r="D175" s="193" t="n"/>
      <c r="E175" s="194" t="inlineStr">
        <is>
          <t>7851117</t>
        </is>
      </c>
      <c r="F175" s="197" t="n"/>
      <c r="G175" s="57" t="n">
        <v>16723838.34</v>
      </c>
      <c r="H175" s="59" t="n"/>
      <c r="I175" s="59" t="n">
        <v>45037</v>
      </c>
      <c r="J175" s="191" t="n">
        <v>16723838.34</v>
      </c>
      <c r="K175" s="191" t="n"/>
      <c r="L175" s="62">
        <f>G175-H175-K175</f>
        <v/>
      </c>
    </row>
    <row r="176" customFormat="1" s="44">
      <c r="A176" s="52" t="inlineStr">
        <is>
          <t>ЗТЗ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/>
      <c r="E176" s="194" t="inlineStr">
        <is>
          <t>П-11/17</t>
        </is>
      </c>
      <c r="F176" s="197" t="n"/>
      <c r="G176" s="57" t="n">
        <v>8261082</v>
      </c>
      <c r="H176" s="59" t="n"/>
      <c r="I176" s="59" t="n">
        <v>45037</v>
      </c>
      <c r="J176" s="191" t="n">
        <v>8261082</v>
      </c>
      <c r="K176" s="191" t="n"/>
      <c r="L176" s="62">
        <f>G176-H176-K176</f>
        <v/>
      </c>
    </row>
    <row r="177" customFormat="1" s="44">
      <c r="A177" s="52" t="inlineStr">
        <is>
          <t>КТЗ</t>
        </is>
      </c>
      <c r="B177" s="53" t="inlineStr">
        <is>
          <t>Оплата за металлопрокат</t>
        </is>
      </c>
      <c r="C177" s="52" t="inlineStr">
        <is>
          <t>Чернышова Светлана Эдуардовна</t>
        </is>
      </c>
      <c r="D177" s="193" t="n"/>
      <c r="E177" s="194" t="inlineStr">
        <is>
          <t>485/11-П</t>
        </is>
      </c>
      <c r="F177" s="197" t="n"/>
      <c r="G177" s="57" t="n">
        <v>4102357</v>
      </c>
      <c r="H177" s="59" t="n"/>
      <c r="I177" s="59" t="n">
        <v>45037</v>
      </c>
      <c r="J177" s="191" t="n">
        <v>4102357</v>
      </c>
      <c r="K177" s="191" t="n"/>
      <c r="L177" s="62">
        <f>G177-H177-K177</f>
        <v/>
      </c>
    </row>
    <row r="178" customFormat="1" s="44">
      <c r="A178" s="52" t="inlineStr">
        <is>
          <t>МК Промстройметалл Трейд</t>
        </is>
      </c>
      <c r="B178" s="53" t="inlineStr">
        <is>
          <t>Оплата за металлопрокат</t>
        </is>
      </c>
      <c r="C178" s="52" t="inlineStr">
        <is>
          <t>Чернышова Светлана Эдуардовна</t>
        </is>
      </c>
      <c r="D178" s="193" t="n"/>
      <c r="E178" s="194" t="inlineStr">
        <is>
          <t>8-Р</t>
        </is>
      </c>
      <c r="F178" s="197" t="n"/>
      <c r="G178" s="57" t="n">
        <v>1840000</v>
      </c>
      <c r="H178" s="59" t="n"/>
      <c r="I178" s="59" t="n">
        <v>45037</v>
      </c>
      <c r="J178" s="191" t="n">
        <v>1840000</v>
      </c>
      <c r="K178" s="191" t="n"/>
      <c r="L178" s="62">
        <f>G178-H178-K178</f>
        <v/>
      </c>
    </row>
    <row r="179" customFormat="1" s="44">
      <c r="A179" s="52" t="inlineStr">
        <is>
          <t>Уральский металлопромышленный центр</t>
        </is>
      </c>
      <c r="B179" s="53" t="inlineStr">
        <is>
          <t>Оплата за металлопрокат</t>
        </is>
      </c>
      <c r="C179" s="52" t="inlineStr">
        <is>
          <t>Чернышова Светлана Эдуардовна</t>
        </is>
      </c>
      <c r="D179" s="193" t="n"/>
      <c r="E179" s="194" t="inlineStr">
        <is>
          <t>360Е-22</t>
        </is>
      </c>
      <c r="F179" s="197" t="n"/>
      <c r="G179" s="57" t="n">
        <v>639032</v>
      </c>
      <c r="H179" s="59" t="n"/>
      <c r="I179" s="59" t="n">
        <v>45037</v>
      </c>
      <c r="J179" s="191" t="n">
        <v>639032</v>
      </c>
      <c r="K179" s="191" t="n"/>
      <c r="L179" s="62">
        <f>G179-H179-K179</f>
        <v/>
      </c>
    </row>
    <row r="180" customFormat="1" s="44">
      <c r="A180" s="52" t="inlineStr">
        <is>
          <t>Филиал АО "ВМЗ" г.Альметьевск</t>
        </is>
      </c>
      <c r="B180" s="53" t="inlineStr">
        <is>
          <t>Оплата за металлопрокат</t>
        </is>
      </c>
      <c r="C180" s="52" t="inlineStr">
        <is>
          <t>Чернышова Светлана Эдуардовна</t>
        </is>
      </c>
      <c r="D180" s="193" t="n"/>
      <c r="E180" s="194" t="inlineStr">
        <is>
          <t>861639</t>
        </is>
      </c>
      <c r="F180" s="197" t="n"/>
      <c r="G180" s="57" t="n">
        <v>15057358.88</v>
      </c>
      <c r="H180" s="59" t="n"/>
      <c r="I180" s="59" t="n">
        <v>45037</v>
      </c>
      <c r="J180" s="191" t="n">
        <v>15057358.88</v>
      </c>
      <c r="K180" s="191" t="n"/>
      <c r="L180" s="62">
        <f>G180-H180-K180</f>
        <v/>
      </c>
    </row>
    <row r="181" ht="61.2" customFormat="1" customHeight="1" s="44">
      <c r="A181" s="52" t="inlineStr">
        <is>
          <t>ООО "СБЕРБАНК ФАКТОРИНГ"</t>
        </is>
      </c>
      <c r="B181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81" s="52" t="inlineStr">
        <is>
          <t>Чернышова Светлана Эдуардовна</t>
        </is>
      </c>
      <c r="D181" s="193" t="n"/>
      <c r="E181" s="194" t="inlineStr">
        <is>
          <t>Договор 643/00186217-62280 от 15.12.2015</t>
        </is>
      </c>
      <c r="F181" s="197" t="n"/>
      <c r="G181" s="57" t="n">
        <v>342704.52</v>
      </c>
      <c r="H181" s="59" t="n"/>
      <c r="I181" s="59" t="n">
        <v>45040</v>
      </c>
      <c r="J181" s="191" t="n">
        <v>342704.52</v>
      </c>
      <c r="K181" s="191" t="n"/>
      <c r="L181" s="62">
        <f>G181-H181-K181</f>
        <v/>
      </c>
    </row>
    <row r="182" ht="61.2" customFormat="1" customHeight="1" s="44">
      <c r="A182" s="52" t="inlineStr">
        <is>
          <t>ООО "СБЕРБАНК ФАКТОРИНГ"</t>
        </is>
      </c>
      <c r="B182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82" s="52" t="inlineStr">
        <is>
          <t>Чернышова Светлана Эдуардовна</t>
        </is>
      </c>
      <c r="D182" s="193" t="n"/>
      <c r="E182" s="194" t="inlineStr">
        <is>
          <t>Договор 643/00186217-62280 от 15.12.2015</t>
        </is>
      </c>
      <c r="F182" s="197" t="n"/>
      <c r="G182" s="57" t="n">
        <v>1367787.3</v>
      </c>
      <c r="H182" s="59" t="n"/>
      <c r="I182" s="59" t="n">
        <v>45040</v>
      </c>
      <c r="J182" s="191" t="n">
        <v>1367787.3</v>
      </c>
      <c r="K182" s="191" t="n"/>
      <c r="L182" s="62">
        <f>G182-H182-K182</f>
        <v/>
      </c>
    </row>
    <row r="183" ht="61.2" customFormat="1" customHeight="1" s="44">
      <c r="A183" s="52" t="inlineStr">
        <is>
          <t>ООО "СБЕРБАНК ФАКТОРИНГ"</t>
        </is>
      </c>
      <c r="B183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83" s="52" t="inlineStr">
        <is>
          <t>Чернышова Светлана Эдуардовна</t>
        </is>
      </c>
      <c r="D183" s="193" t="n"/>
      <c r="E183" s="194" t="inlineStr">
        <is>
          <t>Договор 643/00186217-62280 от 15.12.2015</t>
        </is>
      </c>
      <c r="F183" s="197" t="n"/>
      <c r="G183" s="57" t="n">
        <v>377455.68</v>
      </c>
      <c r="H183" s="59" t="n"/>
      <c r="I183" s="59" t="n">
        <v>45040</v>
      </c>
      <c r="J183" s="191" t="n">
        <v>377455.68</v>
      </c>
      <c r="K183" s="191" t="n"/>
      <c r="L183" s="62">
        <f>G183-H183-K183</f>
        <v/>
      </c>
    </row>
    <row r="184" ht="61.2" customFormat="1" customHeight="1" s="44">
      <c r="A184" s="52" t="inlineStr">
        <is>
          <t>ООО "СБЕРБАНК ФАКТОРИНГ"</t>
        </is>
      </c>
      <c r="B184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84" s="52" t="inlineStr">
        <is>
          <t>Чернышова Светлана Эдуардовна</t>
        </is>
      </c>
      <c r="D184" s="193" t="n"/>
      <c r="E184" s="194" t="inlineStr">
        <is>
          <t>Договор 643/00186217-62280 от 15.12.2015</t>
        </is>
      </c>
      <c r="F184" s="197" t="n"/>
      <c r="G184" s="57" t="n">
        <v>754911.36</v>
      </c>
      <c r="H184" s="59" t="n"/>
      <c r="I184" s="59" t="n">
        <v>45040</v>
      </c>
      <c r="J184" s="191" t="n">
        <v>754911.36</v>
      </c>
      <c r="K184" s="191" t="n"/>
      <c r="L184" s="62">
        <f>G184-H184-K184</f>
        <v/>
      </c>
    </row>
    <row r="185" ht="61.2" customFormat="1" customHeight="1" s="44">
      <c r="A185" s="52" t="inlineStr">
        <is>
          <t>ООО "СБЕРБАНК ФАКТОРИНГ"</t>
        </is>
      </c>
      <c r="B185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85" s="52" t="inlineStr">
        <is>
          <t>Чернышова Светлана Эдуардовна</t>
        </is>
      </c>
      <c r="D185" s="193" t="n"/>
      <c r="E185" s="194" t="inlineStr">
        <is>
          <t>Договор 643/00186217-62280 от 15.12.2015</t>
        </is>
      </c>
      <c r="F185" s="197" t="n"/>
      <c r="G185" s="57" t="n">
        <v>262969.78</v>
      </c>
      <c r="H185" s="59" t="n"/>
      <c r="I185" s="59" t="n">
        <v>45040</v>
      </c>
      <c r="J185" s="191" t="n">
        <v>262969.78</v>
      </c>
      <c r="K185" s="191" t="n"/>
      <c r="L185" s="62">
        <f>G185-H185-K185</f>
        <v/>
      </c>
    </row>
    <row r="186" ht="61.2" customFormat="1" customHeight="1" s="44">
      <c r="A186" s="52" t="inlineStr">
        <is>
          <t>ООО "СБЕРБАНК ФАКТОРИНГ"</t>
        </is>
      </c>
      <c r="B186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86" s="52" t="inlineStr">
        <is>
          <t>Чернышова Светлана Эдуардовна</t>
        </is>
      </c>
      <c r="D186" s="193" t="n"/>
      <c r="E186" s="194" t="inlineStr">
        <is>
          <t>Договор 643/00186217-62280 от 15.12.2015</t>
        </is>
      </c>
      <c r="F186" s="197" t="n"/>
      <c r="G186" s="57" t="n">
        <v>19468880.16</v>
      </c>
      <c r="H186" s="59" t="n"/>
      <c r="I186" s="59" t="n">
        <v>45040</v>
      </c>
      <c r="J186" s="191" t="n">
        <v>19468880.16</v>
      </c>
      <c r="K186" s="191" t="n"/>
      <c r="L186" s="62">
        <f>G186-H186-K186</f>
        <v/>
      </c>
    </row>
    <row r="187" ht="61.2" customFormat="1" customHeight="1" s="44">
      <c r="A187" s="52" t="inlineStr">
        <is>
          <t>ООО "СБЕРБАНК ФАКТОРИНГ"</t>
        </is>
      </c>
      <c r="B187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87" s="52" t="inlineStr">
        <is>
          <t>Чернышова Светлана Эдуардовна</t>
        </is>
      </c>
      <c r="D187" s="193" t="n"/>
      <c r="E187" s="194" t="inlineStr">
        <is>
          <t>Договор 643/00186217-62280 от 15.12.2015</t>
        </is>
      </c>
      <c r="F187" s="197" t="n"/>
      <c r="G187" s="57" t="n">
        <v>8090767.7</v>
      </c>
      <c r="H187" s="59" t="n"/>
      <c r="I187" s="59" t="n">
        <v>45040</v>
      </c>
      <c r="J187" s="191" t="n">
        <v>8090767.7</v>
      </c>
      <c r="K187" s="191" t="n"/>
      <c r="L187" s="62">
        <f>G187-H187-K187</f>
        <v/>
      </c>
    </row>
    <row r="188" ht="61.2" customFormat="1" customHeight="1" s="44">
      <c r="A188" s="52" t="inlineStr">
        <is>
          <t>ООО "СБЕРБАНК ФАКТОРИНГ"</t>
        </is>
      </c>
      <c r="B188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88" s="52" t="inlineStr">
        <is>
          <t>Чернышова Светлана Эдуардовна</t>
        </is>
      </c>
      <c r="D188" s="193" t="n"/>
      <c r="E188" s="194" t="inlineStr">
        <is>
          <t>Договор 643/00186217-62280 от 15.12.2015</t>
        </is>
      </c>
      <c r="F188" s="197" t="n"/>
      <c r="G188" s="57" t="n">
        <v>803115.36</v>
      </c>
      <c r="H188" s="59" t="n"/>
      <c r="I188" s="59" t="n">
        <v>45040</v>
      </c>
      <c r="J188" s="191" t="n">
        <v>803115.36</v>
      </c>
      <c r="K188" s="191" t="n"/>
      <c r="L188" s="62">
        <f>G188-H188-K188</f>
        <v/>
      </c>
    </row>
    <row r="189" ht="61.2" customFormat="1" customHeight="1" s="44">
      <c r="A189" s="52" t="inlineStr">
        <is>
          <t>ООО "СБЕРБАНК ФАКТОРИНГ"</t>
        </is>
      </c>
      <c r="B189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89" s="52" t="inlineStr">
        <is>
          <t>Чернышова Светлана Эдуардовна</t>
        </is>
      </c>
      <c r="D189" s="193" t="n"/>
      <c r="E189" s="194" t="inlineStr">
        <is>
          <t>Договор 643/00186217-62280 от 15.12.2015</t>
        </is>
      </c>
      <c r="F189" s="197" t="n"/>
      <c r="G189" s="57" t="n">
        <v>4123542.78</v>
      </c>
      <c r="H189" s="59" t="n"/>
      <c r="I189" s="59" t="n">
        <v>45040</v>
      </c>
      <c r="J189" s="191" t="n">
        <v>4123542.78</v>
      </c>
      <c r="K189" s="191" t="n"/>
      <c r="L189" s="62">
        <f>G189-H189-K189</f>
        <v/>
      </c>
    </row>
    <row r="190" ht="61.2" customFormat="1" customHeight="1" s="44">
      <c r="A190" s="52" t="inlineStr">
        <is>
          <t>ООО "СБЕРБАНК ФАКТОРИНГ"</t>
        </is>
      </c>
      <c r="B190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90" s="52" t="inlineStr">
        <is>
          <t>Чернышова Светлана Эдуардовна</t>
        </is>
      </c>
      <c r="D190" s="193" t="n"/>
      <c r="E190" s="194" t="inlineStr">
        <is>
          <t>Договор 643/00186217-62280 от 15.12.2015</t>
        </is>
      </c>
      <c r="F190" s="197" t="n"/>
      <c r="G190" s="57" t="n">
        <v>32950466.34</v>
      </c>
      <c r="H190" s="59" t="n"/>
      <c r="I190" s="59" t="n">
        <v>45040</v>
      </c>
      <c r="J190" s="191" t="n">
        <v>32950466.34</v>
      </c>
      <c r="K190" s="191" t="n"/>
      <c r="L190" s="62">
        <f>G190-H190-K190</f>
        <v/>
      </c>
    </row>
    <row r="191" ht="61.2" customFormat="1" customHeight="1" s="44">
      <c r="A191" s="52" t="inlineStr">
        <is>
          <t>ООО "СБЕРБАНК ФАКТОРИНГ"</t>
        </is>
      </c>
      <c r="B191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91" s="52" t="inlineStr">
        <is>
          <t>Чернышова Светлана Эдуардовна</t>
        </is>
      </c>
      <c r="D191" s="193" t="n"/>
      <c r="E191" s="194" t="inlineStr">
        <is>
          <t>Договор 643/00186217-62280 от 15.12.2015</t>
        </is>
      </c>
      <c r="F191" s="197" t="n"/>
      <c r="G191" s="57" t="n">
        <v>3362149.01</v>
      </c>
      <c r="H191" s="59" t="n"/>
      <c r="I191" s="59" t="n">
        <v>45040</v>
      </c>
      <c r="J191" s="191" t="n">
        <v>3362149.01</v>
      </c>
      <c r="K191" s="191" t="n"/>
      <c r="L191" s="62">
        <f>G191-H191-K191</f>
        <v/>
      </c>
    </row>
    <row r="192" customFormat="1" s="44">
      <c r="A192" s="52" t="inlineStr">
        <is>
          <t>Демидов ГК</t>
        </is>
      </c>
      <c r="B192" s="53" t="inlineStr">
        <is>
          <t>Оплата за металлопрокат</t>
        </is>
      </c>
      <c r="C192" s="52" t="inlineStr">
        <is>
          <t>Чернышова Светлана Эдуардовна</t>
        </is>
      </c>
      <c r="D192" s="193" t="n"/>
      <c r="E192" s="194" t="inlineStr">
        <is>
          <t>2102//7-2023</t>
        </is>
      </c>
      <c r="F192" s="197" t="n"/>
      <c r="G192" s="57" t="n">
        <v>1338163</v>
      </c>
      <c r="H192" s="59" t="n"/>
      <c r="I192" s="59" t="n">
        <v>45041</v>
      </c>
      <c r="J192" s="191" t="n">
        <v>1338163</v>
      </c>
      <c r="K192" s="191" t="n"/>
      <c r="L192" s="62">
        <f>G192-H192-K192</f>
        <v/>
      </c>
    </row>
    <row r="193" customFormat="1" s="44">
      <c r="A193" s="52" t="inlineStr">
        <is>
          <t>ЗТЗ</t>
        </is>
      </c>
      <c r="B193" s="53" t="inlineStr">
        <is>
          <t>Оплата за металлопрокат</t>
        </is>
      </c>
      <c r="C193" s="52" t="inlineStr">
        <is>
          <t>Чернышова Светлана Эдуардовна</t>
        </is>
      </c>
      <c r="D193" s="193" t="n"/>
      <c r="E193" s="194" t="inlineStr">
        <is>
          <t>П-11/17</t>
        </is>
      </c>
      <c r="F193" s="197" t="n"/>
      <c r="G193" s="57" t="n">
        <v>4174051.2</v>
      </c>
      <c r="H193" s="59" t="n"/>
      <c r="I193" s="59" t="n">
        <v>45041</v>
      </c>
      <c r="J193" s="191" t="n">
        <v>4174051.2</v>
      </c>
      <c r="K193" s="191" t="n"/>
      <c r="L193" s="62">
        <f>G193-H193-K193</f>
        <v/>
      </c>
    </row>
    <row r="194" customFormat="1" s="44">
      <c r="A194" s="52" t="inlineStr">
        <is>
          <t>Антикор Полимер</t>
        </is>
      </c>
      <c r="B194" s="53" t="inlineStr">
        <is>
          <t>Оплата за металлопрокат</t>
        </is>
      </c>
      <c r="C194" s="52" t="inlineStr">
        <is>
          <t>Чернышова Светлана Эдуардовна</t>
        </is>
      </c>
      <c r="D194" s="193" t="n"/>
      <c r="E194" s="194" t="inlineStr">
        <is>
          <t>041</t>
        </is>
      </c>
      <c r="F194" s="197" t="n"/>
      <c r="G194" s="57" t="n">
        <v>186600</v>
      </c>
      <c r="H194" s="59" t="n"/>
      <c r="I194" s="59" t="n">
        <v>45042</v>
      </c>
      <c r="J194" s="191" t="n">
        <v>186600</v>
      </c>
      <c r="K194" s="191" t="n"/>
      <c r="L194" s="62">
        <f>G194-H194-K194</f>
        <v/>
      </c>
    </row>
    <row r="195" customFormat="1" s="44">
      <c r="A195" s="52" t="inlineStr">
        <is>
          <t>Антикор Полимер</t>
        </is>
      </c>
      <c r="B195" s="53" t="inlineStr">
        <is>
          <t>Оплата за металлопрокат</t>
        </is>
      </c>
      <c r="C195" s="52" t="inlineStr">
        <is>
          <t>Чернышова Светлана Эдуардовна</t>
        </is>
      </c>
      <c r="D195" s="193" t="n"/>
      <c r="E195" s="194" t="inlineStr">
        <is>
          <t>190-07-УИ</t>
        </is>
      </c>
      <c r="F195" s="197" t="n"/>
      <c r="G195" s="57" t="n">
        <v>670045.0800000001</v>
      </c>
      <c r="H195" s="59" t="n"/>
      <c r="I195" s="59" t="n">
        <v>45042</v>
      </c>
      <c r="J195" s="191" t="n">
        <v>670045.0800000001</v>
      </c>
      <c r="K195" s="191" t="n"/>
      <c r="L195" s="62">
        <f>G195-H195-K195</f>
        <v/>
      </c>
    </row>
    <row r="196" customFormat="1" s="44">
      <c r="A196" s="52" t="inlineStr">
        <is>
          <t>КТЗ</t>
        </is>
      </c>
      <c r="B196" s="53" t="inlineStr">
        <is>
          <t>Оплата за металлопрокат</t>
        </is>
      </c>
      <c r="C196" s="52" t="inlineStr">
        <is>
          <t>Чернышова Светлана Эдуардовна</t>
        </is>
      </c>
      <c r="D196" s="193" t="n"/>
      <c r="E196" s="194" t="inlineStr">
        <is>
          <t>485/11-П</t>
        </is>
      </c>
      <c r="F196" s="197" t="n"/>
      <c r="G196" s="57" t="n">
        <v>222612</v>
      </c>
      <c r="H196" s="59" t="n"/>
      <c r="I196" s="59" t="n">
        <v>45042</v>
      </c>
      <c r="J196" s="191" t="n">
        <v>222612</v>
      </c>
      <c r="K196" s="191" t="n"/>
      <c r="L196" s="62">
        <f>G196-H196-K196</f>
        <v/>
      </c>
    </row>
    <row r="197" ht="61.2" customFormat="1" customHeight="1" s="44">
      <c r="A197" s="52" t="inlineStr">
        <is>
          <t>ООО "СБЕРБАНК ФАКТОРИНГ"</t>
        </is>
      </c>
      <c r="B197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97" s="52" t="inlineStr">
        <is>
          <t>Чернышова Светлана Эдуардовна</t>
        </is>
      </c>
      <c r="D197" s="193" t="n"/>
      <c r="E197" s="194" t="inlineStr">
        <is>
          <t>Договор 643/00186217-62280 от 15.12.2015</t>
        </is>
      </c>
      <c r="F197" s="197" t="n"/>
      <c r="G197" s="57" t="n">
        <v>827759.65</v>
      </c>
      <c r="H197" s="59" t="n"/>
      <c r="I197" s="59" t="n">
        <v>45043</v>
      </c>
      <c r="J197" s="191" t="n">
        <v>827759.65</v>
      </c>
      <c r="K197" s="191" t="n"/>
      <c r="L197" s="62">
        <f>G197-H197-K197</f>
        <v/>
      </c>
    </row>
    <row r="198" customFormat="1" s="44">
      <c r="A198" s="52" t="inlineStr">
        <is>
          <t>Ашинский метзавод</t>
        </is>
      </c>
      <c r="B198" s="53" t="inlineStr">
        <is>
          <t>Оплата за металлопрокат</t>
        </is>
      </c>
      <c r="C198" s="52" t="inlineStr">
        <is>
          <t>Чернышова Светлана Эдуардовна</t>
        </is>
      </c>
      <c r="D198" s="193" t="n"/>
      <c r="E198" s="194" t="inlineStr">
        <is>
          <t>3125/2017</t>
        </is>
      </c>
      <c r="F198" s="197" t="n"/>
      <c r="G198" s="57" t="n">
        <v>7209648</v>
      </c>
      <c r="H198" s="59" t="n"/>
      <c r="I198" s="59" t="n">
        <v>45043</v>
      </c>
      <c r="J198" s="191" t="n">
        <v>7209648</v>
      </c>
      <c r="K198" s="191" t="n"/>
      <c r="L198" s="62">
        <f>G198-H198-K198</f>
        <v/>
      </c>
    </row>
    <row r="199" customFormat="1" s="44">
      <c r="A199" s="52" t="inlineStr">
        <is>
          <t>ВМЗ АО</t>
        </is>
      </c>
      <c r="B199" s="53" t="inlineStr">
        <is>
          <t>Оплата за металлопрокат</t>
        </is>
      </c>
      <c r="C199" s="52" t="inlineStr">
        <is>
          <t>Чернышова Светлана Эдуардовна</t>
        </is>
      </c>
      <c r="D199" s="193" t="n"/>
      <c r="E199" s="194" t="inlineStr">
        <is>
          <t>7851117</t>
        </is>
      </c>
      <c r="F199" s="197" t="n"/>
      <c r="G199" s="57" t="n">
        <v>5512103.94</v>
      </c>
      <c r="H199" s="59" t="n"/>
      <c r="I199" s="59" t="n">
        <v>45043</v>
      </c>
      <c r="J199" s="191" t="n">
        <v>5512103.94</v>
      </c>
      <c r="K199" s="191" t="n"/>
      <c r="L199" s="62">
        <f>G199-H199-K199</f>
        <v/>
      </c>
    </row>
    <row r="200" customFormat="1" s="44">
      <c r="A200" s="52" t="inlineStr">
        <is>
          <t>ТД ТМК АО</t>
        </is>
      </c>
      <c r="B200" s="53" t="inlineStr">
        <is>
          <t>Оплата за металлопрокат</t>
        </is>
      </c>
      <c r="C200" s="52" t="inlineStr">
        <is>
          <t>Чернышова Светлана Эдуардовна</t>
        </is>
      </c>
      <c r="D200" s="193" t="n"/>
      <c r="E200" s="194" t="inlineStr">
        <is>
          <t>1069</t>
        </is>
      </c>
      <c r="F200" s="197" t="n"/>
      <c r="G200" s="57" t="n">
        <v>5950443</v>
      </c>
      <c r="H200" s="59" t="n"/>
      <c r="I200" s="59" t="n">
        <v>45043</v>
      </c>
      <c r="J200" s="191" t="n">
        <v>5950443</v>
      </c>
      <c r="K200" s="191" t="n"/>
      <c r="L200" s="62">
        <f>G200-H200-K200</f>
        <v/>
      </c>
    </row>
    <row r="201" customFormat="1" s="44">
      <c r="A201" s="52" t="inlineStr">
        <is>
          <t>Филиал АО "ВМЗ" г.Альметьевск</t>
        </is>
      </c>
      <c r="B201" s="53" t="inlineStr">
        <is>
          <t>Оплата за металлопрокат</t>
        </is>
      </c>
      <c r="C201" s="52" t="inlineStr">
        <is>
          <t>Чернышова Светлана Эдуардовна</t>
        </is>
      </c>
      <c r="D201" s="193" t="n"/>
      <c r="E201" s="194" t="inlineStr">
        <is>
          <t>861639</t>
        </is>
      </c>
      <c r="F201" s="197" t="n"/>
      <c r="G201" s="57" t="n">
        <v>1420210.11</v>
      </c>
      <c r="H201" s="59" t="n"/>
      <c r="I201" s="59" t="n">
        <v>45043</v>
      </c>
      <c r="J201" s="191" t="n">
        <v>1420210.11</v>
      </c>
      <c r="K201" s="191" t="n"/>
      <c r="L201" s="62">
        <f>G201-H201-K201</f>
        <v/>
      </c>
    </row>
    <row r="202" ht="81.59999999999999" customFormat="1" customHeight="1" s="44">
      <c r="A202" s="52" t="inlineStr">
        <is>
          <t>ООО "СБЕРБАНК ФАКТОРИНГ"</t>
        </is>
      </c>
      <c r="B202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202" s="52" t="inlineStr">
        <is>
          <t>Чернышова Светлана Эдуардовна</t>
        </is>
      </c>
      <c r="D202" s="193" t="n"/>
      <c r="E202" s="194" t="inlineStr">
        <is>
          <t>Договор 643/00186217-72268 от 24.01.2017</t>
        </is>
      </c>
      <c r="F202" s="197" t="n"/>
      <c r="G202" s="57" t="n">
        <v>3064810.8</v>
      </c>
      <c r="H202" s="59" t="n"/>
      <c r="I202" s="59" t="n">
        <v>45044</v>
      </c>
      <c r="J202" s="191" t="n">
        <v>3064810.8</v>
      </c>
      <c r="K202" s="191" t="n"/>
      <c r="L202" s="62">
        <f>G202-H202-K202</f>
        <v/>
      </c>
    </row>
    <row r="203" ht="81.59999999999999" customFormat="1" customHeight="1" s="44">
      <c r="A203" s="52" t="inlineStr">
        <is>
          <t>ООО "СБЕРБАНК ФАКТОРИНГ"</t>
        </is>
      </c>
      <c r="B203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203" s="52" t="inlineStr">
        <is>
          <t>Чернышова Светлана Эдуардовна</t>
        </is>
      </c>
      <c r="D203" s="193" t="n"/>
      <c r="E203" s="194" t="inlineStr">
        <is>
          <t>Договор 643/00186217-72268 от 24.01.2017</t>
        </is>
      </c>
      <c r="F203" s="197" t="n"/>
      <c r="G203" s="57" t="n">
        <v>1313754.29</v>
      </c>
      <c r="H203" s="59" t="n"/>
      <c r="I203" s="59" t="n">
        <v>45044</v>
      </c>
      <c r="J203" s="191" t="n">
        <v>1313754.29</v>
      </c>
      <c r="K203" s="191" t="n"/>
      <c r="L203" s="62">
        <f>G203-H203-K203</f>
        <v/>
      </c>
    </row>
    <row r="204" customFormat="1" s="44">
      <c r="A204" s="52" t="inlineStr">
        <is>
          <t>Ашинский метзавод</t>
        </is>
      </c>
      <c r="B204" s="53" t="inlineStr">
        <is>
          <t>Оплата за металлопрокат</t>
        </is>
      </c>
      <c r="C204" s="52" t="inlineStr">
        <is>
          <t>Чернышова Светлана Эдуардовна</t>
        </is>
      </c>
      <c r="D204" s="193" t="n"/>
      <c r="E204" s="194" t="inlineStr">
        <is>
          <t>3125/2017</t>
        </is>
      </c>
      <c r="F204" s="197" t="n"/>
      <c r="G204" s="57" t="n">
        <v>27858288</v>
      </c>
      <c r="H204" s="59" t="n"/>
      <c r="I204" s="59" t="n">
        <v>45044</v>
      </c>
      <c r="J204" s="191" t="n">
        <v>27858288</v>
      </c>
      <c r="K204" s="191" t="n"/>
      <c r="L204" s="62">
        <f>G204-H204-K204</f>
        <v/>
      </c>
    </row>
    <row r="205" customFormat="1" s="44">
      <c r="A205" s="52" t="inlineStr">
        <is>
          <t>МЗ БАЛАКОВО АО</t>
        </is>
      </c>
      <c r="B205" s="53" t="inlineStr">
        <is>
          <t>Оплата за металлопрокат</t>
        </is>
      </c>
      <c r="C205" s="52" t="inlineStr">
        <is>
          <t>Чернышова Светлана Эдуардовна</t>
        </is>
      </c>
      <c r="D205" s="193" t="n"/>
      <c r="E205" s="194" t="inlineStr">
        <is>
          <t>21-09-0809</t>
        </is>
      </c>
      <c r="F205" s="197" t="n"/>
      <c r="G205" s="57" t="n">
        <v>1350000</v>
      </c>
      <c r="H205" s="59" t="n"/>
      <c r="I205" s="59" t="n">
        <v>45044</v>
      </c>
      <c r="J205" s="191" t="n">
        <v>1350000</v>
      </c>
      <c r="K205" s="191" t="n"/>
      <c r="L205" s="62">
        <f>G205-H205-K205</f>
        <v/>
      </c>
    </row>
    <row r="206" customFormat="1" s="44">
      <c r="A206" s="52" t="inlineStr">
        <is>
          <t>КМК "ТЭМПО"</t>
        </is>
      </c>
      <c r="B206" s="53" t="inlineStr">
        <is>
          <t>Оплата за металлопрокат</t>
        </is>
      </c>
      <c r="C206" s="52" t="inlineStr">
        <is>
          <t>Чернышова Светлана Эдуардовна</t>
        </is>
      </c>
      <c r="D206" s="193" t="n"/>
      <c r="E206" s="194" t="inlineStr">
        <is>
          <t>О11/17041</t>
        </is>
      </c>
      <c r="F206" s="197" t="n"/>
      <c r="G206" s="57" t="n">
        <v>170000000</v>
      </c>
      <c r="H206" s="59" t="n"/>
      <c r="I206" s="59" t="n">
        <v>45044</v>
      </c>
      <c r="J206" s="191" t="n">
        <v>170000000</v>
      </c>
      <c r="K206" s="191" t="n"/>
      <c r="L206" s="62">
        <f>G206-H206-K206</f>
        <v/>
      </c>
    </row>
    <row r="207" customFormat="1" s="44">
      <c r="A207" s="52" t="inlineStr">
        <is>
          <t>НЛМК</t>
        </is>
      </c>
      <c r="B207" s="53" t="inlineStr">
        <is>
          <t>Оплата за металлопрокат</t>
        </is>
      </c>
      <c r="C207" s="52" t="inlineStr">
        <is>
          <t>Чернышова Светлана Эдуардовна</t>
        </is>
      </c>
      <c r="D207" s="193" t="n"/>
      <c r="E207" s="194" t="inlineStr">
        <is>
          <t>В107581-18</t>
        </is>
      </c>
      <c r="F207" s="197" t="n"/>
      <c r="G207" s="57" t="n">
        <v>13583019.65</v>
      </c>
      <c r="H207" s="59" t="n"/>
      <c r="I207" s="59" t="n">
        <v>45044</v>
      </c>
      <c r="J207" s="191" t="n">
        <v>13583019.65</v>
      </c>
      <c r="K207" s="191" t="n"/>
      <c r="L207" s="62">
        <f>G207-H207-K207</f>
        <v/>
      </c>
    </row>
    <row r="208" customFormat="1" s="44">
      <c r="A208" s="52" t="inlineStr">
        <is>
          <t>НЛМК-Калуга</t>
        </is>
      </c>
      <c r="B208" s="53" t="inlineStr">
        <is>
          <t>Оплата за металлопрокат</t>
        </is>
      </c>
      <c r="C208" s="52" t="inlineStr">
        <is>
          <t>Чернышова Светлана Эдуардовна</t>
        </is>
      </c>
      <c r="D208" s="193" t="n"/>
      <c r="E208" s="194" t="inlineStr">
        <is>
          <t>14.106761.221</t>
        </is>
      </c>
      <c r="F208" s="197" t="n"/>
      <c r="G208" s="57" t="n">
        <v>159740253.81</v>
      </c>
      <c r="H208" s="59" t="n"/>
      <c r="I208" s="59" t="n">
        <v>45044</v>
      </c>
      <c r="J208" s="191" t="n">
        <v>159740253.81</v>
      </c>
      <c r="K208" s="191" t="n"/>
      <c r="L208" s="62">
        <f>G208-H208-K208</f>
        <v/>
      </c>
    </row>
    <row r="209" customFormat="1" s="44">
      <c r="A209" s="52" t="inlineStr">
        <is>
          <t>НЛМК-Урал (Бывший НСММЗ)</t>
        </is>
      </c>
      <c r="B209" s="53" t="inlineStr">
        <is>
          <t>Оплата за металлопрокат</t>
        </is>
      </c>
      <c r="C209" s="52" t="inlineStr">
        <is>
          <t>Чернышова Светлана Эдуардовна</t>
        </is>
      </c>
      <c r="D209" s="193" t="n"/>
      <c r="E209" s="194" t="inlineStr">
        <is>
          <t>14.106761.221</t>
        </is>
      </c>
      <c r="F209" s="197" t="n"/>
      <c r="G209" s="57" t="n">
        <v>260000000</v>
      </c>
      <c r="H209" s="59" t="n"/>
      <c r="I209" s="59" t="n">
        <v>45044</v>
      </c>
      <c r="J209" s="191" t="n">
        <v>260000000</v>
      </c>
      <c r="K209" s="191" t="n"/>
      <c r="L209" s="62">
        <f>G209-H209-K209</f>
        <v/>
      </c>
    </row>
    <row r="210" customFormat="1" s="44">
      <c r="A210" s="52" t="inlineStr">
        <is>
          <t>ПАО "ТМК"</t>
        </is>
      </c>
      <c r="B210" s="53" t="inlineStr">
        <is>
          <t>Оплата за металлопрокат</t>
        </is>
      </c>
      <c r="C210" s="52" t="inlineStr">
        <is>
          <t>Чернышова Светлана Эдуардовна</t>
        </is>
      </c>
      <c r="D210" s="193" t="n"/>
      <c r="E210" s="194" t="inlineStr">
        <is>
          <t>Т-Яр-8</t>
        </is>
      </c>
      <c r="F210" s="197" t="n"/>
      <c r="G210" s="57" t="n">
        <v>83776000</v>
      </c>
      <c r="H210" s="59" t="n"/>
      <c r="I210" s="59" t="n">
        <v>45044</v>
      </c>
      <c r="J210" s="191" t="n">
        <v>83776000</v>
      </c>
      <c r="K210" s="191" t="n"/>
      <c r="L210" s="62">
        <f>G210-H210-K210</f>
        <v/>
      </c>
    </row>
    <row r="211" customFormat="1" s="44">
      <c r="A211" s="52" t="inlineStr">
        <is>
          <t>Сиверский метизный завод</t>
        </is>
      </c>
      <c r="B211" s="53" t="inlineStr">
        <is>
          <t>Оплата за металлопрокат</t>
        </is>
      </c>
      <c r="C211" s="52" t="inlineStr">
        <is>
          <t>Чернышова Светлана Эдуардовна</t>
        </is>
      </c>
      <c r="D211" s="193" t="n"/>
      <c r="E211" s="194" t="inlineStr">
        <is>
          <t>117/1</t>
        </is>
      </c>
      <c r="F211" s="197" t="n"/>
      <c r="G211" s="57" t="n">
        <v>2800000</v>
      </c>
      <c r="H211" s="59" t="n"/>
      <c r="I211" s="59" t="n">
        <v>45044</v>
      </c>
      <c r="J211" s="191" t="n">
        <v>2800000</v>
      </c>
      <c r="K211" s="191" t="n"/>
      <c r="L211" s="62">
        <f>G211-H211-K211</f>
        <v/>
      </c>
    </row>
    <row r="212" customFormat="1" s="44">
      <c r="A212" s="52" t="inlineStr">
        <is>
          <t>СОЮЗМЕТАЛЛСЕРВИС ООО</t>
        </is>
      </c>
      <c r="B212" s="53" t="inlineStr">
        <is>
          <t>Оплата за металлопрокат</t>
        </is>
      </c>
      <c r="C212" s="52" t="inlineStr">
        <is>
          <t>Чернышова Светлана Эдуардовна</t>
        </is>
      </c>
      <c r="D212" s="193" t="n"/>
      <c r="E212" s="194" t="inlineStr">
        <is>
          <t>2М</t>
        </is>
      </c>
      <c r="F212" s="197" t="n"/>
      <c r="G212" s="57" t="n">
        <v>20682800</v>
      </c>
      <c r="H212" s="59" t="n"/>
      <c r="I212" s="59" t="n">
        <v>45044</v>
      </c>
      <c r="J212" s="191" t="n">
        <v>20682800</v>
      </c>
      <c r="K212" s="191" t="n"/>
      <c r="L212" s="62">
        <f>G212-H212-K212</f>
        <v/>
      </c>
    </row>
    <row r="213" customFormat="1" s="44">
      <c r="A213" s="52" t="inlineStr">
        <is>
          <t>Стальные Решения</t>
        </is>
      </c>
      <c r="B213" s="53" t="inlineStr">
        <is>
          <t>Оплата за металлопрокат</t>
        </is>
      </c>
      <c r="C213" s="52" t="inlineStr">
        <is>
          <t>Чернышова Светлана Эдуардовна</t>
        </is>
      </c>
      <c r="D213" s="193" t="n"/>
      <c r="E213" s="194" t="inlineStr">
        <is>
          <t>03-000302/1406</t>
        </is>
      </c>
      <c r="F213" s="197" t="n"/>
      <c r="G213" s="57" t="n">
        <v>2500000</v>
      </c>
      <c r="H213" s="59" t="n"/>
      <c r="I213" s="59" t="n">
        <v>45044</v>
      </c>
      <c r="J213" s="191" t="n">
        <v>2500000</v>
      </c>
      <c r="K213" s="191" t="n"/>
      <c r="L213" s="62">
        <f>G213-H213-K213</f>
        <v/>
      </c>
    </row>
    <row r="214" customFormat="1" s="44">
      <c r="A214" s="52" t="inlineStr">
        <is>
          <t>ТК МС-ТРЕЙД ООО</t>
        </is>
      </c>
      <c r="B214" s="53" t="inlineStr">
        <is>
          <t>Оплата за металлопрокат</t>
        </is>
      </c>
      <c r="C214" s="52" t="inlineStr">
        <is>
          <t>Чернышова Светлана Эдуардовна</t>
        </is>
      </c>
      <c r="D214" s="193" t="n"/>
      <c r="E214" s="194" t="inlineStr">
        <is>
          <t>ААМТ5-000034</t>
        </is>
      </c>
      <c r="F214" s="197" t="n"/>
      <c r="G214" s="57" t="n">
        <v>9600000</v>
      </c>
      <c r="H214" s="59" t="n"/>
      <c r="I214" s="59" t="n">
        <v>45044</v>
      </c>
      <c r="J214" s="191" t="n">
        <v>9600000</v>
      </c>
      <c r="K214" s="191" t="n"/>
      <c r="L214" s="62">
        <f>G214-H214-K214</f>
        <v/>
      </c>
    </row>
    <row r="215" customFormat="1" s="44">
      <c r="A215" s="52" t="inlineStr">
        <is>
          <t>ТК Новосталь-М</t>
        </is>
      </c>
      <c r="B215" s="53" t="inlineStr">
        <is>
          <t>Оплата за металлопрокат</t>
        </is>
      </c>
      <c r="C215" s="52" t="inlineStr">
        <is>
          <t>Чернышова Светлана Эдуардовна</t>
        </is>
      </c>
      <c r="D215" s="193" t="n"/>
      <c r="E215" s="194" t="inlineStr">
        <is>
          <t>П-0061 от 27.01.2023г.</t>
        </is>
      </c>
      <c r="F215" s="197" t="n"/>
      <c r="G215" s="57" t="n">
        <v>170000000</v>
      </c>
      <c r="H215" s="59" t="n"/>
      <c r="I215" s="59" t="n">
        <v>45044</v>
      </c>
      <c r="J215" s="191" t="n">
        <v>170000000</v>
      </c>
      <c r="K215" s="191" t="n"/>
      <c r="L215" s="62">
        <f>G215-H215-K215</f>
        <v/>
      </c>
    </row>
    <row r="216" customFormat="1" s="44">
      <c r="A216" s="52" t="n"/>
      <c r="B216" s="53" t="n"/>
      <c r="C216" s="52" t="n"/>
      <c r="D216" s="193" t="n"/>
      <c r="E216" s="194" t="n"/>
      <c r="F216" s="197" t="n"/>
      <c r="G216" s="57" t="n"/>
      <c r="H216" s="59" t="n"/>
      <c r="I216" s="59" t="n"/>
      <c r="J216" s="191" t="n"/>
      <c r="K216" s="191" t="n"/>
      <c r="L216" s="62" t="n"/>
    </row>
    <row r="217" customFormat="1" s="44">
      <c r="A217" s="52" t="n"/>
      <c r="B217" s="53" t="n"/>
      <c r="C217" s="52" t="n"/>
      <c r="D217" s="193" t="n"/>
      <c r="E217" s="194" t="n"/>
      <c r="F217" s="197" t="n"/>
      <c r="G217" s="57" t="n"/>
      <c r="H217" s="59" t="n"/>
      <c r="I217" s="59" t="n"/>
      <c r="J217" s="191" t="n"/>
      <c r="K217" s="191" t="n"/>
      <c r="L217" s="62" t="n"/>
    </row>
    <row r="218" hidden="1" customFormat="1" s="44">
      <c r="A218" s="52" t="n"/>
      <c r="B218" s="53" t="n"/>
      <c r="C218" s="52" t="n"/>
      <c r="D218" s="193" t="n"/>
      <c r="E218" s="194" t="n"/>
      <c r="F218" s="197" t="n"/>
      <c r="G218" s="57" t="n"/>
      <c r="H218" s="59" t="n"/>
      <c r="I218" s="59" t="n"/>
      <c r="J218" s="191" t="n"/>
      <c r="K218" s="191" t="n"/>
      <c r="L218" s="62" t="n"/>
    </row>
    <row r="219" hidden="1" customFormat="1" s="44">
      <c r="A219" s="52" t="n"/>
      <c r="B219" s="53" t="n"/>
      <c r="C219" s="52" t="n"/>
      <c r="D219" s="193" t="n"/>
      <c r="E219" s="194" t="n"/>
      <c r="F219" s="197" t="n"/>
      <c r="G219" s="57" t="n"/>
      <c r="H219" s="59" t="n"/>
      <c r="I219" s="59" t="n"/>
      <c r="J219" s="191" t="n"/>
      <c r="K219" s="191" t="n"/>
      <c r="L219" s="62" t="n"/>
    </row>
    <row r="220" hidden="1" customFormat="1" s="44">
      <c r="A220" s="52" t="n"/>
      <c r="B220" s="53" t="n"/>
      <c r="C220" s="52" t="n"/>
      <c r="D220" s="193" t="n"/>
      <c r="E220" s="194" t="n"/>
      <c r="F220" s="197" t="n"/>
      <c r="G220" s="57" t="n"/>
      <c r="H220" s="59" t="n"/>
      <c r="I220" s="59" t="n"/>
      <c r="J220" s="191" t="n"/>
      <c r="K220" s="191" t="n"/>
      <c r="L220" s="62" t="n"/>
    </row>
    <row r="221" hidden="1" customFormat="1" s="44">
      <c r="A221" s="52" t="n"/>
      <c r="B221" s="53" t="n"/>
      <c r="C221" s="52" t="n"/>
      <c r="D221" s="193" t="n"/>
      <c r="E221" s="194" t="n"/>
      <c r="F221" s="197" t="n"/>
      <c r="G221" s="57" t="n"/>
      <c r="H221" s="59" t="n"/>
      <c r="I221" s="59" t="n"/>
      <c r="J221" s="191" t="n"/>
      <c r="K221" s="191" t="n"/>
      <c r="L221" s="62" t="n"/>
    </row>
    <row r="222" hidden="1" customFormat="1" s="44">
      <c r="A222" s="52" t="n"/>
      <c r="B222" s="53" t="n"/>
      <c r="C222" s="52" t="n"/>
      <c r="D222" s="193" t="n"/>
      <c r="E222" s="194" t="n"/>
      <c r="F222" s="197" t="n"/>
      <c r="G222" s="57" t="n"/>
      <c r="H222" s="59" t="n"/>
      <c r="I222" s="59" t="n"/>
      <c r="J222" s="191" t="n"/>
      <c r="K222" s="191" t="n"/>
      <c r="L222" s="62" t="n"/>
    </row>
    <row r="223" hidden="1" customFormat="1" s="44">
      <c r="A223" s="52" t="n"/>
      <c r="B223" s="53" t="n"/>
      <c r="C223" s="52" t="n"/>
      <c r="D223" s="193" t="n"/>
      <c r="E223" s="194" t="n"/>
      <c r="F223" s="197" t="n"/>
      <c r="G223" s="57" t="n"/>
      <c r="H223" s="59" t="n"/>
      <c r="I223" s="59" t="n"/>
      <c r="J223" s="191" t="n"/>
      <c r="K223" s="191" t="n"/>
      <c r="L223" s="62" t="n"/>
    </row>
    <row r="224" hidden="1" customFormat="1" s="44">
      <c r="A224" s="52" t="n"/>
      <c r="B224" s="53" t="n"/>
      <c r="C224" s="52" t="n"/>
      <c r="D224" s="193" t="n"/>
      <c r="E224" s="194" t="n"/>
      <c r="F224" s="197" t="n"/>
      <c r="G224" s="57" t="n"/>
      <c r="H224" s="59" t="n"/>
      <c r="I224" s="59" t="n"/>
      <c r="J224" s="191" t="n"/>
      <c r="K224" s="191" t="n"/>
      <c r="L224" s="62" t="n"/>
    </row>
    <row r="225" hidden="1" customFormat="1" s="44">
      <c r="A225" s="52" t="n"/>
      <c r="B225" s="53" t="n"/>
      <c r="C225" s="52" t="n"/>
      <c r="D225" s="193" t="n"/>
      <c r="E225" s="194" t="n"/>
      <c r="F225" s="197" t="n"/>
      <c r="G225" s="57" t="n"/>
      <c r="H225" s="59" t="n"/>
      <c r="I225" s="59" t="n"/>
      <c r="J225" s="191" t="n"/>
      <c r="K225" s="191" t="n"/>
      <c r="L225" s="62" t="n"/>
    </row>
    <row r="226" hidden="1" customFormat="1" s="44">
      <c r="A226" s="52" t="n"/>
      <c r="B226" s="53" t="n"/>
      <c r="C226" s="52" t="n"/>
      <c r="D226" s="193" t="n"/>
      <c r="E226" s="194" t="n"/>
      <c r="F226" s="197" t="n"/>
      <c r="G226" s="57" t="n"/>
      <c r="H226" s="59" t="n"/>
      <c r="I226" s="59" t="n"/>
      <c r="J226" s="191" t="n"/>
      <c r="K226" s="191" t="n"/>
      <c r="L226" s="62" t="n"/>
    </row>
    <row r="227" hidden="1" customFormat="1" s="44">
      <c r="A227" s="52" t="n"/>
      <c r="B227" s="53" t="n"/>
      <c r="C227" s="52" t="n"/>
      <c r="D227" s="193" t="n"/>
      <c r="E227" s="194" t="n"/>
      <c r="F227" s="197" t="n"/>
      <c r="G227" s="57" t="n"/>
      <c r="H227" s="59" t="n"/>
      <c r="I227" s="59" t="n"/>
      <c r="J227" s="191" t="n"/>
      <c r="K227" s="191" t="n"/>
      <c r="L227" s="62" t="n"/>
    </row>
    <row r="228" hidden="1" customFormat="1" s="44">
      <c r="A228" s="52" t="n"/>
      <c r="B228" s="53" t="n"/>
      <c r="C228" s="52" t="n"/>
      <c r="D228" s="193" t="n"/>
      <c r="E228" s="194" t="n"/>
      <c r="F228" s="197" t="n"/>
      <c r="G228" s="57" t="n"/>
      <c r="H228" s="59" t="n"/>
      <c r="I228" s="59" t="n"/>
      <c r="J228" s="191" t="n"/>
      <c r="K228" s="191" t="n"/>
      <c r="L228" s="62" t="n"/>
    </row>
    <row r="229" hidden="1" customFormat="1" s="44">
      <c r="A229" s="52" t="n"/>
      <c r="B229" s="53" t="n"/>
      <c r="C229" s="52" t="n"/>
      <c r="D229" s="193" t="n"/>
      <c r="E229" s="194" t="n"/>
      <c r="F229" s="197" t="n"/>
      <c r="G229" s="57" t="n"/>
      <c r="H229" s="59" t="n"/>
      <c r="I229" s="59" t="n"/>
      <c r="J229" s="191" t="n"/>
      <c r="K229" s="191" t="n"/>
      <c r="L229" s="62" t="n"/>
    </row>
    <row r="230" hidden="1" customFormat="1" s="44">
      <c r="A230" s="52" t="n"/>
      <c r="B230" s="53" t="n"/>
      <c r="C230" s="52" t="n"/>
      <c r="D230" s="193" t="n"/>
      <c r="E230" s="194" t="n"/>
      <c r="F230" s="197" t="n"/>
      <c r="G230" s="57" t="n"/>
      <c r="H230" s="59" t="n"/>
      <c r="I230" s="59" t="n"/>
      <c r="J230" s="191" t="n"/>
      <c r="K230" s="191" t="n"/>
      <c r="L230" s="62" t="n"/>
    </row>
    <row r="231" hidden="1" customFormat="1" s="44">
      <c r="A231" s="52" t="n"/>
      <c r="B231" s="53" t="n"/>
      <c r="C231" s="52" t="n"/>
      <c r="D231" s="193" t="n"/>
      <c r="E231" s="194" t="n"/>
      <c r="F231" s="197" t="n"/>
      <c r="G231" s="57" t="n"/>
      <c r="H231" s="59" t="n"/>
      <c r="I231" s="59" t="n"/>
      <c r="J231" s="191" t="n"/>
      <c r="K231" s="191" t="n"/>
      <c r="L231" s="62" t="n"/>
    </row>
    <row r="232" hidden="1" customFormat="1" s="44">
      <c r="A232" s="52" t="n"/>
      <c r="B232" s="53" t="n"/>
      <c r="C232" s="52" t="n"/>
      <c r="D232" s="193" t="n"/>
      <c r="E232" s="194" t="n"/>
      <c r="F232" s="197" t="n"/>
      <c r="G232" s="57" t="n"/>
      <c r="H232" s="59" t="n"/>
      <c r="I232" s="59" t="n"/>
      <c r="J232" s="191" t="n"/>
      <c r="K232" s="191" t="n"/>
      <c r="L232" s="62" t="n"/>
    </row>
    <row r="233" hidden="1" customFormat="1" s="44">
      <c r="A233" s="52" t="n"/>
      <c r="B233" s="53" t="n"/>
      <c r="C233" s="52" t="n"/>
      <c r="D233" s="193" t="n"/>
      <c r="E233" s="194" t="n"/>
      <c r="F233" s="197" t="n"/>
      <c r="G233" s="57" t="n"/>
      <c r="H233" s="59" t="n"/>
      <c r="I233" s="59" t="n"/>
      <c r="J233" s="191" t="n"/>
      <c r="K233" s="191" t="n"/>
      <c r="L233" s="62" t="n"/>
    </row>
    <row r="234" hidden="1" customFormat="1" s="44">
      <c r="A234" s="52" t="n"/>
      <c r="B234" s="53" t="n"/>
      <c r="C234" s="52" t="n"/>
      <c r="D234" s="193" t="n"/>
      <c r="E234" s="194" t="n"/>
      <c r="F234" s="197" t="n"/>
      <c r="G234" s="57" t="n"/>
      <c r="H234" s="59" t="n"/>
      <c r="I234" s="59" t="n"/>
      <c r="J234" s="191" t="n"/>
      <c r="K234" s="191" t="n"/>
      <c r="L234" s="62" t="n"/>
    </row>
    <row r="235" hidden="1" customFormat="1" s="44">
      <c r="A235" s="52" t="n"/>
      <c r="B235" s="53" t="n"/>
      <c r="C235" s="52" t="n"/>
      <c r="D235" s="193" t="n"/>
      <c r="E235" s="194" t="n"/>
      <c r="F235" s="197" t="n"/>
      <c r="G235" s="57" t="n"/>
      <c r="H235" s="59" t="n"/>
      <c r="I235" s="59" t="n"/>
      <c r="J235" s="191" t="n"/>
      <c r="K235" s="191" t="n"/>
      <c r="L235" s="62" t="n"/>
    </row>
    <row r="236" ht="21" customFormat="1" customHeight="1" s="119" thickBot="1">
      <c r="A236" s="179" t="inlineStr">
        <is>
          <t>ИТОГО Оплата поставщикам</t>
        </is>
      </c>
      <c r="B236" s="199" t="n"/>
      <c r="C236" s="116" t="n"/>
      <c r="D236" s="116" t="n"/>
      <c r="E236" s="116" t="n"/>
      <c r="F236" s="117" t="n"/>
      <c r="G236" s="118">
        <f>SUM(G43:G235)</f>
        <v/>
      </c>
      <c r="H236" s="118">
        <f>SUM(H43:H235)</f>
        <v/>
      </c>
      <c r="I236" s="118" t="n"/>
      <c r="J236" s="118">
        <f>SUM(J43:J235)</f>
        <v/>
      </c>
      <c r="K236" s="118">
        <f>SUM(K43:K235)</f>
        <v/>
      </c>
      <c r="L236" s="118">
        <f>SUM(L43:L235)</f>
        <v/>
      </c>
    </row>
    <row r="237" ht="21" customFormat="1" customHeight="1" s="85" thickBot="1">
      <c r="A237" s="166" t="inlineStr">
        <is>
          <t>ИТОГО ОБЯЗАТЕЛЬНЫЕ ПЛАТЕЖИ</t>
        </is>
      </c>
      <c r="B237" s="195" t="n"/>
      <c r="C237" s="64" t="n"/>
      <c r="D237" s="64" t="n"/>
      <c r="E237" s="64" t="n"/>
      <c r="F237" s="65" t="n"/>
      <c r="G237" s="84">
        <f>G32+G36+G236</f>
        <v/>
      </c>
      <c r="H237" s="84">
        <f>H32+H36+H236</f>
        <v/>
      </c>
      <c r="I237" s="84" t="n"/>
      <c r="J237" s="84">
        <f>J32+J36+J236</f>
        <v/>
      </c>
      <c r="K237" s="84">
        <f>K32+K36+K236</f>
        <v/>
      </c>
      <c r="L237" s="84">
        <f>L32+L36+L39+L236</f>
        <v/>
      </c>
    </row>
    <row r="238" ht="21" customFormat="1" customHeight="1" s="44" thickBot="1">
      <c r="A238" s="46" t="inlineStr">
        <is>
          <t>ДИРЕКЦИЯ ПО КОММЕРЧЕСКОЙ ДЕЯТЕЛЬНОСТИ</t>
        </is>
      </c>
      <c r="B238" s="46" t="n"/>
      <c r="C238" s="46" t="n"/>
      <c r="D238" s="46" t="n"/>
      <c r="E238" s="46" t="n"/>
      <c r="F238" s="47" t="n"/>
      <c r="G238" s="46" t="n"/>
      <c r="H238" s="46" t="n"/>
      <c r="I238" s="46" t="n"/>
      <c r="J238" s="46" t="n"/>
      <c r="K238" s="46" t="n"/>
      <c r="L238" s="48" t="n"/>
    </row>
    <row r="239" customFormat="1" s="44">
      <c r="A239" s="189" t="inlineStr">
        <is>
          <t>ПРОЧИЕ</t>
        </is>
      </c>
      <c r="B239" s="190" t="n"/>
      <c r="C239" s="49" t="n"/>
      <c r="D239" s="49" t="n"/>
      <c r="E239" s="49" t="n"/>
      <c r="F239" s="69" t="n"/>
      <c r="G239" s="70" t="n"/>
      <c r="H239" s="70" t="n"/>
      <c r="I239" s="70" t="n"/>
      <c r="J239" s="70" t="n"/>
      <c r="K239" s="70" t="n"/>
      <c r="L239" s="71" t="n"/>
    </row>
    <row r="240" customFormat="1" s="44">
      <c r="A240" s="52" t="n"/>
      <c r="B240" s="53" t="n"/>
      <c r="C240" s="54" t="n"/>
      <c r="D240" s="193" t="n"/>
      <c r="E240" s="196" t="n"/>
      <c r="F240" s="196" t="n"/>
      <c r="G240" s="80" t="n"/>
      <c r="H240" s="55" t="n"/>
      <c r="I240" s="59" t="n"/>
      <c r="J240" s="191" t="n"/>
      <c r="K240" s="61" t="n"/>
      <c r="L240" s="62" t="n"/>
    </row>
    <row r="241" customFormat="1" s="44">
      <c r="A241" s="52" t="n"/>
      <c r="B241" s="53" t="n"/>
      <c r="C241" s="54" t="n"/>
      <c r="D241" s="193" t="n"/>
      <c r="E241" s="196" t="n"/>
      <c r="F241" s="196" t="n"/>
      <c r="G241" s="80" t="n"/>
      <c r="H241" s="80" t="n"/>
      <c r="I241" s="59" t="n"/>
      <c r="J241" s="191" t="n"/>
      <c r="K241" s="61" t="n"/>
      <c r="L241" s="62" t="n"/>
    </row>
    <row r="242" hidden="1" customFormat="1" s="44">
      <c r="A242" s="52" t="n"/>
      <c r="B242" s="53" t="n"/>
      <c r="C242" s="54" t="n"/>
      <c r="D242" s="193" t="n"/>
      <c r="E242" s="196" t="n"/>
      <c r="F242" s="196" t="n"/>
      <c r="G242" s="80" t="n"/>
      <c r="H242" s="80" t="n"/>
      <c r="I242" s="59" t="n"/>
      <c r="J242" s="191" t="n"/>
      <c r="K242" s="61" t="n"/>
      <c r="L242" s="62" t="n"/>
    </row>
    <row r="243" hidden="1" customFormat="1" s="44">
      <c r="A243" s="52" t="n"/>
      <c r="B243" s="53" t="n"/>
      <c r="C243" s="54" t="n"/>
      <c r="D243" s="193" t="n"/>
      <c r="E243" s="196" t="n"/>
      <c r="F243" s="196" t="n"/>
      <c r="G243" s="80" t="n"/>
      <c r="H243" s="80" t="n"/>
      <c r="I243" s="59" t="n"/>
      <c r="J243" s="191" t="n"/>
      <c r="K243" s="61" t="n"/>
      <c r="L243" s="62" t="n"/>
    </row>
    <row r="244" hidden="1" customFormat="1" s="44">
      <c r="A244" s="52" t="n"/>
      <c r="B244" s="53" t="n"/>
      <c r="C244" s="54" t="n"/>
      <c r="D244" s="193" t="n"/>
      <c r="E244" s="196" t="n"/>
      <c r="F244" s="196" t="n"/>
      <c r="G244" s="80" t="n"/>
      <c r="H244" s="80" t="n"/>
      <c r="I244" s="59" t="n"/>
      <c r="J244" s="191" t="n"/>
      <c r="K244" s="61" t="n"/>
      <c r="L244" s="62" t="n"/>
    </row>
    <row r="245" hidden="1" customFormat="1" s="44">
      <c r="A245" s="52" t="n"/>
      <c r="B245" s="53" t="n"/>
      <c r="C245" s="54" t="n"/>
      <c r="D245" s="193" t="n"/>
      <c r="E245" s="196" t="n"/>
      <c r="F245" s="196" t="n"/>
      <c r="G245" s="80" t="n"/>
      <c r="H245" s="80" t="n"/>
      <c r="I245" s="59" t="n"/>
      <c r="J245" s="191" t="n"/>
      <c r="K245" s="61" t="n"/>
      <c r="L245" s="62" t="n"/>
    </row>
    <row r="246" hidden="1" customFormat="1" s="44">
      <c r="A246" s="52" t="n"/>
      <c r="B246" s="53" t="n"/>
      <c r="C246" s="54" t="n"/>
      <c r="D246" s="193" t="n"/>
      <c r="E246" s="196" t="n"/>
      <c r="F246" s="196" t="n"/>
      <c r="G246" s="80" t="n"/>
      <c r="H246" s="55" t="n"/>
      <c r="I246" s="59" t="n"/>
      <c r="J246" s="191" t="n"/>
      <c r="K246" s="57" t="n"/>
      <c r="L246" s="62" t="n"/>
    </row>
    <row r="247" hidden="1" customFormat="1" s="44">
      <c r="A247" s="52" t="n"/>
      <c r="B247" s="53" t="n"/>
      <c r="C247" s="54" t="n"/>
      <c r="D247" s="193" t="n"/>
      <c r="E247" s="196" t="n"/>
      <c r="F247" s="196" t="n"/>
      <c r="G247" s="80" t="n"/>
      <c r="H247" s="55" t="n"/>
      <c r="I247" s="59" t="n"/>
      <c r="J247" s="191" t="n"/>
      <c r="K247" s="61" t="n"/>
      <c r="L247" s="62" t="n"/>
    </row>
    <row r="248" hidden="1" customFormat="1" s="44">
      <c r="A248" s="52" t="n"/>
      <c r="B248" s="53" t="n"/>
      <c r="C248" s="54" t="n"/>
      <c r="D248" s="193" t="n"/>
      <c r="E248" s="196" t="n"/>
      <c r="F248" s="196" t="n"/>
      <c r="G248" s="80" t="n"/>
      <c r="H248" s="55" t="n"/>
      <c r="I248" s="59" t="n"/>
      <c r="J248" s="191" t="n"/>
      <c r="K248" s="61" t="n"/>
      <c r="L248" s="62" t="n"/>
    </row>
    <row r="249" hidden="1" customFormat="1" s="44">
      <c r="A249" s="52" t="n"/>
      <c r="B249" s="53" t="n"/>
      <c r="C249" s="52" t="n"/>
      <c r="D249" s="193" t="n"/>
      <c r="E249" s="196" t="n"/>
      <c r="F249" s="196" t="n"/>
      <c r="G249" s="80" t="n"/>
      <c r="H249" s="55" t="n"/>
      <c r="I249" s="59" t="n"/>
      <c r="J249" s="191" t="n"/>
      <c r="K249" s="61" t="n"/>
      <c r="L249" s="62" t="n"/>
    </row>
    <row r="250" hidden="1" customFormat="1" s="44">
      <c r="A250" s="86" t="n"/>
      <c r="B250" s="53" t="n"/>
      <c r="C250" s="52" t="n"/>
      <c r="D250" s="193" t="n"/>
      <c r="E250" s="198" t="n"/>
      <c r="F250" s="198" t="n"/>
      <c r="G250" s="57" t="n"/>
      <c r="H250" s="58" t="n"/>
      <c r="I250" s="59" t="n"/>
      <c r="J250" s="191" t="n"/>
      <c r="K250" s="57" t="n"/>
      <c r="L250" s="62" t="n"/>
    </row>
    <row r="251" hidden="1" customFormat="1" s="44">
      <c r="A251" s="86" t="n"/>
      <c r="B251" s="53" t="n"/>
      <c r="C251" s="52" t="n"/>
      <c r="D251" s="193" t="n"/>
      <c r="E251" s="198" t="n"/>
      <c r="F251" s="198" t="n"/>
      <c r="G251" s="57" t="n"/>
      <c r="H251" s="58" t="n"/>
      <c r="I251" s="59" t="n"/>
      <c r="J251" s="191" t="n"/>
      <c r="K251" s="57" t="n"/>
      <c r="L251" s="62" t="n"/>
    </row>
    <row r="252" customFormat="1" s="44">
      <c r="A252" s="166" t="inlineStr">
        <is>
          <t xml:space="preserve">ИТОГО ПРОЧИЕ </t>
        </is>
      </c>
      <c r="B252" s="195" t="n"/>
      <c r="C252" s="64" t="n"/>
      <c r="D252" s="64" t="n"/>
      <c r="E252" s="64" t="n"/>
      <c r="F252" s="65" t="n"/>
      <c r="G252" s="66">
        <f>SUM(G240:G251)</f>
        <v/>
      </c>
      <c r="H252" s="66">
        <f>SUM(H240:H251)</f>
        <v/>
      </c>
      <c r="I252" s="66" t="n"/>
      <c r="J252" s="66">
        <f>SUM(J240:J251)</f>
        <v/>
      </c>
      <c r="K252" s="66">
        <f>SUM(K240:K251)</f>
        <v/>
      </c>
      <c r="L252" s="66">
        <f>SUM(L240:L251)</f>
        <v/>
      </c>
    </row>
    <row r="253" customFormat="1" s="44">
      <c r="A253" s="75" t="inlineStr">
        <is>
          <t>ЛОГИСТИКА</t>
        </is>
      </c>
      <c r="B253" s="195" t="n"/>
      <c r="C253" s="49" t="n"/>
      <c r="D253" s="87" t="n"/>
      <c r="E253" s="49" t="n"/>
      <c r="F253" s="69" t="n"/>
      <c r="G253" s="70" t="n"/>
      <c r="H253" s="70" t="n"/>
      <c r="I253" s="70" t="n"/>
      <c r="J253" s="70" t="n"/>
      <c r="K253" s="70" t="n"/>
      <c r="L253" s="71" t="n"/>
    </row>
    <row r="254" customFormat="1" s="44">
      <c r="A254" s="86" t="n"/>
      <c r="B254" s="53" t="n"/>
      <c r="C254" s="52" t="n"/>
      <c r="D254" s="193" t="n"/>
      <c r="E254" s="194" t="n"/>
      <c r="F254" s="197" t="n"/>
      <c r="G254" s="61" t="n"/>
      <c r="H254" s="59" t="n"/>
      <c r="I254" s="59" t="n"/>
      <c r="J254" s="191">
        <f>G254-H254</f>
        <v/>
      </c>
      <c r="K254" s="61">
        <f>J254</f>
        <v/>
      </c>
      <c r="L254" s="62">
        <f>G254-H254-K254</f>
        <v/>
      </c>
    </row>
    <row r="255" customFormat="1" s="44">
      <c r="A255" s="86" t="n"/>
      <c r="B255" s="53" t="n"/>
      <c r="C255" s="52" t="n"/>
      <c r="D255" s="193" t="n"/>
      <c r="E255" s="194" t="n"/>
      <c r="F255" s="197" t="n"/>
      <c r="G255" s="61" t="n"/>
      <c r="H255" s="59" t="n"/>
      <c r="I255" s="59" t="n"/>
      <c r="J255" s="191">
        <f>G255-H255</f>
        <v/>
      </c>
      <c r="K255" s="61">
        <f>J255</f>
        <v/>
      </c>
      <c r="L255" s="62">
        <f>G255-H255-K255</f>
        <v/>
      </c>
    </row>
    <row r="256" hidden="1" customFormat="1" s="44">
      <c r="A256" s="86" t="n"/>
      <c r="B256" s="53" t="n"/>
      <c r="C256" s="52" t="n"/>
      <c r="D256" s="193" t="n"/>
      <c r="E256" s="194" t="n"/>
      <c r="F256" s="197" t="n"/>
      <c r="G256" s="61" t="n"/>
      <c r="H256" s="59" t="n"/>
      <c r="I256" s="59" t="n"/>
      <c r="J256" s="191">
        <f>G256-H256</f>
        <v/>
      </c>
      <c r="K256" s="61">
        <f>J256</f>
        <v/>
      </c>
      <c r="L256" s="62">
        <f>G256-H256-K256</f>
        <v/>
      </c>
    </row>
    <row r="257" hidden="1" customFormat="1" s="44">
      <c r="A257" s="86" t="n"/>
      <c r="B257" s="53" t="n"/>
      <c r="C257" s="52" t="n"/>
      <c r="D257" s="193" t="n"/>
      <c r="E257" s="197" t="n"/>
      <c r="F257" s="197" t="n"/>
      <c r="G257" s="61" t="n"/>
      <c r="H257" s="59" t="n"/>
      <c r="I257" s="59" t="n"/>
      <c r="J257" s="191">
        <f>G257-H257</f>
        <v/>
      </c>
      <c r="K257" s="61">
        <f>J257</f>
        <v/>
      </c>
      <c r="L257" s="62">
        <f>J257-K257</f>
        <v/>
      </c>
    </row>
    <row r="258" hidden="1" customFormat="1" s="44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>
        <f>G258-H258</f>
        <v/>
      </c>
      <c r="K258" s="61">
        <f>J258</f>
        <v/>
      </c>
      <c r="L258" s="62">
        <f>J258-K258</f>
        <v/>
      </c>
    </row>
    <row r="259" hidden="1" customFormat="1" s="44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>
        <f>G259-H259</f>
        <v/>
      </c>
      <c r="K259" s="61">
        <f>J259</f>
        <v/>
      </c>
      <c r="L259" s="62">
        <f>J259-K259</f>
        <v/>
      </c>
    </row>
    <row r="260" hidden="1" customFormat="1" s="44">
      <c r="A260" s="86" t="n"/>
      <c r="B260" s="53" t="n"/>
      <c r="C260" s="52" t="n"/>
      <c r="D260" s="193" t="n"/>
      <c r="E260" s="197" t="n"/>
      <c r="F260" s="197" t="n"/>
      <c r="G260" s="61" t="n"/>
      <c r="H260" s="59" t="n"/>
      <c r="I260" s="59" t="n"/>
      <c r="J260" s="191">
        <f>G260-H260</f>
        <v/>
      </c>
      <c r="K260" s="61">
        <f>J260</f>
        <v/>
      </c>
      <c r="L260" s="62">
        <f>J260-K260</f>
        <v/>
      </c>
    </row>
    <row r="261" hidden="1" customFormat="1" s="44">
      <c r="A261" s="86" t="n"/>
      <c r="B261" s="53" t="n"/>
      <c r="C261" s="52" t="n"/>
      <c r="D261" s="198" t="n"/>
      <c r="E261" s="194" t="n"/>
      <c r="F261" s="198" t="n"/>
      <c r="G261" s="61" t="n"/>
      <c r="H261" s="61" t="n"/>
      <c r="I261" s="59" t="n"/>
      <c r="J261" s="191">
        <f>G261-H261</f>
        <v/>
      </c>
      <c r="K261" s="61">
        <f>J261</f>
        <v/>
      </c>
      <c r="L261" s="62">
        <f>J261-K261</f>
        <v/>
      </c>
    </row>
    <row r="262" hidden="1" customFormat="1" s="44">
      <c r="A262" s="86" t="n"/>
      <c r="B262" s="53" t="n"/>
      <c r="C262" s="52" t="n"/>
      <c r="D262" s="198" t="n"/>
      <c r="E262" s="194" t="n"/>
      <c r="F262" s="198" t="n"/>
      <c r="G262" s="61" t="n"/>
      <c r="H262" s="61" t="n"/>
      <c r="I262" s="59" t="n"/>
      <c r="J262" s="191">
        <f>G262-H262</f>
        <v/>
      </c>
      <c r="K262" s="61">
        <f>J262</f>
        <v/>
      </c>
      <c r="L262" s="62">
        <f>J262-K262</f>
        <v/>
      </c>
    </row>
    <row r="263" hidden="1" customFormat="1" s="44">
      <c r="A263" s="86" t="n"/>
      <c r="B263" s="53" t="n"/>
      <c r="C263" s="52" t="n"/>
      <c r="D263" s="198" t="n"/>
      <c r="E263" s="194" t="n"/>
      <c r="F263" s="198" t="n"/>
      <c r="G263" s="61" t="n"/>
      <c r="H263" s="61" t="n"/>
      <c r="I263" s="59" t="n"/>
      <c r="J263" s="191">
        <f>G263-H263</f>
        <v/>
      </c>
      <c r="K263" s="61">
        <f>J263</f>
        <v/>
      </c>
      <c r="L263" s="62">
        <f>J263-K263</f>
        <v/>
      </c>
    </row>
    <row r="264" hidden="1" customFormat="1" s="44">
      <c r="A264" s="86" t="n"/>
      <c r="B264" s="53" t="n"/>
      <c r="C264" s="52" t="n"/>
      <c r="D264" s="198" t="n"/>
      <c r="E264" s="194" t="n"/>
      <c r="F264" s="198" t="n"/>
      <c r="G264" s="61" t="n"/>
      <c r="H264" s="61" t="n"/>
      <c r="I264" s="59" t="n"/>
      <c r="J264" s="191">
        <f>G264-H264</f>
        <v/>
      </c>
      <c r="K264" s="61">
        <f>J264</f>
        <v/>
      </c>
      <c r="L264" s="62">
        <f>J264-K264</f>
        <v/>
      </c>
    </row>
    <row r="265" hidden="1" customFormat="1" s="44">
      <c r="A265" s="86" t="n"/>
      <c r="B265" s="53" t="n"/>
      <c r="C265" s="52" t="n"/>
      <c r="D265" s="193" t="n"/>
      <c r="E265" s="197" t="n"/>
      <c r="F265" s="197" t="n"/>
      <c r="G265" s="61" t="n"/>
      <c r="H265" s="59" t="n"/>
      <c r="I265" s="59" t="n"/>
      <c r="J265" s="191">
        <f>G265-H265</f>
        <v/>
      </c>
      <c r="K265" s="61">
        <f>J265</f>
        <v/>
      </c>
      <c r="L265" s="62">
        <f>J265-K265</f>
        <v/>
      </c>
    </row>
    <row r="266" hidden="1" customFormat="1" s="44">
      <c r="A266" s="86" t="n"/>
      <c r="B266" s="53" t="n"/>
      <c r="C266" s="52" t="n"/>
      <c r="D266" s="193" t="n"/>
      <c r="E266" s="197" t="n"/>
      <c r="F266" s="197" t="n"/>
      <c r="G266" s="61" t="n"/>
      <c r="H266" s="59" t="n"/>
      <c r="I266" s="59" t="n"/>
      <c r="J266" s="191">
        <f>G266-H266</f>
        <v/>
      </c>
      <c r="K266" s="61">
        <f>J266</f>
        <v/>
      </c>
      <c r="L266" s="62">
        <f>J266-K266</f>
        <v/>
      </c>
    </row>
    <row r="267" hidden="1" customFormat="1" s="44">
      <c r="A267" s="86" t="n"/>
      <c r="B267" s="53" t="n"/>
      <c r="C267" s="52" t="n"/>
      <c r="D267" s="193" t="n"/>
      <c r="E267" s="197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J267-K267</f>
        <v/>
      </c>
    </row>
    <row r="268" hidden="1" customFormat="1" s="44">
      <c r="A268" s="86" t="n"/>
      <c r="B268" s="53" t="n"/>
      <c r="C268" s="52" t="n"/>
      <c r="D268" s="193" t="n"/>
      <c r="E268" s="197" t="n"/>
      <c r="F268" s="197" t="n"/>
      <c r="G268" s="61" t="n"/>
      <c r="H268" s="59" t="n"/>
      <c r="I268" s="59" t="n"/>
      <c r="J268" s="191">
        <f>G268-H268</f>
        <v/>
      </c>
      <c r="K268" s="61">
        <f>J268</f>
        <v/>
      </c>
      <c r="L268" s="62">
        <f>J268-K268</f>
        <v/>
      </c>
    </row>
    <row r="269" hidden="1" customFormat="1" s="44">
      <c r="A269" s="86" t="n"/>
      <c r="B269" s="53" t="n"/>
      <c r="C269" s="52" t="n"/>
      <c r="D269" s="193" t="n"/>
      <c r="E269" s="197" t="n"/>
      <c r="F269" s="197" t="n"/>
      <c r="G269" s="61" t="n"/>
      <c r="H269" s="59" t="n"/>
      <c r="I269" s="59" t="n"/>
      <c r="J269" s="191">
        <f>G269-H269</f>
        <v/>
      </c>
      <c r="K269" s="61">
        <f>J269</f>
        <v/>
      </c>
      <c r="L269" s="62">
        <f>J269-K269</f>
        <v/>
      </c>
    </row>
    <row r="270" hidden="1" customFormat="1" s="44">
      <c r="A270" s="86" t="n"/>
      <c r="B270" s="53" t="n"/>
      <c r="C270" s="52" t="n"/>
      <c r="D270" s="193" t="n"/>
      <c r="E270" s="197" t="n"/>
      <c r="F270" s="197" t="n"/>
      <c r="G270" s="61" t="n"/>
      <c r="H270" s="59" t="n"/>
      <c r="I270" s="59" t="n"/>
      <c r="J270" s="191">
        <f>G270-H270</f>
        <v/>
      </c>
      <c r="K270" s="61">
        <f>J270</f>
        <v/>
      </c>
      <c r="L270" s="62">
        <f>J270-K270</f>
        <v/>
      </c>
    </row>
    <row r="271" hidden="1" customFormat="1" s="44">
      <c r="A271" s="86" t="n"/>
      <c r="B271" s="53" t="n"/>
      <c r="C271" s="52" t="n"/>
      <c r="D271" s="193" t="n"/>
      <c r="E271" s="197" t="n"/>
      <c r="F271" s="197" t="n"/>
      <c r="G271" s="61" t="n"/>
      <c r="H271" s="59" t="n"/>
      <c r="I271" s="59" t="n"/>
      <c r="J271" s="191">
        <f>G271-H271</f>
        <v/>
      </c>
      <c r="K271" s="61">
        <f>J271</f>
        <v/>
      </c>
      <c r="L271" s="62">
        <f>J271-K271</f>
        <v/>
      </c>
    </row>
    <row r="272" hidden="1" customFormat="1" s="44">
      <c r="A272" s="86" t="n"/>
      <c r="B272" s="53" t="n"/>
      <c r="C272" s="52" t="n"/>
      <c r="D272" s="193" t="n"/>
      <c r="E272" s="197" t="n"/>
      <c r="F272" s="197" t="n"/>
      <c r="G272" s="61" t="n"/>
      <c r="H272" s="59" t="n"/>
      <c r="I272" s="59" t="n"/>
      <c r="J272" s="191">
        <f>G272-H272</f>
        <v/>
      </c>
      <c r="K272" s="61">
        <f>J272</f>
        <v/>
      </c>
      <c r="L272" s="62">
        <f>J272-K272</f>
        <v/>
      </c>
    </row>
    <row r="273" hidden="1" customFormat="1" s="44">
      <c r="A273" s="86" t="n"/>
      <c r="B273" s="53" t="n"/>
      <c r="C273" s="52" t="n"/>
      <c r="D273" s="193" t="n"/>
      <c r="E273" s="197" t="n"/>
      <c r="F273" s="197" t="n"/>
      <c r="G273" s="61" t="n"/>
      <c r="H273" s="59" t="n"/>
      <c r="I273" s="59" t="n"/>
      <c r="J273" s="191">
        <f>G273-H273</f>
        <v/>
      </c>
      <c r="K273" s="61">
        <f>J273</f>
        <v/>
      </c>
      <c r="L273" s="62">
        <f>J273-K273</f>
        <v/>
      </c>
    </row>
    <row r="274" hidden="1" customFormat="1" s="44">
      <c r="A274" s="86" t="n"/>
      <c r="B274" s="53" t="n"/>
      <c r="C274" s="52" t="n"/>
      <c r="D274" s="193" t="n"/>
      <c r="E274" s="197" t="n"/>
      <c r="F274" s="197" t="n"/>
      <c r="G274" s="61" t="n"/>
      <c r="H274" s="59" t="n"/>
      <c r="I274" s="59" t="n"/>
      <c r="J274" s="191">
        <f>G274-H274</f>
        <v/>
      </c>
      <c r="K274" s="61">
        <f>J274</f>
        <v/>
      </c>
      <c r="L274" s="62">
        <f>J274-K274</f>
        <v/>
      </c>
    </row>
    <row r="275" hidden="1" customFormat="1" s="44">
      <c r="A275" s="86" t="n"/>
      <c r="B275" s="53" t="n"/>
      <c r="C275" s="52" t="n"/>
      <c r="D275" s="193" t="n"/>
      <c r="E275" s="197" t="n"/>
      <c r="F275" s="197" t="n"/>
      <c r="G275" s="61" t="n"/>
      <c r="H275" s="59" t="n"/>
      <c r="I275" s="59" t="n"/>
      <c r="J275" s="191">
        <f>G275-H275</f>
        <v/>
      </c>
      <c r="K275" s="61">
        <f>J275</f>
        <v/>
      </c>
      <c r="L275" s="62">
        <f>J275-K275</f>
        <v/>
      </c>
    </row>
    <row r="276" hidden="1" customFormat="1" s="44">
      <c r="A276" s="86" t="n"/>
      <c r="B276" s="53" t="n"/>
      <c r="C276" s="52" t="n"/>
      <c r="D276" s="193" t="n"/>
      <c r="E276" s="197" t="n"/>
      <c r="F276" s="197" t="n"/>
      <c r="G276" s="61" t="n"/>
      <c r="H276" s="59" t="n"/>
      <c r="I276" s="59" t="n"/>
      <c r="J276" s="191">
        <f>G276-H276</f>
        <v/>
      </c>
      <c r="K276" s="61">
        <f>J276</f>
        <v/>
      </c>
      <c r="L276" s="62">
        <f>J276-K276</f>
        <v/>
      </c>
    </row>
    <row r="277" hidden="1" customFormat="1" s="44">
      <c r="A277" s="86" t="n"/>
      <c r="B277" s="53" t="n"/>
      <c r="C277" s="52" t="n"/>
      <c r="D277" s="193" t="n"/>
      <c r="E277" s="197" t="n"/>
      <c r="F277" s="197" t="n"/>
      <c r="G277" s="61" t="n"/>
      <c r="H277" s="59" t="n"/>
      <c r="I277" s="59" t="n"/>
      <c r="J277" s="191">
        <f>G277-H277</f>
        <v/>
      </c>
      <c r="K277" s="61">
        <f>J277</f>
        <v/>
      </c>
      <c r="L277" s="62">
        <f>J277-K277</f>
        <v/>
      </c>
    </row>
    <row r="278" hidden="1" customFormat="1" s="44">
      <c r="A278" s="86" t="n"/>
      <c r="B278" s="53" t="n"/>
      <c r="C278" s="52" t="n"/>
      <c r="D278" s="193" t="n"/>
      <c r="E278" s="197" t="n"/>
      <c r="F278" s="197" t="n"/>
      <c r="G278" s="61" t="n"/>
      <c r="H278" s="59" t="n"/>
      <c r="I278" s="59" t="n"/>
      <c r="J278" s="191">
        <f>G278-H278</f>
        <v/>
      </c>
      <c r="K278" s="61">
        <f>J278</f>
        <v/>
      </c>
      <c r="L278" s="62">
        <f>J278-K278</f>
        <v/>
      </c>
    </row>
    <row r="279" hidden="1" customFormat="1" s="44">
      <c r="A279" s="86" t="n"/>
      <c r="B279" s="53" t="n"/>
      <c r="C279" s="52" t="n"/>
      <c r="D279" s="193" t="n"/>
      <c r="E279" s="194" t="n"/>
      <c r="F279" s="197" t="n"/>
      <c r="G279" s="61" t="n"/>
      <c r="H279" s="59" t="n"/>
      <c r="I279" s="59" t="n"/>
      <c r="J279" s="191">
        <f>G279-H279</f>
        <v/>
      </c>
      <c r="K279" s="61">
        <f>J279</f>
        <v/>
      </c>
      <c r="L279" s="62">
        <f>J279-K279</f>
        <v/>
      </c>
    </row>
    <row r="280" hidden="1" customFormat="1" s="44">
      <c r="A280" s="86" t="n"/>
      <c r="B280" s="53" t="n"/>
      <c r="C280" s="52" t="n"/>
      <c r="D280" s="193" t="n"/>
      <c r="E280" s="194" t="n"/>
      <c r="F280" s="197" t="n"/>
      <c r="G280" s="61" t="n"/>
      <c r="H280" s="59" t="n"/>
      <c r="I280" s="59" t="n"/>
      <c r="J280" s="191">
        <f>G280-H280</f>
        <v/>
      </c>
      <c r="K280" s="80">
        <f>J280</f>
        <v/>
      </c>
      <c r="L280" s="62">
        <f>G280-H280-K280</f>
        <v/>
      </c>
    </row>
    <row r="281" hidden="1" customFormat="1" s="44">
      <c r="A281" s="86" t="n"/>
      <c r="B281" s="53" t="n"/>
      <c r="C281" s="52" t="n"/>
      <c r="D281" s="193" t="n"/>
      <c r="E281" s="194" t="n"/>
      <c r="F281" s="197" t="n"/>
      <c r="G281" s="61" t="n"/>
      <c r="H281" s="59" t="n"/>
      <c r="I281" s="59" t="n"/>
      <c r="J281" s="191">
        <f>G281-H281</f>
        <v/>
      </c>
      <c r="K281" s="80">
        <f>J281</f>
        <v/>
      </c>
      <c r="L281" s="62">
        <f>G281-H281-K281</f>
        <v/>
      </c>
    </row>
    <row r="282" hidden="1" customFormat="1" s="44">
      <c r="A282" s="86" t="n"/>
      <c r="B282" s="53" t="n"/>
      <c r="C282" s="52" t="n"/>
      <c r="D282" s="193" t="n"/>
      <c r="E282" s="194" t="n"/>
      <c r="F282" s="197" t="n"/>
      <c r="G282" s="61" t="n"/>
      <c r="H282" s="59" t="n"/>
      <c r="I282" s="59" t="n"/>
      <c r="J282" s="191">
        <f>G282-H282</f>
        <v/>
      </c>
      <c r="K282" s="80">
        <f>J282</f>
        <v/>
      </c>
      <c r="L282" s="62">
        <f>G282-H282-K282</f>
        <v/>
      </c>
    </row>
    <row r="283" hidden="1" customFormat="1" s="44">
      <c r="A283" s="86" t="n"/>
      <c r="B283" s="53" t="n"/>
      <c r="C283" s="52" t="n"/>
      <c r="D283" s="193" t="n"/>
      <c r="E283" s="197" t="n"/>
      <c r="F283" s="197" t="n"/>
      <c r="G283" s="61" t="n"/>
      <c r="H283" s="59" t="n"/>
      <c r="I283" s="59" t="n"/>
      <c r="J283" s="191">
        <f>G283-H283</f>
        <v/>
      </c>
      <c r="K283" s="61">
        <f>J283</f>
        <v/>
      </c>
      <c r="L283" s="62">
        <f>J283-K283</f>
        <v/>
      </c>
    </row>
    <row r="284" hidden="1" customFormat="1" s="44">
      <c r="A284" s="86" t="n"/>
      <c r="B284" s="53" t="n"/>
      <c r="C284" s="52" t="n"/>
      <c r="D284" s="193" t="n"/>
      <c r="E284" s="197" t="n"/>
      <c r="F284" s="197" t="n"/>
      <c r="G284" s="61" t="n"/>
      <c r="H284" s="59" t="n"/>
      <c r="I284" s="59" t="n"/>
      <c r="J284" s="191">
        <f>G284-H284</f>
        <v/>
      </c>
      <c r="K284" s="61">
        <f>J284</f>
        <v/>
      </c>
      <c r="L284" s="62">
        <f>J284-K284</f>
        <v/>
      </c>
    </row>
    <row r="285" hidden="1" customFormat="1" s="44">
      <c r="A285" s="86" t="n"/>
      <c r="B285" s="53" t="n"/>
      <c r="C285" s="52" t="n"/>
      <c r="D285" s="193" t="n"/>
      <c r="E285" s="197" t="n"/>
      <c r="F285" s="197" t="n"/>
      <c r="G285" s="61" t="n"/>
      <c r="H285" s="59" t="n"/>
      <c r="I285" s="59" t="n"/>
      <c r="J285" s="191">
        <f>G285-H285</f>
        <v/>
      </c>
      <c r="K285" s="61">
        <f>J285</f>
        <v/>
      </c>
      <c r="L285" s="62">
        <f>J285-K285</f>
        <v/>
      </c>
    </row>
    <row r="286" hidden="1" customFormat="1" s="44">
      <c r="A286" s="86" t="n"/>
      <c r="B286" s="53" t="n"/>
      <c r="C286" s="52" t="n"/>
      <c r="D286" s="193" t="n"/>
      <c r="E286" s="197" t="n"/>
      <c r="F286" s="197" t="n"/>
      <c r="G286" s="61" t="n"/>
      <c r="H286" s="59" t="n"/>
      <c r="I286" s="59" t="n"/>
      <c r="J286" s="191">
        <f>G286-H286</f>
        <v/>
      </c>
      <c r="K286" s="61">
        <f>J286</f>
        <v/>
      </c>
      <c r="L286" s="62">
        <f>J286-K286</f>
        <v/>
      </c>
    </row>
    <row r="287" hidden="1" customFormat="1" s="44">
      <c r="A287" s="86" t="n"/>
      <c r="B287" s="53" t="n"/>
      <c r="C287" s="52" t="n"/>
      <c r="D287" s="193" t="n"/>
      <c r="E287" s="197" t="n"/>
      <c r="F287" s="197" t="n"/>
      <c r="G287" s="61" t="n"/>
      <c r="H287" s="59" t="n"/>
      <c r="I287" s="59" t="n"/>
      <c r="J287" s="191">
        <f>G287-H287</f>
        <v/>
      </c>
      <c r="K287" s="61">
        <f>J287</f>
        <v/>
      </c>
      <c r="L287" s="62">
        <f>J287-K287</f>
        <v/>
      </c>
    </row>
    <row r="288" ht="21" customFormat="1" customHeight="1" s="44" thickBot="1">
      <c r="A288" s="166" t="inlineStr">
        <is>
          <t>ИТОГО ЛОГИСТИКА</t>
        </is>
      </c>
      <c r="B288" s="195" t="n"/>
      <c r="C288" s="64" t="n"/>
      <c r="D288" s="64" t="n"/>
      <c r="E288" s="64" t="n"/>
      <c r="F288" s="65" t="n"/>
      <c r="G288" s="66">
        <f>SUM(G254:G287)</f>
        <v/>
      </c>
      <c r="H288" s="66">
        <f>SUM(H254:H287)</f>
        <v/>
      </c>
      <c r="I288" s="66" t="n"/>
      <c r="J288" s="66">
        <f>SUM(J254:J287)</f>
        <v/>
      </c>
      <c r="K288" s="66">
        <f>SUM(K254:K287)</f>
        <v/>
      </c>
      <c r="L288" s="66">
        <f>SUM(L254:L287)</f>
        <v/>
      </c>
    </row>
    <row r="289" ht="21" customFormat="1" customHeight="1" s="85" thickBot="1">
      <c r="A289" s="46" t="inlineStr">
        <is>
          <t>ДИРЕКЦИЯ ПО АДМИНИСТРАТИВНО-ХОЗЯЙСТВЕННЫМ ВОПРОСАМ</t>
        </is>
      </c>
      <c r="B289" s="46" t="n"/>
      <c r="C289" s="46" t="n"/>
      <c r="D289" s="97" t="n"/>
      <c r="E289" s="46" t="n"/>
      <c r="F289" s="47" t="n"/>
      <c r="G289" s="46" t="n"/>
      <c r="H289" s="46" t="n"/>
      <c r="I289" s="46" t="n"/>
      <c r="J289" s="46" t="n"/>
      <c r="K289" s="46" t="n"/>
      <c r="L289" s="48" t="n"/>
    </row>
    <row r="290" customFormat="1" s="67">
      <c r="A290" s="189" t="inlineStr">
        <is>
          <t>СТРАХОВАНИЕ А/М</t>
        </is>
      </c>
      <c r="B290" s="190" t="n"/>
      <c r="C290" s="69" t="n"/>
      <c r="D290" s="90" t="n"/>
      <c r="E290" s="69" t="n"/>
      <c r="F290" s="69" t="n"/>
      <c r="G290" s="70" t="n"/>
      <c r="H290" s="70" t="n"/>
      <c r="I290" s="70" t="n"/>
      <c r="J290" s="70" t="n"/>
      <c r="K290" s="70" t="n"/>
      <c r="L290" s="71" t="n"/>
    </row>
    <row r="291" customFormat="1" s="44">
      <c r="A291" s="86" t="n"/>
      <c r="B291" s="53" t="n"/>
      <c r="C291" s="52" t="n"/>
      <c r="D291" s="193" t="n"/>
      <c r="E291" s="194" t="n"/>
      <c r="F291" s="197" t="n"/>
      <c r="G291" s="61" t="n"/>
      <c r="H291" s="59" t="n"/>
      <c r="I291" s="59" t="n"/>
      <c r="J291" s="191">
        <f>G291-H291</f>
        <v/>
      </c>
      <c r="K291" s="191">
        <f>J291</f>
        <v/>
      </c>
      <c r="L291" s="62">
        <f>G291-H291-K291</f>
        <v/>
      </c>
    </row>
    <row r="292" customFormat="1" s="44">
      <c r="A292" s="86" t="n"/>
      <c r="B292" s="53" t="n"/>
      <c r="C292" s="52" t="n"/>
      <c r="D292" s="193" t="n"/>
      <c r="E292" s="194" t="n"/>
      <c r="F292" s="197" t="n"/>
      <c r="G292" s="61" t="n"/>
      <c r="H292" s="59" t="n"/>
      <c r="I292" s="59" t="n"/>
      <c r="J292" s="191">
        <f>G292-H292</f>
        <v/>
      </c>
      <c r="K292" s="191">
        <f>J292</f>
        <v/>
      </c>
      <c r="L292" s="62">
        <f>G292-H292-K292</f>
        <v/>
      </c>
    </row>
    <row r="293" customFormat="1" s="44">
      <c r="A293" s="86" t="n"/>
      <c r="B293" s="53" t="n"/>
      <c r="C293" s="52" t="n"/>
      <c r="D293" s="193" t="n"/>
      <c r="E293" s="194" t="n"/>
      <c r="F293" s="197" t="n"/>
      <c r="G293" s="61" t="n"/>
      <c r="H293" s="59" t="n"/>
      <c r="I293" s="59" t="n"/>
      <c r="J293" s="191">
        <f>G293-H293</f>
        <v/>
      </c>
      <c r="K293" s="191">
        <f>J293</f>
        <v/>
      </c>
      <c r="L293" s="62">
        <f>G293-H293-K293</f>
        <v/>
      </c>
    </row>
    <row r="294" customFormat="1" s="44">
      <c r="A294" s="86" t="n"/>
      <c r="B294" s="53" t="n"/>
      <c r="C294" s="52" t="n"/>
      <c r="D294" s="193" t="n"/>
      <c r="E294" s="194" t="n"/>
      <c r="F294" s="197" t="n"/>
      <c r="G294" s="61" t="n"/>
      <c r="H294" s="59" t="n"/>
      <c r="I294" s="59" t="n"/>
      <c r="J294" s="191">
        <f>G294-H294</f>
        <v/>
      </c>
      <c r="K294" s="191">
        <f>J294</f>
        <v/>
      </c>
      <c r="L294" s="62">
        <f>G294-H294-K294</f>
        <v/>
      </c>
    </row>
    <row r="295" ht="21" customFormat="1" customHeight="1" s="67" thickBot="1">
      <c r="A295" s="180" t="inlineStr">
        <is>
          <t>ИТОГО СТРАХОВАНИЕ А/М</t>
        </is>
      </c>
      <c r="B295" s="200" t="n"/>
      <c r="C295" s="81" t="n"/>
      <c r="D295" s="81" t="n"/>
      <c r="E295" s="81" t="n"/>
      <c r="F295" s="82" t="n"/>
      <c r="G295" s="83">
        <f>SUM(G291:G294)</f>
        <v/>
      </c>
      <c r="H295" s="83">
        <f>SUM(H291:H294)</f>
        <v/>
      </c>
      <c r="I295" s="83" t="n"/>
      <c r="J295" s="83">
        <f>SUM(J291:J294)</f>
        <v/>
      </c>
      <c r="K295" s="83">
        <f>SUM(K291:K294)</f>
        <v/>
      </c>
      <c r="L295" s="83">
        <f>SUM(L291:L294)</f>
        <v/>
      </c>
    </row>
    <row r="296" ht="21" customFormat="1" customHeight="1" s="85" thickBot="1">
      <c r="A296" s="47" t="inlineStr">
        <is>
          <t>ДИРЕКЦИЯ ПО УПРАВЛЕНИЮ ПЕРСОНАЛОМ</t>
        </is>
      </c>
      <c r="B296" s="188" t="n"/>
      <c r="C296" s="96" t="n"/>
      <c r="D296" s="97" t="n"/>
      <c r="E296" s="46" t="n"/>
      <c r="F296" s="47" t="n"/>
      <c r="G296" s="46" t="n"/>
      <c r="H296" s="46" t="n"/>
      <c r="I296" s="46" t="n"/>
      <c r="J296" s="46" t="n"/>
      <c r="K296" s="46" t="n"/>
      <c r="L296" s="48" t="n"/>
    </row>
    <row r="297" customFormat="1" s="85">
      <c r="A297" s="189" t="inlineStr">
        <is>
          <t>ПОИСК, ПОДБОР ПЕРСОНАЛА</t>
        </is>
      </c>
      <c r="B297" s="190" t="n"/>
      <c r="C297" s="49" t="n"/>
      <c r="D297" s="87" t="n"/>
      <c r="E297" s="49" t="n"/>
      <c r="F297" s="50" t="n"/>
      <c r="G297" s="49" t="n"/>
      <c r="H297" s="49" t="n"/>
      <c r="I297" s="49" t="n"/>
      <c r="J297" s="49" t="n"/>
      <c r="K297" s="49" t="n"/>
      <c r="L297" s="51" t="n"/>
    </row>
    <row r="298" customFormat="1" s="44">
      <c r="A298" s="104" t="n"/>
      <c r="B298" s="63" t="n"/>
      <c r="C298" s="54" t="n"/>
      <c r="D298" s="198" t="n"/>
      <c r="E298" s="198" t="n"/>
      <c r="F298" s="198" t="n"/>
      <c r="G298" s="61" t="n"/>
      <c r="H298" s="59" t="n"/>
      <c r="I298" s="59" t="n"/>
      <c r="J298" s="191">
        <f>G298-H298</f>
        <v/>
      </c>
      <c r="K298" s="191">
        <f>J298</f>
        <v/>
      </c>
      <c r="L298" s="62">
        <f>G298-H298-K298</f>
        <v/>
      </c>
    </row>
    <row r="299" customFormat="1" s="85">
      <c r="A299" s="52" t="n"/>
      <c r="B299" s="53" t="n"/>
      <c r="C299" s="54" t="n"/>
      <c r="D299" s="198" t="n"/>
      <c r="E299" s="98" t="n"/>
      <c r="F299" s="197" t="n"/>
      <c r="G299" s="201" t="n"/>
      <c r="H299" s="55" t="n"/>
      <c r="I299" s="59" t="n"/>
      <c r="J299" s="191">
        <f>G299-H299</f>
        <v/>
      </c>
      <c r="K299" s="61">
        <f>J299</f>
        <v/>
      </c>
      <c r="L299" s="99">
        <f>G299-H299-K299</f>
        <v/>
      </c>
    </row>
    <row r="300" customFormat="1" s="67">
      <c r="A300" s="166" t="inlineStr">
        <is>
          <t>ИТОГО ПОИСК, ПОДБОР ПЕРСОНАЛА</t>
        </is>
      </c>
      <c r="B300" s="195" t="n"/>
      <c r="C300" s="64" t="n"/>
      <c r="D300" s="100" t="n"/>
      <c r="E300" s="64" t="n"/>
      <c r="F300" s="65" t="n"/>
      <c r="G300" s="66">
        <f>SUM(G298:G299)</f>
        <v/>
      </c>
      <c r="H300" s="66">
        <f>SUM(H298:H299)</f>
        <v/>
      </c>
      <c r="I300" s="66" t="n"/>
      <c r="J300" s="66">
        <f>SUM(J298:J299)</f>
        <v/>
      </c>
      <c r="K300" s="66">
        <f>SUM(K298:K299)</f>
        <v/>
      </c>
      <c r="L300" s="101">
        <f>SUM(L298:L299)</f>
        <v/>
      </c>
    </row>
    <row r="301" customFormat="1" s="67">
      <c r="A301" s="75" t="inlineStr">
        <is>
          <t>СТРАХОВАНИЕ СОТРУДНИКОВ, ДМС</t>
        </is>
      </c>
      <c r="B301" s="195" t="n"/>
      <c r="C301" s="74" t="n"/>
      <c r="D301" s="102" t="n"/>
      <c r="E301" s="74" t="n"/>
      <c r="F301" s="103" t="n"/>
      <c r="G301" s="74" t="n"/>
      <c r="H301" s="74" t="n"/>
      <c r="I301" s="74" t="n"/>
      <c r="J301" s="74" t="n"/>
      <c r="K301" s="74" t="n"/>
      <c r="L301" s="77" t="n"/>
    </row>
    <row r="302" ht="21" customFormat="1" customHeight="1" s="67" thickBot="1">
      <c r="A302" s="166" t="inlineStr">
        <is>
          <t>ИТОГО СТРАХОВАНИЕ СОТРУДНИКОВ, ДМС</t>
        </is>
      </c>
      <c r="B302" s="195" t="n"/>
      <c r="C302" s="64" t="n"/>
      <c r="D302" s="100" t="n"/>
      <c r="E302" s="64" t="n"/>
      <c r="F302" s="65" t="n"/>
      <c r="G302" s="66">
        <f>SUM(#REF!)</f>
        <v/>
      </c>
      <c r="H302" s="66">
        <f>SUM(#REF!)</f>
        <v/>
      </c>
      <c r="I302" s="66" t="n"/>
      <c r="J302" s="66">
        <f>SUM(#REF!)</f>
        <v/>
      </c>
      <c r="K302" s="66">
        <f>SUM(#REF!)</f>
        <v/>
      </c>
      <c r="L302" s="66">
        <f>SUM(#REF!)</f>
        <v/>
      </c>
    </row>
    <row r="303" ht="21" customFormat="1" customHeight="1" s="85" thickBot="1">
      <c r="A303" s="46" t="inlineStr">
        <is>
          <t>ДИРЕКЦИЯ ПО АДМИНИСТРАТИВНО-ХОЗЯЙСТВЕННЫМ ВОПРОСАМ</t>
        </is>
      </c>
      <c r="B303" s="46" t="n"/>
      <c r="C303" s="46" t="n"/>
      <c r="D303" s="97" t="n"/>
      <c r="E303" s="46" t="n"/>
      <c r="F303" s="47" t="n"/>
      <c r="G303" s="46" t="n"/>
      <c r="H303" s="46" t="n"/>
      <c r="I303" s="46" t="n"/>
      <c r="J303" s="46" t="n"/>
      <c r="K303" s="46" t="n"/>
      <c r="L303" s="48" t="n"/>
    </row>
    <row r="304" customFormat="1" s="85">
      <c r="A304" s="189" t="inlineStr">
        <is>
          <t>ПРОЧИЕ</t>
        </is>
      </c>
      <c r="B304" s="190" t="n"/>
      <c r="C304" s="49" t="n"/>
      <c r="D304" s="87" t="n"/>
      <c r="E304" s="49" t="n"/>
      <c r="F304" s="50" t="n"/>
      <c r="G304" s="49" t="n"/>
      <c r="H304" s="49" t="n"/>
      <c r="I304" s="49" t="n"/>
      <c r="J304" s="49" t="n"/>
      <c r="K304" s="49" t="n"/>
      <c r="L304" s="51" t="n"/>
    </row>
    <row r="305" customFormat="1" s="85">
      <c r="A305" s="52" t="n"/>
      <c r="B305" s="53" t="n"/>
      <c r="C305" s="54" t="n"/>
      <c r="D305" s="193" t="n"/>
      <c r="E305" s="98" t="n"/>
      <c r="F305" s="197" t="n"/>
      <c r="G305" s="201" t="n"/>
      <c r="H305" s="55" t="n"/>
      <c r="I305" s="59" t="n"/>
      <c r="J305" s="191">
        <f>G305-H305</f>
        <v/>
      </c>
      <c r="K305" s="61" t="n"/>
      <c r="L305" s="62">
        <f>J305-K305</f>
        <v/>
      </c>
    </row>
    <row r="306" customFormat="1" s="85">
      <c r="A306" s="52" t="n"/>
      <c r="B306" s="53" t="n"/>
      <c r="C306" s="54" t="n"/>
      <c r="D306" s="193" t="n"/>
      <c r="E306" s="98" t="n"/>
      <c r="F306" s="197" t="n"/>
      <c r="G306" s="201" t="n"/>
      <c r="H306" s="55" t="n"/>
      <c r="I306" s="59" t="n"/>
      <c r="J306" s="191">
        <f>G306-H306</f>
        <v/>
      </c>
      <c r="K306" s="80">
        <f>J306</f>
        <v/>
      </c>
      <c r="L306" s="62">
        <f>G306-H306-K306</f>
        <v/>
      </c>
    </row>
    <row r="307" hidden="1" customFormat="1" s="85">
      <c r="A307" s="52" t="n"/>
      <c r="B307" s="53" t="n"/>
      <c r="C307" s="54" t="n"/>
      <c r="D307" s="193" t="n"/>
      <c r="E307" s="109" t="n"/>
      <c r="F307" s="197" t="n"/>
      <c r="G307" s="201" t="n"/>
      <c r="H307" s="55" t="n"/>
      <c r="I307" s="59" t="n"/>
      <c r="J307" s="191">
        <f>G307-H307</f>
        <v/>
      </c>
      <c r="K307" s="80">
        <f>J307</f>
        <v/>
      </c>
      <c r="L307" s="62">
        <f>G307-H307-K307</f>
        <v/>
      </c>
    </row>
    <row r="308" hidden="1" customFormat="1" s="85">
      <c r="A308" s="52" t="n"/>
      <c r="B308" s="53" t="n"/>
      <c r="C308" s="54" t="n"/>
      <c r="D308" s="193" t="n"/>
      <c r="E308" s="98" t="n"/>
      <c r="F308" s="197" t="n"/>
      <c r="G308" s="201" t="n"/>
      <c r="H308" s="55" t="n"/>
      <c r="I308" s="59" t="n"/>
      <c r="J308" s="191">
        <f>G308-H308</f>
        <v/>
      </c>
      <c r="K308" s="80">
        <f>J308</f>
        <v/>
      </c>
      <c r="L308" s="62">
        <f>G308-H308-K308</f>
        <v/>
      </c>
    </row>
    <row r="309" hidden="1" customFormat="1" s="85">
      <c r="A309" s="52" t="n"/>
      <c r="B309" s="53" t="n"/>
      <c r="C309" s="54" t="n"/>
      <c r="D309" s="193" t="n"/>
      <c r="E309" s="98" t="n"/>
      <c r="F309" s="197" t="n"/>
      <c r="G309" s="201" t="n"/>
      <c r="H309" s="55" t="n"/>
      <c r="I309" s="59" t="n"/>
      <c r="J309" s="191">
        <f>G309-H309</f>
        <v/>
      </c>
      <c r="K309" s="61">
        <f>J309</f>
        <v/>
      </c>
      <c r="L309" s="62">
        <f>J309-K309</f>
        <v/>
      </c>
    </row>
    <row r="310" hidden="1" customFormat="1" s="85">
      <c r="A310" s="52" t="n"/>
      <c r="B310" s="53" t="n"/>
      <c r="C310" s="54" t="n"/>
      <c r="D310" s="193" t="n"/>
      <c r="E310" s="98" t="n"/>
      <c r="F310" s="197" t="n"/>
      <c r="G310" s="201" t="n"/>
      <c r="H310" s="55" t="n"/>
      <c r="I310" s="59" t="n"/>
      <c r="J310" s="191">
        <f>G310-H310</f>
        <v/>
      </c>
      <c r="K310" s="61" t="n"/>
      <c r="L310" s="62">
        <f>J310-K310</f>
        <v/>
      </c>
    </row>
    <row r="311" hidden="1" customFormat="1" s="85">
      <c r="A311" s="52" t="n"/>
      <c r="B311" s="53" t="n"/>
      <c r="C311" s="54" t="n"/>
      <c r="D311" s="193" t="n"/>
      <c r="E311" s="98" t="n"/>
      <c r="F311" s="197" t="n"/>
      <c r="G311" s="201" t="n"/>
      <c r="H311" s="55" t="n"/>
      <c r="I311" s="59" t="n"/>
      <c r="J311" s="191">
        <f>G311-H311</f>
        <v/>
      </c>
      <c r="K311" s="80" t="n"/>
      <c r="L311" s="62">
        <f>G311-H311-K311</f>
        <v/>
      </c>
    </row>
    <row r="312" hidden="1" customFormat="1" s="85">
      <c r="A312" s="52" t="n"/>
      <c r="B312" s="53" t="n"/>
      <c r="C312" s="54" t="n"/>
      <c r="D312" s="193" t="n"/>
      <c r="E312" s="98" t="n"/>
      <c r="F312" s="197" t="n"/>
      <c r="G312" s="201" t="n"/>
      <c r="H312" s="55" t="n"/>
      <c r="I312" s="59" t="n"/>
      <c r="J312" s="191">
        <f>G312-H312</f>
        <v/>
      </c>
      <c r="K312" s="80" t="n"/>
      <c r="L312" s="62">
        <f>G312-H312-K312</f>
        <v/>
      </c>
    </row>
    <row r="313" hidden="1" customFormat="1" s="85">
      <c r="A313" s="52" t="n"/>
      <c r="B313" s="53" t="n"/>
      <c r="C313" s="54" t="n"/>
      <c r="D313" s="193" t="n"/>
      <c r="E313" s="98" t="n"/>
      <c r="F313" s="197" t="n"/>
      <c r="G313" s="201" t="n"/>
      <c r="H313" s="55" t="n"/>
      <c r="I313" s="59" t="n"/>
      <c r="J313" s="191">
        <f>G313-H313</f>
        <v/>
      </c>
      <c r="K313" s="80" t="n"/>
      <c r="L313" s="62">
        <f>G313-H313-K313</f>
        <v/>
      </c>
    </row>
    <row r="314" hidden="1" customFormat="1" s="85">
      <c r="A314" s="86" t="n"/>
      <c r="B314" s="53" t="n"/>
      <c r="C314" s="52" t="n"/>
      <c r="D314" s="193" t="n"/>
      <c r="E314" s="197" t="n"/>
      <c r="F314" s="197" t="n"/>
      <c r="G314" s="61" t="n"/>
      <c r="H314" s="59" t="n"/>
      <c r="I314" s="59" t="n"/>
      <c r="J314" s="191">
        <f>G314-H314</f>
        <v/>
      </c>
      <c r="K314" s="80" t="n"/>
      <c r="L314" s="62">
        <f>G314-H314-K314</f>
        <v/>
      </c>
    </row>
    <row r="315" hidden="1" customFormat="1" s="85">
      <c r="A315" s="86" t="n"/>
      <c r="B315" s="53" t="n"/>
      <c r="C315" s="52" t="n"/>
      <c r="D315" s="193" t="n"/>
      <c r="E315" s="197" t="n"/>
      <c r="F315" s="197" t="n"/>
      <c r="G315" s="61" t="n"/>
      <c r="H315" s="59" t="n"/>
      <c r="I315" s="59" t="n"/>
      <c r="J315" s="191">
        <f>G315-H315</f>
        <v/>
      </c>
      <c r="K315" s="80" t="n"/>
      <c r="L315" s="62">
        <f>G315-H315-K315</f>
        <v/>
      </c>
    </row>
    <row r="316" hidden="1" customFormat="1" s="85">
      <c r="A316" s="86" t="n"/>
      <c r="B316" s="53" t="n"/>
      <c r="C316" s="52" t="n"/>
      <c r="D316" s="193" t="n"/>
      <c r="E316" s="197" t="n"/>
      <c r="F316" s="197" t="n"/>
      <c r="G316" s="61" t="n"/>
      <c r="H316" s="59" t="n"/>
      <c r="I316" s="59" t="n"/>
      <c r="J316" s="191">
        <f>G316-H316</f>
        <v/>
      </c>
      <c r="K316" s="80" t="n"/>
      <c r="L316" s="62">
        <f>G316-H316-K316</f>
        <v/>
      </c>
    </row>
    <row r="317" hidden="1" customFormat="1" s="85">
      <c r="A317" s="52" t="n"/>
      <c r="B317" s="53" t="n"/>
      <c r="C317" s="54" t="n"/>
      <c r="D317" s="193" t="n"/>
      <c r="E317" s="98" t="n"/>
      <c r="F317" s="197" t="n"/>
      <c r="G317" s="201" t="n"/>
      <c r="H317" s="61" t="n"/>
      <c r="I317" s="59" t="n"/>
      <c r="J317" s="191">
        <f>G317-H317</f>
        <v/>
      </c>
      <c r="K317" s="61" t="n"/>
      <c r="L317" s="62">
        <f>J317-K317</f>
        <v/>
      </c>
    </row>
    <row r="318" customFormat="1" s="44">
      <c r="A318" s="166" t="inlineStr">
        <is>
          <t>ИТОГО ПРОЧИЕ</t>
        </is>
      </c>
      <c r="B318" s="195" t="n"/>
      <c r="C318" s="64" t="n"/>
      <c r="D318" s="64" t="n"/>
      <c r="E318" s="64" t="n"/>
      <c r="F318" s="65" t="n"/>
      <c r="G318" s="66">
        <f>SUM(G305:G317)</f>
        <v/>
      </c>
      <c r="H318" s="66">
        <f>SUM(H305:H317)</f>
        <v/>
      </c>
      <c r="I318" s="66" t="n"/>
      <c r="J318" s="66">
        <f>SUM(J305:J317)</f>
        <v/>
      </c>
      <c r="K318" s="66">
        <f>SUM(K305:K317)</f>
        <v/>
      </c>
      <c r="L318" s="101">
        <f>SUM(L305:L317)</f>
        <v/>
      </c>
    </row>
    <row r="319" customFormat="1" s="85">
      <c r="A319" s="75" t="inlineStr">
        <is>
          <t xml:space="preserve">КАНЦЕЛЯРСКИЕ ПРИНАДЛЕЖНОСТИ </t>
        </is>
      </c>
      <c r="B319" s="195" t="n"/>
      <c r="C319" s="75" t="n"/>
      <c r="D319" s="75" t="n"/>
      <c r="E319" s="75" t="n"/>
      <c r="F319" s="75" t="n"/>
      <c r="G319" s="76" t="n"/>
      <c r="H319" s="76" t="n"/>
      <c r="I319" s="76" t="n"/>
      <c r="J319" s="76" t="n"/>
      <c r="K319" s="76" t="n"/>
      <c r="L319" s="110" t="n"/>
    </row>
    <row r="320" customFormat="1" s="85">
      <c r="A320" s="52" t="n"/>
      <c r="B320" s="53" t="n"/>
      <c r="C320" s="54" t="n"/>
      <c r="D320" s="196" t="n"/>
      <c r="E320" s="202" t="n"/>
      <c r="F320" s="198" t="n"/>
      <c r="G320" s="57" t="n"/>
      <c r="H320" s="59" t="n"/>
      <c r="I320" s="59" t="n"/>
      <c r="J320" s="191">
        <f>G320-H320</f>
        <v/>
      </c>
      <c r="K320" s="61">
        <f>J320</f>
        <v/>
      </c>
      <c r="L320" s="62">
        <f>J320-K320</f>
        <v/>
      </c>
    </row>
    <row r="321" customFormat="1" s="85">
      <c r="A321" s="52" t="n"/>
      <c r="B321" s="53" t="n"/>
      <c r="C321" s="54" t="n"/>
      <c r="D321" s="196" t="n"/>
      <c r="E321" s="202" t="n"/>
      <c r="F321" s="198" t="n"/>
      <c r="G321" s="57" t="n"/>
      <c r="H321" s="59" t="n"/>
      <c r="I321" s="59" t="n"/>
      <c r="J321" s="191">
        <f>G321-H321</f>
        <v/>
      </c>
      <c r="K321" s="61">
        <f>J321</f>
        <v/>
      </c>
      <c r="L321" s="62">
        <f>J321-K321</f>
        <v/>
      </c>
    </row>
    <row r="322" customFormat="1" s="85">
      <c r="A322" s="180" t="inlineStr">
        <is>
          <t xml:space="preserve">ИТОГО КАНЦЕЛЯРСКИЕ ПРИНАДЛЕЖНОСТИ   </t>
        </is>
      </c>
      <c r="B322" s="200" t="n"/>
      <c r="C322" s="81" t="n"/>
      <c r="D322" s="112" t="n"/>
      <c r="E322" s="81" t="n"/>
      <c r="F322" s="82" t="n"/>
      <c r="G322" s="83">
        <f>SUM(G320:G321)</f>
        <v/>
      </c>
      <c r="H322" s="83">
        <f>SUM(H320:H321)</f>
        <v/>
      </c>
      <c r="I322" s="83" t="n"/>
      <c r="J322" s="83">
        <f>SUM(J320:J321)</f>
        <v/>
      </c>
      <c r="K322" s="83">
        <f>SUM(K320:K321)</f>
        <v/>
      </c>
      <c r="L322" s="83">
        <f>SUM(L320:L321)</f>
        <v/>
      </c>
    </row>
    <row r="323" customFormat="1" s="85">
      <c r="A323" s="75" t="inlineStr">
        <is>
          <t>ХОЗЯЙСТВЕННЫЕ ПРИНАДЛЕЖНОСТИ</t>
        </is>
      </c>
      <c r="B323" s="195" t="n"/>
      <c r="C323" s="75" t="n"/>
      <c r="D323" s="171" t="n"/>
      <c r="E323" s="75" t="n"/>
      <c r="F323" s="75" t="n"/>
      <c r="G323" s="76" t="n"/>
      <c r="H323" s="76" t="n"/>
      <c r="I323" s="76" t="n"/>
      <c r="J323" s="76" t="n"/>
      <c r="K323" s="76" t="n"/>
      <c r="L323" s="110" t="n"/>
    </row>
    <row r="324" customFormat="1" s="85">
      <c r="A324" s="52" t="n"/>
      <c r="B324" s="53" t="n"/>
      <c r="C324" s="54" t="n"/>
      <c r="D324" s="196" t="n"/>
      <c r="E324" s="202" t="n"/>
      <c r="F324" s="198" t="n"/>
      <c r="G324" s="57" t="n"/>
      <c r="H324" s="59" t="n"/>
      <c r="I324" s="59" t="n"/>
      <c r="J324" s="191">
        <f>G324-H324</f>
        <v/>
      </c>
      <c r="K324" s="61">
        <f>J324</f>
        <v/>
      </c>
      <c r="L324" s="62">
        <f>J324-K324</f>
        <v/>
      </c>
    </row>
    <row r="325" customFormat="1" s="85">
      <c r="A325" s="52" t="n"/>
      <c r="B325" s="53" t="n"/>
      <c r="C325" s="54" t="n"/>
      <c r="D325" s="196" t="n"/>
      <c r="E325" s="202" t="n"/>
      <c r="F325" s="198" t="n"/>
      <c r="G325" s="57" t="n"/>
      <c r="H325" s="59" t="n"/>
      <c r="I325" s="59" t="n"/>
      <c r="J325" s="191">
        <f>G325-H325</f>
        <v/>
      </c>
      <c r="K325" s="61">
        <f>J325</f>
        <v/>
      </c>
      <c r="L325" s="62">
        <f>J325-K325</f>
        <v/>
      </c>
    </row>
    <row r="326" customFormat="1" s="85">
      <c r="A326" s="52" t="n"/>
      <c r="B326" s="53" t="n"/>
      <c r="C326" s="54" t="n"/>
      <c r="D326" s="196" t="n"/>
      <c r="E326" s="202" t="n"/>
      <c r="F326" s="198" t="n"/>
      <c r="G326" s="57" t="n"/>
      <c r="H326" s="59" t="n"/>
      <c r="I326" s="59" t="n"/>
      <c r="J326" s="191">
        <f>G326-H326</f>
        <v/>
      </c>
      <c r="K326" s="61">
        <f>J326</f>
        <v/>
      </c>
      <c r="L326" s="62">
        <f>J326-K326</f>
        <v/>
      </c>
    </row>
    <row r="327" customFormat="1" s="85">
      <c r="A327" s="52" t="n"/>
      <c r="B327" s="53" t="n"/>
      <c r="C327" s="52" t="n"/>
      <c r="D327" s="196" t="n"/>
      <c r="E327" s="202" t="n"/>
      <c r="F327" s="198" t="n"/>
      <c r="G327" s="57" t="n"/>
      <c r="H327" s="59" t="n"/>
      <c r="I327" s="59" t="n"/>
      <c r="J327" s="191">
        <f>G327-H327</f>
        <v/>
      </c>
      <c r="K327" s="80">
        <f>J327</f>
        <v/>
      </c>
      <c r="L327" s="62">
        <f>G327-H327-K327</f>
        <v/>
      </c>
    </row>
    <row r="328" customFormat="1" s="85">
      <c r="A328" s="52" t="n"/>
      <c r="B328" s="53" t="n"/>
      <c r="C328" s="52" t="n"/>
      <c r="D328" s="196" t="n"/>
      <c r="E328" s="202" t="n"/>
      <c r="F328" s="198" t="n"/>
      <c r="G328" s="57" t="n"/>
      <c r="H328" s="59" t="n"/>
      <c r="I328" s="59" t="n"/>
      <c r="J328" s="191">
        <f>G328-H328</f>
        <v/>
      </c>
      <c r="K328" s="95">
        <f>J328</f>
        <v/>
      </c>
      <c r="L328" s="62">
        <f>G328-H328-K328</f>
        <v/>
      </c>
    </row>
    <row r="329" customFormat="1" s="67">
      <c r="A329" s="166" t="inlineStr">
        <is>
          <t>ИТОГО ХОЗЯЙСТВЕННЫЕ ПРИНАДЛЕЖНОСТИ</t>
        </is>
      </c>
      <c r="B329" s="195" t="n"/>
      <c r="C329" s="64" t="n"/>
      <c r="D329" s="64" t="n"/>
      <c r="E329" s="64" t="n"/>
      <c r="F329" s="65" t="n"/>
      <c r="G329" s="66">
        <f>SUM(G324:G328)</f>
        <v/>
      </c>
      <c r="H329" s="66">
        <f>SUM(H324:H328)</f>
        <v/>
      </c>
      <c r="I329" s="66" t="n"/>
      <c r="J329" s="66">
        <f>SUM(J324:J328)</f>
        <v/>
      </c>
      <c r="K329" s="66">
        <f>SUM(K324:K328)</f>
        <v/>
      </c>
      <c r="L329" s="66">
        <f>SUM(L324:L328)</f>
        <v/>
      </c>
    </row>
    <row r="330" customFormat="1" s="85">
      <c r="A330" s="103" t="inlineStr">
        <is>
          <t xml:space="preserve">ПРОДУКТЫ ПИТАНИЯ </t>
        </is>
      </c>
      <c r="B330" s="195" t="n"/>
      <c r="C330" s="74" t="n"/>
      <c r="D330" s="74" t="n"/>
      <c r="E330" s="74" t="n"/>
      <c r="F330" s="75" t="n"/>
      <c r="G330" s="76" t="n"/>
      <c r="H330" s="76" t="n"/>
      <c r="I330" s="76" t="n"/>
      <c r="J330" s="76" t="n"/>
      <c r="K330" s="76" t="n"/>
      <c r="L330" s="110" t="n"/>
    </row>
    <row r="331" customFormat="1" s="85">
      <c r="A331" s="52" t="n"/>
      <c r="B331" s="53" t="n"/>
      <c r="C331" s="54" t="n"/>
      <c r="D331" s="196" t="n"/>
      <c r="E331" s="202" t="n"/>
      <c r="F331" s="198" t="n"/>
      <c r="G331" s="57" t="n"/>
      <c r="H331" s="59" t="n"/>
      <c r="I331" s="59" t="n"/>
      <c r="J331" s="191">
        <f>G331-H331</f>
        <v/>
      </c>
      <c r="K331" s="61">
        <f>J331</f>
        <v/>
      </c>
      <c r="L331" s="62">
        <f>J331-K331</f>
        <v/>
      </c>
    </row>
    <row r="332" customFormat="1" s="85">
      <c r="A332" s="52" t="n"/>
      <c r="B332" s="53" t="n"/>
      <c r="C332" s="54" t="n"/>
      <c r="D332" s="196" t="n"/>
      <c r="E332" s="198" t="n"/>
      <c r="F332" s="198" t="n"/>
      <c r="G332" s="57" t="n"/>
      <c r="H332" s="59" t="n"/>
      <c r="I332" s="59" t="n"/>
      <c r="J332" s="191">
        <f>G332-H332</f>
        <v/>
      </c>
      <c r="K332" s="95">
        <f>J332</f>
        <v/>
      </c>
      <c r="L332" s="62">
        <f>G332-H332-K332</f>
        <v/>
      </c>
    </row>
    <row r="333" customFormat="1" s="85">
      <c r="A333" s="52" t="n"/>
      <c r="B333" s="53" t="n"/>
      <c r="C333" s="54" t="n"/>
      <c r="D333" s="196" t="n"/>
      <c r="E333" s="202" t="n"/>
      <c r="F333" s="198" t="n"/>
      <c r="G333" s="57" t="n"/>
      <c r="H333" s="59" t="n"/>
      <c r="I333" s="59" t="n"/>
      <c r="J333" s="191">
        <f>G333-H333</f>
        <v/>
      </c>
      <c r="K333" s="61">
        <f>J333</f>
        <v/>
      </c>
      <c r="L333" s="62">
        <f>J333-K333</f>
        <v/>
      </c>
    </row>
    <row r="334" ht="21" customFormat="1" customHeight="1" s="85" thickBot="1">
      <c r="A334" s="166" t="inlineStr">
        <is>
          <t>ИТОГО ПРОДУКТЫ ПИТАНИЯ</t>
        </is>
      </c>
      <c r="B334" s="195" t="n"/>
      <c r="C334" s="64" t="n"/>
      <c r="D334" s="64" t="n"/>
      <c r="E334" s="64" t="n"/>
      <c r="F334" s="113" t="n"/>
      <c r="G334" s="114">
        <f>SUM(G331:G333)</f>
        <v/>
      </c>
      <c r="H334" s="114">
        <f>SUM(H331:H333)</f>
        <v/>
      </c>
      <c r="I334" s="114" t="n"/>
      <c r="J334" s="114">
        <f>SUM(J331:J333)</f>
        <v/>
      </c>
      <c r="K334" s="114">
        <f>SUM(K331:K333)</f>
        <v/>
      </c>
      <c r="L334" s="114">
        <f>SUM(L331:L333)</f>
        <v/>
      </c>
    </row>
    <row r="335" ht="21" customFormat="1" customHeight="1" s="44" thickBot="1">
      <c r="A335" s="46" t="inlineStr">
        <is>
          <t xml:space="preserve">ДИРЕКЦИЯ ПО ИНФОРМАЦИОННЫМ ТЕХНОЛОГИЯМ </t>
        </is>
      </c>
      <c r="B335" s="46" t="n"/>
      <c r="C335" s="46" t="n"/>
      <c r="D335" s="46" t="n"/>
      <c r="E335" s="46" t="n"/>
      <c r="F335" s="47" t="n"/>
      <c r="G335" s="46" t="n"/>
      <c r="H335" s="46" t="n"/>
      <c r="I335" s="46" t="n"/>
      <c r="J335" s="46" t="n"/>
      <c r="K335" s="46" t="n"/>
      <c r="L335" s="48" t="n"/>
    </row>
    <row r="336" customFormat="1" s="44">
      <c r="A336" s="50" t="inlineStr">
        <is>
          <t>ПРОГРАММНОЕ ОБЕСПЕЧЕНИЕ, ОБСЛУЖИВАНИЕ ПО, ИНТЕРНЕТ, СВЯЗЬ</t>
        </is>
      </c>
      <c r="B336" s="203" t="n"/>
      <c r="C336" s="49" t="n"/>
      <c r="D336" s="49" t="n"/>
      <c r="E336" s="49" t="n"/>
      <c r="F336" s="69" t="n"/>
      <c r="G336" s="70" t="n"/>
      <c r="H336" s="70" t="n"/>
      <c r="I336" s="70" t="n"/>
      <c r="J336" s="70" t="n"/>
      <c r="K336" s="70" t="n"/>
      <c r="L336" s="51" t="n"/>
    </row>
    <row r="337" customFormat="1" s="44">
      <c r="A337" s="104" t="n"/>
      <c r="B337" s="63" t="n"/>
      <c r="C337" s="54" t="n"/>
      <c r="D337" s="198" t="n"/>
      <c r="E337" s="198" t="n"/>
      <c r="F337" s="198" t="n"/>
      <c r="G337" s="61" t="n"/>
      <c r="H337" s="59" t="n"/>
      <c r="I337" s="59" t="n"/>
      <c r="J337" s="191">
        <f>G337-H337</f>
        <v/>
      </c>
      <c r="K337" s="191">
        <f>J337</f>
        <v/>
      </c>
      <c r="L337" s="62">
        <f>G337-H337-K337</f>
        <v/>
      </c>
    </row>
    <row r="338" hidden="1" customFormat="1" s="44">
      <c r="A338" s="104" t="n"/>
      <c r="B338" s="63" t="n"/>
      <c r="C338" s="54" t="n"/>
      <c r="D338" s="198" t="n"/>
      <c r="E338" s="198" t="n"/>
      <c r="F338" s="198" t="n"/>
      <c r="G338" s="61" t="n"/>
      <c r="H338" s="59" t="n"/>
      <c r="I338" s="59" t="n"/>
      <c r="J338" s="191">
        <f>G338-H338</f>
        <v/>
      </c>
      <c r="K338" s="191">
        <f>J338</f>
        <v/>
      </c>
      <c r="L338" s="62">
        <f>G338-H338-K338</f>
        <v/>
      </c>
    </row>
    <row r="339" hidden="1" customFormat="1" s="44">
      <c r="A339" s="104" t="n"/>
      <c r="B339" s="63" t="n"/>
      <c r="C339" s="54" t="n"/>
      <c r="D339" s="198" t="n"/>
      <c r="E339" s="198" t="n"/>
      <c r="F339" s="198" t="n"/>
      <c r="G339" s="61" t="n"/>
      <c r="H339" s="59" t="n"/>
      <c r="I339" s="59" t="n"/>
      <c r="J339" s="191">
        <f>G339-H339</f>
        <v/>
      </c>
      <c r="K339" s="191">
        <f>J339</f>
        <v/>
      </c>
      <c r="L339" s="62">
        <f>G339-H339-K339</f>
        <v/>
      </c>
    </row>
    <row r="340" hidden="1" customFormat="1" s="44">
      <c r="A340" s="104" t="n"/>
      <c r="B340" s="63" t="n"/>
      <c r="C340" s="54" t="n"/>
      <c r="D340" s="198" t="n"/>
      <c r="E340" s="198" t="n"/>
      <c r="F340" s="198" t="n"/>
      <c r="G340" s="108" t="n"/>
      <c r="H340" s="115" t="n"/>
      <c r="I340" s="59" t="n"/>
      <c r="J340" s="191">
        <f>G340-H340</f>
        <v/>
      </c>
      <c r="K340" s="191" t="n">
        <v>0</v>
      </c>
      <c r="L340" s="62">
        <f>G340-H340-K340</f>
        <v/>
      </c>
    </row>
    <row r="341" hidden="1" customFormat="1" s="44">
      <c r="A341" s="104" t="n"/>
      <c r="B341" s="63" t="n"/>
      <c r="C341" s="54" t="n"/>
      <c r="D341" s="198" t="n"/>
      <c r="E341" s="198" t="n"/>
      <c r="F341" s="198" t="n"/>
      <c r="G341" s="108" t="n"/>
      <c r="H341" s="115" t="n"/>
      <c r="I341" s="59" t="n"/>
      <c r="J341" s="191">
        <f>G341-H341</f>
        <v/>
      </c>
      <c r="K341" s="191" t="n">
        <v>0</v>
      </c>
      <c r="L341" s="62">
        <f>G341-H341-K341</f>
        <v/>
      </c>
    </row>
    <row r="342" hidden="1" customFormat="1" s="44">
      <c r="A342" s="104" t="n"/>
      <c r="B342" s="63" t="n"/>
      <c r="C342" s="54" t="n"/>
      <c r="D342" s="198" t="n"/>
      <c r="E342" s="198" t="n"/>
      <c r="F342" s="198" t="n"/>
      <c r="G342" s="108" t="n"/>
      <c r="H342" s="115" t="n"/>
      <c r="I342" s="59" t="n"/>
      <c r="J342" s="191">
        <f>G342-H342</f>
        <v/>
      </c>
      <c r="K342" s="191" t="n">
        <v>0</v>
      </c>
      <c r="L342" s="62">
        <f>G342-H342-K342</f>
        <v/>
      </c>
    </row>
    <row r="343" hidden="1" customFormat="1" s="44">
      <c r="A343" s="104" t="n"/>
      <c r="B343" s="63" t="n"/>
      <c r="C343" s="54" t="n"/>
      <c r="D343" s="198" t="n"/>
      <c r="E343" s="198" t="n"/>
      <c r="F343" s="198" t="n"/>
      <c r="G343" s="108" t="n"/>
      <c r="H343" s="115" t="n"/>
      <c r="I343" s="59" t="n"/>
      <c r="J343" s="191">
        <f>G343-H343</f>
        <v/>
      </c>
      <c r="K343" s="191" t="n">
        <v>0</v>
      </c>
      <c r="L343" s="62">
        <f>G343-H343-K343</f>
        <v/>
      </c>
    </row>
    <row r="344" hidden="1" customFormat="1" s="44">
      <c r="A344" s="104" t="n"/>
      <c r="B344" s="63" t="n"/>
      <c r="C344" s="54" t="n"/>
      <c r="D344" s="198" t="n"/>
      <c r="E344" s="198" t="n"/>
      <c r="F344" s="198" t="n"/>
      <c r="G344" s="108" t="n"/>
      <c r="H344" s="115" t="n"/>
      <c r="I344" s="59" t="n"/>
      <c r="J344" s="191">
        <f>G344-H344</f>
        <v/>
      </c>
      <c r="K344" s="191" t="n">
        <v>0</v>
      </c>
      <c r="L344" s="62">
        <f>G344-H344-K344</f>
        <v/>
      </c>
    </row>
    <row r="345" hidden="1" customFormat="1" s="44">
      <c r="A345" s="104" t="n"/>
      <c r="B345" s="63" t="n"/>
      <c r="C345" s="54" t="n"/>
      <c r="D345" s="198" t="n"/>
      <c r="E345" s="198" t="n"/>
      <c r="F345" s="198" t="n"/>
      <c r="G345" s="108" t="n"/>
      <c r="H345" s="115" t="n"/>
      <c r="I345" s="59" t="n"/>
      <c r="J345" s="191">
        <f>G345-H345</f>
        <v/>
      </c>
      <c r="K345" s="191" t="n">
        <v>0</v>
      </c>
      <c r="L345" s="62">
        <f>G345-H345-K345</f>
        <v/>
      </c>
    </row>
    <row r="346" hidden="1" customFormat="1" s="44">
      <c r="A346" s="104" t="n"/>
      <c r="B346" s="63" t="n"/>
      <c r="C346" s="54" t="n"/>
      <c r="D346" s="198" t="n"/>
      <c r="E346" s="198" t="n"/>
      <c r="F346" s="198" t="n"/>
      <c r="G346" s="108" t="n"/>
      <c r="H346" s="115" t="n"/>
      <c r="I346" s="59" t="n"/>
      <c r="J346" s="191">
        <f>G346-H346</f>
        <v/>
      </c>
      <c r="K346" s="191" t="n">
        <v>0</v>
      </c>
      <c r="L346" s="62">
        <f>G346-H346-K346</f>
        <v/>
      </c>
    </row>
    <row r="347" hidden="1" customFormat="1" s="44">
      <c r="A347" s="104" t="n"/>
      <c r="B347" s="63" t="n"/>
      <c r="C347" s="54" t="n"/>
      <c r="D347" s="198" t="n"/>
      <c r="E347" s="198" t="n"/>
      <c r="F347" s="198" t="n"/>
      <c r="G347" s="108" t="n"/>
      <c r="H347" s="115" t="n"/>
      <c r="I347" s="59" t="n"/>
      <c r="J347" s="191">
        <f>G347-H347</f>
        <v/>
      </c>
      <c r="K347" s="191" t="n">
        <v>0</v>
      </c>
      <c r="L347" s="62">
        <f>G347-H347-K347</f>
        <v/>
      </c>
    </row>
    <row r="348" hidden="1" customFormat="1" s="44">
      <c r="A348" s="104" t="n"/>
      <c r="B348" s="63" t="n"/>
      <c r="C348" s="54" t="n"/>
      <c r="D348" s="198" t="n"/>
      <c r="E348" s="202" t="n"/>
      <c r="F348" s="198" t="n"/>
      <c r="G348" s="108" t="n"/>
      <c r="H348" s="115" t="n"/>
      <c r="I348" s="59" t="n"/>
      <c r="J348" s="191">
        <f>G348-H348</f>
        <v/>
      </c>
      <c r="K348" s="191" t="n">
        <v>0</v>
      </c>
      <c r="L348" s="62">
        <f>G348-H348-K348</f>
        <v/>
      </c>
    </row>
    <row r="349" hidden="1" customFormat="1" s="44">
      <c r="A349" s="104" t="n"/>
      <c r="B349" s="63" t="n"/>
      <c r="C349" s="54" t="n"/>
      <c r="D349" s="198" t="n"/>
      <c r="E349" s="202" t="n"/>
      <c r="F349" s="198" t="n"/>
      <c r="G349" s="108" t="n"/>
      <c r="H349" s="115" t="n"/>
      <c r="I349" s="59" t="n"/>
      <c r="J349" s="191" t="n"/>
      <c r="K349" s="191" t="n"/>
      <c r="L349" s="62" t="n"/>
    </row>
    <row r="350" ht="21" customFormat="1" customHeight="1" s="119" thickBot="1">
      <c r="A350" s="179" t="inlineStr">
        <is>
          <t xml:space="preserve">ИТОГО ПРОГРАММНОЕ ОБЕСПЕЧЕНИЕ, ОБСЛУЖИВАНИЕ ПО, ИНТЕРНЕТ, СВЯЗЬ  </t>
        </is>
      </c>
      <c r="B350" s="199" t="n"/>
      <c r="C350" s="116" t="n"/>
      <c r="D350" s="116" t="n"/>
      <c r="E350" s="116" t="n"/>
      <c r="F350" s="117" t="n"/>
      <c r="G350" s="118">
        <f>SUM(G337:G349)</f>
        <v/>
      </c>
      <c r="H350" s="118">
        <f>SUM(H337:H349)</f>
        <v/>
      </c>
      <c r="I350" s="118" t="n"/>
      <c r="J350" s="118">
        <f>SUM(J337:J349)</f>
        <v/>
      </c>
      <c r="K350" s="118">
        <f>SUM(K337:K349)</f>
        <v/>
      </c>
      <c r="L350" s="118">
        <f>SUM(L337:L349)</f>
        <v/>
      </c>
    </row>
    <row r="351" ht="21" customFormat="1" customHeight="1" s="44" thickBot="1">
      <c r="A351" s="47" t="inlineStr">
        <is>
          <t>САНКТ-ПЕТЕРБУРГ</t>
        </is>
      </c>
      <c r="B351" s="188" t="n"/>
      <c r="C351" s="46" t="n"/>
      <c r="D351" s="46" t="n"/>
      <c r="E351" s="46" t="n"/>
      <c r="F351" s="47" t="n"/>
      <c r="G351" s="46" t="n"/>
      <c r="H351" s="46" t="n"/>
      <c r="I351" s="46" t="n"/>
      <c r="J351" s="46" t="n"/>
      <c r="K351" s="46" t="n"/>
      <c r="L351" s="48" t="n"/>
    </row>
    <row r="352" customFormat="1" s="44">
      <c r="A352" s="75" t="inlineStr">
        <is>
          <t>ЛОГИСТИКА</t>
        </is>
      </c>
      <c r="B352" s="195" t="n"/>
      <c r="C352" s="49" t="n"/>
      <c r="D352" s="87" t="n"/>
      <c r="E352" s="49" t="n"/>
      <c r="F352" s="69" t="n"/>
      <c r="G352" s="70" t="n"/>
      <c r="H352" s="70" t="n"/>
      <c r="I352" s="70" t="n"/>
      <c r="J352" s="70" t="n"/>
      <c r="K352" s="70" t="n"/>
      <c r="L352" s="71" t="n"/>
    </row>
    <row r="353" customFormat="1" s="44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 t="n"/>
      <c r="K353" s="191" t="n"/>
      <c r="L353" s="62" t="n"/>
    </row>
    <row r="354" hidden="1" customFormat="1" s="44">
      <c r="A354" s="86" t="n"/>
      <c r="B354" s="53" t="n"/>
      <c r="C354" s="52" t="n"/>
      <c r="D354" s="193" t="n"/>
      <c r="E354" s="194" t="n"/>
      <c r="F354" s="197" t="n"/>
      <c r="G354" s="61" t="n"/>
      <c r="H354" s="59" t="n"/>
      <c r="I354" s="59" t="n"/>
      <c r="J354" s="191" t="n"/>
      <c r="K354" s="191" t="n"/>
      <c r="L354" s="62" t="n"/>
    </row>
    <row r="355" hidden="1" customFormat="1" s="44">
      <c r="A355" s="86" t="n"/>
      <c r="B355" s="53" t="n"/>
      <c r="C355" s="52" t="n"/>
      <c r="D355" s="193" t="n"/>
      <c r="E355" s="194" t="n"/>
      <c r="F355" s="197" t="n"/>
      <c r="G355" s="61" t="n"/>
      <c r="H355" s="59" t="n"/>
      <c r="I355" s="59" t="n"/>
      <c r="J355" s="191">
        <f>G355-H355</f>
        <v/>
      </c>
      <c r="K355" s="191" t="n">
        <v>0</v>
      </c>
      <c r="L355" s="62">
        <f>G355-H355-K355</f>
        <v/>
      </c>
    </row>
    <row r="356" hidden="1" customFormat="1" s="44">
      <c r="A356" s="86" t="n"/>
      <c r="B356" s="53" t="n"/>
      <c r="C356" s="52" t="n"/>
      <c r="D356" s="193" t="n"/>
      <c r="E356" s="194" t="n"/>
      <c r="F356" s="197" t="n"/>
      <c r="G356" s="61" t="n"/>
      <c r="H356" s="59" t="n"/>
      <c r="I356" s="59" t="n"/>
      <c r="J356" s="191" t="n"/>
      <c r="K356" s="191" t="n"/>
      <c r="L356" s="62" t="n"/>
    </row>
    <row r="357" hidden="1" customFormat="1" s="44">
      <c r="A357" s="86" t="n"/>
      <c r="B357" s="53" t="n"/>
      <c r="C357" s="52" t="n"/>
      <c r="D357" s="193" t="n"/>
      <c r="E357" s="194" t="n"/>
      <c r="F357" s="197" t="n"/>
      <c r="G357" s="61" t="n"/>
      <c r="H357" s="59" t="n"/>
      <c r="I357" s="59" t="n"/>
      <c r="J357" s="191" t="n"/>
      <c r="K357" s="191" t="n"/>
      <c r="L357" s="62" t="n"/>
    </row>
    <row r="358" hidden="1" customFormat="1" s="44">
      <c r="A358" s="86" t="n"/>
      <c r="B358" s="53" t="n"/>
      <c r="C358" s="52" t="n"/>
      <c r="D358" s="193" t="n"/>
      <c r="E358" s="194" t="n"/>
      <c r="F358" s="197" t="n"/>
      <c r="G358" s="61" t="n"/>
      <c r="H358" s="59" t="n"/>
      <c r="I358" s="59" t="n"/>
      <c r="J358" s="191" t="n"/>
      <c r="K358" s="191" t="n"/>
      <c r="L358" s="62" t="n"/>
    </row>
    <row r="359" hidden="1" customFormat="1" s="44">
      <c r="A359" s="86" t="n"/>
      <c r="B359" s="53" t="n"/>
      <c r="C359" s="52" t="n"/>
      <c r="D359" s="193" t="n"/>
      <c r="E359" s="194" t="n"/>
      <c r="F359" s="197" t="n"/>
      <c r="G359" s="61" t="n"/>
      <c r="H359" s="59" t="n"/>
      <c r="I359" s="59" t="n"/>
      <c r="J359" s="191" t="n"/>
      <c r="K359" s="191" t="n"/>
      <c r="L359" s="62" t="n"/>
    </row>
    <row r="360" customFormat="1" s="44">
      <c r="A360" s="166" t="inlineStr">
        <is>
          <t>ИТОГО ЛОГИСТИКА</t>
        </is>
      </c>
      <c r="B360" s="195" t="n"/>
      <c r="C360" s="64" t="n"/>
      <c r="D360" s="64" t="n"/>
      <c r="E360" s="64" t="n"/>
      <c r="F360" s="65" t="n"/>
      <c r="G360" s="66">
        <f>SUM(G353:G359)</f>
        <v/>
      </c>
      <c r="H360" s="66">
        <f>SUM(H353:H359)</f>
        <v/>
      </c>
      <c r="I360" s="66" t="n"/>
      <c r="J360" s="66">
        <f>SUM(J353:J359)</f>
        <v/>
      </c>
      <c r="K360" s="66">
        <f>SUM(K353:K359)</f>
        <v/>
      </c>
      <c r="L360" s="66">
        <f>SUM(L353:L359)</f>
        <v/>
      </c>
    </row>
    <row r="361" customFormat="1" s="44">
      <c r="A361" s="86" t="n"/>
      <c r="B361" s="53" t="n"/>
      <c r="C361" s="52" t="n"/>
      <c r="D361" s="193" t="n"/>
      <c r="E361" s="194" t="n"/>
      <c r="F361" s="197" t="n"/>
      <c r="G361" s="61" t="n"/>
      <c r="H361" s="59" t="n"/>
      <c r="I361" s="59" t="n"/>
      <c r="J361" s="191" t="n"/>
      <c r="K361" s="191" t="n"/>
      <c r="L361" s="62" t="n"/>
    </row>
    <row r="362" hidden="1" customFormat="1" s="44">
      <c r="A362" s="86" t="n"/>
      <c r="B362" s="53" t="n"/>
      <c r="C362" s="52" t="n"/>
      <c r="D362" s="193" t="n"/>
      <c r="E362" s="194" t="n"/>
      <c r="F362" s="197" t="n"/>
      <c r="G362" s="61" t="n"/>
      <c r="H362" s="59" t="n"/>
      <c r="I362" s="59" t="n"/>
      <c r="J362" s="191" t="n"/>
      <c r="K362" s="191" t="n"/>
      <c r="L362" s="62" t="n"/>
    </row>
    <row r="363" hidden="1" customFormat="1" s="44">
      <c r="A363" s="86" t="n"/>
      <c r="B363" s="53" t="n"/>
      <c r="C363" s="52" t="n"/>
      <c r="D363" s="193" t="n"/>
      <c r="E363" s="194" t="n"/>
      <c r="F363" s="197" t="n"/>
      <c r="G363" s="61" t="n"/>
      <c r="H363" s="59" t="n"/>
      <c r="I363" s="59" t="n"/>
      <c r="J363" s="191" t="n"/>
      <c r="K363" s="191" t="n"/>
      <c r="L363" s="62" t="n"/>
    </row>
    <row r="364" hidden="1" customFormat="1" s="44">
      <c r="A364" s="86" t="n"/>
      <c r="B364" s="53" t="n"/>
      <c r="C364" s="52" t="n"/>
      <c r="D364" s="193" t="n"/>
      <c r="E364" s="194" t="n"/>
      <c r="F364" s="197" t="n"/>
      <c r="G364" s="61" t="n"/>
      <c r="H364" s="59" t="n"/>
      <c r="I364" s="59" t="n"/>
      <c r="J364" s="191" t="n"/>
      <c r="K364" s="191" t="n"/>
      <c r="L364" s="62" t="n"/>
    </row>
    <row r="365" hidden="1" customFormat="1" s="44">
      <c r="A365" s="86" t="n"/>
      <c r="B365" s="53" t="n"/>
      <c r="C365" s="52" t="n"/>
      <c r="D365" s="193" t="n"/>
      <c r="E365" s="194" t="n"/>
      <c r="F365" s="197" t="n"/>
      <c r="G365" s="61" t="n"/>
      <c r="H365" s="59" t="n"/>
      <c r="I365" s="59" t="n"/>
      <c r="J365" s="191" t="n"/>
      <c r="K365" s="191" t="n"/>
      <c r="L365" s="62" t="n"/>
    </row>
    <row r="366" ht="21" customFormat="1" customHeight="1" s="119" thickBot="1">
      <c r="A366" s="179" t="inlineStr">
        <is>
          <t>ИТОГО САНКТ-ПЕТЕРБУРГ</t>
        </is>
      </c>
      <c r="B366" s="199" t="n"/>
      <c r="C366" s="116" t="n"/>
      <c r="D366" s="116" t="n"/>
      <c r="E366" s="116" t="n"/>
      <c r="F366" s="117" t="n"/>
      <c r="G366" s="118">
        <f>G354+G359+G365</f>
        <v/>
      </c>
      <c r="H366" s="118">
        <f>H354+H359+H365</f>
        <v/>
      </c>
      <c r="I366" s="118" t="n"/>
      <c r="J366" s="118">
        <f>J354+J359+J365</f>
        <v/>
      </c>
      <c r="K366" s="118">
        <f>K354+K359+K365</f>
        <v/>
      </c>
      <c r="L366" s="118">
        <f>L354+L359+L365</f>
        <v/>
      </c>
    </row>
    <row r="367" ht="21" customFormat="1" customHeight="1" s="44" thickBot="1">
      <c r="A367" s="47" t="inlineStr">
        <is>
          <t>САМАРА</t>
        </is>
      </c>
      <c r="B367" s="188" t="n"/>
      <c r="C367" s="46" t="n"/>
      <c r="D367" s="46" t="n"/>
      <c r="E367" s="46" t="n"/>
      <c r="F367" s="47" t="n"/>
      <c r="G367" s="46" t="n"/>
      <c r="H367" s="46" t="n"/>
      <c r="I367" s="46" t="n"/>
      <c r="J367" s="46" t="n"/>
      <c r="K367" s="46" t="n"/>
      <c r="L367" s="48" t="n"/>
    </row>
    <row r="368" customFormat="1" s="44">
      <c r="A368" s="75" t="inlineStr">
        <is>
          <t>ЛОГИСТИКА</t>
        </is>
      </c>
      <c r="B368" s="195" t="n"/>
      <c r="C368" s="49" t="n"/>
      <c r="D368" s="87" t="n"/>
      <c r="E368" s="49" t="n"/>
      <c r="F368" s="69" t="n"/>
      <c r="G368" s="70" t="n"/>
      <c r="H368" s="70" t="n"/>
      <c r="I368" s="70" t="n"/>
      <c r="J368" s="70" t="n"/>
      <c r="K368" s="70" t="n"/>
      <c r="L368" s="71" t="n"/>
    </row>
    <row r="369" customFormat="1" s="44">
      <c r="A369" s="86" t="n"/>
      <c r="B369" s="53" t="n"/>
      <c r="C369" s="52" t="n"/>
      <c r="D369" s="193" t="n"/>
      <c r="E369" s="194" t="n"/>
      <c r="F369" s="197" t="n"/>
      <c r="G369" s="61" t="n"/>
      <c r="H369" s="59" t="n"/>
      <c r="I369" s="59" t="n"/>
      <c r="J369" s="191" t="n"/>
      <c r="K369" s="191" t="n"/>
      <c r="L369" s="62" t="n"/>
    </row>
    <row r="370" customFormat="1" s="44">
      <c r="A370" s="86" t="n"/>
      <c r="B370" s="53" t="n"/>
      <c r="C370" s="52" t="n"/>
      <c r="D370" s="193" t="n"/>
      <c r="E370" s="194" t="n"/>
      <c r="F370" s="197" t="n"/>
      <c r="G370" s="61" t="n"/>
      <c r="H370" s="59" t="n"/>
      <c r="I370" s="59" t="n"/>
      <c r="J370" s="191" t="n"/>
      <c r="K370" s="191" t="n"/>
      <c r="L370" s="62" t="n"/>
    </row>
    <row r="371" hidden="1" customFormat="1" s="44">
      <c r="A371" s="86" t="n"/>
      <c r="B371" s="53" t="n"/>
      <c r="C371" s="52" t="n"/>
      <c r="D371" s="193" t="n"/>
      <c r="E371" s="194" t="n"/>
      <c r="F371" s="197" t="n"/>
      <c r="G371" s="61" t="n"/>
      <c r="H371" s="59" t="n"/>
      <c r="I371" s="59" t="n"/>
      <c r="J371" s="191" t="n"/>
      <c r="K371" s="191" t="n"/>
      <c r="L371" s="62" t="n"/>
    </row>
    <row r="372" hidden="1" customFormat="1" s="44">
      <c r="A372" s="86" t="n"/>
      <c r="B372" s="53" t="n"/>
      <c r="C372" s="52" t="n"/>
      <c r="D372" s="193" t="n"/>
      <c r="E372" s="194" t="n"/>
      <c r="F372" s="197" t="n"/>
      <c r="G372" s="61" t="n"/>
      <c r="H372" s="59" t="n"/>
      <c r="I372" s="59" t="n"/>
      <c r="J372" s="191" t="n"/>
      <c r="K372" s="191" t="n"/>
      <c r="L372" s="62" t="n"/>
    </row>
    <row r="373" hidden="1" customFormat="1" s="44">
      <c r="A373" s="86" t="n"/>
      <c r="B373" s="53" t="n"/>
      <c r="C373" s="52" t="n"/>
      <c r="D373" s="193" t="n"/>
      <c r="E373" s="194" t="n"/>
      <c r="F373" s="197" t="n"/>
      <c r="G373" s="61" t="n"/>
      <c r="H373" s="59" t="n"/>
      <c r="I373" s="59" t="n"/>
      <c r="J373" s="191" t="n"/>
      <c r="K373" s="191" t="n"/>
      <c r="L373" s="62" t="n"/>
    </row>
    <row r="374" hidden="1" customFormat="1" s="44">
      <c r="A374" s="86" t="n"/>
      <c r="B374" s="53" t="n"/>
      <c r="C374" s="52" t="n"/>
      <c r="D374" s="193" t="n"/>
      <c r="E374" s="194" t="n"/>
      <c r="F374" s="197" t="n"/>
      <c r="G374" s="61" t="n"/>
      <c r="H374" s="59" t="n"/>
      <c r="I374" s="59" t="n"/>
      <c r="J374" s="191" t="n"/>
      <c r="K374" s="191" t="n"/>
      <c r="L374" s="62" t="n"/>
    </row>
    <row r="375" hidden="1" customFormat="1" s="44">
      <c r="A375" s="86" t="n"/>
      <c r="B375" s="53" t="n"/>
      <c r="C375" s="52" t="n"/>
      <c r="D375" s="193" t="n"/>
      <c r="E375" s="194" t="n"/>
      <c r="F375" s="197" t="n"/>
      <c r="G375" s="61" t="n"/>
      <c r="H375" s="59" t="n"/>
      <c r="I375" s="59" t="n"/>
      <c r="J375" s="191" t="n"/>
      <c r="K375" s="191" t="n"/>
      <c r="L375" s="62" t="n"/>
    </row>
    <row r="376" customFormat="1" s="44">
      <c r="A376" s="166" t="inlineStr">
        <is>
          <t>ИТОГО ЛОГИСТИКА</t>
        </is>
      </c>
      <c r="B376" s="195" t="n"/>
      <c r="C376" s="64" t="n"/>
      <c r="D376" s="64" t="n"/>
      <c r="E376" s="64" t="n"/>
      <c r="F376" s="65" t="n"/>
      <c r="G376" s="66">
        <f>SUM(G369:G375)</f>
        <v/>
      </c>
      <c r="H376" s="66">
        <f>SUM(H369:H375)</f>
        <v/>
      </c>
      <c r="I376" s="66" t="n"/>
      <c r="J376" s="66">
        <f>SUM(J369:J375)</f>
        <v/>
      </c>
      <c r="K376" s="66">
        <f>SUM(K369:K375)</f>
        <v/>
      </c>
      <c r="L376" s="66">
        <f>SUM(L369:L375)</f>
        <v/>
      </c>
    </row>
    <row r="377" customFormat="1" s="44">
      <c r="A377" s="103" t="inlineStr">
        <is>
          <t xml:space="preserve">АРЕНДА </t>
        </is>
      </c>
      <c r="B377" s="195" t="n"/>
      <c r="C377" s="74" t="n"/>
      <c r="D377" s="74" t="n"/>
      <c r="E377" s="74" t="n"/>
      <c r="F377" s="75" t="n"/>
      <c r="G377" s="76" t="n"/>
      <c r="H377" s="76" t="n"/>
      <c r="I377" s="76" t="n"/>
      <c r="J377" s="76" t="n"/>
      <c r="K377" s="76" t="n"/>
      <c r="L377" s="77" t="n"/>
    </row>
    <row r="378" customFormat="1" s="44">
      <c r="A378" s="86" t="n"/>
      <c r="B378" s="53" t="n"/>
      <c r="C378" s="52" t="n"/>
      <c r="D378" s="193" t="n"/>
      <c r="E378" s="194" t="n"/>
      <c r="F378" s="197" t="n"/>
      <c r="G378" s="61" t="n"/>
      <c r="H378" s="59" t="n"/>
      <c r="I378" s="59" t="n"/>
      <c r="J378" s="191">
        <f>G378-H378</f>
        <v/>
      </c>
      <c r="K378" s="191">
        <f>J378</f>
        <v/>
      </c>
      <c r="L378" s="62">
        <f>G378-H378-K378</f>
        <v/>
      </c>
    </row>
    <row r="379" customFormat="1" s="44">
      <c r="A379" s="86" t="n"/>
      <c r="B379" s="53" t="n"/>
      <c r="C379" s="52" t="n"/>
      <c r="D379" s="193" t="n"/>
      <c r="E379" s="194" t="n"/>
      <c r="F379" s="197" t="n"/>
      <c r="G379" s="61" t="n"/>
      <c r="H379" s="59" t="n"/>
      <c r="I379" s="59" t="n"/>
      <c r="J379" s="191">
        <f>G379-H379</f>
        <v/>
      </c>
      <c r="K379" s="191">
        <f>J379</f>
        <v/>
      </c>
      <c r="L379" s="62">
        <f>G379-H379-K379</f>
        <v/>
      </c>
    </row>
    <row r="380" customFormat="1" s="44">
      <c r="A380" s="86" t="n"/>
      <c r="B380" s="53" t="n"/>
      <c r="C380" s="52" t="n"/>
      <c r="D380" s="193" t="n"/>
      <c r="E380" s="194" t="n"/>
      <c r="F380" s="197" t="n"/>
      <c r="G380" s="61" t="n"/>
      <c r="H380" s="59" t="n"/>
      <c r="I380" s="59" t="n"/>
      <c r="J380" s="191">
        <f>G380-H380</f>
        <v/>
      </c>
      <c r="K380" s="191">
        <f>J380</f>
        <v/>
      </c>
      <c r="L380" s="62">
        <f>G380-H380-K380</f>
        <v/>
      </c>
    </row>
    <row r="381" customFormat="1" s="44">
      <c r="A381" s="166" t="inlineStr">
        <is>
          <t>ИТОГО АРЕНДА</t>
        </is>
      </c>
      <c r="B381" s="195" t="n"/>
      <c r="C381" s="64" t="n"/>
      <c r="D381" s="64" t="n"/>
      <c r="E381" s="64" t="n"/>
      <c r="F381" s="65" t="n"/>
      <c r="G381" s="66">
        <f>SUM(G378:G380)</f>
        <v/>
      </c>
      <c r="H381" s="66">
        <f>SUM(H378:H380)</f>
        <v/>
      </c>
      <c r="I381" s="66" t="n"/>
      <c r="J381" s="66">
        <f>SUM(J378:J380)</f>
        <v/>
      </c>
      <c r="K381" s="66">
        <f>SUM(K378:K380)</f>
        <v/>
      </c>
      <c r="L381" s="66">
        <f>SUM(L378:L380)</f>
        <v/>
      </c>
    </row>
    <row r="382" customFormat="1" s="44">
      <c r="A382" s="103" t="inlineStr">
        <is>
          <t>ПРОЧИЕ</t>
        </is>
      </c>
      <c r="B382" s="195" t="n"/>
      <c r="C382" s="74" t="n"/>
      <c r="D382" s="74" t="n"/>
      <c r="E382" s="74" t="n"/>
      <c r="F382" s="75" t="n"/>
      <c r="G382" s="76" t="n"/>
      <c r="H382" s="76" t="n"/>
      <c r="I382" s="76" t="n"/>
      <c r="J382" s="76" t="n"/>
      <c r="K382" s="76" t="n"/>
      <c r="L382" s="77" t="n"/>
    </row>
    <row r="383" customFormat="1" s="44">
      <c r="A383" s="86" t="n"/>
      <c r="B383" s="63" t="n"/>
      <c r="C383" s="52" t="n"/>
      <c r="D383" s="193" t="n"/>
      <c r="E383" s="194" t="n"/>
      <c r="F383" s="197" t="n"/>
      <c r="G383" s="61" t="n"/>
      <c r="H383" s="59" t="n"/>
      <c r="I383" s="59" t="n"/>
      <c r="J383" s="191" t="n"/>
      <c r="K383" s="191" t="n"/>
      <c r="L383" s="62" t="n"/>
    </row>
    <row r="384" customFormat="1" s="44">
      <c r="A384" s="86" t="n"/>
      <c r="B384" s="63" t="n"/>
      <c r="C384" s="52" t="n"/>
      <c r="D384" s="193" t="n"/>
      <c r="E384" s="194" t="n"/>
      <c r="F384" s="197" t="n"/>
      <c r="G384" s="61" t="n"/>
      <c r="H384" s="59" t="n"/>
      <c r="I384" s="59" t="n"/>
      <c r="J384" s="191" t="n"/>
      <c r="K384" s="191" t="n"/>
      <c r="L384" s="62" t="n"/>
    </row>
    <row r="385" customFormat="1" s="44">
      <c r="A385" s="86" t="n"/>
      <c r="B385" s="63" t="n"/>
      <c r="C385" s="52" t="n"/>
      <c r="D385" s="193" t="n"/>
      <c r="E385" s="194" t="n"/>
      <c r="F385" s="197" t="n"/>
      <c r="G385" s="61" t="n"/>
      <c r="H385" s="59" t="n"/>
      <c r="I385" s="59" t="n"/>
      <c r="J385" s="191" t="n"/>
      <c r="K385" s="191" t="n"/>
      <c r="L385" s="62" t="n"/>
    </row>
    <row r="386" customFormat="1" s="44">
      <c r="A386" s="86" t="n"/>
      <c r="B386" s="63" t="n"/>
      <c r="C386" s="52" t="n"/>
      <c r="D386" s="193" t="n"/>
      <c r="E386" s="194" t="n"/>
      <c r="F386" s="197" t="n"/>
      <c r="G386" s="61" t="n"/>
      <c r="H386" s="59" t="n"/>
      <c r="I386" s="59" t="n"/>
      <c r="J386" s="191">
        <f>G386-H386</f>
        <v/>
      </c>
      <c r="K386" s="191">
        <f>J386</f>
        <v/>
      </c>
      <c r="L386" s="62">
        <f>G386-H386-K386</f>
        <v/>
      </c>
    </row>
    <row r="387" customFormat="1" s="44">
      <c r="A387" s="86" t="n"/>
      <c r="B387" s="147" t="n"/>
      <c r="C387" s="52" t="n"/>
      <c r="D387" s="193" t="n"/>
      <c r="E387" s="197" t="n"/>
      <c r="F387" s="197" t="n"/>
      <c r="G387" s="61" t="n"/>
      <c r="H387" s="59" t="n"/>
      <c r="I387" s="59" t="n"/>
      <c r="J387" s="191">
        <f>G387-H387</f>
        <v/>
      </c>
      <c r="K387" s="191" t="n">
        <v>0</v>
      </c>
      <c r="L387" s="62">
        <f>J387-K387</f>
        <v/>
      </c>
    </row>
    <row r="388" ht="21" customFormat="1" customHeight="1" s="119" thickBot="1">
      <c r="A388" s="179" t="inlineStr">
        <is>
          <t>ИТОГО ПРОЧИЕ</t>
        </is>
      </c>
      <c r="B388" s="199" t="n"/>
      <c r="C388" s="116" t="n"/>
      <c r="D388" s="116" t="n"/>
      <c r="E388" s="116" t="n"/>
      <c r="F388" s="117" t="n"/>
      <c r="G388" s="118">
        <f>SUM(G383:G387)</f>
        <v/>
      </c>
      <c r="H388" s="118">
        <f>SUM(H383:H387)</f>
        <v/>
      </c>
      <c r="I388" s="118" t="n"/>
      <c r="J388" s="118">
        <f>SUM(J383:J387)</f>
        <v/>
      </c>
      <c r="K388" s="118">
        <f>SUM(K383:K387)</f>
        <v/>
      </c>
      <c r="L388" s="118">
        <f>SUM(L383:L387)</f>
        <v/>
      </c>
    </row>
    <row r="389" ht="21" customFormat="1" customHeight="1" s="119" thickBot="1">
      <c r="A389" s="179" t="inlineStr">
        <is>
          <t>ИТОГО САМАРА</t>
        </is>
      </c>
      <c r="B389" s="199" t="n"/>
      <c r="C389" s="116" t="n"/>
      <c r="D389" s="116" t="n"/>
      <c r="E389" s="116" t="n"/>
      <c r="F389" s="117" t="n"/>
      <c r="G389" s="118">
        <f>G376+G381+G388</f>
        <v/>
      </c>
      <c r="H389" s="118">
        <f>H376+H381+H388</f>
        <v/>
      </c>
      <c r="I389" s="118" t="n"/>
      <c r="J389" s="118">
        <f>J376+J381+J388</f>
        <v/>
      </c>
      <c r="K389" s="118">
        <f>K376+K381+K388</f>
        <v/>
      </c>
      <c r="L389" s="118">
        <f>L376+L381+L388</f>
        <v/>
      </c>
    </row>
    <row r="390" ht="21" customFormat="1" customHeight="1" s="44" thickBot="1">
      <c r="A390" s="47" t="inlineStr">
        <is>
          <t>ТАГАНРОГ</t>
        </is>
      </c>
      <c r="B390" s="188" t="n"/>
      <c r="C390" s="46" t="n"/>
      <c r="D390" s="46" t="n"/>
      <c r="E390" s="46" t="n"/>
      <c r="F390" s="47" t="n"/>
      <c r="G390" s="46" t="n"/>
      <c r="H390" s="46" t="n"/>
      <c r="I390" s="46" t="n"/>
      <c r="J390" s="46" t="n"/>
      <c r="K390" s="46" t="n"/>
      <c r="L390" s="48" t="n"/>
    </row>
    <row r="391" customFormat="1" s="44">
      <c r="A391" s="75" t="inlineStr">
        <is>
          <t>ЛОГИСТИКА</t>
        </is>
      </c>
      <c r="B391" s="195" t="n"/>
      <c r="C391" s="49" t="n"/>
      <c r="D391" s="87" t="n"/>
      <c r="E391" s="49" t="n"/>
      <c r="F391" s="69" t="n"/>
      <c r="G391" s="70" t="n"/>
      <c r="H391" s="70" t="n"/>
      <c r="I391" s="70" t="n"/>
      <c r="J391" s="70" t="n"/>
      <c r="K391" s="70" t="n"/>
      <c r="L391" s="71" t="n"/>
    </row>
    <row r="392" customForma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customForma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 t="n"/>
      <c r="K393" s="191" t="n"/>
      <c r="L393" s="62" t="n"/>
    </row>
    <row r="394" hidden="1" customForma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191" t="n"/>
      <c r="L394" s="62" t="n"/>
    </row>
    <row r="395" hidden="1" customForma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customFormat="1" s="44">
      <c r="A396" s="86" t="n"/>
      <c r="B396" s="53" t="n"/>
      <c r="C396" s="52" t="n"/>
      <c r="D396" s="193" t="n"/>
      <c r="E396" s="194" t="n"/>
      <c r="F396" s="197" t="n"/>
      <c r="G396" s="61" t="n"/>
      <c r="H396" s="59" t="n"/>
      <c r="I396" s="59" t="n"/>
      <c r="J396" s="191" t="n"/>
      <c r="K396" s="191" t="n"/>
      <c r="L396" s="62" t="n"/>
    </row>
    <row r="397" hidden="1" customForma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customForma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191" t="n"/>
      <c r="L398" s="62" t="n"/>
    </row>
    <row r="399" hidden="1" customFormat="1" s="44">
      <c r="A399" s="86" t="n"/>
      <c r="B399" s="53" t="n"/>
      <c r="C399" s="52" t="n"/>
      <c r="D399" s="193" t="n"/>
      <c r="E399" s="194" t="n"/>
      <c r="F399" s="197" t="n"/>
      <c r="G399" s="61" t="n"/>
      <c r="H399" s="59" t="n"/>
      <c r="I399" s="59" t="n"/>
      <c r="J399" s="191" t="n"/>
      <c r="K399" s="191" t="n"/>
      <c r="L399" s="62" t="n"/>
    </row>
    <row r="400" hidden="1" customFormat="1" s="44">
      <c r="A400" s="86" t="n"/>
      <c r="B400" s="53" t="n"/>
      <c r="C400" s="52" t="n"/>
      <c r="D400" s="193" t="n"/>
      <c r="E400" s="194" t="n"/>
      <c r="F400" s="197" t="n"/>
      <c r="G400" s="61" t="n"/>
      <c r="H400" s="59" t="n"/>
      <c r="I400" s="59" t="n"/>
      <c r="J400" s="191" t="n"/>
      <c r="K400" s="191" t="n"/>
      <c r="L400" s="62" t="n"/>
    </row>
    <row r="401" hidden="1" customFormat="1" s="44">
      <c r="A401" s="86" t="n"/>
      <c r="B401" s="53" t="n"/>
      <c r="C401" s="52" t="n"/>
      <c r="D401" s="193" t="n"/>
      <c r="E401" s="194" t="n"/>
      <c r="F401" s="197" t="n"/>
      <c r="G401" s="61" t="n"/>
      <c r="H401" s="59" t="n"/>
      <c r="I401" s="59" t="n"/>
      <c r="J401" s="191" t="n"/>
      <c r="K401" s="191" t="n"/>
      <c r="L401" s="62" t="n"/>
    </row>
    <row r="402" hidden="1" customFormat="1" s="44">
      <c r="A402" s="86" t="n"/>
      <c r="B402" s="53" t="n"/>
      <c r="C402" s="52" t="n"/>
      <c r="D402" s="193" t="n"/>
      <c r="E402" s="194" t="n"/>
      <c r="F402" s="197" t="n"/>
      <c r="G402" s="61" t="n"/>
      <c r="H402" s="59" t="n"/>
      <c r="I402" s="59" t="n"/>
      <c r="J402" s="191" t="n"/>
      <c r="K402" s="191" t="n"/>
      <c r="L402" s="62" t="n"/>
    </row>
    <row r="403" hidden="1" customFormat="1" s="44">
      <c r="A403" s="86" t="n"/>
      <c r="B403" s="53" t="n"/>
      <c r="C403" s="52" t="n"/>
      <c r="D403" s="193" t="n"/>
      <c r="E403" s="194" t="n"/>
      <c r="F403" s="197" t="n"/>
      <c r="G403" s="61" t="n"/>
      <c r="H403" s="59" t="n"/>
      <c r="I403" s="59" t="n"/>
      <c r="J403" s="191" t="n"/>
      <c r="K403" s="191" t="n"/>
      <c r="L403" s="62" t="n"/>
    </row>
    <row r="404" hidden="1" customFormat="1" s="44">
      <c r="A404" s="86" t="n"/>
      <c r="B404" s="53" t="n"/>
      <c r="C404" s="52" t="n"/>
      <c r="D404" s="193" t="n"/>
      <c r="E404" s="194" t="n"/>
      <c r="F404" s="197" t="n"/>
      <c r="G404" s="61" t="n"/>
      <c r="H404" s="59" t="n"/>
      <c r="I404" s="59" t="n"/>
      <c r="J404" s="191" t="n"/>
      <c r="K404" s="191" t="n"/>
      <c r="L404" s="62" t="n"/>
    </row>
    <row r="405" hidden="1" customFormat="1" s="44">
      <c r="A405" s="86" t="n"/>
      <c r="B405" s="53" t="n"/>
      <c r="C405" s="52" t="n"/>
      <c r="D405" s="193" t="n"/>
      <c r="E405" s="194" t="n"/>
      <c r="F405" s="197" t="n"/>
      <c r="G405" s="61" t="n"/>
      <c r="H405" s="59" t="n"/>
      <c r="I405" s="59" t="n"/>
      <c r="J405" s="191" t="n"/>
      <c r="K405" s="191" t="n"/>
      <c r="L405" s="62" t="n"/>
    </row>
    <row r="406" hidden="1" customFormat="1" s="44">
      <c r="A406" s="86" t="n"/>
      <c r="B406" s="53" t="n"/>
      <c r="C406" s="52" t="n"/>
      <c r="D406" s="193" t="n"/>
      <c r="E406" s="194" t="n"/>
      <c r="F406" s="197" t="n"/>
      <c r="G406" s="61" t="n"/>
      <c r="H406" s="59" t="n"/>
      <c r="I406" s="59" t="n"/>
      <c r="J406" s="191" t="n"/>
      <c r="K406" s="61" t="n"/>
      <c r="L406" s="62">
        <f>G406-H406-K406</f>
        <v/>
      </c>
    </row>
    <row r="407" ht="21" customFormat="1" customHeight="1" s="119" thickBot="1">
      <c r="A407" s="179" t="inlineStr">
        <is>
          <t>ИТОГО ЛОГИСТИКА</t>
        </is>
      </c>
      <c r="B407" s="199" t="n"/>
      <c r="C407" s="116" t="n"/>
      <c r="D407" s="116" t="n"/>
      <c r="E407" s="116" t="n"/>
      <c r="F407" s="117" t="n"/>
      <c r="G407" s="118">
        <f>SUM(G392:G406)</f>
        <v/>
      </c>
      <c r="H407" s="118">
        <f>SUM(H392:H406)</f>
        <v/>
      </c>
      <c r="I407" s="118" t="n"/>
      <c r="J407" s="118">
        <f>SUM(J392:J406)</f>
        <v/>
      </c>
      <c r="K407" s="118">
        <f>SUM(K392:K406)</f>
        <v/>
      </c>
      <c r="L407" s="118">
        <f>SUM(L392:L406)</f>
        <v/>
      </c>
    </row>
    <row r="408" customFormat="1" s="44">
      <c r="A408" s="103" t="inlineStr">
        <is>
          <t>ПРОЧИЕ</t>
        </is>
      </c>
      <c r="B408" s="195" t="n"/>
      <c r="C408" s="74" t="n"/>
      <c r="D408" s="74" t="n"/>
      <c r="E408" s="74" t="n"/>
      <c r="F408" s="75" t="n"/>
      <c r="G408" s="76" t="n"/>
      <c r="H408" s="76" t="n"/>
      <c r="I408" s="76" t="n"/>
      <c r="J408" s="76" t="n"/>
      <c r="K408" s="76" t="n"/>
      <c r="L408" s="77" t="n"/>
    </row>
    <row r="409" customForma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>
        <f>G409-H409</f>
        <v/>
      </c>
      <c r="K409" s="191" t="n">
        <v>0</v>
      </c>
      <c r="L409" s="62">
        <f>G409-H409-K409</f>
        <v/>
      </c>
    </row>
    <row r="410" customFormat="1" s="44">
      <c r="A410" s="104" t="n"/>
      <c r="B410" s="63" t="n"/>
      <c r="C410" s="52" t="n"/>
      <c r="D410" s="198" t="n"/>
      <c r="E410" s="194" t="n"/>
      <c r="F410" s="198" t="n"/>
      <c r="G410" s="61" t="n"/>
      <c r="H410" s="59" t="n"/>
      <c r="I410" s="59" t="n"/>
      <c r="J410" s="191">
        <f>G410-H410</f>
        <v/>
      </c>
      <c r="K410" s="191" t="n">
        <v>0</v>
      </c>
      <c r="L410" s="62">
        <f>G410-H410-K410</f>
        <v/>
      </c>
    </row>
    <row r="411" customForma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>
        <f>G411-H411</f>
        <v/>
      </c>
      <c r="K411" s="61">
        <f>J411</f>
        <v/>
      </c>
      <c r="L411" s="62">
        <f>G411-H411-K411</f>
        <v/>
      </c>
    </row>
    <row r="412" customFormat="1" s="44">
      <c r="A412" s="86" t="n"/>
      <c r="B412" s="53" t="n"/>
      <c r="C412" s="52" t="n"/>
      <c r="D412" s="193" t="n"/>
      <c r="E412" s="194" t="n"/>
      <c r="F412" s="197" t="n"/>
      <c r="G412" s="61" t="n"/>
      <c r="H412" s="59" t="n"/>
      <c r="I412" s="59" t="n"/>
      <c r="J412" s="191" t="n"/>
      <c r="K412" s="61" t="n"/>
      <c r="L412" s="62">
        <f>G412-H412-K412</f>
        <v/>
      </c>
    </row>
    <row r="413" ht="21" customFormat="1" customHeight="1" s="119" thickBot="1">
      <c r="A413" s="179" t="inlineStr">
        <is>
          <t>ИТОГО ПРОЧИЕ</t>
        </is>
      </c>
      <c r="B413" s="199" t="n"/>
      <c r="C413" s="116" t="n"/>
      <c r="D413" s="116" t="n"/>
      <c r="E413" s="116" t="n"/>
      <c r="F413" s="117" t="n"/>
      <c r="G413" s="118">
        <f>SUM(G409:G412)</f>
        <v/>
      </c>
      <c r="H413" s="118">
        <f>SUM(H409:H412)</f>
        <v/>
      </c>
      <c r="I413" s="118" t="n"/>
      <c r="J413" s="118">
        <f>SUM(J409:J412)</f>
        <v/>
      </c>
      <c r="K413" s="118">
        <f>SUM(K409:K412)</f>
        <v/>
      </c>
      <c r="L413" s="118">
        <f>SUM(L409:L412)</f>
        <v/>
      </c>
    </row>
    <row r="414" customFormat="1" s="44">
      <c r="A414" s="50" t="inlineStr">
        <is>
          <t>ПРОГРАММНОЕ ОБЕСПЕЧЕНИЕ, ОБСЛУЖИВАНИЕ ПО, ИНТЕРНЕТ, СВЯЗЬ</t>
        </is>
      </c>
      <c r="B414" s="203" t="n"/>
      <c r="C414" s="49" t="n"/>
      <c r="D414" s="49" t="n"/>
      <c r="E414" s="49" t="n"/>
      <c r="F414" s="69" t="n"/>
      <c r="G414" s="70" t="n"/>
      <c r="H414" s="70" t="n"/>
      <c r="I414" s="70" t="n"/>
      <c r="J414" s="70" t="n"/>
      <c r="K414" s="70" t="n"/>
      <c r="L414" s="51" t="n"/>
    </row>
    <row r="415" customFormat="1" s="44">
      <c r="A415" s="104" t="n"/>
      <c r="B415" s="63" t="n"/>
      <c r="C415" s="52" t="n"/>
      <c r="D415" s="198" t="n"/>
      <c r="E415" s="198" t="n"/>
      <c r="F415" s="198" t="n"/>
      <c r="G415" s="61" t="n"/>
      <c r="H415" s="59" t="n"/>
      <c r="I415" s="59" t="n"/>
      <c r="J415" s="191" t="n"/>
      <c r="K415" s="191" t="n"/>
      <c r="L415" s="62" t="n"/>
    </row>
    <row r="416" hidden="1" customFormat="1" s="44">
      <c r="A416" s="104" t="n"/>
      <c r="B416" s="63" t="n"/>
      <c r="C416" s="52" t="n"/>
      <c r="D416" s="198" t="n"/>
      <c r="E416" s="194" t="n"/>
      <c r="F416" s="198" t="n"/>
      <c r="G416" s="61" t="n"/>
      <c r="H416" s="59" t="n"/>
      <c r="I416" s="59" t="n"/>
      <c r="J416" s="191" t="n"/>
      <c r="K416" s="191" t="n"/>
      <c r="L416" s="62" t="n"/>
    </row>
    <row r="417" hidden="1" customFormat="1" s="44">
      <c r="A417" s="86" t="n"/>
      <c r="B417" s="53" t="n"/>
      <c r="C417" s="52" t="n"/>
      <c r="D417" s="193" t="n"/>
      <c r="E417" s="194" t="n"/>
      <c r="F417" s="197" t="n"/>
      <c r="G417" s="61" t="n"/>
      <c r="H417" s="59" t="n"/>
      <c r="I417" s="59" t="n"/>
      <c r="J417" s="191" t="n"/>
      <c r="K417" s="61" t="n"/>
      <c r="L417" s="62">
        <f>G417-H417-K417</f>
        <v/>
      </c>
    </row>
    <row r="418" hidden="1" customFormat="1" s="44">
      <c r="A418" s="86" t="n"/>
      <c r="B418" s="53" t="n"/>
      <c r="C418" s="52" t="n"/>
      <c r="D418" s="193" t="n"/>
      <c r="E418" s="194" t="n"/>
      <c r="F418" s="197" t="n"/>
      <c r="G418" s="61" t="n"/>
      <c r="H418" s="59" t="n"/>
      <c r="I418" s="59" t="n"/>
      <c r="J418" s="191" t="n"/>
      <c r="K418" s="61" t="n"/>
      <c r="L418" s="62">
        <f>G418-H418-K418</f>
        <v/>
      </c>
    </row>
    <row r="419" hidden="1" customFormat="1" s="44">
      <c r="A419" s="86" t="n"/>
      <c r="B419" s="53" t="n"/>
      <c r="C419" s="52" t="n"/>
      <c r="D419" s="193" t="n"/>
      <c r="E419" s="194" t="n"/>
      <c r="F419" s="197" t="n"/>
      <c r="G419" s="61" t="n"/>
      <c r="H419" s="59" t="n"/>
      <c r="I419" s="59" t="n"/>
      <c r="J419" s="191" t="n"/>
      <c r="K419" s="61" t="n"/>
      <c r="L419" s="62">
        <f>G419-H419-K419</f>
        <v/>
      </c>
    </row>
    <row r="420" hidden="1" customFormat="1" s="44">
      <c r="A420" s="86" t="n"/>
      <c r="B420" s="53" t="n"/>
      <c r="C420" s="52" t="n"/>
      <c r="D420" s="193" t="n"/>
      <c r="E420" s="194" t="n"/>
      <c r="F420" s="197" t="n"/>
      <c r="G420" s="61" t="n"/>
      <c r="H420" s="59" t="n"/>
      <c r="I420" s="59" t="n"/>
      <c r="J420" s="191">
        <f>G420-H420</f>
        <v/>
      </c>
      <c r="K420" s="61">
        <f>J420</f>
        <v/>
      </c>
      <c r="L420" s="62">
        <f>G420-H420-K420</f>
        <v/>
      </c>
    </row>
    <row r="421" hidden="1" customFormat="1" s="44">
      <c r="A421" s="86" t="n"/>
      <c r="B421" s="53" t="n"/>
      <c r="C421" s="52" t="n"/>
      <c r="D421" s="193" t="n"/>
      <c r="E421" s="197" t="n"/>
      <c r="F421" s="197" t="n"/>
      <c r="G421" s="61" t="n"/>
      <c r="H421" s="59" t="n"/>
      <c r="I421" s="59" t="n"/>
      <c r="J421" s="191">
        <f>G421-H421</f>
        <v/>
      </c>
      <c r="K421" s="61">
        <f>J421</f>
        <v/>
      </c>
      <c r="L421" s="62">
        <f>J421-K421</f>
        <v/>
      </c>
    </row>
    <row r="422" ht="21" customFormat="1" customHeight="1" s="119" thickBot="1">
      <c r="A422" s="179" t="inlineStr">
        <is>
          <t>ИТОГО ПРОГРАММНОЕ ОБЕСПЕЧЕНИЕ, ОБСЛУЖИВАНИЕ ПО, ИНТЕРНЕТ, СВЯЗЬ</t>
        </is>
      </c>
      <c r="B422" s="199" t="n"/>
      <c r="C422" s="116" t="n"/>
      <c r="D422" s="116" t="n"/>
      <c r="E422" s="116" t="n"/>
      <c r="F422" s="117" t="n"/>
      <c r="G422" s="118">
        <f>SUM(G415:G421)</f>
        <v/>
      </c>
      <c r="H422" s="118">
        <f>SUM(H415:H421)</f>
        <v/>
      </c>
      <c r="I422" s="118" t="n"/>
      <c r="J422" s="118">
        <f>SUM(J415:J421)</f>
        <v/>
      </c>
      <c r="K422" s="118">
        <f>SUM(K415:K421)</f>
        <v/>
      </c>
      <c r="L422" s="118">
        <f>SUM(L415:L421)</f>
        <v/>
      </c>
    </row>
    <row r="423" ht="21" customFormat="1" customHeight="1" s="119" thickBot="1">
      <c r="A423" s="218" t="inlineStr">
        <is>
          <t>ИТОГО ТАГАНРОГ</t>
        </is>
      </c>
      <c r="B423" s="188" t="n"/>
      <c r="C423" s="116" t="n"/>
      <c r="D423" s="116" t="n"/>
      <c r="E423" s="116" t="n"/>
      <c r="F423" s="117" t="n"/>
      <c r="G423" s="118">
        <f>G407+G413+G422</f>
        <v/>
      </c>
      <c r="H423" s="118">
        <f>H407+H413+H422</f>
        <v/>
      </c>
      <c r="I423" s="118" t="n"/>
      <c r="J423" s="118">
        <f>J407+J413+J422</f>
        <v/>
      </c>
      <c r="K423" s="118">
        <f>K407+K413+K422</f>
        <v/>
      </c>
      <c r="L423" s="118">
        <f>L407+L413+L422</f>
        <v/>
      </c>
    </row>
    <row r="424" ht="21" customFormat="1" customHeight="1" s="44" thickBot="1">
      <c r="A424" s="47" t="inlineStr">
        <is>
          <t>САНКТ-ПЕТЕРБУРГ</t>
        </is>
      </c>
      <c r="B424" s="188" t="n"/>
      <c r="C424" s="46" t="n"/>
      <c r="D424" s="46" t="n"/>
      <c r="E424" s="46" t="n"/>
      <c r="F424" s="47" t="n"/>
      <c r="G424" s="46" t="n"/>
      <c r="H424" s="46" t="n"/>
      <c r="I424" s="46" t="n"/>
      <c r="J424" s="46" t="n"/>
      <c r="K424" s="46" t="n"/>
      <c r="L424" s="48" t="n"/>
    </row>
    <row r="425" customFormat="1" s="44">
      <c r="A425" s="189" t="inlineStr">
        <is>
          <t>ЗАРПЛАТА, НАЛОГИ, КОМАНДИРОВОЧНЫЕ</t>
        </is>
      </c>
      <c r="B425" s="190" t="n"/>
      <c r="C425" s="49" t="n"/>
      <c r="D425" s="49" t="n"/>
      <c r="E425" s="49" t="n"/>
      <c r="F425" s="50" t="n"/>
      <c r="G425" s="49" t="n"/>
      <c r="H425" s="49" t="n"/>
      <c r="I425" s="49" t="n"/>
      <c r="J425" s="49" t="n"/>
      <c r="K425" s="49" t="n"/>
      <c r="L425" s="51" t="n"/>
    </row>
    <row r="426" customFormat="1" s="44">
      <c r="A426" s="52" t="inlineStr">
        <is>
          <t>Расчет с сотрудниками</t>
        </is>
      </c>
      <c r="B426" s="53" t="inlineStr">
        <is>
          <t>Отпускные выплаты за март 2023.</t>
        </is>
      </c>
      <c r="C426" s="54" t="inlineStr">
        <is>
          <t>Полетаева Ирина Георгиевна</t>
        </is>
      </c>
      <c r="D426" s="193" t="n"/>
      <c r="E426" s="194" t="n"/>
      <c r="F426" s="197" t="n"/>
      <c r="G426" s="57" t="n">
        <v>61418.19</v>
      </c>
      <c r="H426" s="59" t="n"/>
      <c r="I426" s="59" t="n">
        <v>45015</v>
      </c>
      <c r="J426" s="191">
        <f>G426-H426</f>
        <v/>
      </c>
      <c r="K426" s="61">
        <f>J426</f>
        <v/>
      </c>
      <c r="L426" s="62" t="n">
        <v>0</v>
      </c>
    </row>
    <row r="427" customFormat="1" s="44">
      <c r="A427" s="52" t="inlineStr">
        <is>
          <t>Расчет с сотрудниками</t>
        </is>
      </c>
      <c r="B427" s="53" t="inlineStr">
        <is>
          <t>Премия сотрудникам отдела продаж за март 2023.</t>
        </is>
      </c>
      <c r="C427" s="54" t="inlineStr">
        <is>
          <t>Полетаева Ирина Георгиевна</t>
        </is>
      </c>
      <c r="D427" s="193" t="n"/>
      <c r="E427" s="194" t="n"/>
      <c r="F427" s="197" t="n"/>
      <c r="G427" s="57" t="n">
        <v>1264979.93</v>
      </c>
      <c r="H427" s="59" t="n"/>
      <c r="I427" s="59" t="n">
        <v>45016</v>
      </c>
      <c r="J427" s="191">
        <f>G427-H427</f>
        <v/>
      </c>
      <c r="K427" s="61" t="n">
        <v>0</v>
      </c>
      <c r="L427" s="62">
        <f>J427</f>
        <v/>
      </c>
    </row>
    <row r="428" customFormat="1" s="44">
      <c r="A428" s="52" t="inlineStr">
        <is>
          <t>Расчет с сотрудниками</t>
        </is>
      </c>
      <c r="B428" s="53" t="inlineStr">
        <is>
          <t>Аренда авто за март 2023. (Корнилов)</t>
        </is>
      </c>
      <c r="C428" s="54" t="inlineStr">
        <is>
          <t>Полетаева Ирина Георгиевна</t>
        </is>
      </c>
      <c r="D428" s="193" t="n"/>
      <c r="E428" s="194" t="n"/>
      <c r="F428" s="197" t="n"/>
      <c r="G428" s="57" t="n">
        <v>20010</v>
      </c>
      <c r="H428" s="59" t="n"/>
      <c r="I428" s="59" t="n">
        <v>45016</v>
      </c>
      <c r="J428" s="191">
        <f>G428-H428</f>
        <v/>
      </c>
      <c r="K428" s="61" t="n">
        <v>0</v>
      </c>
      <c r="L428" s="62">
        <f>J428</f>
        <v/>
      </c>
    </row>
    <row r="429" customFormat="1" s="44">
      <c r="A429" s="86" t="n"/>
      <c r="B429" s="63" t="n"/>
      <c r="C429" s="52" t="n"/>
      <c r="D429" s="193" t="n"/>
      <c r="E429" s="194" t="n"/>
      <c r="F429" s="197" t="n"/>
      <c r="G429" s="61" t="n"/>
      <c r="H429" s="59" t="n"/>
      <c r="I429" s="59" t="n"/>
      <c r="J429" s="191" t="n"/>
      <c r="K429" s="191" t="n"/>
      <c r="L429" s="62" t="n"/>
    </row>
    <row r="430" customFormat="1" s="67">
      <c r="A430" s="166" t="inlineStr">
        <is>
          <t>ИТОГО ЗАРПЛАТА, НАЛОГИ, КОМАНДИРОВОЧНЫЕ</t>
        </is>
      </c>
      <c r="B430" s="195" t="n"/>
      <c r="C430" s="64" t="n"/>
      <c r="D430" s="64" t="n"/>
      <c r="E430" s="64" t="n"/>
      <c r="F430" s="65" t="n"/>
      <c r="G430" s="66">
        <f>SUM(G426:G428)</f>
        <v/>
      </c>
      <c r="H430" s="66">
        <f>SUM(H411:H429)</f>
        <v/>
      </c>
      <c r="I430" s="66" t="n"/>
      <c r="J430" s="66">
        <f>SUM(J426:J428)</f>
        <v/>
      </c>
      <c r="K430" s="66">
        <f>SUM(K426:K428)</f>
        <v/>
      </c>
      <c r="L430" s="66">
        <f>SUM(L426:L428)</f>
        <v/>
      </c>
    </row>
    <row r="431" customFormat="1" s="44">
      <c r="A431" s="103" t="inlineStr">
        <is>
          <t>ПРОЧИЕ</t>
        </is>
      </c>
      <c r="B431" s="195" t="n"/>
      <c r="C431" s="74" t="n"/>
      <c r="D431" s="74" t="n"/>
      <c r="E431" s="74" t="n"/>
      <c r="F431" s="75" t="n"/>
      <c r="G431" s="76" t="n"/>
      <c r="H431" s="76" t="n"/>
      <c r="I431" s="76" t="n"/>
      <c r="J431" s="76" t="n"/>
      <c r="K431" s="76" t="n"/>
      <c r="L431" s="77" t="n"/>
    </row>
    <row r="432" ht="61.2" customFormat="1" customHeight="1" s="44">
      <c r="A432" s="52" t="inlineStr">
        <is>
          <t>АО "ИНТЕРФАКС"</t>
        </is>
      </c>
      <c r="B432" s="53" t="inlineStr">
        <is>
          <t>Оплата по счету № С2023-01-71834 от 29.03.2023г. за размещение сообщения №15094478 в ЕФРСФДЮЛ</t>
        </is>
      </c>
      <c r="C432" s="54" t="inlineStr">
        <is>
          <t>Березин Р.Б.</t>
        </is>
      </c>
      <c r="D432" s="193" t="n"/>
      <c r="E432" s="196" t="inlineStr">
        <is>
          <t>счет № С2023-01-71834 от 29.03.2023г</t>
        </is>
      </c>
      <c r="F432" s="197" t="n"/>
      <c r="G432" s="80" t="n">
        <v>902.51</v>
      </c>
      <c r="H432" s="59" t="n"/>
      <c r="I432" s="59" t="n">
        <v>45015</v>
      </c>
      <c r="J432" s="191">
        <f>G432-H432</f>
        <v/>
      </c>
      <c r="K432" s="61">
        <f>J432</f>
        <v/>
      </c>
      <c r="L432" s="62">
        <f>G432-K432</f>
        <v/>
      </c>
    </row>
    <row r="433" ht="61.2" customFormat="1" customHeight="1" s="44">
      <c r="A433" s="52" t="inlineStr">
        <is>
          <t>ООО "ПКФ "САНК"</t>
        </is>
      </c>
      <c r="B433" s="53" t="inlineStr">
        <is>
          <t>Оплата по договору №07494Т/22 от 18.02.2022  за оказанные услуги по доставке металлопроката в марте 2023г.</t>
        </is>
      </c>
      <c r="C433" s="54" t="inlineStr">
        <is>
          <t>Березин Р.Б.</t>
        </is>
      </c>
      <c r="D433" s="193" t="n"/>
      <c r="E433" s="196" t="inlineStr">
        <is>
          <t>договору №07494Т/22 от 18.02.2022</t>
        </is>
      </c>
      <c r="F433" s="197" t="n"/>
      <c r="G433" s="80" t="n">
        <v>20622.8</v>
      </c>
      <c r="H433" s="59" t="n"/>
      <c r="I433" s="59" t="n">
        <v>45016</v>
      </c>
      <c r="J433" s="191" t="n">
        <v>20622.8</v>
      </c>
      <c r="K433" s="61" t="n">
        <v>0</v>
      </c>
      <c r="L433" s="62">
        <f>G433-K433</f>
        <v/>
      </c>
    </row>
    <row r="434" ht="61.2" customFormat="1" customHeight="1" s="44">
      <c r="A434" s="52" t="inlineStr">
        <is>
          <t>Общество с ограниченной ответственностью "САНК-металл"</t>
        </is>
      </c>
      <c r="B434" s="53" t="inlineStr">
        <is>
          <t>Оплата по  договору №07494Р/22 от 18.02.2022  за оказанные услуги по размотке в марте 2023г</t>
        </is>
      </c>
      <c r="C434" s="54" t="inlineStr">
        <is>
          <t>Березин Р.Б.</t>
        </is>
      </c>
      <c r="D434" s="193" t="n"/>
      <c r="E434" s="196" t="inlineStr">
        <is>
          <t>договору №07494Р/22 от 18.02.2022</t>
        </is>
      </c>
      <c r="F434" s="197" t="n"/>
      <c r="G434" s="80" t="n">
        <v>136626.45</v>
      </c>
      <c r="H434" s="59" t="n"/>
      <c r="I434" s="59" t="n">
        <v>45016</v>
      </c>
      <c r="J434" s="191" t="n">
        <v>136626.45</v>
      </c>
      <c r="K434" s="61" t="n">
        <v>0</v>
      </c>
      <c r="L434" s="62">
        <f>G434-K434</f>
        <v/>
      </c>
    </row>
    <row r="435" ht="40.8" customFormat="1" customHeight="1" s="44">
      <c r="A435" s="52" t="inlineStr">
        <is>
          <t>ООО "ВЛАДА"</t>
        </is>
      </c>
      <c r="B435" s="53" t="inlineStr">
        <is>
          <t xml:space="preserve">Возврат излишне перечисленной суммы согласно письму № 015 от 20.03.2023г  и акта сверки.  </t>
        </is>
      </c>
      <c r="C435" s="54" t="inlineStr">
        <is>
          <t>Березин Р.Б.</t>
        </is>
      </c>
      <c r="D435" s="193" t="n"/>
      <c r="E435" s="196" t="inlineStr">
        <is>
          <t>письмо № 015 от 20.03.2023</t>
        </is>
      </c>
      <c r="F435" s="197" t="n"/>
      <c r="G435" s="80" t="n">
        <v>612.3</v>
      </c>
      <c r="H435" s="59" t="n"/>
      <c r="I435" s="59" t="n">
        <v>45016</v>
      </c>
      <c r="J435" s="191" t="n">
        <v>612.3</v>
      </c>
      <c r="K435" s="61" t="n">
        <v>0</v>
      </c>
      <c r="L435" s="62">
        <f>G435-K435</f>
        <v/>
      </c>
    </row>
    <row r="436" ht="40.8" customFormat="1" customHeight="1" s="44">
      <c r="A436" s="52" t="inlineStr">
        <is>
          <t>ООО "СК ВЕКТОР"</t>
        </is>
      </c>
      <c r="B436" s="53" t="inlineStr">
        <is>
          <t xml:space="preserve">Возврат излишне перечисленной суммы согласно письму № 1/22 от 22.02.2023г  и акта сверки.  </t>
        </is>
      </c>
      <c r="C436" s="54" t="inlineStr">
        <is>
          <t>Березин Р.Б.</t>
        </is>
      </c>
      <c r="D436" s="193" t="n"/>
      <c r="E436" s="196" t="inlineStr">
        <is>
          <t>письмо № 1/22 от 22.02.2023г</t>
        </is>
      </c>
      <c r="F436" s="197" t="n"/>
      <c r="G436" s="61" t="n">
        <v>32796</v>
      </c>
      <c r="H436" s="59" t="n"/>
      <c r="I436" s="59" t="n">
        <v>45016</v>
      </c>
      <c r="J436" s="191" t="n">
        <v>32796</v>
      </c>
      <c r="K436" s="61" t="n">
        <v>0</v>
      </c>
      <c r="L436" s="62">
        <f>G436-K436</f>
        <v/>
      </c>
    </row>
    <row r="437" ht="40.8" customFormat="1" customHeight="1" s="44">
      <c r="A437" s="52" t="inlineStr">
        <is>
          <t>АО "ЗЕНИТ-АРЕНА"</t>
        </is>
      </c>
      <c r="B437" s="53" t="inlineStr">
        <is>
          <t xml:space="preserve">Возврат излишне перечисленной суммы согласно письму № 27/03 от 27.03.2023г  и акта сверки.  </t>
        </is>
      </c>
      <c r="C437" s="54" t="inlineStr">
        <is>
          <t>Березин Р.Б.</t>
        </is>
      </c>
      <c r="D437" s="193" t="n"/>
      <c r="E437" s="196" t="inlineStr">
        <is>
          <t>письмо № 27/03 от 27.03.2023</t>
        </is>
      </c>
      <c r="F437" s="197" t="n"/>
      <c r="G437" s="61" t="n">
        <v>13360.8</v>
      </c>
      <c r="H437" s="59" t="n"/>
      <c r="I437" s="59" t="n">
        <v>45016</v>
      </c>
      <c r="J437" s="191" t="n">
        <v>13360.8</v>
      </c>
      <c r="K437" s="61" t="n">
        <v>0</v>
      </c>
      <c r="L437" s="62">
        <f>G437-K437</f>
        <v/>
      </c>
    </row>
    <row r="438" ht="21" customFormat="1" customHeight="1" s="119" thickBot="1">
      <c r="A438" s="179" t="inlineStr">
        <is>
          <t>ИТОГО ПРОЧИЕ</t>
        </is>
      </c>
      <c r="B438" s="199" t="n"/>
      <c r="C438" s="116" t="n"/>
      <c r="D438" s="116" t="n"/>
      <c r="E438" s="116" t="n"/>
      <c r="F438" s="117" t="n"/>
      <c r="G438" s="118">
        <f>SUM(G432:G437)</f>
        <v/>
      </c>
      <c r="H438" s="118">
        <f>SUM(H432:H437)</f>
        <v/>
      </c>
      <c r="I438" s="118" t="n"/>
      <c r="J438" s="118">
        <f>SUM(J432:J437)</f>
        <v/>
      </c>
      <c r="K438" s="118">
        <f>SUM(K432:K437)</f>
        <v/>
      </c>
      <c r="L438" s="118">
        <f>SUM(L432:L437)</f>
        <v/>
      </c>
    </row>
    <row r="439" ht="21" customFormat="1" customHeight="1" s="119" thickBot="1">
      <c r="A439" s="179" t="inlineStr">
        <is>
          <t>ИТОГО САНКТ-ПЕТЕРБУРГ</t>
        </is>
      </c>
      <c r="B439" s="199" t="n"/>
      <c r="C439" s="116" t="n"/>
      <c r="D439" s="116" t="n"/>
      <c r="E439" s="116" t="n"/>
      <c r="F439" s="117" t="n"/>
      <c r="G439" s="118">
        <f>G438+G430</f>
        <v/>
      </c>
      <c r="H439" s="118">
        <f>H438+H430</f>
        <v/>
      </c>
      <c r="I439" s="118" t="n"/>
      <c r="J439" s="118">
        <f>J438+J430</f>
        <v/>
      </c>
      <c r="K439" s="118">
        <f>K438+K430</f>
        <v/>
      </c>
      <c r="L439" s="118">
        <f>L438+L430</f>
        <v/>
      </c>
    </row>
    <row r="440" ht="21" customFormat="1" customHeight="1" s="44" thickBot="1">
      <c r="A440" s="46" t="inlineStr">
        <is>
          <t>ДИРЕКЦИЯ ПО КОММЕРЧЕСКОЙ ДЕЯТЕЛЬНОСТИ</t>
        </is>
      </c>
      <c r="B440" s="46" t="n"/>
      <c r="C440" s="46" t="n"/>
      <c r="D440" s="46" t="n"/>
      <c r="E440" s="46" t="n"/>
      <c r="F440" s="47" t="n"/>
      <c r="G440" s="46" t="n"/>
      <c r="H440" s="46" t="n"/>
      <c r="I440" s="46" t="n"/>
      <c r="J440" s="46" t="n"/>
      <c r="K440" s="46" t="n"/>
      <c r="L440" s="48" t="n"/>
    </row>
    <row r="441" customFormat="1" s="44">
      <c r="A441" s="189" t="inlineStr">
        <is>
          <t>ЛОГИСТИКА</t>
        </is>
      </c>
      <c r="B441" s="190" t="n"/>
      <c r="C441" s="49" t="n"/>
      <c r="D441" s="87" t="n"/>
      <c r="E441" s="49" t="n"/>
      <c r="F441" s="69" t="n"/>
      <c r="G441" s="70" t="n"/>
      <c r="H441" s="70" t="n"/>
      <c r="I441" s="70" t="n"/>
      <c r="J441" s="70" t="n"/>
      <c r="K441" s="70" t="n"/>
      <c r="L441" s="71" t="n"/>
    </row>
    <row r="442" ht="40.8" customFormat="1" customHeight="1" s="44">
      <c r="A442" s="86" t="inlineStr">
        <is>
          <t>ООО "МИР ООО"</t>
        </is>
      </c>
      <c r="B442" s="53" t="inlineStr">
        <is>
          <t>Оплата по упд № 215 от 02.03.2023 г. за транспортные услуги</t>
        </is>
      </c>
      <c r="C442" s="52" t="inlineStr">
        <is>
          <t>Кондратьева Е.В.</t>
        </is>
      </c>
      <c r="D442" s="193" t="n"/>
      <c r="E442" s="194" t="inlineStr">
        <is>
          <t>УПД № 215 от 02.03.2023 г.</t>
        </is>
      </c>
      <c r="F442" s="197" t="n"/>
      <c r="G442" s="61" t="n">
        <v>25000</v>
      </c>
      <c r="H442" s="59" t="n"/>
      <c r="I442" s="59" t="n">
        <v>45015</v>
      </c>
      <c r="J442" s="191">
        <f>G442</f>
        <v/>
      </c>
      <c r="K442" s="61">
        <f>J442</f>
        <v/>
      </c>
      <c r="L442" s="62">
        <f>G442-K442</f>
        <v/>
      </c>
    </row>
    <row r="443" customForma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 t="n"/>
      <c r="K443" s="61" t="n"/>
      <c r="L443" s="62" t="n"/>
    </row>
    <row r="444" hidden="1" customFormat="1" s="44">
      <c r="A444" s="86" t="n"/>
      <c r="B444" s="53" t="n"/>
      <c r="C444" s="52" t="n"/>
      <c r="D444" s="193" t="n"/>
      <c r="E444" s="194" t="n"/>
      <c r="F444" s="197" t="n"/>
      <c r="G444" s="61" t="n"/>
      <c r="H444" s="59" t="n"/>
      <c r="I444" s="59" t="n"/>
      <c r="J444" s="191" t="n"/>
      <c r="K444" s="61" t="n"/>
      <c r="L444" s="62" t="n"/>
    </row>
    <row r="445" hidden="1" customFormat="1" s="44">
      <c r="A445" s="86" t="n"/>
      <c r="B445" s="53" t="n"/>
      <c r="C445" s="52" t="n"/>
      <c r="D445" s="193" t="n"/>
      <c r="E445" s="194" t="n"/>
      <c r="F445" s="197" t="n"/>
      <c r="G445" s="61" t="n"/>
      <c r="H445" s="59" t="n"/>
      <c r="I445" s="59" t="n"/>
      <c r="J445" s="191" t="n"/>
      <c r="K445" s="61" t="n"/>
      <c r="L445" s="62" t="n"/>
    </row>
    <row r="446" hidden="1" customFormat="1" s="44">
      <c r="A446" s="86" t="n"/>
      <c r="B446" s="53" t="n"/>
      <c r="C446" s="52" t="n"/>
      <c r="D446" s="193" t="n"/>
      <c r="E446" s="194" t="n"/>
      <c r="F446" s="197" t="n"/>
      <c r="G446" s="61" t="n"/>
      <c r="H446" s="59" t="n"/>
      <c r="I446" s="59" t="n"/>
      <c r="J446" s="191" t="n"/>
      <c r="K446" s="61" t="n"/>
      <c r="L446" s="62" t="n"/>
    </row>
    <row r="447" hidden="1" customFormat="1" s="44">
      <c r="A447" s="86" t="n"/>
      <c r="B447" s="53" t="n"/>
      <c r="C447" s="52" t="n"/>
      <c r="D447" s="193" t="n"/>
      <c r="E447" s="194" t="n"/>
      <c r="F447" s="197" t="n"/>
      <c r="G447" s="61" t="n"/>
      <c r="H447" s="59" t="n"/>
      <c r="I447" s="59" t="n"/>
      <c r="J447" s="191" t="n"/>
      <c r="K447" s="61" t="n"/>
      <c r="L447" s="62" t="n"/>
    </row>
    <row r="448" hidden="1" customFormat="1" s="44">
      <c r="A448" s="86" t="n"/>
      <c r="B448" s="53" t="n"/>
      <c r="C448" s="52" t="n"/>
      <c r="D448" s="193" t="n"/>
      <c r="E448" s="194" t="n"/>
      <c r="F448" s="197" t="n"/>
      <c r="G448" s="61" t="n"/>
      <c r="H448" s="59" t="n"/>
      <c r="I448" s="59" t="n"/>
      <c r="J448" s="191" t="n"/>
      <c r="K448" s="61" t="n"/>
      <c r="L448" s="62" t="n"/>
    </row>
    <row r="449" hidden="1" customFormat="1" s="44">
      <c r="A449" s="86" t="n"/>
      <c r="B449" s="53" t="n"/>
      <c r="C449" s="52" t="n"/>
      <c r="D449" s="193" t="n"/>
      <c r="E449" s="194" t="n"/>
      <c r="F449" s="197" t="n"/>
      <c r="G449" s="61" t="n"/>
      <c r="H449" s="59" t="n"/>
      <c r="I449" s="59" t="n"/>
      <c r="J449" s="191" t="n"/>
      <c r="K449" s="61" t="n"/>
      <c r="L449" s="62" t="n"/>
    </row>
    <row r="450" hidden="1" customFormat="1" s="44">
      <c r="A450" s="86" t="n"/>
      <c r="B450" s="53" t="n"/>
      <c r="C450" s="52" t="n"/>
      <c r="D450" s="193" t="n"/>
      <c r="E450" s="194" t="n"/>
      <c r="F450" s="197" t="n"/>
      <c r="G450" s="61" t="n"/>
      <c r="H450" s="59" t="n"/>
      <c r="I450" s="59" t="n"/>
      <c r="J450" s="191" t="n"/>
      <c r="K450" s="61" t="n"/>
      <c r="L450" s="62" t="n"/>
    </row>
    <row r="451" hidden="1" customFormat="1" s="44">
      <c r="A451" s="86" t="n"/>
      <c r="B451" s="53" t="n"/>
      <c r="C451" s="52" t="n"/>
      <c r="D451" s="193" t="n"/>
      <c r="E451" s="194" t="n"/>
      <c r="F451" s="197" t="n"/>
      <c r="G451" s="61" t="n"/>
      <c r="H451" s="59" t="n"/>
      <c r="I451" s="59" t="n"/>
      <c r="J451" s="191" t="n"/>
      <c r="K451" s="61" t="n"/>
      <c r="L451" s="62" t="n"/>
    </row>
    <row r="452" hidden="1" customFormat="1" s="44">
      <c r="A452" s="86" t="n"/>
      <c r="B452" s="53" t="n"/>
      <c r="C452" s="52" t="n"/>
      <c r="D452" s="193" t="n"/>
      <c r="E452" s="194" t="n"/>
      <c r="F452" s="197" t="n"/>
      <c r="G452" s="61" t="n"/>
      <c r="H452" s="59" t="n"/>
      <c r="I452" s="59" t="n"/>
      <c r="J452" s="191" t="n"/>
      <c r="K452" s="61" t="n"/>
      <c r="L452" s="62" t="n"/>
    </row>
    <row r="453" hidden="1" customFormat="1" s="44">
      <c r="A453" s="86" t="n"/>
      <c r="B453" s="53" t="n"/>
      <c r="C453" s="52" t="n"/>
      <c r="D453" s="193" t="n"/>
      <c r="E453" s="194" t="n"/>
      <c r="F453" s="197" t="n"/>
      <c r="G453" s="61" t="n"/>
      <c r="H453" s="59" t="n"/>
      <c r="I453" s="59" t="n"/>
      <c r="J453" s="191" t="n"/>
      <c r="K453" s="61" t="n"/>
      <c r="L453" s="62" t="n"/>
    </row>
    <row r="454" hidden="1" customFormat="1" s="44">
      <c r="A454" s="86" t="n"/>
      <c r="B454" s="53" t="n"/>
      <c r="C454" s="52" t="n"/>
      <c r="D454" s="193" t="n"/>
      <c r="E454" s="194" t="n"/>
      <c r="F454" s="197" t="n"/>
      <c r="G454" s="61" t="n"/>
      <c r="H454" s="59" t="n"/>
      <c r="I454" s="59" t="n"/>
      <c r="J454" s="191" t="n"/>
      <c r="K454" s="61" t="n"/>
      <c r="L454" s="62" t="n"/>
    </row>
    <row r="455" hidden="1" customFormat="1" s="44">
      <c r="A455" s="86" t="n"/>
      <c r="B455" s="53" t="n"/>
      <c r="C455" s="52" t="n"/>
      <c r="D455" s="193" t="n"/>
      <c r="E455" s="194" t="n"/>
      <c r="F455" s="197" t="n"/>
      <c r="G455" s="61" t="n"/>
      <c r="H455" s="59" t="n"/>
      <c r="I455" s="59" t="n"/>
      <c r="J455" s="191" t="n"/>
      <c r="K455" s="61" t="n"/>
      <c r="L455" s="62" t="n"/>
    </row>
    <row r="456" hidden="1" customFormat="1" s="44">
      <c r="A456" s="86" t="n"/>
      <c r="B456" s="53" t="n"/>
      <c r="C456" s="52" t="n"/>
      <c r="D456" s="193" t="n"/>
      <c r="E456" s="194" t="n"/>
      <c r="F456" s="197" t="n"/>
      <c r="G456" s="61" t="n"/>
      <c r="H456" s="59" t="n"/>
      <c r="I456" s="59" t="n"/>
      <c r="J456" s="191" t="n"/>
      <c r="K456" s="61" t="n"/>
      <c r="L456" s="62" t="n"/>
    </row>
    <row r="457" hidden="1" customFormat="1" s="44">
      <c r="A457" s="86" t="n"/>
      <c r="B457" s="53" t="n"/>
      <c r="C457" s="52" t="n"/>
      <c r="D457" s="193" t="n"/>
      <c r="E457" s="194" t="n"/>
      <c r="F457" s="197" t="n"/>
      <c r="G457" s="61" t="n"/>
      <c r="H457" s="59" t="n"/>
      <c r="I457" s="59" t="n"/>
      <c r="J457" s="191" t="n"/>
      <c r="K457" s="61" t="n"/>
      <c r="L457" s="62" t="n"/>
    </row>
    <row r="458" hidden="1" customFormat="1" s="44">
      <c r="A458" s="86" t="n"/>
      <c r="B458" s="53" t="n"/>
      <c r="C458" s="52" t="n"/>
      <c r="D458" s="193" t="n"/>
      <c r="E458" s="194" t="n"/>
      <c r="F458" s="197" t="n"/>
      <c r="G458" s="61" t="n"/>
      <c r="H458" s="59" t="n"/>
      <c r="I458" s="59" t="n"/>
      <c r="J458" s="191" t="n"/>
      <c r="K458" s="61" t="n"/>
      <c r="L458" s="62" t="n"/>
    </row>
    <row r="459" hidden="1" customFormat="1" s="44">
      <c r="A459" s="86" t="n"/>
      <c r="B459" s="53" t="n"/>
      <c r="C459" s="52" t="n"/>
      <c r="D459" s="193" t="n"/>
      <c r="E459" s="194" t="n"/>
      <c r="F459" s="197" t="n"/>
      <c r="G459" s="61" t="n"/>
      <c r="H459" s="59" t="n"/>
      <c r="I459" s="59" t="n"/>
      <c r="J459" s="191" t="n"/>
      <c r="K459" s="61" t="n"/>
      <c r="L459" s="62" t="n"/>
    </row>
    <row r="460" hidden="1" customFormat="1" s="44">
      <c r="A460" s="86" t="n"/>
      <c r="B460" s="53" t="n"/>
      <c r="C460" s="52" t="n"/>
      <c r="D460" s="193" t="n"/>
      <c r="E460" s="194" t="n"/>
      <c r="F460" s="197" t="n"/>
      <c r="G460" s="61" t="n"/>
      <c r="H460" s="59" t="n"/>
      <c r="I460" s="59" t="n"/>
      <c r="J460" s="191" t="n"/>
      <c r="K460" s="61" t="n"/>
      <c r="L460" s="62" t="n"/>
    </row>
    <row r="461" hidden="1" customFormat="1" s="44">
      <c r="A461" s="86" t="n"/>
      <c r="B461" s="53" t="n"/>
      <c r="C461" s="52" t="n"/>
      <c r="D461" s="193" t="n"/>
      <c r="E461" s="194" t="n"/>
      <c r="F461" s="197" t="n"/>
      <c r="G461" s="61" t="n"/>
      <c r="H461" s="59" t="n"/>
      <c r="I461" s="59" t="n"/>
      <c r="J461" s="191" t="n"/>
      <c r="K461" s="61" t="n"/>
      <c r="L461" s="62" t="n"/>
    </row>
    <row r="462" hidden="1" customFormat="1" s="44">
      <c r="A462" s="86" t="n"/>
      <c r="B462" s="53" t="n"/>
      <c r="C462" s="52" t="n"/>
      <c r="D462" s="193" t="n"/>
      <c r="E462" s="194" t="n"/>
      <c r="F462" s="197" t="n"/>
      <c r="G462" s="61" t="n"/>
      <c r="H462" s="59" t="n"/>
      <c r="I462" s="59" t="n"/>
      <c r="J462" s="191" t="n"/>
      <c r="K462" s="61" t="n"/>
      <c r="L462" s="62" t="n"/>
    </row>
    <row r="463" hidden="1" customFormat="1" s="44">
      <c r="A463" s="86" t="n"/>
      <c r="B463" s="53" t="n"/>
      <c r="C463" s="52" t="n"/>
      <c r="D463" s="193" t="n"/>
      <c r="E463" s="194" t="n"/>
      <c r="F463" s="197" t="n"/>
      <c r="G463" s="61" t="n"/>
      <c r="H463" s="59" t="n"/>
      <c r="I463" s="59" t="n"/>
      <c r="J463" s="191" t="n"/>
      <c r="K463" s="61" t="n"/>
      <c r="L463" s="62" t="n"/>
    </row>
    <row r="464" hidden="1" customFormat="1" s="44">
      <c r="A464" s="86" t="n"/>
      <c r="B464" s="53" t="n"/>
      <c r="C464" s="52" t="n"/>
      <c r="D464" s="193" t="n"/>
      <c r="E464" s="194" t="n"/>
      <c r="F464" s="197" t="n"/>
      <c r="G464" s="61" t="n"/>
      <c r="H464" s="59" t="n"/>
      <c r="I464" s="59" t="n"/>
      <c r="J464" s="191" t="n"/>
      <c r="K464" s="61" t="n"/>
      <c r="L464" s="62" t="n"/>
    </row>
    <row r="465" hidden="1" customFormat="1" s="44">
      <c r="A465" s="86" t="n"/>
      <c r="B465" s="53" t="n"/>
      <c r="C465" s="52" t="n"/>
      <c r="D465" s="193" t="n"/>
      <c r="E465" s="194" t="n"/>
      <c r="F465" s="197" t="n"/>
      <c r="G465" s="61" t="n"/>
      <c r="H465" s="59" t="n"/>
      <c r="I465" s="59" t="n"/>
      <c r="J465" s="191" t="n"/>
      <c r="K465" s="61" t="n"/>
      <c r="L465" s="62" t="n"/>
    </row>
    <row r="466" hidden="1" customFormat="1" s="44">
      <c r="A466" s="86" t="n"/>
      <c r="B466" s="53" t="n"/>
      <c r="C466" s="52" t="n"/>
      <c r="D466" s="193" t="n"/>
      <c r="E466" s="194" t="n"/>
      <c r="F466" s="197" t="n"/>
      <c r="G466" s="61" t="n"/>
      <c r="H466" s="59" t="n"/>
      <c r="I466" s="59" t="n"/>
      <c r="J466" s="191" t="n"/>
      <c r="K466" s="61" t="n"/>
      <c r="L466" s="62" t="n"/>
    </row>
    <row r="467" hidden="1" customFormat="1" s="44">
      <c r="A467" s="86" t="n"/>
      <c r="B467" s="53" t="n"/>
      <c r="C467" s="52" t="n"/>
      <c r="D467" s="193" t="n"/>
      <c r="E467" s="194" t="n"/>
      <c r="F467" s="197" t="n"/>
      <c r="G467" s="61" t="n"/>
      <c r="H467" s="59" t="n"/>
      <c r="I467" s="59" t="n"/>
      <c r="J467" s="191" t="n"/>
      <c r="K467" s="61" t="n"/>
      <c r="L467" s="62" t="n"/>
    </row>
    <row r="468" hidden="1" customFormat="1" s="44">
      <c r="A468" s="86" t="n"/>
      <c r="B468" s="53" t="n"/>
      <c r="C468" s="52" t="n"/>
      <c r="D468" s="193" t="n"/>
      <c r="E468" s="194" t="n"/>
      <c r="F468" s="197" t="n"/>
      <c r="G468" s="61" t="n"/>
      <c r="H468" s="59" t="n"/>
      <c r="I468" s="59" t="n"/>
      <c r="J468" s="191" t="n"/>
      <c r="K468" s="61" t="n"/>
      <c r="L468" s="62" t="n"/>
    </row>
    <row r="469" hidden="1" customFormat="1" s="44">
      <c r="A469" s="86" t="n"/>
      <c r="B469" s="53" t="n"/>
      <c r="C469" s="52" t="n"/>
      <c r="D469" s="193" t="n"/>
      <c r="E469" s="194" t="n"/>
      <c r="F469" s="197" t="n"/>
      <c r="G469" s="61" t="n"/>
      <c r="H469" s="59" t="n"/>
      <c r="I469" s="59" t="n"/>
      <c r="J469" s="191" t="n"/>
      <c r="K469" s="61" t="n"/>
      <c r="L469" s="62" t="n"/>
    </row>
    <row r="470" ht="21" customFormat="1" customHeight="1" s="119" thickBot="1">
      <c r="A470" s="179" t="inlineStr">
        <is>
          <t>ИТОГО ЛОГИСТИКА</t>
        </is>
      </c>
      <c r="B470" s="199" t="n"/>
      <c r="C470" s="116" t="n"/>
      <c r="D470" s="116" t="n"/>
      <c r="E470" s="116" t="n"/>
      <c r="F470" s="117" t="n"/>
      <c r="G470" s="118">
        <f>SUM(G442:G469)</f>
        <v/>
      </c>
      <c r="H470" s="118">
        <f>SUM(H442:H469)</f>
        <v/>
      </c>
      <c r="I470" s="118" t="n"/>
      <c r="J470" s="118">
        <f>SUM(J442:J469)</f>
        <v/>
      </c>
      <c r="K470" s="118">
        <f>SUM(K442:K469)</f>
        <v/>
      </c>
      <c r="L470" s="118">
        <f>SUM(L442:L469)</f>
        <v/>
      </c>
    </row>
    <row r="471" customFormat="1" s="44">
      <c r="A471" s="103" t="inlineStr">
        <is>
          <t>ПРОЧИЕ</t>
        </is>
      </c>
      <c r="B471" s="195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76" t="n"/>
      <c r="L471" s="77" t="n"/>
    </row>
    <row r="472" customFormat="1" s="44">
      <c r="A472" s="86" t="inlineStr">
        <is>
          <t>АО "Единая электронная торговая площадка"</t>
        </is>
      </c>
      <c r="B472" s="53" t="inlineStr">
        <is>
          <t>Пополнение лицевого счета № 171312</t>
        </is>
      </c>
      <c r="C472" s="52" t="inlineStr">
        <is>
          <t>Каврук М</t>
        </is>
      </c>
      <c r="D472" s="193" t="n"/>
      <c r="E472" s="194" t="n"/>
      <c r="F472" s="197" t="n"/>
      <c r="G472" s="61" t="n">
        <v>6900</v>
      </c>
      <c r="H472" s="59" t="n"/>
      <c r="I472" s="59" t="n">
        <v>45015</v>
      </c>
      <c r="J472" s="191">
        <f>G472</f>
        <v/>
      </c>
      <c r="K472" s="61">
        <f>J472</f>
        <v/>
      </c>
      <c r="L472" s="62">
        <f>G472-K472</f>
        <v/>
      </c>
    </row>
    <row r="473" customFormat="1" s="44">
      <c r="A473" s="86" t="n"/>
      <c r="B473" s="53" t="n"/>
      <c r="C473" s="52" t="n"/>
      <c r="D473" s="193" t="n"/>
      <c r="E473" s="194" t="n"/>
      <c r="F473" s="197" t="n"/>
      <c r="G473" s="61" t="n"/>
      <c r="H473" s="59" t="n"/>
      <c r="I473" s="59" t="n"/>
      <c r="J473" s="191" t="n"/>
      <c r="K473" s="61" t="n"/>
      <c r="L473" s="61" t="n"/>
    </row>
    <row r="474" hidden="1" customFormat="1" s="44">
      <c r="A474" s="86" t="n"/>
      <c r="B474" s="53" t="n"/>
      <c r="C474" s="52" t="n"/>
      <c r="D474" s="193" t="n"/>
      <c r="E474" s="194" t="n"/>
      <c r="F474" s="197" t="n"/>
      <c r="G474" s="61" t="n"/>
      <c r="H474" s="59" t="n"/>
      <c r="I474" s="59" t="n"/>
      <c r="J474" s="191" t="n"/>
      <c r="K474" s="61" t="n"/>
      <c r="L474" s="61" t="n"/>
    </row>
    <row r="475" hidden="1" customFormat="1" s="44">
      <c r="A475" s="86" t="n"/>
      <c r="B475" s="53" t="n"/>
      <c r="C475" s="52" t="n"/>
      <c r="D475" s="193" t="n"/>
      <c r="E475" s="194" t="n"/>
      <c r="F475" s="197" t="n"/>
      <c r="G475" s="61" t="n"/>
      <c r="H475" s="59" t="n"/>
      <c r="I475" s="59" t="n"/>
      <c r="J475" s="191" t="n"/>
      <c r="K475" s="61" t="n">
        <v>0</v>
      </c>
      <c r="L475" s="61" t="n">
        <v>0</v>
      </c>
    </row>
    <row r="476" hidden="1" customFormat="1" s="44">
      <c r="A476" s="86" t="n"/>
      <c r="B476" s="53" t="n"/>
      <c r="C476" s="52" t="n"/>
      <c r="D476" s="193" t="n"/>
      <c r="E476" s="194" t="n"/>
      <c r="F476" s="197" t="n"/>
      <c r="G476" s="61" t="n"/>
      <c r="H476" s="59" t="n"/>
      <c r="I476" s="59" t="n"/>
      <c r="J476" s="191" t="n"/>
      <c r="K476" s="61" t="n">
        <v>0</v>
      </c>
      <c r="L476" s="61" t="n">
        <v>0</v>
      </c>
    </row>
    <row r="477" hidden="1" customFormat="1" s="44">
      <c r="A477" s="86" t="n"/>
      <c r="B477" s="53" t="n"/>
      <c r="C477" s="52" t="n"/>
      <c r="D477" s="193" t="n"/>
      <c r="E477" s="194" t="n"/>
      <c r="F477" s="197" t="n"/>
      <c r="G477" s="61" t="n"/>
      <c r="H477" s="59" t="n"/>
      <c r="I477" s="59" t="n"/>
      <c r="J477" s="191" t="n"/>
      <c r="K477" s="61" t="n">
        <v>0</v>
      </c>
      <c r="L477" s="61" t="n">
        <v>0</v>
      </c>
    </row>
    <row r="478" hidden="1" customFormat="1" s="44">
      <c r="A478" s="86" t="n"/>
      <c r="B478" s="53" t="n"/>
      <c r="C478" s="52" t="n"/>
      <c r="D478" s="193" t="n"/>
      <c r="E478" s="194" t="n"/>
      <c r="F478" s="197" t="n"/>
      <c r="G478" s="61" t="n"/>
      <c r="H478" s="59" t="n"/>
      <c r="I478" s="59" t="n"/>
      <c r="J478" s="191" t="n"/>
      <c r="K478" s="191" t="n"/>
      <c r="L478" s="62" t="n"/>
    </row>
    <row r="479" hidden="1" customFormat="1" s="44">
      <c r="A479" s="86" t="n"/>
      <c r="B479" s="53" t="n"/>
      <c r="C479" s="52" t="n"/>
      <c r="D479" s="193" t="n"/>
      <c r="E479" s="194" t="n"/>
      <c r="F479" s="197" t="n"/>
      <c r="G479" s="61" t="n"/>
      <c r="H479" s="59" t="n"/>
      <c r="I479" s="59" t="n"/>
      <c r="J479" s="191" t="n"/>
      <c r="K479" s="61" t="n"/>
      <c r="L479" s="62" t="n"/>
    </row>
    <row r="480" ht="21" customFormat="1" customHeight="1" s="119" thickBot="1">
      <c r="A480" s="179" t="inlineStr">
        <is>
          <t>ИТОГО ПРОЧИЕ</t>
        </is>
      </c>
      <c r="B480" s="199" t="n"/>
      <c r="C480" s="116" t="n"/>
      <c r="D480" s="116" t="n"/>
      <c r="E480" s="116" t="n"/>
      <c r="F480" s="117" t="n"/>
      <c r="G480" s="118">
        <f>SUM(G472:G479)</f>
        <v/>
      </c>
      <c r="H480" s="118">
        <f>SUM(H472:H479)</f>
        <v/>
      </c>
      <c r="I480" s="118" t="n"/>
      <c r="J480" s="118">
        <f>SUM(J472:J479)</f>
        <v/>
      </c>
      <c r="K480" s="118">
        <f>SUM(K472:K479)</f>
        <v/>
      </c>
      <c r="L480" s="118">
        <f>SUM(L472:L479)</f>
        <v/>
      </c>
    </row>
    <row r="481" customFormat="1" s="44">
      <c r="A481" s="86" t="n"/>
      <c r="B481" s="53" t="n"/>
      <c r="C481" s="52" t="n"/>
      <c r="D481" s="193" t="n"/>
      <c r="E481" s="194" t="n"/>
      <c r="F481" s="197" t="n"/>
      <c r="G481" s="61" t="n"/>
      <c r="H481" s="59" t="n"/>
      <c r="I481" s="59" t="n"/>
      <c r="J481" s="191" t="n"/>
      <c r="K481" s="61" t="n"/>
      <c r="L481" s="62" t="n"/>
    </row>
    <row r="482" hidden="1" customFormat="1" s="44">
      <c r="A482" s="86" t="n"/>
      <c r="B482" s="53" t="n"/>
      <c r="C482" s="52" t="n"/>
      <c r="D482" s="193" t="n"/>
      <c r="E482" s="194" t="n"/>
      <c r="F482" s="197" t="n"/>
      <c r="G482" s="61" t="n"/>
      <c r="H482" s="59" t="n"/>
      <c r="I482" s="59" t="n"/>
      <c r="J482" s="191" t="n"/>
      <c r="K482" s="61" t="n"/>
      <c r="L482" s="62" t="n"/>
    </row>
    <row r="483" hidden="1" customFormat="1" s="44">
      <c r="A483" s="86" t="n"/>
      <c r="B483" s="53" t="n"/>
      <c r="C483" s="52" t="n"/>
      <c r="D483" s="193" t="n"/>
      <c r="E483" s="194" t="n"/>
      <c r="F483" s="197" t="n"/>
      <c r="G483" s="61" t="n"/>
      <c r="H483" s="59" t="n"/>
      <c r="I483" s="59" t="n"/>
      <c r="J483" s="191" t="n"/>
      <c r="K483" s="61" t="n"/>
      <c r="L483" s="62" t="n"/>
    </row>
    <row r="484" hidden="1" customFormat="1" s="44">
      <c r="A484" s="86" t="n"/>
      <c r="B484" s="53" t="n"/>
      <c r="C484" s="52" t="n"/>
      <c r="D484" s="193" t="n"/>
      <c r="E484" s="194" t="n"/>
      <c r="F484" s="197" t="n"/>
      <c r="G484" s="61" t="n"/>
      <c r="H484" s="59" t="n"/>
      <c r="I484" s="59" t="n"/>
      <c r="J484" s="191" t="n"/>
      <c r="K484" s="61" t="n"/>
      <c r="L484" s="62" t="n"/>
    </row>
    <row r="485" hidden="1" customFormat="1" s="44">
      <c r="A485" s="86" t="n"/>
      <c r="B485" s="53" t="n"/>
      <c r="C485" s="52" t="n"/>
      <c r="D485" s="193" t="n"/>
      <c r="E485" s="194" t="n"/>
      <c r="F485" s="197" t="n"/>
      <c r="G485" s="61" t="n"/>
      <c r="H485" s="59" t="n"/>
      <c r="I485" s="59" t="n"/>
      <c r="J485" s="191" t="n"/>
      <c r="K485" s="61" t="n"/>
      <c r="L485" s="62" t="n"/>
    </row>
    <row r="486" hidden="1" customFormat="1" s="44">
      <c r="A486" s="86" t="n"/>
      <c r="B486" s="53" t="n"/>
      <c r="C486" s="52" t="n"/>
      <c r="D486" s="193" t="n"/>
      <c r="E486" s="194" t="n"/>
      <c r="F486" s="197" t="n"/>
      <c r="G486" s="61" t="n"/>
      <c r="H486" s="59" t="n"/>
      <c r="I486" s="59" t="n"/>
      <c r="J486" s="191" t="n"/>
      <c r="K486" s="61" t="n"/>
      <c r="L486" s="62" t="n"/>
    </row>
    <row r="487" hidden="1" customFormat="1" s="44">
      <c r="A487" s="86" t="n"/>
      <c r="B487" s="53" t="n"/>
      <c r="C487" s="52" t="n"/>
      <c r="D487" s="193" t="n"/>
      <c r="E487" s="194" t="n"/>
      <c r="F487" s="197" t="n"/>
      <c r="G487" s="61" t="n"/>
      <c r="H487" s="59" t="n"/>
      <c r="I487" s="59" t="n"/>
      <c r="J487" s="191" t="n"/>
      <c r="K487" s="61" t="n"/>
      <c r="L487" s="62" t="n"/>
    </row>
    <row r="488" hidden="1" customFormat="1" s="44">
      <c r="A488" s="86" t="n"/>
      <c r="B488" s="53" t="n"/>
      <c r="C488" s="52" t="n"/>
      <c r="D488" s="193" t="n"/>
      <c r="E488" s="194" t="n"/>
      <c r="F488" s="197" t="n"/>
      <c r="G488" s="61" t="n"/>
      <c r="H488" s="59" t="n"/>
      <c r="I488" s="59" t="n"/>
      <c r="J488" s="191">
        <f>G488-H488</f>
        <v/>
      </c>
      <c r="K488" s="61">
        <f>J488</f>
        <v/>
      </c>
      <c r="L488" s="62">
        <f>G488-H488-K488</f>
        <v/>
      </c>
    </row>
    <row r="489" customFormat="1" s="44">
      <c r="A489" s="75" t="inlineStr">
        <is>
          <t>Отдел маркетинга</t>
        </is>
      </c>
      <c r="B489" s="195" t="n"/>
      <c r="C489" s="49" t="n"/>
      <c r="D489" s="87" t="n"/>
      <c r="E489" s="49" t="n"/>
      <c r="F489" s="69" t="n"/>
      <c r="G489" s="70" t="n"/>
      <c r="H489" s="70" t="n"/>
      <c r="I489" s="70" t="n"/>
      <c r="J489" s="70" t="n"/>
      <c r="K489" s="70" t="n"/>
      <c r="L489" s="71" t="n"/>
    </row>
    <row r="490" customFormat="1" s="44">
      <c r="A490" s="86" t="n"/>
      <c r="B490" s="53" t="n"/>
      <c r="C490" s="52" t="n"/>
      <c r="D490" s="193" t="n"/>
      <c r="E490" s="194" t="n"/>
      <c r="F490" s="197" t="n"/>
      <c r="G490" s="61" t="n"/>
      <c r="H490" s="59" t="n"/>
      <c r="I490" s="59" t="n"/>
      <c r="J490" s="191" t="n"/>
      <c r="K490" s="191" t="n"/>
      <c r="L490" s="62" t="n"/>
    </row>
    <row r="491" hidden="1" customFormat="1" s="44">
      <c r="A491" s="86" t="n"/>
      <c r="B491" s="53" t="n"/>
      <c r="C491" s="52" t="n"/>
      <c r="D491" s="193" t="n"/>
      <c r="E491" s="194" t="n"/>
      <c r="F491" s="197" t="n"/>
      <c r="G491" s="61" t="n"/>
      <c r="H491" s="59" t="n"/>
      <c r="I491" s="59" t="n"/>
      <c r="J491" s="191" t="n"/>
      <c r="K491" s="191" t="n"/>
      <c r="L491" s="62" t="n"/>
    </row>
    <row r="492" hidden="1" customFormat="1" s="44">
      <c r="A492" s="86" t="n"/>
      <c r="B492" s="53" t="n"/>
      <c r="C492" s="52" t="n"/>
      <c r="D492" s="193" t="n"/>
      <c r="E492" s="194" t="n"/>
      <c r="F492" s="197" t="n"/>
      <c r="G492" s="61" t="n"/>
      <c r="H492" s="59" t="n"/>
      <c r="I492" s="59" t="n"/>
      <c r="J492" s="191">
        <f>G492-H492</f>
        <v/>
      </c>
      <c r="K492" s="191">
        <f>J492</f>
        <v/>
      </c>
      <c r="L492" s="62">
        <f>G492-H492-K492</f>
        <v/>
      </c>
    </row>
    <row r="493" hidden="1" customFormat="1" s="44">
      <c r="A493" s="86" t="n"/>
      <c r="B493" s="53" t="n"/>
      <c r="C493" s="52" t="n"/>
      <c r="D493" s="193" t="n"/>
      <c r="E493" s="194" t="n"/>
      <c r="F493" s="197" t="n"/>
      <c r="G493" s="61" t="n"/>
      <c r="H493" s="59" t="n"/>
      <c r="I493" s="59" t="n"/>
      <c r="J493" s="191">
        <f>G493-H493</f>
        <v/>
      </c>
      <c r="K493" s="191">
        <f>J493</f>
        <v/>
      </c>
      <c r="L493" s="62">
        <f>G493-H493-K493</f>
        <v/>
      </c>
    </row>
    <row r="494" hidden="1" customFormat="1" s="44">
      <c r="A494" s="86" t="n"/>
      <c r="B494" s="53" t="n"/>
      <c r="C494" s="52" t="n"/>
      <c r="D494" s="193" t="n"/>
      <c r="E494" s="194" t="n"/>
      <c r="F494" s="197" t="n"/>
      <c r="G494" s="61" t="n"/>
      <c r="H494" s="59" t="n"/>
      <c r="I494" s="59" t="n"/>
      <c r="J494" s="191">
        <f>G494-H494</f>
        <v/>
      </c>
      <c r="K494" s="191">
        <f>J494</f>
        <v/>
      </c>
      <c r="L494" s="62">
        <f>G494-H494-K494</f>
        <v/>
      </c>
    </row>
    <row r="495" hidden="1" customFormat="1" s="44">
      <c r="A495" s="86" t="n"/>
      <c r="B495" s="53" t="n"/>
      <c r="C495" s="52" t="n"/>
      <c r="D495" s="193" t="n"/>
      <c r="E495" s="194" t="n"/>
      <c r="F495" s="197" t="n"/>
      <c r="G495" s="61" t="n"/>
      <c r="H495" s="59" t="n"/>
      <c r="I495" s="59" t="n"/>
      <c r="J495" s="191">
        <f>G495-H495</f>
        <v/>
      </c>
      <c r="K495" s="61">
        <f>J495</f>
        <v/>
      </c>
      <c r="L495" s="62">
        <f>G495-H495-K495</f>
        <v/>
      </c>
    </row>
    <row r="496" hidden="1" customFormat="1" s="44">
      <c r="A496" s="86" t="n"/>
      <c r="B496" s="53" t="n"/>
      <c r="C496" s="52" t="n"/>
      <c r="D496" s="193" t="n"/>
      <c r="E496" s="194" t="n"/>
      <c r="F496" s="197" t="n"/>
      <c r="G496" s="61" t="n"/>
      <c r="H496" s="59" t="n"/>
      <c r="I496" s="59" t="n"/>
      <c r="J496" s="191">
        <f>G496-H496</f>
        <v/>
      </c>
      <c r="K496" s="61">
        <f>J496</f>
        <v/>
      </c>
      <c r="L496" s="62">
        <f>G496-H496-K496</f>
        <v/>
      </c>
    </row>
    <row r="497" hidden="1" customFormat="1" s="44">
      <c r="A497" s="86" t="n"/>
      <c r="B497" s="53" t="n"/>
      <c r="C497" s="52" t="n"/>
      <c r="D497" s="193" t="n"/>
      <c r="E497" s="194" t="n"/>
      <c r="F497" s="197" t="n"/>
      <c r="G497" s="61" t="n"/>
      <c r="H497" s="59" t="n"/>
      <c r="I497" s="59" t="n"/>
      <c r="J497" s="191">
        <f>G497-H497</f>
        <v/>
      </c>
      <c r="K497" s="61">
        <f>J497</f>
        <v/>
      </c>
      <c r="L497" s="62">
        <f>G497-H497-K497</f>
        <v/>
      </c>
    </row>
    <row r="498" ht="21" customFormat="1" customHeight="1" s="119" thickBot="1">
      <c r="A498" s="179" t="inlineStr">
        <is>
          <t>ИТОГО Отдел маркетинга</t>
        </is>
      </c>
      <c r="B498" s="199" t="n"/>
      <c r="C498" s="116" t="n"/>
      <c r="D498" s="116" t="n"/>
      <c r="E498" s="116" t="n"/>
      <c r="F498" s="117" t="n"/>
      <c r="G498" s="118">
        <f>SUM(G490:G497)</f>
        <v/>
      </c>
      <c r="H498" s="118">
        <f>SUM(H490:H497)</f>
        <v/>
      </c>
      <c r="I498" s="118" t="n"/>
      <c r="J498" s="118">
        <f>SUM(J490:J497)</f>
        <v/>
      </c>
      <c r="K498" s="118">
        <f>SUM(K490:K497)</f>
        <v/>
      </c>
      <c r="L498" s="118">
        <f>SUM(L490:L497)</f>
        <v/>
      </c>
    </row>
    <row r="499" ht="21" customFormat="1" customHeight="1" s="119" thickBot="1">
      <c r="A499" s="179" t="inlineStr">
        <is>
          <t>ИТОГО ПО КОММЕРЧЕСКОЙ ДЕЯТЕЛЬНОСТИ</t>
        </is>
      </c>
      <c r="B499" s="199" t="n"/>
      <c r="C499" s="116" t="n"/>
      <c r="D499" s="116" t="n"/>
      <c r="E499" s="116" t="n"/>
      <c r="F499" s="117" t="n"/>
      <c r="G499" s="118">
        <f>G470+G480+G498</f>
        <v/>
      </c>
      <c r="H499" s="118">
        <f>H470+H480+H498</f>
        <v/>
      </c>
      <c r="I499" s="118" t="n"/>
      <c r="J499" s="118">
        <f>J470+J480+J498</f>
        <v/>
      </c>
      <c r="K499" s="118">
        <f>K470+K480+K498</f>
        <v/>
      </c>
      <c r="L499" s="118">
        <f>L470+L480+L498</f>
        <v/>
      </c>
    </row>
    <row r="500" ht="21" customFormat="1" customHeight="1" s="44" thickBot="1">
      <c r="A500" s="47" t="inlineStr">
        <is>
          <t>Администрация</t>
        </is>
      </c>
      <c r="B500" s="188" t="n"/>
      <c r="C500" s="46" t="n"/>
      <c r="D500" s="46" t="n"/>
      <c r="E500" s="46" t="n"/>
      <c r="F500" s="47" t="n"/>
      <c r="G500" s="46" t="n"/>
      <c r="H500" s="46" t="n"/>
      <c r="I500" s="46" t="n"/>
      <c r="J500" s="46" t="n"/>
      <c r="K500" s="46" t="n"/>
      <c r="L500" s="48" t="n"/>
    </row>
    <row r="501" customFormat="1" s="44">
      <c r="A501" s="103" t="inlineStr">
        <is>
          <t>ПРОЧИЕ</t>
        </is>
      </c>
      <c r="B501" s="195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76" t="n"/>
      <c r="L501" s="77" t="n"/>
    </row>
    <row r="502" ht="81.59999999999999" customFormat="1" customHeight="1" s="44">
      <c r="A502" s="86" t="inlineStr">
        <is>
          <t>ООО "АТРАКС ТРЕЙД"</t>
        </is>
      </c>
      <c r="B502" s="53" t="inlineStr">
        <is>
          <t>Оплата по сч №668 от 01.04.2023г. за предост права на использование инф-програм обеспечения для автоматизации работы с трансп компаниями АТРАКС за апрель 2023г.</t>
        </is>
      </c>
      <c r="C502" s="52" t="inlineStr">
        <is>
          <t>Столярова Виктория Владимировна</t>
        </is>
      </c>
      <c r="D502" s="193" t="n"/>
      <c r="E502" s="52" t="inlineStr">
        <is>
          <t xml:space="preserve">Счет №668 от 01.04.2023г. </t>
        </is>
      </c>
      <c r="F502" s="197" t="n"/>
      <c r="G502" s="61">
        <f>30000</f>
        <v/>
      </c>
      <c r="H502" s="59" t="n"/>
      <c r="I502" s="59" t="n">
        <v>45017</v>
      </c>
      <c r="J502" s="191" t="n">
        <v>30000</v>
      </c>
      <c r="K502" s="61" t="n">
        <v>0</v>
      </c>
      <c r="L502" s="62">
        <f>G502-K502</f>
        <v/>
      </c>
    </row>
    <row r="503" customFormat="1" s="44">
      <c r="A503" s="86" t="n"/>
      <c r="B503" s="53" t="n"/>
      <c r="C503" s="52" t="n"/>
      <c r="D503" s="193" t="n"/>
      <c r="E503" s="52" t="n"/>
      <c r="F503" s="197" t="n"/>
      <c r="G503" s="61" t="n"/>
      <c r="H503" s="59" t="n"/>
      <c r="I503" s="59" t="n"/>
      <c r="J503" s="191" t="n"/>
      <c r="K503" s="191" t="n"/>
      <c r="L503" s="191" t="n"/>
    </row>
    <row r="504" ht="21" customFormat="1" customHeight="1" s="119" thickBot="1">
      <c r="A504" s="179" t="inlineStr">
        <is>
          <t>ИТОГО ПРОЧИЕ</t>
        </is>
      </c>
      <c r="B504" s="199" t="n"/>
      <c r="C504" s="116" t="n"/>
      <c r="D504" s="116" t="n"/>
      <c r="E504" s="116" t="n"/>
      <c r="F504" s="117" t="n"/>
      <c r="G504" s="118">
        <f>SUM(G501:G503)</f>
        <v/>
      </c>
      <c r="H504" s="118">
        <f>SUM(H501:H503)</f>
        <v/>
      </c>
      <c r="I504" s="118" t="n"/>
      <c r="J504" s="118">
        <f>SUM(J501:J503)</f>
        <v/>
      </c>
      <c r="K504" s="118">
        <f>K502</f>
        <v/>
      </c>
      <c r="L504" s="118">
        <f>SUM(L502:L503)</f>
        <v/>
      </c>
    </row>
    <row r="505" ht="21" customFormat="1" customHeight="1" s="119" thickBot="1">
      <c r="A505" s="179" t="inlineStr">
        <is>
          <t>ИТОГО Администрация</t>
        </is>
      </c>
      <c r="B505" s="199" t="n"/>
      <c r="C505" s="116" t="n"/>
      <c r="D505" s="116" t="n"/>
      <c r="E505" s="116" t="n"/>
      <c r="F505" s="117" t="n"/>
      <c r="G505" s="118">
        <f>SUM(G502:G503)</f>
        <v/>
      </c>
      <c r="H505" s="118">
        <f>SUM(H502:H503)</f>
        <v/>
      </c>
      <c r="I505" s="118" t="n"/>
      <c r="J505" s="118">
        <f>SUM(J502:J503)</f>
        <v/>
      </c>
      <c r="K505" s="118">
        <f>SUM(K502:K503)</f>
        <v/>
      </c>
      <c r="L505" s="118">
        <f>SUM(L502:L503)</f>
        <v/>
      </c>
    </row>
    <row r="506" ht="21" customHeight="1" thickBot="1">
      <c r="A506" s="204" t="inlineStr">
        <is>
          <t>ВСЕГО ПО РЕЕСТРУ, RUB</t>
        </is>
      </c>
      <c r="B506" s="188" t="n"/>
      <c r="C506" s="120" t="n"/>
      <c r="D506" s="120" t="n"/>
      <c r="E506" s="120" t="n"/>
      <c r="F506" s="121" t="n"/>
      <c r="G506" s="205">
        <f>G32+G236+G439+G499+G505</f>
        <v/>
      </c>
      <c r="H506" s="205">
        <f>H32+H236+H439+H499+H505</f>
        <v/>
      </c>
      <c r="I506" s="205" t="n"/>
      <c r="J506" s="205">
        <f>J32+J236+J439+J499+J505</f>
        <v/>
      </c>
      <c r="K506" s="205">
        <f>K32+K236+K439+K499+K505</f>
        <v/>
      </c>
      <c r="L506" s="205">
        <f>L32+L236+L439+L499+L505</f>
        <v/>
      </c>
    </row>
    <row r="507" customFormat="1" s="119">
      <c r="A507" s="206" t="inlineStr">
        <is>
          <t>ВСЕГО ПО РЕЕСТРУ, USD</t>
        </is>
      </c>
      <c r="B507" s="190" t="n"/>
      <c r="C507" s="123" t="n"/>
      <c r="D507" s="123" t="n"/>
      <c r="E507" s="123" t="n"/>
      <c r="F507" s="207" t="n"/>
      <c r="G507" s="208" t="n">
        <v>0</v>
      </c>
      <c r="H507" s="208" t="n"/>
      <c r="I507" s="208" t="n">
        <v>0</v>
      </c>
      <c r="J507" s="208" t="n">
        <v>0</v>
      </c>
      <c r="K507" s="208" t="n">
        <v>0</v>
      </c>
      <c r="L507" s="208" t="n"/>
    </row>
    <row r="508" customFormat="1" s="119">
      <c r="A508" s="209" t="inlineStr">
        <is>
          <t>ВСЕГО ПО РЕЕСТРУ, EUR</t>
        </is>
      </c>
      <c r="B508" s="195" t="n"/>
      <c r="C508" s="123" t="n"/>
      <c r="D508" s="123" t="n"/>
      <c r="E508" s="123" t="n"/>
      <c r="F508" s="210" t="n"/>
      <c r="G508" s="211" t="n">
        <v>0</v>
      </c>
      <c r="H508" s="211" t="n"/>
      <c r="I508" s="211" t="n">
        <v>0</v>
      </c>
      <c r="J508" s="211" t="n">
        <v>0</v>
      </c>
      <c r="K508" s="211" t="n">
        <v>0</v>
      </c>
      <c r="L508" s="211" t="n"/>
    </row>
    <row r="509" customFormat="1" s="119">
      <c r="A509" s="128" t="n"/>
      <c r="B509" s="128" t="n"/>
      <c r="C509" s="9" t="n"/>
      <c r="D509" s="9" t="n"/>
      <c r="E509" s="212" t="n"/>
      <c r="F509" s="130" t="n"/>
      <c r="G509" s="131" t="inlineStr">
        <is>
          <t>р/счет RUB</t>
        </is>
      </c>
      <c r="H509" s="132" t="n"/>
      <c r="I509" s="131" t="n"/>
      <c r="J509" s="133" t="n"/>
      <c r="K509" s="134" t="n"/>
      <c r="L509" s="134" t="n"/>
    </row>
    <row r="510">
      <c r="C510" s="212" t="n"/>
      <c r="D510" s="212" t="n"/>
      <c r="E510" s="212" t="n"/>
      <c r="F510" s="130" t="inlineStr">
        <is>
          <t>Расход</t>
        </is>
      </c>
      <c r="H510" s="213" t="inlineStr">
        <is>
          <t>Расход</t>
        </is>
      </c>
      <c r="I510" s="134" t="inlineStr">
        <is>
          <t>р/с RUB</t>
        </is>
      </c>
      <c r="J510" s="95">
        <f>K506</f>
        <v/>
      </c>
    </row>
    <row r="511" customFormat="1" s="119">
      <c r="A511" s="6" t="n"/>
      <c r="B511" s="6" t="n"/>
      <c r="C511" s="6" t="n"/>
      <c r="D511" s="6" t="n"/>
      <c r="E511" s="6" t="n"/>
      <c r="F511" s="130" t="n"/>
      <c r="G511" s="134" t="n"/>
      <c r="H511" s="213" t="inlineStr">
        <is>
          <t>Расход</t>
        </is>
      </c>
      <c r="I511" s="134" t="inlineStr">
        <is>
          <t>р/с USD</t>
        </is>
      </c>
      <c r="J511" s="214">
        <f>K507</f>
        <v/>
      </c>
      <c r="K511" s="134" t="n"/>
      <c r="L511" s="134" t="n"/>
    </row>
    <row r="512" customFormat="1" s="119">
      <c r="A512" s="6" t="n"/>
      <c r="B512" s="6" t="n"/>
      <c r="C512" s="6" t="n"/>
      <c r="D512" s="6" t="n"/>
      <c r="E512" s="6" t="n"/>
      <c r="F512" s="130" t="n"/>
      <c r="G512" s="134" t="n"/>
      <c r="H512" s="213" t="inlineStr">
        <is>
          <t>Расход</t>
        </is>
      </c>
      <c r="I512" s="134" t="inlineStr">
        <is>
          <t>р/с EUR</t>
        </is>
      </c>
      <c r="J512" s="215">
        <f>K508</f>
        <v/>
      </c>
      <c r="K512" s="134" t="n"/>
      <c r="L512" s="134" t="n"/>
    </row>
    <row r="513" customFormat="1" s="85">
      <c r="A513" s="6" t="n"/>
      <c r="B513" s="6" t="n"/>
      <c r="C513" s="6" t="n"/>
      <c r="D513" s="6" t="n"/>
      <c r="E513" s="6" t="n"/>
      <c r="F513" s="130" t="n"/>
      <c r="G513" s="134" t="n"/>
      <c r="H513" s="138" t="n"/>
      <c r="I513" s="134" t="n"/>
      <c r="J513" s="216" t="n"/>
      <c r="K513" s="134" t="n"/>
      <c r="L513" s="134" t="n"/>
    </row>
    <row r="514" customFormat="1" s="85">
      <c r="A514" s="6" t="n"/>
      <c r="B514" s="6" t="n"/>
      <c r="C514" s="6" t="n"/>
      <c r="D514" s="6" t="n"/>
      <c r="E514" s="6" t="n"/>
      <c r="F514" s="130" t="inlineStr">
        <is>
          <t>Остаток</t>
        </is>
      </c>
      <c r="G514" s="134" t="n"/>
      <c r="H514" s="138" t="inlineStr">
        <is>
          <t>Остаток</t>
        </is>
      </c>
      <c r="I514" s="134" t="inlineStr">
        <is>
          <t>р/с RUB</t>
        </is>
      </c>
      <c r="J514" s="95">
        <f>B9+G4-J510</f>
        <v/>
      </c>
      <c r="K514" s="119" t="n"/>
      <c r="L514" s="119" t="n"/>
    </row>
    <row r="515" customFormat="1" s="85">
      <c r="A515" s="6" t="n"/>
      <c r="B515" s="6" t="n"/>
      <c r="C515" s="6" t="n"/>
      <c r="D515" s="6" t="n"/>
      <c r="E515" s="6" t="n"/>
      <c r="F515" s="130" t="n"/>
      <c r="G515" s="134" t="n"/>
      <c r="H515" s="138" t="inlineStr">
        <is>
          <t>Остаток</t>
        </is>
      </c>
      <c r="I515" s="134" t="inlineStr">
        <is>
          <t>р/с USD</t>
        </is>
      </c>
      <c r="J515" s="214" t="n"/>
      <c r="K515" s="140" t="n"/>
      <c r="L515" s="140" t="n"/>
    </row>
    <row r="516">
      <c r="A516" s="6" t="n"/>
      <c r="B516" s="6" t="n"/>
      <c r="C516" s="6" t="n"/>
      <c r="D516" s="6" t="n"/>
      <c r="E516" s="6" t="n"/>
      <c r="H516" s="138" t="inlineStr">
        <is>
          <t>Остаток</t>
        </is>
      </c>
      <c r="I516" s="134" t="inlineStr">
        <is>
          <t>р/с EUR</t>
        </is>
      </c>
      <c r="J516" s="215" t="n"/>
      <c r="K516" s="141" t="n"/>
      <c r="L516" s="141" t="n"/>
    </row>
    <row r="517">
      <c r="A517" s="6" t="n"/>
      <c r="B517" s="6" t="n"/>
      <c r="C517" s="6" t="n"/>
      <c r="D517" s="6" t="n"/>
      <c r="E517" s="6" t="n"/>
      <c r="F517" s="142" t="n"/>
      <c r="G517" s="6" t="n"/>
      <c r="H517" s="6" t="n"/>
      <c r="I517" s="6" t="n"/>
      <c r="J517" s="6" t="n"/>
      <c r="K517" s="85" t="n"/>
      <c r="L517" s="85" t="n"/>
    </row>
    <row r="518">
      <c r="A518" s="6" t="n"/>
      <c r="B518" s="6" t="n"/>
      <c r="C518" s="6" t="n"/>
      <c r="D518" s="6" t="n"/>
      <c r="E518" s="6" t="n"/>
      <c r="F518" s="142" t="n"/>
      <c r="G518" s="6" t="n"/>
      <c r="H518" s="6" t="n"/>
      <c r="I518" s="6" t="n"/>
      <c r="J518" s="6" t="n"/>
      <c r="K518" s="85" t="n"/>
      <c r="L518" s="85" t="n"/>
    </row>
    <row r="519">
      <c r="A519" s="6" t="n"/>
      <c r="B519" s="6" t="n"/>
      <c r="C519" s="6" t="n"/>
      <c r="D519" s="6" t="n"/>
      <c r="E519" s="6" t="n"/>
      <c r="F519" s="143" t="n"/>
      <c r="G519" s="6" t="n"/>
      <c r="H519" s="6" t="n"/>
      <c r="I519" s="6" t="n"/>
      <c r="J519" s="6" t="n"/>
      <c r="K519" s="85" t="n"/>
      <c r="L519" s="85" t="n"/>
    </row>
    <row r="520">
      <c r="A520" s="6" t="n"/>
      <c r="B520" s="6" t="n"/>
      <c r="C520" s="6" t="n"/>
      <c r="D520" s="6" t="n"/>
      <c r="E520" s="6" t="n"/>
      <c r="F520" s="143" t="n"/>
      <c r="G520" s="6" t="n"/>
      <c r="H520" s="6" t="n"/>
      <c r="I520" s="6" t="n"/>
      <c r="J520" s="6" t="n"/>
      <c r="K520" s="85" t="n"/>
      <c r="L520" s="85" t="n"/>
    </row>
    <row r="521">
      <c r="A521" s="6" t="n"/>
      <c r="B521" s="6" t="n"/>
      <c r="C521" s="6" t="n"/>
      <c r="D521" s="6" t="n"/>
      <c r="E521" s="6" t="n"/>
      <c r="F521" s="142" t="n"/>
      <c r="G521" s="6" t="n"/>
      <c r="H521" s="6" t="n"/>
      <c r="I521" s="6" t="n"/>
      <c r="J521" s="6" t="n"/>
      <c r="K521" s="85" t="n"/>
      <c r="L521" s="85" t="n"/>
    </row>
    <row r="522">
      <c r="A522" s="9" t="n"/>
      <c r="B522" s="6" t="n"/>
      <c r="C522" s="6" t="n"/>
      <c r="D522" s="6" t="n"/>
      <c r="E522" s="6" t="n"/>
      <c r="F522" s="142" t="n"/>
      <c r="G522" s="6" t="n"/>
      <c r="H522" s="6" t="n"/>
      <c r="I522" s="6" t="n"/>
      <c r="J522" s="6" t="n"/>
      <c r="K522" s="6" t="n"/>
      <c r="L522" s="6" t="n"/>
    </row>
    <row r="523">
      <c r="A523" s="9" t="n"/>
      <c r="B523" s="6" t="n"/>
      <c r="C523" s="6" t="n"/>
      <c r="D523" s="6" t="n"/>
      <c r="E523" s="6" t="n"/>
      <c r="F523" s="142" t="n"/>
      <c r="G523" s="6" t="n"/>
      <c r="H523" s="6" t="n"/>
      <c r="I523" s="6" t="n"/>
      <c r="J523" s="6" t="n"/>
      <c r="K523" s="85" t="n"/>
      <c r="L523" s="85" t="n"/>
    </row>
    <row r="524">
      <c r="A524" s="9" t="n"/>
      <c r="B524" s="6" t="n"/>
      <c r="C524" s="6" t="n"/>
      <c r="D524" s="6" t="n"/>
      <c r="E524" s="6" t="n"/>
      <c r="F524" s="142" t="n"/>
      <c r="G524" s="6" t="n"/>
      <c r="H524" s="6" t="n"/>
      <c r="I524" s="6" t="n"/>
      <c r="J524" s="6" t="n"/>
      <c r="K524" s="85" t="n"/>
      <c r="L524" s="85" t="n"/>
    </row>
    <row r="525">
      <c r="A525" s="9" t="n"/>
      <c r="B525" s="6" t="n"/>
      <c r="C525" s="6" t="n"/>
      <c r="D525" s="6" t="n"/>
      <c r="E525" s="6" t="n"/>
      <c r="F525" s="142" t="n"/>
      <c r="G525" s="6" t="n"/>
      <c r="H525" s="6" t="n"/>
      <c r="I525" s="6" t="n"/>
      <c r="J525" s="6" t="n"/>
      <c r="K525" s="85" t="n"/>
      <c r="L525" s="85" t="n"/>
    </row>
    <row r="526">
      <c r="A526" s="6" t="n"/>
      <c r="B526" s="6" t="n"/>
      <c r="C526" s="6" t="n"/>
      <c r="D526" s="6" t="n"/>
      <c r="E526" s="6" t="n"/>
      <c r="F526" s="142" t="n"/>
      <c r="G526" s="6" t="n"/>
      <c r="H526" s="6" t="n"/>
      <c r="I526" s="6" t="n"/>
      <c r="J526" s="6" t="n"/>
      <c r="K526" s="85" t="n"/>
      <c r="L526" s="85" t="n"/>
    </row>
    <row r="527">
      <c r="A527" s="6" t="n"/>
      <c r="B527" s="6" t="n"/>
      <c r="C527" s="6" t="n"/>
      <c r="D527" s="6" t="n"/>
      <c r="E527" s="6" t="n"/>
      <c r="F527" s="142" t="n"/>
      <c r="G527" s="6" t="n"/>
      <c r="H527" s="6" t="n"/>
      <c r="I527" s="6" t="n"/>
      <c r="J527" s="6" t="n"/>
      <c r="K527" s="85" t="n"/>
      <c r="L527" s="85" t="n"/>
    </row>
    <row r="528">
      <c r="A528" s="6" t="n"/>
      <c r="B528" s="6" t="n"/>
      <c r="C528" s="6" t="n"/>
      <c r="D528" s="6" t="n"/>
      <c r="E528" s="6" t="n"/>
      <c r="F528" s="142" t="n"/>
      <c r="G528" s="6" t="n"/>
      <c r="H528" s="6" t="n"/>
      <c r="I528" s="6" t="n"/>
      <c r="J528" s="6" t="n"/>
      <c r="K528" s="85" t="n"/>
      <c r="L528" s="85" t="n"/>
    </row>
    <row r="529">
      <c r="A529" s="6" t="n"/>
      <c r="B529" s="6" t="n"/>
      <c r="C529" s="6" t="n"/>
      <c r="D529" s="6" t="n"/>
      <c r="E529" s="6" t="n"/>
      <c r="F529" s="142" t="n"/>
      <c r="G529" s="6" t="n"/>
      <c r="H529" s="6" t="n"/>
      <c r="I529" s="6" t="n"/>
      <c r="J529" s="6" t="n"/>
      <c r="K529" s="85" t="n"/>
      <c r="L529" s="85" t="n"/>
    </row>
    <row r="530">
      <c r="A530" s="6" t="n"/>
      <c r="B530" s="6" t="n"/>
      <c r="C530" s="6" t="n"/>
      <c r="D530" s="6" t="n"/>
      <c r="E530" s="6" t="n"/>
      <c r="F530" s="142" t="n"/>
      <c r="G530" s="6" t="n"/>
      <c r="H530" s="6" t="n"/>
      <c r="I530" s="6" t="n"/>
      <c r="J530" s="6" t="n"/>
      <c r="K530" s="85" t="n"/>
      <c r="L530" s="85" t="n"/>
    </row>
    <row r="531">
      <c r="A531" s="6" t="n"/>
      <c r="B531" s="6" t="n"/>
      <c r="C531" s="6" t="n"/>
      <c r="D531" s="6" t="n"/>
      <c r="E531" s="6" t="n"/>
      <c r="F531" s="142" t="n"/>
      <c r="G531" s="6" t="n"/>
      <c r="H531" s="6" t="n"/>
      <c r="I531" s="6" t="n"/>
      <c r="J531" s="6" t="n"/>
      <c r="K531" s="85" t="n"/>
      <c r="L531" s="85" t="n"/>
    </row>
    <row r="532">
      <c r="A532" s="6" t="n"/>
      <c r="B532" s="6" t="n"/>
      <c r="C532" s="6" t="n"/>
      <c r="D532" s="6" t="n"/>
      <c r="E532" s="6" t="n"/>
      <c r="F532" s="142" t="n"/>
      <c r="G532" s="6" t="n"/>
      <c r="H532" s="6" t="n"/>
      <c r="I532" s="6" t="n"/>
      <c r="J532" s="6" t="n"/>
      <c r="K532" s="85" t="n"/>
      <c r="L532" s="85" t="n"/>
    </row>
    <row r="533">
      <c r="A533" s="6" t="n"/>
      <c r="B533" s="6" t="n"/>
      <c r="C533" s="6" t="n"/>
      <c r="D533" s="6" t="n"/>
      <c r="E533" s="6" t="n"/>
      <c r="F533" s="142" t="n"/>
      <c r="G533" s="6" t="n"/>
      <c r="H533" s="6" t="n"/>
      <c r="I533" s="6" t="n"/>
      <c r="J533" s="6" t="n"/>
      <c r="K533" s="85" t="n"/>
      <c r="L533" s="85" t="n"/>
    </row>
    <row r="534">
      <c r="A534" s="6" t="n"/>
      <c r="B534" s="6" t="n"/>
      <c r="C534" s="6" t="n"/>
      <c r="D534" s="6" t="n"/>
      <c r="E534" s="6" t="n"/>
      <c r="F534" s="142" t="n"/>
      <c r="G534" s="6" t="n"/>
      <c r="H534" s="6" t="n"/>
      <c r="I534" s="6" t="n"/>
      <c r="J534" s="6" t="n"/>
      <c r="K534" s="85" t="n"/>
      <c r="L534" s="85" t="n"/>
    </row>
    <row r="535">
      <c r="A535" s="6" t="n"/>
      <c r="B535" s="6" t="n"/>
      <c r="C535" s="6" t="n"/>
      <c r="D535" s="6" t="n"/>
      <c r="E535" s="6" t="n"/>
      <c r="F535" s="142" t="n"/>
      <c r="G535" s="6" t="n"/>
      <c r="H535" s="6" t="n"/>
      <c r="I535" s="6" t="n"/>
      <c r="J535" s="6" t="n"/>
      <c r="K535" s="85" t="n"/>
      <c r="L535" s="85" t="n"/>
    </row>
    <row r="536">
      <c r="A536" s="6" t="n"/>
      <c r="B536" s="6" t="n"/>
      <c r="C536" s="6" t="n"/>
      <c r="D536" s="6" t="n"/>
      <c r="E536" s="6" t="n"/>
      <c r="F536" s="142" t="n"/>
      <c r="G536" s="6" t="n"/>
      <c r="H536" s="6" t="n"/>
      <c r="I536" s="6" t="n"/>
      <c r="J536" s="6" t="n"/>
      <c r="K536" s="85" t="n"/>
      <c r="L536" s="85" t="n"/>
    </row>
    <row r="537">
      <c r="A537" s="6" t="n"/>
      <c r="B537" s="6" t="n"/>
      <c r="C537" s="6" t="n"/>
      <c r="D537" s="6" t="n"/>
      <c r="E537" s="6" t="n"/>
      <c r="F537" s="142" t="n"/>
      <c r="G537" s="6" t="n"/>
      <c r="H537" s="6" t="n"/>
      <c r="I537" s="6" t="n"/>
      <c r="J537" s="6" t="n"/>
      <c r="K537" s="85" t="n"/>
      <c r="L537" s="85" t="n"/>
    </row>
    <row r="538">
      <c r="A538" s="6" t="n"/>
      <c r="B538" s="6" t="n"/>
      <c r="C538" s="6" t="n"/>
      <c r="D538" s="144" t="n"/>
      <c r="E538" s="6" t="n"/>
      <c r="F538" s="142" t="n"/>
      <c r="G538" s="6" t="n"/>
      <c r="H538" s="6" t="n"/>
      <c r="I538" s="6" t="n"/>
      <c r="J538" s="6" t="n"/>
      <c r="K538" s="85" t="n"/>
      <c r="L538" s="85" t="n"/>
    </row>
    <row r="539">
      <c r="A539" s="6" t="n"/>
      <c r="B539" s="6" t="n"/>
      <c r="C539" s="6" t="n"/>
      <c r="D539" s="144" t="n"/>
      <c r="E539" s="6" t="n"/>
      <c r="F539" s="142" t="n"/>
      <c r="G539" s="6" t="n"/>
      <c r="H539" s="6" t="n"/>
      <c r="I539" s="6" t="n"/>
      <c r="J539" s="6" t="n"/>
      <c r="K539" s="85" t="n"/>
      <c r="L539" s="85" t="n"/>
    </row>
    <row r="540">
      <c r="A540" s="6" t="n"/>
      <c r="B540" s="6" t="n"/>
      <c r="C540" s="6" t="n"/>
      <c r="D540" s="6" t="n"/>
      <c r="E540" s="6" t="n"/>
      <c r="I540" s="6" t="n"/>
      <c r="J540" s="6" t="n"/>
      <c r="K540" s="85" t="n"/>
      <c r="L540" s="85" t="n"/>
    </row>
    <row r="541">
      <c r="A541" s="6" t="n"/>
      <c r="B541" s="6" t="n"/>
      <c r="C541" s="6" t="n"/>
      <c r="D541" s="6" t="n"/>
      <c r="E541" s="6" t="n"/>
      <c r="I541" s="6" t="n"/>
      <c r="J541" s="6" t="n"/>
      <c r="K541" s="85" t="n"/>
      <c r="L541" s="85" t="n"/>
    </row>
    <row r="542">
      <c r="A542" s="6" t="n"/>
      <c r="B542" s="6" t="n"/>
      <c r="C542" s="6" t="n"/>
      <c r="D542" s="6" t="n"/>
      <c r="I542" s="6" t="n"/>
      <c r="J542" s="6" t="n"/>
      <c r="K542" s="85" t="n"/>
      <c r="L542" s="85" t="n"/>
    </row>
    <row r="543">
      <c r="A543" s="6" t="n"/>
      <c r="B543" s="6" t="n"/>
      <c r="C543" s="6" t="n"/>
      <c r="D543" s="6" t="n"/>
      <c r="I543" s="6" t="n"/>
      <c r="J543" s="6" t="n"/>
      <c r="K543" s="85" t="n"/>
      <c r="L543" s="85" t="n"/>
    </row>
    <row r="544">
      <c r="A544" s="6" t="n"/>
      <c r="B544" s="6" t="n"/>
      <c r="C544" s="6" t="n"/>
      <c r="D544" s="6" t="n"/>
      <c r="I544" s="6" t="n"/>
      <c r="K544" s="146" t="n"/>
      <c r="L544" s="146" t="n"/>
    </row>
    <row r="545">
      <c r="A545" s="6" t="n"/>
      <c r="B545" s="6" t="n"/>
      <c r="C545" s="6" t="n"/>
      <c r="D545" s="6" t="n"/>
      <c r="K545" s="146" t="n"/>
      <c r="L545" s="146" t="n"/>
    </row>
    <row r="546">
      <c r="A546" s="6" t="n"/>
      <c r="B546" s="6" t="n"/>
      <c r="C546" s="6" t="n"/>
      <c r="D546" s="6" t="n"/>
      <c r="K546" s="146" t="n"/>
      <c r="L546" s="146" t="n"/>
    </row>
    <row r="547">
      <c r="A547" s="6" t="n"/>
      <c r="B547" s="6" t="n"/>
      <c r="C547" s="6" t="n"/>
      <c r="D547" s="6" t="n"/>
      <c r="K547" s="146" t="n"/>
      <c r="L547" s="146" t="n"/>
    </row>
    <row r="548">
      <c r="A548" s="6" t="n"/>
      <c r="B548" s="6" t="n"/>
      <c r="C548" s="6" t="n"/>
      <c r="D548" s="6" t="n"/>
      <c r="K548" s="146" t="n"/>
      <c r="L548" s="146" t="n"/>
    </row>
    <row r="549">
      <c r="A549" s="6" t="n"/>
      <c r="B549" s="6" t="n"/>
      <c r="C549" s="6" t="n"/>
      <c r="D549" s="6" t="n"/>
      <c r="K549" s="146" t="n"/>
      <c r="L549" s="146" t="n"/>
    </row>
    <row r="550">
      <c r="A550" s="6" t="n"/>
      <c r="B550" s="6" t="n"/>
      <c r="C550" s="6" t="n"/>
      <c r="K550" s="146" t="n"/>
      <c r="L550" s="146" t="n"/>
    </row>
    <row r="551">
      <c r="K551" s="146" t="n"/>
      <c r="L551" s="146" t="n"/>
    </row>
    <row r="552">
      <c r="K552" s="146" t="n"/>
      <c r="L552" s="146" t="n"/>
    </row>
    <row r="553">
      <c r="K553" s="146" t="n"/>
      <c r="L553" s="146" t="n"/>
    </row>
  </sheetData>
  <mergeCells count="74">
    <mergeCell ref="A319:B319"/>
    <mergeCell ref="A441:B441"/>
    <mergeCell ref="A304:B304"/>
    <mergeCell ref="A368:B368"/>
    <mergeCell ref="A431:B431"/>
    <mergeCell ref="A350:B350"/>
    <mergeCell ref="A300:B300"/>
    <mergeCell ref="A36:B36"/>
    <mergeCell ref="A505:B505"/>
    <mergeCell ref="A334:B334"/>
    <mergeCell ref="A296:B296"/>
    <mergeCell ref="A1:B1"/>
    <mergeCell ref="A430:B430"/>
    <mergeCell ref="A237:B237"/>
    <mergeCell ref="A408:B408"/>
    <mergeCell ref="A422:B422"/>
    <mergeCell ref="A360:B360"/>
    <mergeCell ref="A367:B367"/>
    <mergeCell ref="A498:B498"/>
    <mergeCell ref="A252:B252"/>
    <mergeCell ref="A501:B501"/>
    <mergeCell ref="A507:B507"/>
    <mergeCell ref="A423:B423"/>
    <mergeCell ref="A41:B41"/>
    <mergeCell ref="A388:B388"/>
    <mergeCell ref="A330:B330"/>
    <mergeCell ref="A37:B37"/>
    <mergeCell ref="A413:B413"/>
    <mergeCell ref="A366:B366"/>
    <mergeCell ref="A438:B438"/>
    <mergeCell ref="A351:B351"/>
    <mergeCell ref="A376:B376"/>
    <mergeCell ref="A301:B301"/>
    <mergeCell ref="A239:B239"/>
    <mergeCell ref="A390:B390"/>
    <mergeCell ref="A425:B425"/>
    <mergeCell ref="A236:B236"/>
    <mergeCell ref="A381:B381"/>
    <mergeCell ref="A12:B12"/>
    <mergeCell ref="A302:B302"/>
    <mergeCell ref="A297:B297"/>
    <mergeCell ref="A499:B499"/>
    <mergeCell ref="A33:B33"/>
    <mergeCell ref="A42:B42"/>
    <mergeCell ref="A322:B322"/>
    <mergeCell ref="A32:B32"/>
    <mergeCell ref="A14:B14"/>
    <mergeCell ref="A489:B489"/>
    <mergeCell ref="A508:B508"/>
    <mergeCell ref="A439:B439"/>
    <mergeCell ref="A414:B414"/>
    <mergeCell ref="A377:B377"/>
    <mergeCell ref="A290:B290"/>
    <mergeCell ref="A470:B470"/>
    <mergeCell ref="A424:B424"/>
    <mergeCell ref="A253:B253"/>
    <mergeCell ref="A389:B389"/>
    <mergeCell ref="A504:B504"/>
    <mergeCell ref="A318:B318"/>
    <mergeCell ref="A336:B336"/>
    <mergeCell ref="A407:B407"/>
    <mergeCell ref="A323:B323"/>
    <mergeCell ref="A288:B288"/>
    <mergeCell ref="A13:B13"/>
    <mergeCell ref="A391:B391"/>
    <mergeCell ref="A295:B295"/>
    <mergeCell ref="A500:B500"/>
    <mergeCell ref="A506:B506"/>
    <mergeCell ref="A39:B39"/>
    <mergeCell ref="A352:B352"/>
    <mergeCell ref="A471:B471"/>
    <mergeCell ref="A329:B329"/>
    <mergeCell ref="A480:B480"/>
    <mergeCell ref="A382:B382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BU541"/>
  <sheetViews>
    <sheetView showGridLines="0" showRuler="0" showWhiteSpace="0" zoomScale="50" zoomScaleNormal="50" zoomScaleSheetLayoutView="58" zoomScalePageLayoutView="42" workbookViewId="0">
      <pane xSplit="2" ySplit="11" topLeftCell="C21" activePane="bottomRight" state="frozen"/>
      <selection pane="topRight" activeCell="C1" sqref="C1"/>
      <selection pane="bottomLeft" activeCell="A12" sqref="A12"/>
      <selection pane="bottomRight" activeCell="A25" sqref="A25:E25"/>
    </sheetView>
  </sheetViews>
  <sheetFormatPr baseColWidth="8" defaultColWidth="21.109375" defaultRowHeight="20.4"/>
  <cols>
    <col width="70.6640625" customWidth="1" style="128" min="1" max="1"/>
    <col width="83.33203125" customWidth="1" style="128" min="2" max="2"/>
    <col width="37.5546875" customWidth="1" style="9" min="3" max="3"/>
    <col hidden="1" width="25.88671875" customWidth="1" style="9" min="4" max="4"/>
    <col width="31.441406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6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45014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5" customHeight="1">
      <c r="A4" s="21" t="inlineStr">
        <is>
          <t>4510 в АО "СМП БАНК", АРИЭЛЬ МЕТАЛЛ АО</t>
        </is>
      </c>
      <c r="B4" s="22" t="n">
        <v>399685095.94</v>
      </c>
      <c r="C4" s="9" t="inlineStr">
        <is>
          <t>не доступен</t>
        </is>
      </c>
      <c r="D4" s="24" t="n"/>
      <c r="E4" s="25" t="n"/>
      <c r="F4" s="6" t="n"/>
      <c r="G4" s="26" t="n">
        <v>70000000</v>
      </c>
      <c r="H4" s="27" t="n"/>
      <c r="I4" s="19" t="n"/>
      <c r="J4" s="28" t="n"/>
      <c r="K4" s="28" t="n"/>
      <c r="L4" s="28" t="n"/>
    </row>
    <row r="5" ht="25.5" customHeight="1">
      <c r="A5" s="21" t="inlineStr">
        <is>
          <t>5393 в ПАО СБЕРБАНК, Ариэль Металл</t>
        </is>
      </c>
      <c r="B5" s="22" t="n">
        <v>59052829.89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5.5" customHeight="1">
      <c r="A6" s="21" t="inlineStr">
        <is>
          <t>АМ 54007 СБЕРБАНК ТАГАНРОГ Ариэль</t>
        </is>
      </c>
      <c r="B6" s="22" t="n">
        <v>802878.05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3.5" customHeight="1">
      <c r="A7" s="21" t="inlineStr">
        <is>
          <t>1527 в ПАО СБЕРБАНК Самара, Ариэль Металл</t>
        </is>
      </c>
      <c r="B7" s="22" t="n">
        <v>769968.92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36" customHeight="1">
      <c r="A8" s="21" t="inlineStr">
        <is>
          <t>АМ Филиал Санкт-Петербургский Сбербанк</t>
        </is>
      </c>
      <c r="B8" s="22" t="n">
        <v>12639932.25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5.5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90.7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30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9.25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ht="51.75" customFormat="1" customHeight="1" s="44">
      <c r="A15" s="52" t="inlineStr">
        <is>
          <t>Расчет с сотрудниками</t>
        </is>
      </c>
      <c r="B15" s="53" t="inlineStr">
        <is>
          <t>Выплата по ведомости</t>
        </is>
      </c>
      <c r="C15" s="54" t="inlineStr">
        <is>
          <t>Березовская Светлана Анатольевна</t>
        </is>
      </c>
      <c r="D15" s="55" t="n"/>
      <c r="E15" s="55" t="n"/>
      <c r="F15" s="56" t="n"/>
      <c r="G15" s="57" t="n">
        <v>490438.98</v>
      </c>
      <c r="H15" s="58" t="n"/>
      <c r="I15" s="59" t="n">
        <v>45014</v>
      </c>
      <c r="J15" s="191">
        <f>G15</f>
        <v/>
      </c>
      <c r="K15" s="61" t="n">
        <v>467383.22</v>
      </c>
      <c r="L15" s="62">
        <f>G15-H15-K15</f>
        <v/>
      </c>
    </row>
    <row r="16" ht="51.75" customFormat="1" customHeight="1" s="44">
      <c r="A16" s="52" t="inlineStr">
        <is>
          <t>Расчет с сотрудниками</t>
        </is>
      </c>
      <c r="B16" s="53" t="inlineStr">
        <is>
          <t>Выплата по ведомости</t>
        </is>
      </c>
      <c r="C16" s="54" t="inlineStr">
        <is>
          <t>Березовская Светлана Анатольевна</t>
        </is>
      </c>
      <c r="D16" s="55" t="n"/>
      <c r="E16" s="55" t="n"/>
      <c r="F16" s="56" t="n"/>
      <c r="G16" s="57" t="n">
        <v>42965.74</v>
      </c>
      <c r="H16" s="58" t="n"/>
      <c r="I16" s="59" t="n">
        <v>45015</v>
      </c>
      <c r="J16" s="191">
        <f>G16</f>
        <v/>
      </c>
      <c r="K16" s="61" t="n">
        <v>0</v>
      </c>
      <c r="L16" s="62">
        <f>G16-H16-K16</f>
        <v/>
      </c>
    </row>
    <row r="17" ht="51.75" customFormat="1" customHeight="1" s="44">
      <c r="A17" s="52" t="inlineStr">
        <is>
          <t>Расчет с сотрудниками</t>
        </is>
      </c>
      <c r="B17" s="53" t="inlineStr">
        <is>
          <t>Выплата по ведомости</t>
        </is>
      </c>
      <c r="C17" s="54" t="inlineStr">
        <is>
          <t>Березовская Светлана Анатольевна</t>
        </is>
      </c>
      <c r="D17" s="55" t="n"/>
      <c r="E17" s="55" t="n"/>
      <c r="F17" s="56" t="n"/>
      <c r="G17" s="57" t="n">
        <v>1796139.49</v>
      </c>
      <c r="H17" s="58" t="n"/>
      <c r="I17" s="59" t="n">
        <v>45016</v>
      </c>
      <c r="J17" s="191">
        <f>G17</f>
        <v/>
      </c>
      <c r="K17" s="61" t="n">
        <v>0</v>
      </c>
      <c r="L17" s="62">
        <f>G17-H17-K17</f>
        <v/>
      </c>
    </row>
    <row r="18" ht="51.75" customFormat="1" customHeight="1" s="44">
      <c r="A18" s="52" t="inlineStr">
        <is>
          <t>Расчет с сотрудниками</t>
        </is>
      </c>
      <c r="B18" s="53" t="inlineStr">
        <is>
          <t>Выплата по ведомости</t>
        </is>
      </c>
      <c r="C18" s="54" t="inlineStr">
        <is>
          <t>Долик Анна Александровна</t>
        </is>
      </c>
      <c r="D18" s="55" t="n"/>
      <c r="E18" s="55" t="n"/>
      <c r="F18" s="56" t="n"/>
      <c r="G18" s="57" t="n">
        <v>92282.52</v>
      </c>
      <c r="H18" s="58" t="n"/>
      <c r="I18" s="59" t="n">
        <v>45016</v>
      </c>
      <c r="J18" s="191">
        <f>G18</f>
        <v/>
      </c>
      <c r="K18" s="61" t="n">
        <v>0</v>
      </c>
      <c r="L18" s="62">
        <f>G18-H18-K18</f>
        <v/>
      </c>
    </row>
    <row r="19" ht="102" customFormat="1" customHeight="1" s="44">
      <c r="A19" s="52" t="inlineStr">
        <is>
          <t>Расчет с сотрудниками</t>
        </is>
      </c>
      <c r="B19" s="53" t="inlineStr">
        <is>
          <t>Перечисление  денежных средств  по авансовому отчету 57 от 20.03.23 в пользу физических лиц - сотрудников АО "Ариэль Металл" по Договору №40131708  от 29.05.2017г.  (Малашкин Сергей Николаевич)</t>
        </is>
      </c>
      <c r="C19" s="54" t="inlineStr">
        <is>
          <t>Столярова Виктория Владимировна</t>
        </is>
      </c>
      <c r="D19" s="55" t="n"/>
      <c r="E19" s="55" t="n"/>
      <c r="F19" s="56" t="n"/>
      <c r="G19" s="57" t="n">
        <v>1000</v>
      </c>
      <c r="H19" s="58" t="n"/>
      <c r="I19" s="59" t="n">
        <v>45014</v>
      </c>
      <c r="J19" s="191">
        <f>G19</f>
        <v/>
      </c>
      <c r="K19" s="61" t="n">
        <v>0</v>
      </c>
      <c r="L19" s="62">
        <f>G19-H19-K19</f>
        <v/>
      </c>
    </row>
    <row r="20" ht="81.59999999999999" customFormat="1" customHeight="1" s="44">
      <c r="A20" s="52" t="inlineStr">
        <is>
          <t>Расчет с сотрудниками</t>
        </is>
      </c>
      <c r="B20" s="53" t="inlineStr">
        <is>
          <t>Перечисление денежных средств под отчет в пользу физических лиц - сотрудников АО "Ариэль Металл" по Договору №40131708  от 29.05.2017г.  (Бикбулатов Артем Сергеевич)</t>
        </is>
      </c>
      <c r="C20" s="54" t="inlineStr">
        <is>
          <t>Столярова Виктория Владимировна</t>
        </is>
      </c>
      <c r="D20" s="55" t="n"/>
      <c r="E20" s="55" t="n"/>
      <c r="F20" s="56" t="n"/>
      <c r="G20" s="57" t="n">
        <v>555</v>
      </c>
      <c r="H20" s="58" t="n"/>
      <c r="I20" s="59" t="n">
        <v>45014</v>
      </c>
      <c r="J20" s="191">
        <f>G20</f>
        <v/>
      </c>
      <c r="K20" s="61" t="n">
        <v>0</v>
      </c>
      <c r="L20" s="62">
        <f>G20-H20-K20</f>
        <v/>
      </c>
    </row>
    <row r="21" ht="61.2" customFormat="1" customHeight="1" s="44">
      <c r="A21" s="52" t="inlineStr">
        <is>
          <t>Расчет с сотрудниками</t>
        </is>
      </c>
      <c r="B21" s="53" t="inlineStr">
        <is>
          <t>Перечисление под отчет  в пользу физических лиц - сотрудников АО "Ариэль Металл" по Договору 40131708 от 29.05.2017г.  (Малашкин Сергей Николаевич)</t>
        </is>
      </c>
      <c r="C21" s="54" t="inlineStr">
        <is>
          <t>Столярова Виктория Владимировна</t>
        </is>
      </c>
      <c r="D21" s="55" t="n"/>
      <c r="E21" s="55" t="n"/>
      <c r="F21" s="56" t="n"/>
      <c r="G21" s="57" t="n">
        <v>15778</v>
      </c>
      <c r="H21" s="58" t="n"/>
      <c r="I21" s="59" t="n">
        <v>45014</v>
      </c>
      <c r="J21" s="191">
        <f>G21</f>
        <v/>
      </c>
      <c r="K21" s="61" t="n">
        <v>0</v>
      </c>
      <c r="L21" s="62">
        <f>G21-H21-K21</f>
        <v/>
      </c>
    </row>
    <row r="22" hidden="1" ht="45" customFormat="1" customHeight="1" s="44">
      <c r="A22" s="52" t="n"/>
      <c r="B22" s="63" t="n"/>
      <c r="C22" s="54" t="n"/>
      <c r="D22" s="55" t="n"/>
      <c r="E22" s="55" t="n"/>
      <c r="F22" s="56" t="n"/>
      <c r="G22" s="61" t="n"/>
      <c r="H22" s="58" t="n"/>
      <c r="I22" s="59" t="n"/>
      <c r="J22" s="191" t="n"/>
      <c r="K22" s="61" t="n"/>
      <c r="L22" s="62" t="n"/>
    </row>
    <row r="23" hidden="1" ht="45" customFormat="1" customHeight="1" s="44">
      <c r="A23" s="52" t="n"/>
      <c r="B23" s="63" t="n"/>
      <c r="C23" s="54" t="n"/>
      <c r="D23" s="55" t="n"/>
      <c r="E23" s="55" t="n"/>
      <c r="F23" s="56" t="n"/>
      <c r="G23" s="61" t="n"/>
      <c r="H23" s="58" t="n"/>
      <c r="I23" s="59" t="n"/>
      <c r="J23" s="191" t="n"/>
      <c r="K23" s="61" t="n"/>
      <c r="L23" s="62" t="n"/>
    </row>
    <row r="24" hidden="1" customFormat="1" s="44">
      <c r="A24" s="52" t="n"/>
      <c r="B24" s="63" t="n"/>
      <c r="C24" s="54" t="n"/>
      <c r="D24" s="55" t="n"/>
      <c r="E24" s="53" t="n"/>
      <c r="F24" s="56" t="n"/>
      <c r="G24" s="61" t="n"/>
      <c r="H24" s="58" t="n"/>
      <c r="I24" s="59" t="n"/>
      <c r="J24" s="191" t="n"/>
      <c r="K24" s="61" t="n"/>
      <c r="L24" s="62" t="n"/>
    </row>
    <row r="25" ht="61.2" customFormat="1" customHeight="1" s="44">
      <c r="A25" s="52" t="inlineStr">
        <is>
          <t>Общество с ограниченной ответственностью "АМД"</t>
        </is>
      </c>
      <c r="B25" s="63" t="inlineStr">
        <is>
          <t>Оплата по Договору №303-11 от 20.11.18г. за перевозку грузов автомобильным транспортом (пополнение на дизтопливо)</t>
        </is>
      </c>
      <c r="C25" s="54" t="inlineStr">
        <is>
          <t>Кондратенкова О.М.</t>
        </is>
      </c>
      <c r="D25" s="55" t="n"/>
      <c r="E25" s="53" t="inlineStr">
        <is>
          <t>Договор №303-11 от 20.11.18</t>
        </is>
      </c>
      <c r="F25" s="56" t="n"/>
      <c r="G25" s="61" t="n">
        <v>600000</v>
      </c>
      <c r="H25" s="58" t="n"/>
      <c r="I25" s="59" t="n">
        <v>45014</v>
      </c>
      <c r="J25" s="191">
        <f>G25-H25</f>
        <v/>
      </c>
      <c r="K25" s="191" t="n">
        <v>600000</v>
      </c>
      <c r="L25" s="62">
        <f>G25-H25-K25</f>
        <v/>
      </c>
    </row>
    <row r="26" hidden="1" ht="45" customFormat="1" customHeight="1" s="44">
      <c r="A26" s="52" t="n"/>
      <c r="B26" s="53" t="n"/>
      <c r="C26" s="54" t="n"/>
      <c r="D26" s="55" t="n"/>
      <c r="E26" s="53" t="n"/>
      <c r="F26" s="56" t="n"/>
      <c r="G26" s="61" t="n"/>
      <c r="H26" s="58" t="n"/>
      <c r="I26" s="59" t="n"/>
      <c r="J26" s="191" t="n"/>
      <c r="K26" s="61" t="n"/>
      <c r="L26" s="62">
        <f>G26-H26-K26</f>
        <v/>
      </c>
    </row>
    <row r="27" hidden="1" customFormat="1" s="44">
      <c r="A27" s="52" t="n"/>
      <c r="B27" s="53" t="n"/>
      <c r="C27" s="54" t="n"/>
      <c r="D27" s="55" t="n"/>
      <c r="E27" s="53" t="n"/>
      <c r="F27" s="56" t="n"/>
      <c r="G27" s="61" t="n"/>
      <c r="H27" s="58" t="n"/>
      <c r="I27" s="59" t="n"/>
      <c r="J27" s="191" t="n"/>
      <c r="K27" s="61" t="n"/>
      <c r="L27" s="62">
        <f>G27-H27-K27</f>
        <v/>
      </c>
    </row>
    <row r="28" hidden="1" customFormat="1" s="44">
      <c r="A28" s="52" t="n"/>
      <c r="B28" s="53" t="n"/>
      <c r="C28" s="54" t="n"/>
      <c r="D28" s="55" t="n"/>
      <c r="E28" s="53" t="n"/>
      <c r="F28" s="56" t="n"/>
      <c r="G28" s="61" t="n"/>
      <c r="H28" s="58" t="n"/>
      <c r="I28" s="59" t="n"/>
      <c r="J28" s="191" t="n"/>
      <c r="K28" s="61" t="n"/>
      <c r="L28" s="62">
        <f>G28-H28-K28</f>
        <v/>
      </c>
    </row>
    <row r="29" hidden="1" ht="45" customFormat="1" customHeight="1" s="44">
      <c r="A29" s="52" t="n"/>
      <c r="B29" s="63" t="n"/>
      <c r="C29" s="54" t="n"/>
      <c r="D29" s="55" t="n"/>
      <c r="E29" s="55" t="n"/>
      <c r="F29" s="56" t="n"/>
      <c r="G29" s="61" t="n"/>
      <c r="H29" s="58" t="n"/>
      <c r="I29" s="59" t="n"/>
      <c r="J29" s="191">
        <f>G29-H29</f>
        <v/>
      </c>
      <c r="K29" s="61" t="n">
        <v>0</v>
      </c>
      <c r="L29" s="62">
        <f>G29-H29-K29</f>
        <v/>
      </c>
    </row>
    <row r="30" hidden="1" ht="45" customFormat="1" customHeight="1" s="44">
      <c r="A30" s="52" t="n"/>
      <c r="B30" s="53" t="n"/>
      <c r="C30" s="54" t="n"/>
      <c r="D30" s="55" t="n"/>
      <c r="E30" s="55" t="n"/>
      <c r="F30" s="56" t="n"/>
      <c r="G30" s="61" t="n"/>
      <c r="H30" s="58" t="n"/>
      <c r="I30" s="59" t="n"/>
      <c r="J30" s="191">
        <f>G30-H30</f>
        <v/>
      </c>
      <c r="K30" s="61" t="n">
        <v>0</v>
      </c>
      <c r="L30" s="62">
        <f>G30-H30-K30</f>
        <v/>
      </c>
    </row>
    <row r="31" hidden="1" ht="45" customFormat="1" customHeight="1" s="44">
      <c r="A31" s="52" t="n"/>
      <c r="B31" s="53" t="n"/>
      <c r="C31" s="54" t="n"/>
      <c r="D31" s="55" t="n"/>
      <c r="E31" s="55" t="n"/>
      <c r="F31" s="56" t="n"/>
      <c r="G31" s="61" t="n"/>
      <c r="H31" s="58" t="n"/>
      <c r="I31" s="59" t="n"/>
      <c r="J31" s="191">
        <f>G31-H31</f>
        <v/>
      </c>
      <c r="K31" s="61">
        <f>J31</f>
        <v/>
      </c>
      <c r="L31" s="62">
        <f>J31-K31</f>
        <v/>
      </c>
    </row>
    <row r="32" ht="19.5" customFormat="1" customHeight="1" s="67" thickBot="1">
      <c r="A32" s="166" t="inlineStr">
        <is>
          <t>ИТОГО ЗАРПЛАТА, НАЛОГИ, КОМАНДИРОВОЧНЫЕ</t>
        </is>
      </c>
      <c r="B32" s="195" t="n"/>
      <c r="C32" s="64" t="n"/>
      <c r="D32" s="64" t="n"/>
      <c r="E32" s="64" t="n"/>
      <c r="F32" s="65" t="n"/>
      <c r="G32" s="66">
        <f>SUM(G15:G31)</f>
        <v/>
      </c>
      <c r="H32" s="66">
        <f>SUM(H15:H31)</f>
        <v/>
      </c>
      <c r="I32" s="66" t="n"/>
      <c r="J32" s="66">
        <f>SUM(J15:J31)</f>
        <v/>
      </c>
      <c r="K32" s="66">
        <f>SUM(K15:K31)</f>
        <v/>
      </c>
      <c r="L32" s="66">
        <f>SUM(L15:L31)</f>
        <v/>
      </c>
    </row>
    <row r="33" hidden="1" ht="19.5" customFormat="1" customHeight="1" s="67">
      <c r="A33" s="75" t="inlineStr">
        <is>
          <t xml:space="preserve">ПРОЧИЕ </t>
        </is>
      </c>
      <c r="B33" s="195" t="n"/>
      <c r="C33" s="69" t="n"/>
      <c r="D33" s="69" t="n"/>
      <c r="E33" s="69" t="n"/>
      <c r="F33" s="69" t="n"/>
      <c r="G33" s="70" t="n"/>
      <c r="H33" s="70" t="n"/>
      <c r="I33" s="70" t="n"/>
      <c r="J33" s="70" t="n"/>
      <c r="K33" s="70" t="n"/>
      <c r="L33" s="71" t="n"/>
    </row>
    <row r="34" hidden="1" customFormat="1" s="67">
      <c r="A34" s="52" t="n"/>
      <c r="B34" s="53" t="n"/>
      <c r="C34" s="54" t="n"/>
      <c r="D34" s="193" t="n"/>
      <c r="E34" s="198" t="n"/>
      <c r="F34" s="198" t="n"/>
      <c r="G34" s="57" t="n"/>
      <c r="H34" s="58" t="n"/>
      <c r="I34" s="59" t="n"/>
      <c r="J34" s="191" t="n"/>
      <c r="K34" s="61" t="n"/>
      <c r="L34" s="62" t="n"/>
    </row>
    <row r="35" hidden="1" ht="60" customFormat="1" customHeight="1" s="67">
      <c r="A35" s="52" t="n"/>
      <c r="B35" s="53" t="n"/>
      <c r="C35" s="54" t="n"/>
      <c r="D35" s="193" t="n"/>
      <c r="E35" s="198" t="n"/>
      <c r="F35" s="198" t="n"/>
      <c r="G35" s="198" t="n"/>
      <c r="H35" s="58" t="n"/>
      <c r="I35" s="59" t="n"/>
      <c r="J35" s="191">
        <f>G35-H35</f>
        <v/>
      </c>
      <c r="K35" s="61">
        <f>J35</f>
        <v/>
      </c>
      <c r="L35" s="62">
        <f>G35-H35-K35</f>
        <v/>
      </c>
    </row>
    <row r="36" hidden="1" ht="19.5" customFormat="1" customHeight="1" s="67">
      <c r="A36" s="166" t="inlineStr">
        <is>
          <t>ИТОГО ПРОЧИЕ</t>
        </is>
      </c>
      <c r="B36" s="195" t="n"/>
      <c r="C36" s="64" t="n"/>
      <c r="D36" s="64" t="n"/>
      <c r="E36" s="64" t="n"/>
      <c r="F36" s="65" t="n"/>
      <c r="G36" s="66">
        <f>SUM(G34:G35)</f>
        <v/>
      </c>
      <c r="H36" s="66">
        <f>SUM(H34:H35)</f>
        <v/>
      </c>
      <c r="I36" s="66" t="n"/>
      <c r="J36" s="66">
        <f>SUM(J34:J35)</f>
        <v/>
      </c>
      <c r="K36" s="66">
        <f>SUM(K34:K35)</f>
        <v/>
      </c>
      <c r="L36" s="66">
        <f>SUM(L34:L35)</f>
        <v/>
      </c>
    </row>
    <row r="37" hidden="1" ht="19.5" customFormat="1" customHeight="1" s="44">
      <c r="A37" s="103" t="inlineStr">
        <is>
          <t xml:space="preserve">АРЕНДА </t>
        </is>
      </c>
      <c r="B37" s="195" t="n"/>
      <c r="C37" s="74" t="n"/>
      <c r="D37" s="74" t="n"/>
      <c r="E37" s="74" t="n"/>
      <c r="F37" s="75" t="n"/>
      <c r="G37" s="76" t="n"/>
      <c r="H37" s="76" t="n"/>
      <c r="I37" s="76" t="n"/>
      <c r="J37" s="76" t="n"/>
      <c r="K37" s="76" t="n"/>
      <c r="L37" s="77" t="n"/>
    </row>
    <row r="38" hidden="1" ht="60" customFormat="1" customHeight="1" s="44">
      <c r="A38" s="52" t="n"/>
      <c r="B38" s="53" t="n"/>
      <c r="C38" s="54" t="n"/>
      <c r="D38" s="193" t="n"/>
      <c r="E38" s="217" t="n"/>
      <c r="F38" s="196" t="n"/>
      <c r="G38" s="80" t="n"/>
      <c r="H38" s="55" t="n"/>
      <c r="I38" s="59" t="n"/>
      <c r="J38" s="191" t="n"/>
      <c r="K38" s="61" t="n"/>
      <c r="L38" s="62" t="n"/>
    </row>
    <row r="39" hidden="1" ht="19.5" customFormat="1" customHeight="1" s="44">
      <c r="A39" s="180" t="inlineStr">
        <is>
          <t>ИТОГО АРЕНДА</t>
        </is>
      </c>
      <c r="B39" s="200" t="n"/>
      <c r="C39" s="81" t="n"/>
      <c r="D39" s="81" t="n"/>
      <c r="E39" s="81" t="n"/>
      <c r="F39" s="82" t="n"/>
      <c r="G39" s="83">
        <f>SUM(G38:G38)</f>
        <v/>
      </c>
      <c r="H39" s="83">
        <f>SUM(H38:H38)</f>
        <v/>
      </c>
      <c r="I39" s="83" t="n"/>
      <c r="J39" s="83">
        <f>SUM(J38:J38)</f>
        <v/>
      </c>
      <c r="K39" s="83">
        <f>SUM(K38:K38)</f>
        <v/>
      </c>
      <c r="L39" s="83">
        <f>SUM(L38:L38)</f>
        <v/>
      </c>
    </row>
    <row r="40" hidden="1" ht="21" customHeight="1" thickBot="1"/>
    <row r="41" ht="29.25" customFormat="1" customHeight="1" s="44" thickBot="1">
      <c r="A41" s="47" t="inlineStr">
        <is>
          <t>ДЕПАРТАМЕНТ ЗАКУПОК</t>
        </is>
      </c>
      <c r="B41" s="188" t="n"/>
      <c r="C41" s="46" t="n"/>
      <c r="D41" s="46" t="n"/>
      <c r="E41" s="46" t="n"/>
      <c r="F41" s="47" t="n"/>
      <c r="G41" s="46" t="n"/>
      <c r="H41" s="46" t="n"/>
      <c r="I41" s="46" t="n"/>
      <c r="J41" s="46" t="n"/>
      <c r="K41" s="46" t="n"/>
      <c r="L41" s="48" t="n"/>
    </row>
    <row r="42" ht="27" customFormat="1" customHeight="1" s="44">
      <c r="A42" s="103" t="inlineStr">
        <is>
          <t>ОПЛАТА ПОСТАВЩИКАМ</t>
        </is>
      </c>
      <c r="B42" s="195" t="n"/>
      <c r="C42" s="49" t="n"/>
      <c r="D42" s="87" t="n"/>
      <c r="E42" s="49" t="n"/>
      <c r="F42" s="69" t="n"/>
      <c r="G42" s="70" t="n"/>
      <c r="H42" s="70" t="n"/>
      <c r="I42" s="70" t="n"/>
      <c r="J42" s="70" t="n"/>
      <c r="K42" s="70" t="n"/>
      <c r="L42" s="71" t="n"/>
    </row>
    <row r="43" ht="40.8" customFormat="1" customHeight="1" s="44">
      <c r="A43" s="52" t="inlineStr">
        <is>
          <t>А ГРУПП 771701001</t>
        </is>
      </c>
      <c r="B43" s="53" t="inlineStr">
        <is>
          <t>Оплата за металлопрокат</t>
        </is>
      </c>
      <c r="C43" s="52" t="inlineStr">
        <is>
          <t>Чернышова Светлана Эдуардовна</t>
        </is>
      </c>
      <c r="D43" s="193" t="n"/>
      <c r="E43" s="194" t="inlineStr">
        <is>
          <t>1/138/3/6248</t>
        </is>
      </c>
      <c r="F43" s="197" t="n"/>
      <c r="G43" s="57" t="n">
        <v>4005540</v>
      </c>
      <c r="H43" s="59" t="n"/>
      <c r="I43" s="148" t="n">
        <v>45014</v>
      </c>
      <c r="J43" s="192" t="n">
        <v>4005540</v>
      </c>
      <c r="K43" s="192">
        <f>J43</f>
        <v/>
      </c>
      <c r="L43" s="62" t="n">
        <v>4005540</v>
      </c>
    </row>
    <row r="44" ht="40.8" customFormat="1" customHeight="1" s="44">
      <c r="A44" s="52" t="inlineStr">
        <is>
          <t>МЗ БАЛАКОВО АО</t>
        </is>
      </c>
      <c r="B44" s="53" t="inlineStr">
        <is>
          <t>Оплата за металлопрокат</t>
        </is>
      </c>
      <c r="C44" s="52" t="inlineStr">
        <is>
          <t>Чернышова Светлана Эдуардовна</t>
        </is>
      </c>
      <c r="D44" s="193" t="n"/>
      <c r="E44" s="194" t="inlineStr">
        <is>
          <t>21-09-0809</t>
        </is>
      </c>
      <c r="F44" s="197" t="n"/>
      <c r="G44" s="57" t="n">
        <v>15670000</v>
      </c>
      <c r="H44" s="59" t="n"/>
      <c r="I44" s="148" t="n">
        <v>45014</v>
      </c>
      <c r="J44" s="192" t="n">
        <v>15670000</v>
      </c>
      <c r="K44" s="192">
        <f>J44</f>
        <v/>
      </c>
      <c r="L44" s="62" t="n">
        <v>15670000</v>
      </c>
    </row>
    <row r="45" ht="40.8" customFormat="1" customHeight="1" s="44">
      <c r="A45" s="52" t="inlineStr">
        <is>
          <t>МЗ БАЛАКОВО АО</t>
        </is>
      </c>
      <c r="B45" s="53" t="inlineStr">
        <is>
          <t>Оплата за металлопрокат</t>
        </is>
      </c>
      <c r="C45" s="52" t="inlineStr">
        <is>
          <t>Чернышова Светлана Эдуардовна</t>
        </is>
      </c>
      <c r="D45" s="193" t="n"/>
      <c r="E45" s="194" t="inlineStr">
        <is>
          <t>21-09-0809</t>
        </is>
      </c>
      <c r="F45" s="197" t="n"/>
      <c r="G45" s="57" t="n">
        <v>72721367.25</v>
      </c>
      <c r="H45" s="59" t="n"/>
      <c r="I45" s="148" t="n">
        <v>45014</v>
      </c>
      <c r="J45" s="192" t="n">
        <v>72721367.25</v>
      </c>
      <c r="K45" s="192">
        <f>J45</f>
        <v/>
      </c>
      <c r="L45" s="62" t="n">
        <v>72721367.25</v>
      </c>
    </row>
    <row r="46" ht="40.8" customFormat="1" customHeight="1" s="44">
      <c r="A46" s="52" t="inlineStr">
        <is>
          <t>ВМЗ АО</t>
        </is>
      </c>
      <c r="B46" s="53" t="inlineStr">
        <is>
          <t>Оплата за металлопрокат</t>
        </is>
      </c>
      <c r="C46" s="52" t="inlineStr">
        <is>
          <t>Чернышова Светлана Эдуардовна</t>
        </is>
      </c>
      <c r="D46" s="193" t="n"/>
      <c r="E46" s="194" t="inlineStr">
        <is>
          <t>7851117</t>
        </is>
      </c>
      <c r="F46" s="197" t="n"/>
      <c r="G46" s="57" t="n">
        <v>5000000</v>
      </c>
      <c r="H46" s="59" t="n"/>
      <c r="I46" s="148" t="n">
        <v>45014</v>
      </c>
      <c r="J46" s="192" t="n">
        <v>5000000</v>
      </c>
      <c r="K46" s="192">
        <f>J46</f>
        <v/>
      </c>
      <c r="L46" s="62" t="n">
        <v>5000000</v>
      </c>
    </row>
    <row r="47" ht="40.8" customFormat="1" customHeight="1" s="44">
      <c r="A47" s="52" t="inlineStr">
        <is>
          <t>ЗТЗ</t>
        </is>
      </c>
      <c r="B47" s="53" t="inlineStr">
        <is>
          <t>Оплата за металлопрокат</t>
        </is>
      </c>
      <c r="C47" s="52" t="inlineStr">
        <is>
          <t>Чернышова Светлана Эдуардовна</t>
        </is>
      </c>
      <c r="D47" s="193" t="n"/>
      <c r="E47" s="194" t="inlineStr">
        <is>
          <t>П-11/17</t>
        </is>
      </c>
      <c r="F47" s="197" t="n"/>
      <c r="G47" s="57" t="n">
        <v>5000000</v>
      </c>
      <c r="H47" s="59" t="n"/>
      <c r="I47" s="148" t="n">
        <v>45014</v>
      </c>
      <c r="J47" s="192" t="n">
        <v>5000000</v>
      </c>
      <c r="K47" s="192">
        <f>J47</f>
        <v/>
      </c>
      <c r="L47" s="62" t="n">
        <v>5000000</v>
      </c>
    </row>
    <row r="48" ht="40.8" customFormat="1" customHeight="1" s="44">
      <c r="A48" s="52" t="inlineStr">
        <is>
          <t>НЛМК</t>
        </is>
      </c>
      <c r="B48" s="53" t="inlineStr">
        <is>
          <t>Оплата за металлопрокат</t>
        </is>
      </c>
      <c r="C48" s="52" t="inlineStr">
        <is>
          <t>Чернышова Светлана Эдуардовна</t>
        </is>
      </c>
      <c r="D48" s="193" t="n"/>
      <c r="E48" s="194" t="inlineStr">
        <is>
          <t>В107581-18</t>
        </is>
      </c>
      <c r="F48" s="197" t="n"/>
      <c r="G48" s="57" t="n">
        <v>61556763.99</v>
      </c>
      <c r="H48" s="59" t="n"/>
      <c r="I48" s="148" t="n">
        <v>45014</v>
      </c>
      <c r="J48" s="192" t="n">
        <v>61556763.99</v>
      </c>
      <c r="K48" s="192">
        <f>J48</f>
        <v/>
      </c>
      <c r="L48" s="62" t="n">
        <v>61556763.99</v>
      </c>
    </row>
    <row r="49" ht="40.8" customFormat="1" customHeight="1" s="44">
      <c r="A49" s="52" t="inlineStr">
        <is>
          <t>НЛМК-Калуга</t>
        </is>
      </c>
      <c r="B49" s="53" t="inlineStr">
        <is>
          <t>Оплата за металлопрокат</t>
        </is>
      </c>
      <c r="C49" s="52" t="inlineStr">
        <is>
          <t>Чернышова Светлана Эдуардовна</t>
        </is>
      </c>
      <c r="D49" s="193" t="n"/>
      <c r="E49" s="194" t="inlineStr">
        <is>
          <t>14.106761.221</t>
        </is>
      </c>
      <c r="F49" s="197" t="n"/>
      <c r="G49" s="57" t="n">
        <v>40207990.54</v>
      </c>
      <c r="H49" s="59" t="n"/>
      <c r="I49" s="148" t="n">
        <v>45014</v>
      </c>
      <c r="J49" s="192" t="n">
        <v>40207990.54</v>
      </c>
      <c r="K49" s="192">
        <f>J49</f>
        <v/>
      </c>
      <c r="L49" s="62" t="n">
        <v>40207990.54</v>
      </c>
    </row>
    <row r="50" ht="40.8" customFormat="1" customHeight="1" s="44">
      <c r="A50" s="52" t="inlineStr">
        <is>
          <t>НЛМК-Урал (Бывший НСММЗ)</t>
        </is>
      </c>
      <c r="B50" s="53" t="inlineStr">
        <is>
          <t>Оплата за металлопрокат</t>
        </is>
      </c>
      <c r="C50" s="52" t="inlineStr">
        <is>
          <t>Чернышова Светлана Эдуардовна</t>
        </is>
      </c>
      <c r="D50" s="193" t="n"/>
      <c r="E50" s="194" t="inlineStr">
        <is>
          <t>14.106761.221</t>
        </is>
      </c>
      <c r="F50" s="197" t="n"/>
      <c r="G50" s="57" t="n">
        <v>50000000</v>
      </c>
      <c r="H50" s="59" t="n"/>
      <c r="I50" s="148" t="n">
        <v>45014</v>
      </c>
      <c r="J50" s="192" t="n">
        <v>50000000</v>
      </c>
      <c r="K50" s="192">
        <f>J50</f>
        <v/>
      </c>
      <c r="L50" s="62" t="n">
        <v>50000000</v>
      </c>
    </row>
    <row r="51" ht="40.8" customFormat="1" customHeight="1" s="44">
      <c r="A51" s="52" t="inlineStr">
        <is>
          <t>ТК Новосталь-М</t>
        </is>
      </c>
      <c r="B51" s="53" t="inlineStr">
        <is>
          <t>Оплата за металлопрокат</t>
        </is>
      </c>
      <c r="C51" s="52" t="inlineStr">
        <is>
          <t>Чернышова Светлана Эдуардовна</t>
        </is>
      </c>
      <c r="D51" s="193" t="n"/>
      <c r="E51" s="194" t="inlineStr">
        <is>
          <t>П-0061 от 27.01.2023г.</t>
        </is>
      </c>
      <c r="F51" s="197" t="n"/>
      <c r="G51" s="57" t="n">
        <v>10000000</v>
      </c>
      <c r="H51" s="59" t="n"/>
      <c r="I51" s="148" t="n">
        <v>45014</v>
      </c>
      <c r="J51" s="192" t="n">
        <v>10000000</v>
      </c>
      <c r="K51" s="192">
        <f>J51</f>
        <v/>
      </c>
      <c r="L51" s="62" t="n">
        <v>10000000</v>
      </c>
    </row>
    <row r="52" ht="40.8" customFormat="1" customHeight="1" s="44">
      <c r="A52" s="52" t="inlineStr">
        <is>
          <t>Уральский металлопромышленный центр</t>
        </is>
      </c>
      <c r="B52" s="53" t="inlineStr">
        <is>
          <t>Оплата за металлопрокат</t>
        </is>
      </c>
      <c r="C52" s="52" t="inlineStr">
        <is>
          <t>Чернышова Светлана Эдуардовна</t>
        </is>
      </c>
      <c r="D52" s="193" t="n"/>
      <c r="E52" s="194" t="inlineStr">
        <is>
          <t>360Е-22</t>
        </is>
      </c>
      <c r="F52" s="197" t="n"/>
      <c r="G52" s="57" t="n">
        <v>3000000</v>
      </c>
      <c r="H52" s="59" t="n"/>
      <c r="I52" s="148" t="n">
        <v>45014</v>
      </c>
      <c r="J52" s="192" t="n">
        <v>3000000</v>
      </c>
      <c r="K52" s="192">
        <f>J52</f>
        <v/>
      </c>
      <c r="L52" s="62" t="n">
        <v>3000000</v>
      </c>
    </row>
    <row r="53" ht="40.8" customFormat="1" customHeight="1" s="44">
      <c r="A53" s="52" t="inlineStr">
        <is>
          <t>ТД ТМК АО</t>
        </is>
      </c>
      <c r="B53" s="53" t="inlineStr">
        <is>
          <t>Оплата за металлопрокат</t>
        </is>
      </c>
      <c r="C53" s="52" t="inlineStr">
        <is>
          <t>Чернышова Светлана Эдуардовна</t>
        </is>
      </c>
      <c r="D53" s="193" t="n"/>
      <c r="E53" s="194" t="inlineStr">
        <is>
          <t>1069</t>
        </is>
      </c>
      <c r="F53" s="197" t="n"/>
      <c r="G53" s="57" t="n">
        <v>1170077.74</v>
      </c>
      <c r="H53" s="59" t="n"/>
      <c r="I53" s="148" t="n">
        <v>45014</v>
      </c>
      <c r="J53" s="192" t="n">
        <v>1170077.74</v>
      </c>
      <c r="K53" s="192">
        <f>J53</f>
        <v/>
      </c>
      <c r="L53" s="62" t="n">
        <v>1170077.74</v>
      </c>
    </row>
    <row r="54" ht="40.8" customFormat="1" customHeight="1" s="44">
      <c r="A54" s="52" t="inlineStr">
        <is>
          <t>Филиал АО "ВМЗ" г.Альметьевск</t>
        </is>
      </c>
      <c r="B54" s="53" t="inlineStr">
        <is>
          <t>Оплата за металлопрокат</t>
        </is>
      </c>
      <c r="C54" s="52" t="inlineStr">
        <is>
          <t>Чернышова Светлана Эдуардовна</t>
        </is>
      </c>
      <c r="D54" s="193" t="n"/>
      <c r="E54" s="194" t="inlineStr">
        <is>
          <t>861639</t>
        </is>
      </c>
      <c r="F54" s="197" t="n"/>
      <c r="G54" s="57" t="n">
        <v>5000000</v>
      </c>
      <c r="H54" s="59" t="n"/>
      <c r="I54" s="148" t="n">
        <v>45014</v>
      </c>
      <c r="J54" s="192" t="n">
        <v>5000000</v>
      </c>
      <c r="K54" s="192">
        <f>J54</f>
        <v/>
      </c>
      <c r="L54" s="62" t="n">
        <v>5000000</v>
      </c>
    </row>
    <row r="55" ht="40.8" customFormat="1" customHeight="1" s="44">
      <c r="A55" s="52" t="inlineStr">
        <is>
          <t>ПКФ ДИПОС ООО</t>
        </is>
      </c>
      <c r="B55" s="53" t="inlineStr">
        <is>
          <t>Оплата за металлопрокат</t>
        </is>
      </c>
      <c r="C55" s="52" t="inlineStr">
        <is>
          <t>Чернышова Светлана Эдуардовна</t>
        </is>
      </c>
      <c r="D55" s="193" t="n"/>
      <c r="E55" s="194" t="inlineStr">
        <is>
          <t>5015/ДП от 15.03.2011 факт 14д</t>
        </is>
      </c>
      <c r="F55" s="197" t="n"/>
      <c r="G55" s="57" t="n">
        <v>1470336</v>
      </c>
      <c r="H55" s="59" t="n"/>
      <c r="I55" s="148" t="n">
        <v>45014</v>
      </c>
      <c r="J55" s="192" t="n">
        <v>1470336</v>
      </c>
      <c r="K55" s="192">
        <f>J55</f>
        <v/>
      </c>
      <c r="L55" s="62" t="n">
        <v>1470336</v>
      </c>
    </row>
    <row r="56" ht="40.8" customFormat="1" customHeight="1" s="44">
      <c r="A56" s="52" t="inlineStr">
        <is>
          <t>ООО "ОМЕГА МЕТАЛЛ"</t>
        </is>
      </c>
      <c r="B56" s="53" t="inlineStr">
        <is>
          <t>Оплата за металлопрокат</t>
        </is>
      </c>
      <c r="C56" s="52" t="inlineStr">
        <is>
          <t>Чернышова Светлана Эдуардовна</t>
        </is>
      </c>
      <c r="D56" s="193" t="n"/>
      <c r="E56" s="194" t="inlineStr">
        <is>
          <t>ОМА-071114-3 от 07.11.14</t>
        </is>
      </c>
      <c r="F56" s="197" t="n"/>
      <c r="G56" s="57" t="n">
        <v>4015540.5</v>
      </c>
      <c r="H56" s="59" t="n"/>
      <c r="I56" s="148" t="n">
        <v>45014</v>
      </c>
      <c r="J56" s="192" t="n">
        <v>4015540.5</v>
      </c>
      <c r="K56" s="192">
        <f>J56</f>
        <v/>
      </c>
      <c r="L56" s="62" t="n">
        <v>4015540.5</v>
      </c>
    </row>
    <row r="57" ht="40.8" customFormat="1" customHeight="1" s="44">
      <c r="A57" s="52" t="inlineStr">
        <is>
          <t>ОМК МАРКЕТ АО</t>
        </is>
      </c>
      <c r="B57" s="53" t="inlineStr">
        <is>
          <t>Оплата за металлопрокат</t>
        </is>
      </c>
      <c r="C57" s="52" t="inlineStr">
        <is>
          <t>Чернышова Светлана Эдуардовна</t>
        </is>
      </c>
      <c r="D57" s="193" t="n"/>
      <c r="E57" s="194" t="inlineStr">
        <is>
          <t>100-2020/77 от 14.07.2020</t>
        </is>
      </c>
      <c r="F57" s="197" t="n"/>
      <c r="G57" s="57" t="n">
        <v>4095943</v>
      </c>
      <c r="H57" s="59" t="n"/>
      <c r="I57" s="148" t="n">
        <v>45014</v>
      </c>
      <c r="J57" s="192" t="n">
        <v>4095943</v>
      </c>
      <c r="K57" s="192">
        <f>J57</f>
        <v/>
      </c>
      <c r="L57" s="62" t="n">
        <v>4095943</v>
      </c>
    </row>
    <row r="58" ht="40.8" customFormat="1" customHeight="1" s="44">
      <c r="A58" s="52" t="inlineStr">
        <is>
          <t>Металлсервис-Москва</t>
        </is>
      </c>
      <c r="B58" s="53" t="inlineStr">
        <is>
          <t>Оплата за металлопрокат</t>
        </is>
      </c>
      <c r="C58" s="52" t="inlineStr">
        <is>
          <t>Чернышова Светлана Эдуардовна</t>
        </is>
      </c>
      <c r="D58" s="193" t="n"/>
      <c r="E58" s="194" t="inlineStr">
        <is>
          <t xml:space="preserve">16Р-115 от 19.01.16 </t>
        </is>
      </c>
      <c r="F58" s="197" t="n"/>
      <c r="G58" s="57" t="n">
        <v>2500000</v>
      </c>
      <c r="H58" s="59" t="n"/>
      <c r="I58" s="148" t="n">
        <v>45014</v>
      </c>
      <c r="J58" s="192" t="n">
        <v>2500000</v>
      </c>
      <c r="K58" s="192">
        <f>J58</f>
        <v/>
      </c>
      <c r="L58" s="62" t="n">
        <v>2500000</v>
      </c>
    </row>
    <row r="59" ht="40.8" customFormat="1" customHeight="1" s="44">
      <c r="A59" s="52" t="inlineStr">
        <is>
          <t>Фирма Севзапметалл</t>
        </is>
      </c>
      <c r="B59" s="53" t="inlineStr">
        <is>
          <t>Оплата за металлопрокат</t>
        </is>
      </c>
      <c r="C59" s="52" t="inlineStr">
        <is>
          <t>Чернышова Светлана Эдуардовна</t>
        </is>
      </c>
      <c r="D59" s="193" t="n"/>
      <c r="E59" s="194" t="inlineStr">
        <is>
          <t>2 от 17.01.2017</t>
        </is>
      </c>
      <c r="F59" s="197" t="n"/>
      <c r="G59" s="57" t="n">
        <v>1440685.5</v>
      </c>
      <c r="H59" s="59" t="n"/>
      <c r="I59" s="148" t="n">
        <v>45014</v>
      </c>
      <c r="J59" s="192" t="n">
        <v>1440685.5</v>
      </c>
      <c r="K59" s="192">
        <f>J59</f>
        <v/>
      </c>
      <c r="L59" s="62" t="n">
        <v>1440685.5</v>
      </c>
    </row>
    <row r="60" ht="40.8" customFormat="1" customHeight="1" s="44">
      <c r="A60" s="52" t="inlineStr">
        <is>
          <t>Металлсервис-Москва</t>
        </is>
      </c>
      <c r="B60" s="53" t="inlineStr">
        <is>
          <t>Оплата за металлопрокат</t>
        </is>
      </c>
      <c r="C60" s="52" t="inlineStr">
        <is>
          <t>Чернышова Светлана Эдуардовна</t>
        </is>
      </c>
      <c r="D60" s="193" t="n"/>
      <c r="E60" s="194" t="inlineStr">
        <is>
          <t>15Р-1430/СПб от 09.04.2015г.</t>
        </is>
      </c>
      <c r="F60" s="197" t="n"/>
      <c r="G60" s="57" t="n">
        <v>500000</v>
      </c>
      <c r="H60" s="59" t="n"/>
      <c r="I60" s="148" t="n">
        <v>45014</v>
      </c>
      <c r="J60" s="192" t="n">
        <v>500000</v>
      </c>
      <c r="K60" s="192">
        <f>J60</f>
        <v/>
      </c>
      <c r="L60" s="62" t="n">
        <v>500000</v>
      </c>
    </row>
    <row r="61" ht="40.8" customFormat="1" customHeight="1" s="44">
      <c r="A61" s="52" t="inlineStr">
        <is>
          <t>СК ЛЕНСТРОЙДЕТАЛЬ АО</t>
        </is>
      </c>
      <c r="B61" s="53" t="inlineStr">
        <is>
          <t>Оплата за металлопрокат</t>
        </is>
      </c>
      <c r="C61" s="52" t="inlineStr">
        <is>
          <t>Чернышова Светлана Эдуардовна</t>
        </is>
      </c>
      <c r="D61" s="193" t="n"/>
      <c r="E61" s="194" t="inlineStr">
        <is>
          <t>35/14 от 01.07.14</t>
        </is>
      </c>
      <c r="F61" s="197" t="n"/>
      <c r="G61" s="57" t="n">
        <v>1068783.3</v>
      </c>
      <c r="H61" s="59" t="n"/>
      <c r="I61" s="148" t="n">
        <v>45014</v>
      </c>
      <c r="J61" s="192" t="n">
        <v>1068783.3</v>
      </c>
      <c r="K61" s="192">
        <f>J61</f>
        <v/>
      </c>
      <c r="L61" s="62" t="n">
        <v>1068783.3</v>
      </c>
    </row>
    <row r="62" ht="40.8" customFormat="1" customHeight="1" s="44">
      <c r="A62" s="52" t="inlineStr">
        <is>
          <t>Торговый дом ММК</t>
        </is>
      </c>
      <c r="B62" s="53" t="inlineStr">
        <is>
          <t>Оплата за металлопрокат</t>
        </is>
      </c>
      <c r="C62" s="52" t="inlineStr">
        <is>
          <t>Чернышова Светлана Эдуардовна</t>
        </is>
      </c>
      <c r="D62" s="193" t="n"/>
      <c r="E62" s="194" t="inlineStr">
        <is>
          <t>РД-9000205 от 04.07.19</t>
        </is>
      </c>
      <c r="F62" s="197" t="n"/>
      <c r="G62" s="57" t="n">
        <v>1520000</v>
      </c>
      <c r="H62" s="59" t="n"/>
      <c r="I62" s="148" t="n">
        <v>45014</v>
      </c>
      <c r="J62" s="192" t="n">
        <v>1520000</v>
      </c>
      <c r="K62" s="192">
        <f>J62</f>
        <v/>
      </c>
      <c r="L62" s="62" t="n">
        <v>1520000</v>
      </c>
    </row>
    <row r="63" ht="40.8" customFormat="1" customHeight="1" s="44">
      <c r="A63" s="52" t="inlineStr">
        <is>
          <t>ПТК</t>
        </is>
      </c>
      <c r="B63" s="53" t="inlineStr">
        <is>
          <t>Оплата за металлопрокат</t>
        </is>
      </c>
      <c r="C63" s="52" t="inlineStr">
        <is>
          <t>Чернышова Светлана Эдуардовна</t>
        </is>
      </c>
      <c r="D63" s="193" t="n"/>
      <c r="E63" s="194" t="inlineStr">
        <is>
          <t>Реализации по счетам</t>
        </is>
      </c>
      <c r="F63" s="197" t="n"/>
      <c r="G63" s="57" t="n">
        <v>274823.1</v>
      </c>
      <c r="H63" s="59" t="n"/>
      <c r="I63" s="148" t="n">
        <v>45014</v>
      </c>
      <c r="J63" s="192" t="n">
        <v>274823.1</v>
      </c>
      <c r="K63" s="192">
        <f>J63</f>
        <v/>
      </c>
      <c r="L63" s="62" t="n">
        <v>274823.1</v>
      </c>
    </row>
    <row r="64" ht="61.2" customFormat="1" customHeight="1" s="44">
      <c r="A64" s="86" t="inlineStr">
        <is>
          <t>ООО "СБЕРБАНК ФАКТОРИНГ"</t>
        </is>
      </c>
      <c r="B64" s="53" t="inlineStr">
        <is>
          <t xml:space="preserve">Оплата по Договору поставки № 643/00186217-62280 от 15.12.2015 года с ПАО "Северсталь" ИНН 3528000597, УПД № 100029196 от 13.02.2023г.(факторинг) </t>
        </is>
      </c>
      <c r="C64" s="52" t="inlineStr">
        <is>
          <t>Чернышова Светлана Эдуардовна</t>
        </is>
      </c>
      <c r="D64" s="193" t="n"/>
      <c r="E64" s="194" t="inlineStr">
        <is>
          <t>Договор 643/00186217-62280 от 15.12.2015</t>
        </is>
      </c>
      <c r="F64" s="197" t="n"/>
      <c r="G64" s="61" t="n">
        <v>88960.32000000001</v>
      </c>
      <c r="H64" s="59" t="n"/>
      <c r="I64" s="59" t="n">
        <v>45015</v>
      </c>
      <c r="J64" s="191" t="n">
        <v>88960.32000000001</v>
      </c>
      <c r="K64" s="191" t="n"/>
      <c r="L64" s="62" t="n">
        <v>88960.32000000001</v>
      </c>
    </row>
    <row r="65" ht="61.2" customFormat="1" customHeight="1" s="44">
      <c r="A65" s="86" t="inlineStr">
        <is>
          <t>ООО "СБЕРБАНК ФАКТОРИНГ"</t>
        </is>
      </c>
      <c r="B65" s="53" t="inlineStr">
        <is>
          <t xml:space="preserve">Оплата по Договору поставки № 643/00186217-62280 от 15.12.2015 года с ПАО "Северсталь" ИНН 3528000597, УПД № 100029199 от 13.02.2023г.(факторинг) </t>
        </is>
      </c>
      <c r="C65" s="52" t="inlineStr">
        <is>
          <t>Чернышова Светлана Эдуардовна</t>
        </is>
      </c>
      <c r="D65" s="193" t="n"/>
      <c r="E65" s="194" t="inlineStr">
        <is>
          <t>Договор 643/00186217-62280 от 15.12.2015</t>
        </is>
      </c>
      <c r="F65" s="197" t="n"/>
      <c r="G65" s="61" t="n">
        <v>230587.8</v>
      </c>
      <c r="H65" s="59" t="n"/>
      <c r="I65" s="59" t="n">
        <v>45015</v>
      </c>
      <c r="J65" s="191" t="n">
        <v>230587.8</v>
      </c>
      <c r="K65" s="191" t="n"/>
      <c r="L65" s="62" t="n">
        <v>230587.8</v>
      </c>
    </row>
    <row r="66" ht="61.2" customFormat="1" customHeight="1" s="44">
      <c r="A66" s="86" t="inlineStr">
        <is>
          <t>ООО "СБЕРБАНК ФАКТОРИНГ"</t>
        </is>
      </c>
      <c r="B66" s="53" t="inlineStr">
        <is>
          <t xml:space="preserve">Оплата по Договору поставки № 643/00186217-62280 от 15.12.2015 года с ПАО "Северсталь" ИНН 3528000597, УПД № 100029269 от 13.02.2023г.(факторинг) </t>
        </is>
      </c>
      <c r="C66" s="52" t="inlineStr">
        <is>
          <t>Чернышова Светлана Эдуардовна</t>
        </is>
      </c>
      <c r="D66" s="193" t="n"/>
      <c r="E66" s="194" t="inlineStr">
        <is>
          <t>Договор 643/00186217-62280 от 15.12.2015</t>
        </is>
      </c>
      <c r="F66" s="197" t="n"/>
      <c r="G66" s="61" t="n">
        <v>222639.64</v>
      </c>
      <c r="H66" s="59" t="n"/>
      <c r="I66" s="59" t="n">
        <v>45015</v>
      </c>
      <c r="J66" s="191" t="n">
        <v>222639.64</v>
      </c>
      <c r="K66" s="191" t="n"/>
      <c r="L66" s="62" t="n">
        <v>222639.64</v>
      </c>
    </row>
    <row r="67" ht="40.8" customFormat="1" customHeight="1" s="44">
      <c r="A67" s="86" t="inlineStr">
        <is>
          <t>А ГРУПП 771701001</t>
        </is>
      </c>
      <c r="B67" s="53" t="inlineStr">
        <is>
          <t>Оплата за металлопрокат</t>
        </is>
      </c>
      <c r="C67" s="52" t="inlineStr">
        <is>
          <t>Чернышова Светлана Эдуардовна</t>
        </is>
      </c>
      <c r="D67" s="193" t="n"/>
      <c r="E67" s="194" t="inlineStr">
        <is>
          <t>1/138/3/6248</t>
        </is>
      </c>
      <c r="F67" s="197" t="n"/>
      <c r="G67" s="61" t="n">
        <v>997954.75</v>
      </c>
      <c r="H67" s="59" t="n"/>
      <c r="I67" s="59" t="n">
        <v>45015</v>
      </c>
      <c r="J67" s="191" t="n">
        <v>997954.75</v>
      </c>
      <c r="K67" s="191" t="n"/>
      <c r="L67" s="62" t="n">
        <v>997954.75</v>
      </c>
    </row>
    <row r="68" ht="40.8" customFormat="1" customHeight="1" s="44">
      <c r="A68" s="86" t="inlineStr">
        <is>
          <t>Антикор Полимер</t>
        </is>
      </c>
      <c r="B68" s="53" t="inlineStr">
        <is>
          <t>Оплата за металлопрокат</t>
        </is>
      </c>
      <c r="C68" s="52" t="inlineStr">
        <is>
          <t>Чернышова Светлана Эдуардовна</t>
        </is>
      </c>
      <c r="D68" s="193" t="n"/>
      <c r="E68" s="194" t="inlineStr">
        <is>
          <t>041</t>
        </is>
      </c>
      <c r="F68" s="197" t="n"/>
      <c r="G68" s="61" t="n">
        <v>1073244</v>
      </c>
      <c r="H68" s="59" t="n"/>
      <c r="I68" s="59" t="n">
        <v>45015</v>
      </c>
      <c r="J68" s="191" t="n">
        <v>1073244</v>
      </c>
      <c r="K68" s="191" t="n"/>
      <c r="L68" s="62" t="n">
        <v>1073244</v>
      </c>
    </row>
    <row r="69" ht="40.8" customFormat="1" customHeight="1" s="44">
      <c r="A69" s="86" t="inlineStr">
        <is>
          <t>Антикор Полимер</t>
        </is>
      </c>
      <c r="B69" s="53" t="inlineStr">
        <is>
          <t>Оплата за металлопрокат</t>
        </is>
      </c>
      <c r="C69" s="52" t="inlineStr">
        <is>
          <t>Чернышова Светлана Эдуардовна</t>
        </is>
      </c>
      <c r="D69" s="193" t="n"/>
      <c r="E69" s="194" t="inlineStr">
        <is>
          <t>190-07-УИ</t>
        </is>
      </c>
      <c r="F69" s="197" t="n"/>
      <c r="G69" s="61" t="n">
        <v>325029.96</v>
      </c>
      <c r="H69" s="59" t="n"/>
      <c r="I69" s="59" t="n">
        <v>45015</v>
      </c>
      <c r="J69" s="191" t="n">
        <v>325029.96</v>
      </c>
      <c r="K69" s="191" t="n"/>
      <c r="L69" s="62" t="n">
        <v>325029.96</v>
      </c>
    </row>
    <row r="70" ht="40.8" customFormat="1" customHeight="1" s="44">
      <c r="A70" s="86" t="inlineStr">
        <is>
          <t>Ашинский метзавод</t>
        </is>
      </c>
      <c r="B70" s="53" t="inlineStr">
        <is>
          <t>Оплата за металлопрокат</t>
        </is>
      </c>
      <c r="C70" s="52" t="inlineStr">
        <is>
          <t>Чернышова Светлана Эдуардовна</t>
        </is>
      </c>
      <c r="D70" s="193" t="n"/>
      <c r="E70" s="194" t="inlineStr">
        <is>
          <t>3125/2017</t>
        </is>
      </c>
      <c r="F70" s="197" t="n"/>
      <c r="G70" s="61" t="n">
        <v>20754407.27</v>
      </c>
      <c r="H70" s="59" t="n"/>
      <c r="I70" s="59" t="n">
        <v>45015</v>
      </c>
      <c r="J70" s="191" t="n">
        <v>20754407.27</v>
      </c>
      <c r="K70" s="191" t="n"/>
      <c r="L70" s="62" t="n">
        <v>20754407.27</v>
      </c>
    </row>
    <row r="71" ht="40.8" customFormat="1" customHeight="1" s="44">
      <c r="A71" s="86" t="inlineStr">
        <is>
          <t>ВМЗ АО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193" t="n"/>
      <c r="E71" s="194" t="inlineStr">
        <is>
          <t>7851117</t>
        </is>
      </c>
      <c r="F71" s="197" t="n"/>
      <c r="G71" s="61" t="n">
        <v>27293198.88</v>
      </c>
      <c r="H71" s="59" t="n"/>
      <c r="I71" s="59" t="n">
        <v>45015</v>
      </c>
      <c r="J71" s="191" t="n">
        <v>27293198.88</v>
      </c>
      <c r="K71" s="191" t="n"/>
      <c r="L71" s="62" t="n">
        <v>27293198.88</v>
      </c>
    </row>
    <row r="72" ht="40.8" customFormat="1" customHeight="1" s="44">
      <c r="A72" s="86" t="inlineStr">
        <is>
          <t>ЗТЗ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193" t="n"/>
      <c r="E72" s="194" t="inlineStr">
        <is>
          <t>П-11/17</t>
        </is>
      </c>
      <c r="F72" s="197" t="n"/>
      <c r="G72" s="61" t="n">
        <v>6493280.54</v>
      </c>
      <c r="H72" s="59" t="n"/>
      <c r="I72" s="59" t="n">
        <v>45015</v>
      </c>
      <c r="J72" s="191" t="n">
        <v>6493280.54</v>
      </c>
      <c r="K72" s="191" t="n"/>
      <c r="L72" s="62" t="n">
        <v>6493280.54</v>
      </c>
    </row>
    <row r="73" ht="40.8" customFormat="1" customHeight="1" s="44">
      <c r="A73" s="86" t="inlineStr">
        <is>
          <t>КМК "ТЭМПО"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193" t="n"/>
      <c r="E73" s="194" t="inlineStr">
        <is>
          <t>О11/17041</t>
        </is>
      </c>
      <c r="F73" s="197" t="n"/>
      <c r="G73" s="61" t="n">
        <v>212738261.5</v>
      </c>
      <c r="H73" s="59" t="n"/>
      <c r="I73" s="59" t="n">
        <v>45015</v>
      </c>
      <c r="J73" s="191" t="n">
        <v>212738261.5</v>
      </c>
      <c r="K73" s="191" t="n"/>
      <c r="L73" s="62" t="n">
        <v>212738261.5</v>
      </c>
    </row>
    <row r="74" ht="40.8" customFormat="1" customHeight="1" s="44">
      <c r="A74" s="86" t="inlineStr">
        <is>
          <t>МЕТАЛЛ СЕРВИС ООО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193" t="n"/>
      <c r="E74" s="194" t="inlineStr">
        <is>
          <t>22/06/2021-100</t>
        </is>
      </c>
      <c r="F74" s="197" t="n"/>
      <c r="G74" s="61" t="n">
        <v>6707364.5</v>
      </c>
      <c r="H74" s="59" t="n"/>
      <c r="I74" s="59" t="n">
        <v>45015</v>
      </c>
      <c r="J74" s="191" t="n">
        <v>6707364.5</v>
      </c>
      <c r="K74" s="191" t="n"/>
      <c r="L74" s="62" t="n">
        <v>6707364.5</v>
      </c>
    </row>
    <row r="75" ht="40.8" customFormat="1" customHeight="1" s="44">
      <c r="A75" s="86" t="inlineStr">
        <is>
          <t>МеталлСтильКомпани</t>
        </is>
      </c>
      <c r="B75" s="53" t="inlineStr">
        <is>
          <t>Оплата за металлопрокат</t>
        </is>
      </c>
      <c r="C75" s="52" t="inlineStr">
        <is>
          <t>Чернышова Светлана Эдуардовна</t>
        </is>
      </c>
      <c r="D75" s="193" t="n"/>
      <c r="E75" s="194" t="n">
        <v>44256</v>
      </c>
      <c r="F75" s="197" t="n"/>
      <c r="G75" s="61" t="n">
        <v>1119437.2</v>
      </c>
      <c r="H75" s="59" t="n"/>
      <c r="I75" s="59" t="n">
        <v>45015</v>
      </c>
      <c r="J75" s="191" t="n">
        <v>1119437.2</v>
      </c>
      <c r="K75" s="191" t="n"/>
      <c r="L75" s="62" t="n">
        <v>1119437.2</v>
      </c>
    </row>
    <row r="76" ht="40.8" customFormat="1" customHeight="1" s="44">
      <c r="A76" s="86" t="inlineStr">
        <is>
          <t>ММК завод</t>
        </is>
      </c>
      <c r="B76" s="53" t="inlineStr">
        <is>
          <t>Оплата за металлопрокат</t>
        </is>
      </c>
      <c r="C76" s="52" t="inlineStr">
        <is>
          <t>Чернышова Светлана Эдуардовна</t>
        </is>
      </c>
      <c r="D76" s="193" t="n"/>
      <c r="E76" s="194" t="inlineStr">
        <is>
          <t>225037</t>
        </is>
      </c>
      <c r="F76" s="197" t="n"/>
      <c r="G76" s="61" t="n">
        <v>23357147.76</v>
      </c>
      <c r="H76" s="59" t="n"/>
      <c r="I76" s="59" t="n">
        <v>45015</v>
      </c>
      <c r="J76" s="191" t="n">
        <v>23357147.76</v>
      </c>
      <c r="K76" s="191" t="n"/>
      <c r="L76" s="62" t="n">
        <v>23357147.76</v>
      </c>
    </row>
    <row r="77" ht="40.8" customFormat="1" customHeight="1" s="44">
      <c r="A77" s="86" t="inlineStr">
        <is>
          <t>НЛМК-Урал (Бывший НСММЗ)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193" t="n"/>
      <c r="E77" s="194" t="inlineStr">
        <is>
          <t>14.106761.221</t>
        </is>
      </c>
      <c r="F77" s="197" t="n"/>
      <c r="G77" s="61" t="n">
        <v>69000000</v>
      </c>
      <c r="H77" s="59" t="n"/>
      <c r="I77" s="59" t="n">
        <v>45015</v>
      </c>
      <c r="J77" s="191" t="n">
        <v>69000000</v>
      </c>
      <c r="K77" s="191" t="n"/>
      <c r="L77" s="62" t="n">
        <v>69000000</v>
      </c>
    </row>
    <row r="78" ht="40.8" customFormat="1" customHeight="1" s="44">
      <c r="A78" s="86" t="inlineStr">
        <is>
          <t>ПАО "ТМК"</t>
        </is>
      </c>
      <c r="B78" s="53" t="inlineStr">
        <is>
          <t>Оплата за металлопрокат</t>
        </is>
      </c>
      <c r="C78" s="52" t="inlineStr">
        <is>
          <t>Чернышова Светлана Эдуардовна</t>
        </is>
      </c>
      <c r="D78" s="193" t="n"/>
      <c r="E78" s="194" t="inlineStr">
        <is>
          <t>Т-Яр-8</t>
        </is>
      </c>
      <c r="F78" s="197" t="n"/>
      <c r="G78" s="61" t="n">
        <v>776815.91</v>
      </c>
      <c r="H78" s="59" t="n"/>
      <c r="I78" s="59" t="n">
        <v>45015</v>
      </c>
      <c r="J78" s="191" t="n">
        <v>776815.91</v>
      </c>
      <c r="K78" s="191" t="n"/>
      <c r="L78" s="62" t="n">
        <v>776815.91</v>
      </c>
    </row>
    <row r="79" ht="40.8" customFormat="1" customHeight="1" s="44">
      <c r="A79" s="86" t="inlineStr">
        <is>
          <t>Сиверский метизный завод</t>
        </is>
      </c>
      <c r="B79" s="53" t="inlineStr">
        <is>
          <t>Оплата за металлопрокат</t>
        </is>
      </c>
      <c r="C79" s="52" t="inlineStr">
        <is>
          <t>Чернышова Светлана Эдуардовна</t>
        </is>
      </c>
      <c r="D79" s="193" t="n"/>
      <c r="E79" s="194" t="inlineStr">
        <is>
          <t>117/1</t>
        </is>
      </c>
      <c r="F79" s="197" t="n"/>
      <c r="G79" s="61" t="n">
        <v>3863926.68</v>
      </c>
      <c r="H79" s="59" t="n"/>
      <c r="I79" s="59" t="n">
        <v>45015</v>
      </c>
      <c r="J79" s="191" t="n">
        <v>3863926.68</v>
      </c>
      <c r="K79" s="191" t="n"/>
      <c r="L79" s="62" t="n">
        <v>3863926.68</v>
      </c>
    </row>
    <row r="80" ht="40.8" customFormat="1" customHeight="1" s="44">
      <c r="A80" s="86" t="inlineStr">
        <is>
          <t>СОЮЗМЕТАЛЛСЕРВИС ООО</t>
        </is>
      </c>
      <c r="B80" s="53" t="inlineStr">
        <is>
          <t>Оплата за металлопрокат</t>
        </is>
      </c>
      <c r="C80" s="52" t="inlineStr">
        <is>
          <t>Чернышова Светлана Эдуардовна</t>
        </is>
      </c>
      <c r="D80" s="193" t="n"/>
      <c r="E80" s="194" t="inlineStr">
        <is>
          <t>2М</t>
        </is>
      </c>
      <c r="F80" s="197" t="n"/>
      <c r="G80" s="61" t="n">
        <v>39981087.8</v>
      </c>
      <c r="H80" s="59" t="n"/>
      <c r="I80" s="59" t="n">
        <v>45015</v>
      </c>
      <c r="J80" s="191" t="n">
        <v>39981087.8</v>
      </c>
      <c r="K80" s="191" t="n"/>
      <c r="L80" s="62" t="n">
        <v>39981087.8</v>
      </c>
    </row>
    <row r="81" ht="40.8" customFormat="1" customHeight="1" s="44">
      <c r="A81" s="86" t="inlineStr">
        <is>
          <t>Уральский металлопромышленный центр</t>
        </is>
      </c>
      <c r="B81" s="53" t="inlineStr">
        <is>
          <t>Оплата за металлопрокат</t>
        </is>
      </c>
      <c r="C81" s="52" t="inlineStr">
        <is>
          <t>Чернышова Светлана Эдуардовна</t>
        </is>
      </c>
      <c r="D81" s="193" t="n"/>
      <c r="E81" s="194" t="inlineStr">
        <is>
          <t>360Е-22</t>
        </is>
      </c>
      <c r="F81" s="197" t="n"/>
      <c r="G81" s="61" t="n">
        <v>8827738.34</v>
      </c>
      <c r="H81" s="59" t="n"/>
      <c r="I81" s="59" t="n">
        <v>45015</v>
      </c>
      <c r="J81" s="191" t="n">
        <v>8827738.34</v>
      </c>
      <c r="K81" s="191" t="n"/>
      <c r="L81" s="62" t="n">
        <v>8827738.34</v>
      </c>
    </row>
    <row r="82" ht="40.8" customFormat="1" customHeight="1" s="44">
      <c r="A82" s="86" t="inlineStr">
        <is>
          <t>Филиал АО "ВМЗ" г.Альметьевск</t>
        </is>
      </c>
      <c r="B82" s="53" t="inlineStr">
        <is>
          <t>Оплата за металлопрокат</t>
        </is>
      </c>
      <c r="C82" s="52" t="inlineStr">
        <is>
          <t>Чернышова Светлана Эдуардовна</t>
        </is>
      </c>
      <c r="D82" s="193" t="n"/>
      <c r="E82" s="194" t="inlineStr">
        <is>
          <t>861639</t>
        </is>
      </c>
      <c r="F82" s="197" t="n"/>
      <c r="G82" s="61" t="n">
        <v>9607994.539999999</v>
      </c>
      <c r="H82" s="59" t="n"/>
      <c r="I82" s="59" t="n">
        <v>45015</v>
      </c>
      <c r="J82" s="191" t="n">
        <v>9607994.539999999</v>
      </c>
      <c r="K82" s="191" t="n"/>
      <c r="L82" s="62" t="n">
        <v>9607994.539999999</v>
      </c>
    </row>
    <row r="83" ht="61.2" customFormat="1" customHeight="1" s="44">
      <c r="A83" s="86" t="inlineStr">
        <is>
          <t>ООО "СБЕРБАНК ФАКТОРИНГ"</t>
        </is>
      </c>
      <c r="B83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83" s="52" t="inlineStr">
        <is>
          <t>Чернышова Светлана Эдуардовна</t>
        </is>
      </c>
      <c r="D83" s="193" t="n"/>
      <c r="E83" s="194" t="inlineStr">
        <is>
          <t>Договор 643/00186217-62280 от 15.12.2015</t>
        </is>
      </c>
      <c r="F83" s="197" t="n"/>
      <c r="G83" s="61" t="n">
        <v>710833.2</v>
      </c>
      <c r="H83" s="59" t="n"/>
      <c r="I83" s="59" t="n">
        <v>45016</v>
      </c>
      <c r="J83" s="191" t="n">
        <v>710833.2</v>
      </c>
      <c r="K83" s="191" t="n"/>
      <c r="L83" s="62" t="n">
        <v>710833.2</v>
      </c>
    </row>
    <row r="84" ht="40.8" customFormat="1" customHeight="1" s="44">
      <c r="A84" s="86" t="inlineStr">
        <is>
          <t>ВМЗ АО</t>
        </is>
      </c>
      <c r="B84" s="53" t="inlineStr">
        <is>
          <t>Оплата за металлопрокат</t>
        </is>
      </c>
      <c r="C84" s="52" t="inlineStr">
        <is>
          <t>Чернышова Светлана Эдуардовна</t>
        </is>
      </c>
      <c r="D84" s="193" t="n"/>
      <c r="E84" s="194" t="inlineStr">
        <is>
          <t>7851117</t>
        </is>
      </c>
      <c r="F84" s="197" t="n"/>
      <c r="G84" s="61" t="n">
        <v>16146599.44</v>
      </c>
      <c r="H84" s="59" t="n"/>
      <c r="I84" s="59" t="n">
        <v>45016</v>
      </c>
      <c r="J84" s="191" t="n">
        <v>16146599.44</v>
      </c>
      <c r="K84" s="191" t="n"/>
      <c r="L84" s="62" t="n">
        <v>16146599.44</v>
      </c>
    </row>
    <row r="85" ht="40.8" customFormat="1" customHeight="1" s="44">
      <c r="A85" s="86" t="inlineStr">
        <is>
          <t>КМК "ТЭМПО"</t>
        </is>
      </c>
      <c r="B85" s="53" t="inlineStr">
        <is>
          <t>Оплата за металлопрокат</t>
        </is>
      </c>
      <c r="C85" s="52" t="inlineStr">
        <is>
          <t>Чернышова Светлана Эдуардовна</t>
        </is>
      </c>
      <c r="D85" s="193" t="n"/>
      <c r="E85" s="194" t="inlineStr">
        <is>
          <t>О11/17041</t>
        </is>
      </c>
      <c r="F85" s="197" t="n"/>
      <c r="G85" s="61" t="n">
        <v>12912567.10000001</v>
      </c>
      <c r="H85" s="59" t="n"/>
      <c r="I85" s="59" t="n">
        <v>45016</v>
      </c>
      <c r="J85" s="191" t="n">
        <v>12912567.10000001</v>
      </c>
      <c r="K85" s="191" t="n"/>
      <c r="L85" s="62" t="n">
        <v>12912567.10000001</v>
      </c>
    </row>
    <row r="86" ht="40.8" customFormat="1" customHeight="1" s="44">
      <c r="A86" s="86" t="inlineStr">
        <is>
          <t>МЕТАЛЛ СЕРВИС ООО</t>
        </is>
      </c>
      <c r="B86" s="53" t="inlineStr">
        <is>
          <t>Оплата за металлопрокат</t>
        </is>
      </c>
      <c r="C86" s="52" t="inlineStr">
        <is>
          <t>Чернышова Светлана Эдуардовна</t>
        </is>
      </c>
      <c r="D86" s="193" t="n"/>
      <c r="E86" s="194" t="inlineStr">
        <is>
          <t>22/06/2021-100</t>
        </is>
      </c>
      <c r="F86" s="197" t="n"/>
      <c r="G86" s="61" t="n">
        <v>2181124</v>
      </c>
      <c r="H86" s="59" t="n"/>
      <c r="I86" s="59" t="n">
        <v>45016</v>
      </c>
      <c r="J86" s="191" t="n">
        <v>2181124</v>
      </c>
      <c r="K86" s="191" t="n"/>
      <c r="L86" s="62" t="n">
        <v>2181124</v>
      </c>
    </row>
    <row r="87" ht="40.8" customFormat="1" customHeight="1" s="44">
      <c r="A87" s="86" t="inlineStr">
        <is>
          <t>МеталлСтильКомпани</t>
        </is>
      </c>
      <c r="B87" s="53" t="inlineStr">
        <is>
          <t>Оплата за металлопрокат</t>
        </is>
      </c>
      <c r="C87" s="52" t="inlineStr">
        <is>
          <t>Чернышова Светлана Эдуардовна</t>
        </is>
      </c>
      <c r="D87" s="193" t="n"/>
      <c r="E87" s="194" t="n">
        <v>44256</v>
      </c>
      <c r="F87" s="197" t="n"/>
      <c r="G87" s="61" t="n">
        <v>2164000</v>
      </c>
      <c r="H87" s="59" t="n"/>
      <c r="I87" s="59" t="n">
        <v>45016</v>
      </c>
      <c r="J87" s="191" t="n">
        <v>2164000</v>
      </c>
      <c r="K87" s="191" t="n"/>
      <c r="L87" s="62" t="n">
        <v>2164000</v>
      </c>
    </row>
    <row r="88" ht="40.8" customFormat="1" customHeight="1" s="44">
      <c r="A88" s="86" t="inlineStr">
        <is>
          <t>НЛМК-Урал (Бывший НСММЗ)</t>
        </is>
      </c>
      <c r="B88" s="53" t="inlineStr">
        <is>
          <t>Оплата за металлопрокат</t>
        </is>
      </c>
      <c r="C88" s="52" t="inlineStr">
        <is>
          <t>Чернышова Светлана Эдуардовна</t>
        </is>
      </c>
      <c r="D88" s="193" t="n"/>
      <c r="E88" s="194" t="inlineStr">
        <is>
          <t>14.106761.221</t>
        </is>
      </c>
      <c r="F88" s="197" t="n"/>
      <c r="G88" s="61" t="n">
        <v>2887756.12</v>
      </c>
      <c r="H88" s="59" t="n"/>
      <c r="I88" s="59" t="n">
        <v>45016</v>
      </c>
      <c r="J88" s="191" t="n">
        <v>2887756.12</v>
      </c>
      <c r="K88" s="191" t="n"/>
      <c r="L88" s="62" t="n">
        <v>2887756.12</v>
      </c>
    </row>
    <row r="89" ht="40.8" customFormat="1" customHeight="1" s="44">
      <c r="A89" s="86" t="inlineStr">
        <is>
          <t>Уральский металлопромышленный центр</t>
        </is>
      </c>
      <c r="B89" s="53" t="inlineStr">
        <is>
          <t>Оплата за металлопрокат</t>
        </is>
      </c>
      <c r="C89" s="52" t="inlineStr">
        <is>
          <t>Чернышова Светлана Эдуардовна</t>
        </is>
      </c>
      <c r="D89" s="193" t="n"/>
      <c r="E89" s="194" t="inlineStr">
        <is>
          <t>360Е-22</t>
        </is>
      </c>
      <c r="F89" s="197" t="n"/>
      <c r="G89" s="61" t="n">
        <v>5913869.17</v>
      </c>
      <c r="H89" s="59" t="n"/>
      <c r="I89" s="59" t="n">
        <v>45016</v>
      </c>
      <c r="J89" s="191" t="n">
        <v>5913869.17</v>
      </c>
      <c r="K89" s="191" t="n"/>
      <c r="L89" s="62" t="n">
        <v>5913869.17</v>
      </c>
    </row>
    <row r="90" ht="40.8" customFormat="1" customHeight="1" s="44">
      <c r="A90" s="86" t="inlineStr">
        <is>
          <t>Филиал АО "ВМЗ" г.Альметьевск</t>
        </is>
      </c>
      <c r="B90" s="53" t="inlineStr">
        <is>
          <t>Оплата за металлопрокат</t>
        </is>
      </c>
      <c r="C90" s="52" t="inlineStr">
        <is>
          <t>Чернышова Светлана Эдуардовна</t>
        </is>
      </c>
      <c r="D90" s="193" t="n"/>
      <c r="E90" s="194" t="inlineStr">
        <is>
          <t>861639</t>
        </is>
      </c>
      <c r="F90" s="197" t="n"/>
      <c r="G90" s="61" t="n">
        <v>7303997.27</v>
      </c>
      <c r="H90" s="59" t="n"/>
      <c r="I90" s="59" t="n">
        <v>45016</v>
      </c>
      <c r="J90" s="191" t="n">
        <v>7303997.27</v>
      </c>
      <c r="K90" s="191" t="n"/>
      <c r="L90" s="62" t="n">
        <v>7303997.27</v>
      </c>
    </row>
    <row r="91" ht="61.2" customFormat="1" customHeight="1" s="44">
      <c r="A91" s="86" t="inlineStr">
        <is>
          <t>ООО "СБЕРБАНК ФАКТОРИНГ"</t>
        </is>
      </c>
      <c r="B91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91" s="52" t="inlineStr">
        <is>
          <t>Чернышова Светлана Эдуардовна</t>
        </is>
      </c>
      <c r="D91" s="193" t="n"/>
      <c r="E91" s="194" t="inlineStr">
        <is>
          <t>Договор 643/00186217-62280 от 15.12.2015</t>
        </is>
      </c>
      <c r="F91" s="197" t="n"/>
      <c r="G91" s="61" t="n">
        <v>220636.34</v>
      </c>
      <c r="H91" s="59" t="n"/>
      <c r="I91" s="59" t="n">
        <v>45019</v>
      </c>
      <c r="J91" s="191" t="n">
        <v>220636.34</v>
      </c>
      <c r="K91" s="191" t="n"/>
      <c r="L91" s="62" t="n">
        <v>220636.34</v>
      </c>
    </row>
    <row r="92" ht="61.2" customFormat="1" customHeight="1" s="44">
      <c r="A92" s="86" t="inlineStr">
        <is>
          <t>ООО "СБЕРБАНК ФАКТОРИНГ"</t>
        </is>
      </c>
      <c r="B92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92" s="52" t="inlineStr">
        <is>
          <t>Чернышова Светлана Эдуардовна</t>
        </is>
      </c>
      <c r="D92" s="193" t="n"/>
      <c r="E92" s="194" t="inlineStr">
        <is>
          <t>Договор 643/00186217-62280 от 15.12.2015</t>
        </is>
      </c>
      <c r="F92" s="197" t="n"/>
      <c r="G92" s="61" t="n">
        <v>613879.2</v>
      </c>
      <c r="H92" s="59" t="n"/>
      <c r="I92" s="59" t="n">
        <v>45019</v>
      </c>
      <c r="J92" s="191" t="n">
        <v>613879.2</v>
      </c>
      <c r="K92" s="191" t="n"/>
      <c r="L92" s="62" t="n">
        <v>613879.2</v>
      </c>
    </row>
    <row r="93" ht="61.2" customFormat="1" customHeight="1" s="44">
      <c r="A93" s="86" t="inlineStr">
        <is>
          <t>ООО "СБЕРБАНК ФАКТОРИНГ"</t>
        </is>
      </c>
      <c r="B93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93" s="52" t="inlineStr">
        <is>
          <t>Чернышова Светлана Эдуардовна</t>
        </is>
      </c>
      <c r="D93" s="193" t="n"/>
      <c r="E93" s="194" t="inlineStr">
        <is>
          <t>Договор 643/00186217-62280 от 15.12.2015</t>
        </is>
      </c>
      <c r="F93" s="197" t="n"/>
      <c r="G93" s="61" t="n">
        <v>232681.44</v>
      </c>
      <c r="H93" s="59" t="n"/>
      <c r="I93" s="59" t="n">
        <v>45019</v>
      </c>
      <c r="J93" s="191" t="n">
        <v>232681.44</v>
      </c>
      <c r="K93" s="191" t="n"/>
      <c r="L93" s="62" t="n">
        <v>232681.44</v>
      </c>
    </row>
    <row r="94" ht="61.2" customFormat="1" customHeight="1" s="44">
      <c r="A94" s="86" t="inlineStr">
        <is>
          <t>ООО "СБЕРБАНК ФАКТОРИНГ"</t>
        </is>
      </c>
      <c r="B94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94" s="52" t="inlineStr">
        <is>
          <t>Чернышова Светлана Эдуардовна</t>
        </is>
      </c>
      <c r="D94" s="193" t="n"/>
      <c r="E94" s="194" t="inlineStr">
        <is>
          <t>Договор 643/00186217-62280 от 15.12.2015</t>
        </is>
      </c>
      <c r="F94" s="197" t="n"/>
      <c r="G94" s="61" t="n">
        <v>5009046.68</v>
      </c>
      <c r="H94" s="59" t="n"/>
      <c r="I94" s="59" t="n">
        <v>45019</v>
      </c>
      <c r="J94" s="191" t="n">
        <v>5009046.68</v>
      </c>
      <c r="K94" s="191" t="n"/>
      <c r="L94" s="62" t="n">
        <v>5009046.68</v>
      </c>
    </row>
    <row r="95" ht="61.2" customFormat="1" customHeight="1" s="44">
      <c r="A95" s="86" t="inlineStr">
        <is>
          <t>ООО "СБЕРБАНК ФАКТОРИНГ"</t>
        </is>
      </c>
      <c r="B95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95" s="52" t="inlineStr">
        <is>
          <t>Чернышова Светлана Эдуардовна</t>
        </is>
      </c>
      <c r="D95" s="193" t="n"/>
      <c r="E95" s="194" t="inlineStr">
        <is>
          <t>Договор 643/00186217-62280 от 15.12.2015</t>
        </is>
      </c>
      <c r="F95" s="197" t="n"/>
      <c r="G95" s="61" t="n">
        <v>2735354.27</v>
      </c>
      <c r="H95" s="59" t="n"/>
      <c r="I95" s="59" t="n">
        <v>45019</v>
      </c>
      <c r="J95" s="191" t="n">
        <v>2735354.27</v>
      </c>
      <c r="K95" s="191" t="n"/>
      <c r="L95" s="62" t="n">
        <v>2735354.27</v>
      </c>
    </row>
    <row r="96" ht="40.8" customFormat="1" customHeight="1" s="44">
      <c r="A96" s="86" t="inlineStr">
        <is>
          <t>А ГРУПП 771701001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193" t="n"/>
      <c r="E96" s="194" t="inlineStr">
        <is>
          <t>1/32/223/9730</t>
        </is>
      </c>
      <c r="F96" s="197" t="n"/>
      <c r="G96" s="61" t="n">
        <v>8115811.469999999</v>
      </c>
      <c r="H96" s="59" t="n"/>
      <c r="I96" s="59" t="n">
        <v>45019</v>
      </c>
      <c r="J96" s="191" t="n">
        <v>8115811.469999999</v>
      </c>
      <c r="K96" s="191" t="n"/>
      <c r="L96" s="62" t="n">
        <v>8115811.469999999</v>
      </c>
    </row>
    <row r="97" ht="40.8" customFormat="1" customHeight="1" s="44">
      <c r="A97" s="86" t="inlineStr">
        <is>
          <t>Антикор Полимер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/>
      <c r="E97" s="194" t="inlineStr">
        <is>
          <t>041</t>
        </is>
      </c>
      <c r="F97" s="197" t="n"/>
      <c r="G97" s="61" t="n">
        <v>141698.98</v>
      </c>
      <c r="H97" s="59" t="n"/>
      <c r="I97" s="59" t="n">
        <v>45019</v>
      </c>
      <c r="J97" s="191" t="n">
        <v>141698.98</v>
      </c>
      <c r="K97" s="191" t="n"/>
      <c r="L97" s="62" t="n">
        <v>141698.98</v>
      </c>
    </row>
    <row r="98" ht="40.8" customFormat="1" customHeight="1" s="44">
      <c r="A98" s="86" t="inlineStr">
        <is>
          <t>Антикор Полимер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/>
      <c r="E98" s="194" t="inlineStr">
        <is>
          <t>190-07-УИ</t>
        </is>
      </c>
      <c r="F98" s="197" t="n"/>
      <c r="G98" s="61" t="n">
        <v>356685.16</v>
      </c>
      <c r="H98" s="59" t="n"/>
      <c r="I98" s="59" t="n">
        <v>45019</v>
      </c>
      <c r="J98" s="191" t="n">
        <v>356685.16</v>
      </c>
      <c r="K98" s="191" t="n"/>
      <c r="L98" s="62" t="n">
        <v>356685.16</v>
      </c>
    </row>
    <row r="99" ht="40.8" customFormat="1" customHeight="1" s="44">
      <c r="A99" s="86" t="inlineStr">
        <is>
          <t>ВМЗ АО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/>
      <c r="E99" s="194" t="inlineStr">
        <is>
          <t>7851117</t>
        </is>
      </c>
      <c r="F99" s="197" t="n"/>
      <c r="G99" s="61" t="n">
        <v>26938652.1</v>
      </c>
      <c r="H99" s="59" t="n"/>
      <c r="I99" s="59" t="n">
        <v>45019</v>
      </c>
      <c r="J99" s="191" t="n">
        <v>26938652.1</v>
      </c>
      <c r="K99" s="191" t="n"/>
      <c r="L99" s="62" t="n">
        <v>26938652.1</v>
      </c>
    </row>
    <row r="100" ht="40.8" customFormat="1" customHeight="1" s="44">
      <c r="A100" s="86" t="inlineStr">
        <is>
          <t>Демидов ГК</t>
        </is>
      </c>
      <c r="B100" s="53" t="inlineStr">
        <is>
          <t>Оплата за металлопрокат</t>
        </is>
      </c>
      <c r="C100" s="52" t="inlineStr">
        <is>
          <t>Чернышова Светлана Эдуардовна</t>
        </is>
      </c>
      <c r="D100" s="193" t="n"/>
      <c r="E100" s="194" t="inlineStr">
        <is>
          <t>2102//7-2023</t>
        </is>
      </c>
      <c r="F100" s="197" t="n"/>
      <c r="G100" s="61" t="n">
        <v>1741171.6</v>
      </c>
      <c r="H100" s="59" t="n"/>
      <c r="I100" s="59" t="n">
        <v>45019</v>
      </c>
      <c r="J100" s="191" t="n">
        <v>1741171.6</v>
      </c>
      <c r="K100" s="191" t="n"/>
      <c r="L100" s="62" t="n">
        <v>1741171.6</v>
      </c>
    </row>
    <row r="101" ht="40.8" customFormat="1" customHeight="1" s="44">
      <c r="A101" s="86" t="inlineStr">
        <is>
          <t>ЗТЗ</t>
        </is>
      </c>
      <c r="B101" s="53" t="inlineStr">
        <is>
          <t>Оплата за металлопрокат</t>
        </is>
      </c>
      <c r="C101" s="52" t="inlineStr">
        <is>
          <t>Чернышова Светлана Эдуардовна</t>
        </is>
      </c>
      <c r="D101" s="193" t="n"/>
      <c r="E101" s="194" t="inlineStr">
        <is>
          <t>П-11/17</t>
        </is>
      </c>
      <c r="F101" s="197" t="n"/>
      <c r="G101" s="61" t="n">
        <v>5770956</v>
      </c>
      <c r="H101" s="59" t="n"/>
      <c r="I101" s="59" t="n">
        <v>45019</v>
      </c>
      <c r="J101" s="191" t="n">
        <v>5770956</v>
      </c>
      <c r="K101" s="191" t="n"/>
      <c r="L101" s="62" t="n">
        <v>5770956</v>
      </c>
    </row>
    <row r="102" ht="40.8" customFormat="1" customHeight="1" s="44">
      <c r="A102" s="86" t="inlineStr">
        <is>
          <t>МК Промстройметалл Трейд</t>
        </is>
      </c>
      <c r="B102" s="53" t="inlineStr">
        <is>
          <t>Оплата за металлопрокат</t>
        </is>
      </c>
      <c r="C102" s="52" t="inlineStr">
        <is>
          <t>Чернышова Светлана Эдуардовна</t>
        </is>
      </c>
      <c r="D102" s="193" t="n"/>
      <c r="E102" s="194" t="inlineStr">
        <is>
          <t>8-Р</t>
        </is>
      </c>
      <c r="F102" s="197" t="n"/>
      <c r="G102" s="61" t="n">
        <v>1501670</v>
      </c>
      <c r="H102" s="59" t="n"/>
      <c r="I102" s="59" t="n">
        <v>45019</v>
      </c>
      <c r="J102" s="191" t="n">
        <v>1501670</v>
      </c>
      <c r="K102" s="191" t="n"/>
      <c r="L102" s="62" t="n">
        <v>1501670</v>
      </c>
    </row>
    <row r="103" ht="40.8" customFormat="1" customHeight="1" s="44">
      <c r="A103" s="86" t="inlineStr">
        <is>
          <t>СОЮЗМЕТАЛЛСЕРВИС ООО</t>
        </is>
      </c>
      <c r="B103" s="53" t="inlineStr">
        <is>
          <t>Оплата за металлопрокат</t>
        </is>
      </c>
      <c r="C103" s="52" t="inlineStr">
        <is>
          <t>Чернышова Светлана Эдуардовна</t>
        </is>
      </c>
      <c r="D103" s="193" t="n"/>
      <c r="E103" s="194" t="inlineStr">
        <is>
          <t>2М</t>
        </is>
      </c>
      <c r="F103" s="197" t="n"/>
      <c r="G103" s="61" t="n">
        <v>9434000</v>
      </c>
      <c r="H103" s="59" t="n"/>
      <c r="I103" s="59" t="n">
        <v>45019</v>
      </c>
      <c r="J103" s="191" t="n">
        <v>9434000</v>
      </c>
      <c r="K103" s="191" t="n"/>
      <c r="L103" s="62" t="n">
        <v>9434000</v>
      </c>
    </row>
    <row r="104" ht="40.8" customFormat="1" customHeight="1" s="44">
      <c r="A104" s="86" t="inlineStr">
        <is>
          <t>Уральский металлопромышленный центр</t>
        </is>
      </c>
      <c r="B104" s="53" t="inlineStr">
        <is>
          <t>Оплата за металлопрокат</t>
        </is>
      </c>
      <c r="C104" s="52" t="inlineStr">
        <is>
          <t>Чернышова Светлана Эдуардовна</t>
        </is>
      </c>
      <c r="D104" s="193" t="n"/>
      <c r="E104" s="194" t="inlineStr">
        <is>
          <t>360Е-22</t>
        </is>
      </c>
      <c r="F104" s="197" t="n"/>
      <c r="G104" s="61" t="n">
        <v>6380756</v>
      </c>
      <c r="H104" s="59" t="n"/>
      <c r="I104" s="59" t="n">
        <v>45019</v>
      </c>
      <c r="J104" s="191" t="n">
        <v>6380756</v>
      </c>
      <c r="K104" s="191" t="n"/>
      <c r="L104" s="62" t="n">
        <v>6380756</v>
      </c>
    </row>
    <row r="105" ht="40.8" customFormat="1" customHeight="1" s="44">
      <c r="A105" s="86" t="inlineStr">
        <is>
          <t>Филиал АО "ВМЗ" г.Альметьевск</t>
        </is>
      </c>
      <c r="B105" s="53" t="inlineStr">
        <is>
          <t>Оплата за металлопрокат</t>
        </is>
      </c>
      <c r="C105" s="52" t="inlineStr">
        <is>
          <t>Чернышова Светлана Эдуардовна</t>
        </is>
      </c>
      <c r="D105" s="193" t="n"/>
      <c r="E105" s="194" t="inlineStr">
        <is>
          <t>861639</t>
        </is>
      </c>
      <c r="F105" s="197" t="n"/>
      <c r="G105" s="61" t="n">
        <v>8981136.9</v>
      </c>
      <c r="H105" s="59" t="n"/>
      <c r="I105" s="59" t="n">
        <v>45019</v>
      </c>
      <c r="J105" s="191" t="n">
        <v>8981136.9</v>
      </c>
      <c r="K105" s="191" t="n"/>
      <c r="L105" s="62" t="n">
        <v>8981136.9</v>
      </c>
    </row>
    <row r="106" ht="40.8" customFormat="1" customHeight="1" s="44">
      <c r="A106" s="86" t="inlineStr">
        <is>
          <t>А ГРУПП 771701001</t>
        </is>
      </c>
      <c r="B106" s="53" t="inlineStr">
        <is>
          <t>Оплата за металлопрокат</t>
        </is>
      </c>
      <c r="C106" s="52" t="inlineStr">
        <is>
          <t>Чернышова Светлана Эдуардовна</t>
        </is>
      </c>
      <c r="D106" s="193" t="n"/>
      <c r="E106" s="194" t="inlineStr">
        <is>
          <t>1/32/223/9730</t>
        </is>
      </c>
      <c r="F106" s="197" t="n"/>
      <c r="G106" s="61" t="n">
        <v>1315749.54</v>
      </c>
      <c r="H106" s="59" t="n"/>
      <c r="I106" s="59" t="n">
        <v>45020</v>
      </c>
      <c r="J106" s="191" t="n">
        <v>1315749.54</v>
      </c>
      <c r="K106" s="191" t="n"/>
      <c r="L106" s="62" t="n">
        <v>1315749.54</v>
      </c>
    </row>
    <row r="107" ht="40.8" customFormat="1" customHeight="1" s="44">
      <c r="A107" s="86" t="inlineStr">
        <is>
          <t>ЗТЗ</t>
        </is>
      </c>
      <c r="B107" s="53" t="inlineStr">
        <is>
          <t>Оплата за металлопрокат</t>
        </is>
      </c>
      <c r="C107" s="52" t="inlineStr">
        <is>
          <t>Чернышова Светлана Эдуардовна</t>
        </is>
      </c>
      <c r="D107" s="193" t="n"/>
      <c r="E107" s="194" t="inlineStr">
        <is>
          <t>П-11/17</t>
        </is>
      </c>
      <c r="F107" s="197" t="n"/>
      <c r="G107" s="61" t="n">
        <v>3022872</v>
      </c>
      <c r="H107" s="59" t="n"/>
      <c r="I107" s="59" t="n">
        <v>45020</v>
      </c>
      <c r="J107" s="191" t="n">
        <v>3022872</v>
      </c>
      <c r="K107" s="191" t="n"/>
      <c r="L107" s="62" t="n">
        <v>3022872</v>
      </c>
    </row>
    <row r="108" ht="40.8" customFormat="1" customHeight="1" s="44">
      <c r="A108" s="86" t="inlineStr">
        <is>
          <t>Уральский металлопромышленный центр</t>
        </is>
      </c>
      <c r="B108" s="53" t="inlineStr">
        <is>
          <t>Оплата за металлопрокат</t>
        </is>
      </c>
      <c r="C108" s="52" t="inlineStr">
        <is>
          <t>Чернышова Светлана Эдуардовна</t>
        </is>
      </c>
      <c r="D108" s="193" t="n"/>
      <c r="E108" s="194" t="inlineStr">
        <is>
          <t>360Е-22</t>
        </is>
      </c>
      <c r="F108" s="197" t="n"/>
      <c r="G108" s="61" t="n">
        <v>6185430</v>
      </c>
      <c r="H108" s="59" t="n"/>
      <c r="I108" s="59" t="n">
        <v>45020</v>
      </c>
      <c r="J108" s="191" t="n">
        <v>6185430</v>
      </c>
      <c r="K108" s="191" t="n"/>
      <c r="L108" s="62" t="n">
        <v>6185430</v>
      </c>
    </row>
    <row r="109" ht="40.8" customFormat="1" customHeight="1" s="44">
      <c r="A109" s="86" t="inlineStr">
        <is>
          <t>Антикор Полимер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/>
      <c r="E109" s="194" t="inlineStr">
        <is>
          <t>041</t>
        </is>
      </c>
      <c r="F109" s="197" t="n"/>
      <c r="G109" s="61" t="n">
        <v>227400</v>
      </c>
      <c r="H109" s="59" t="n"/>
      <c r="I109" s="59" t="n">
        <v>45021</v>
      </c>
      <c r="J109" s="191" t="n">
        <v>227400</v>
      </c>
      <c r="K109" s="191" t="n"/>
      <c r="L109" s="62" t="n">
        <v>227400</v>
      </c>
    </row>
    <row r="110" ht="40.8" customFormat="1" customHeight="1" s="44">
      <c r="A110" s="86" t="inlineStr">
        <is>
          <t>ВМЗ АО</t>
        </is>
      </c>
      <c r="B110" s="53" t="inlineStr">
        <is>
          <t>Оплата за металлопрокат</t>
        </is>
      </c>
      <c r="C110" s="52" t="inlineStr">
        <is>
          <t>Чернышова Светлана Эдуардовна</t>
        </is>
      </c>
      <c r="D110" s="193" t="n"/>
      <c r="E110" s="194" t="inlineStr">
        <is>
          <t>7851117</t>
        </is>
      </c>
      <c r="F110" s="197" t="n"/>
      <c r="G110" s="61" t="n">
        <v>4255790.32</v>
      </c>
      <c r="H110" s="59" t="n"/>
      <c r="I110" s="59" t="n">
        <v>45021</v>
      </c>
      <c r="J110" s="191" t="n">
        <v>4255790.32</v>
      </c>
      <c r="K110" s="191" t="n"/>
      <c r="L110" s="62" t="n">
        <v>4255790.32</v>
      </c>
    </row>
    <row r="111" ht="40.8" customFormat="1" customHeight="1" s="44">
      <c r="A111" s="86" t="inlineStr">
        <is>
          <t>Уральский металлопромышленный центр</t>
        </is>
      </c>
      <c r="B111" s="53" t="inlineStr">
        <is>
          <t>Оплата за металлопрокат</t>
        </is>
      </c>
      <c r="C111" s="52" t="inlineStr">
        <is>
          <t>Чернышова Светлана Эдуардовна</t>
        </is>
      </c>
      <c r="D111" s="193" t="n"/>
      <c r="E111" s="194" t="inlineStr">
        <is>
          <t>360Е-22</t>
        </is>
      </c>
      <c r="F111" s="197" t="n"/>
      <c r="G111" s="61" t="n">
        <v>5770650</v>
      </c>
      <c r="H111" s="59" t="n"/>
      <c r="I111" s="59" t="n">
        <v>45021</v>
      </c>
      <c r="J111" s="191" t="n">
        <v>5770650</v>
      </c>
      <c r="K111" s="191" t="n"/>
      <c r="L111" s="62" t="n">
        <v>5770650</v>
      </c>
    </row>
    <row r="112" ht="61.2" customFormat="1" customHeight="1" s="44">
      <c r="A112" s="86" t="inlineStr">
        <is>
          <t>ООО "СБЕРБАНК ФАКТОРИНГ"</t>
        </is>
      </c>
      <c r="B112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112" s="52" t="inlineStr">
        <is>
          <t>Чернышова Светлана Эдуардовна</t>
        </is>
      </c>
      <c r="D112" s="193" t="n"/>
      <c r="E112" s="194" t="inlineStr">
        <is>
          <t>Договор 643/00186217-62280 от 15.12.2015</t>
        </is>
      </c>
      <c r="F112" s="197" t="n"/>
      <c r="G112" s="61" t="n">
        <v>361889.89</v>
      </c>
      <c r="H112" s="59" t="n"/>
      <c r="I112" s="59" t="n">
        <v>45022</v>
      </c>
      <c r="J112" s="191" t="n">
        <v>361889.89</v>
      </c>
      <c r="K112" s="191" t="n"/>
      <c r="L112" s="62" t="n">
        <v>361889.89</v>
      </c>
    </row>
    <row r="113" ht="61.2" customFormat="1" customHeight="1" s="44">
      <c r="A113" s="86" t="inlineStr">
        <is>
          <t>ООО "СБЕРБАНК ФАКТОРИНГ"</t>
        </is>
      </c>
      <c r="B113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113" s="52" t="inlineStr">
        <is>
          <t>Чернышова Светлана Эдуардовна</t>
        </is>
      </c>
      <c r="D113" s="193" t="n"/>
      <c r="E113" s="194" t="inlineStr">
        <is>
          <t>Договор 643/00186217-62280 от 15.12.2015</t>
        </is>
      </c>
      <c r="F113" s="197" t="n"/>
      <c r="G113" s="61" t="n">
        <v>2357378.62</v>
      </c>
      <c r="H113" s="59" t="n"/>
      <c r="I113" s="59" t="n">
        <v>45022</v>
      </c>
      <c r="J113" s="191" t="n">
        <v>2357378.62</v>
      </c>
      <c r="K113" s="191" t="n"/>
      <c r="L113" s="62" t="n">
        <v>2357378.62</v>
      </c>
    </row>
    <row r="114" ht="40.8" customFormat="1" customHeight="1" s="44">
      <c r="A114" s="86" t="inlineStr">
        <is>
          <t>ВМЗ АО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/>
      <c r="E114" s="194" t="inlineStr">
        <is>
          <t>7851117</t>
        </is>
      </c>
      <c r="F114" s="197" t="n"/>
      <c r="G114" s="61" t="n">
        <v>10962552.57</v>
      </c>
      <c r="H114" s="59" t="n"/>
      <c r="I114" s="59" t="n">
        <v>45022</v>
      </c>
      <c r="J114" s="191" t="n">
        <v>10962552.57</v>
      </c>
      <c r="K114" s="191" t="n"/>
      <c r="L114" s="62" t="n">
        <v>10962552.57</v>
      </c>
    </row>
    <row r="115" ht="40.8" customFormat="1" customHeight="1" s="44">
      <c r="A115" s="86" t="inlineStr">
        <is>
          <t>ТД ТМК АО</t>
        </is>
      </c>
      <c r="B115" s="53" t="inlineStr">
        <is>
          <t>Оплата за металлопрокат</t>
        </is>
      </c>
      <c r="C115" s="52" t="inlineStr">
        <is>
          <t>Чернышова Светлана Эдуардовна</t>
        </is>
      </c>
      <c r="D115" s="193" t="n"/>
      <c r="E115" s="194" t="inlineStr">
        <is>
          <t>1069</t>
        </is>
      </c>
      <c r="F115" s="197" t="n"/>
      <c r="G115" s="61" t="n">
        <v>12432249.42</v>
      </c>
      <c r="H115" s="59" t="n"/>
      <c r="I115" s="59" t="n">
        <v>45022</v>
      </c>
      <c r="J115" s="191" t="n">
        <v>12432249.42</v>
      </c>
      <c r="K115" s="191" t="n"/>
      <c r="L115" s="62" t="n">
        <v>12432249.42</v>
      </c>
    </row>
    <row r="116" ht="40.8" customFormat="1" customHeight="1" s="44">
      <c r="A116" s="86" t="inlineStr">
        <is>
          <t>Филиал АО "ВМЗ" г.Альметьевск</t>
        </is>
      </c>
      <c r="B116" s="53" t="inlineStr">
        <is>
          <t>Оплата за металлопрокат</t>
        </is>
      </c>
      <c r="C116" s="52" t="inlineStr">
        <is>
          <t>Чернышова Светлана Эдуардовна</t>
        </is>
      </c>
      <c r="D116" s="193" t="n"/>
      <c r="E116" s="194" t="inlineStr">
        <is>
          <t>861639</t>
        </is>
      </c>
      <c r="F116" s="197" t="n"/>
      <c r="G116" s="61" t="n">
        <v>925126.5</v>
      </c>
      <c r="H116" s="59" t="n"/>
      <c r="I116" s="59" t="n">
        <v>45022</v>
      </c>
      <c r="J116" s="191" t="n">
        <v>925126.5</v>
      </c>
      <c r="K116" s="191" t="n"/>
      <c r="L116" s="62" t="n">
        <v>925126.5</v>
      </c>
    </row>
    <row r="117" ht="40.8" customFormat="1" customHeight="1" s="44">
      <c r="A117" s="86" t="inlineStr">
        <is>
          <t>А ГРУПП 771701001</t>
        </is>
      </c>
      <c r="B117" s="53" t="inlineStr">
        <is>
          <t>Оплата за металлопрокат</t>
        </is>
      </c>
      <c r="C117" s="52" t="inlineStr">
        <is>
          <t>Чернышова Светлана Эдуардовна</t>
        </is>
      </c>
      <c r="D117" s="193" t="n"/>
      <c r="E117" s="194" t="inlineStr">
        <is>
          <t>1/32/223/9730</t>
        </is>
      </c>
      <c r="F117" s="197" t="n"/>
      <c r="G117" s="61" t="n">
        <v>1875188.23</v>
      </c>
      <c r="H117" s="59" t="n"/>
      <c r="I117" s="59" t="n">
        <v>45023</v>
      </c>
      <c r="J117" s="191" t="n">
        <v>1875188.23</v>
      </c>
      <c r="K117" s="191" t="n"/>
      <c r="L117" s="62" t="n">
        <v>1875188.23</v>
      </c>
    </row>
    <row r="118" ht="40.8" customFormat="1" customHeight="1" s="44">
      <c r="A118" s="86" t="inlineStr">
        <is>
          <t>ВМЗ АО</t>
        </is>
      </c>
      <c r="B118" s="53" t="inlineStr">
        <is>
          <t>Оплата за металлопрокат</t>
        </is>
      </c>
      <c r="C118" s="52" t="inlineStr">
        <is>
          <t>Чернышова Светлана Эдуардовна</t>
        </is>
      </c>
      <c r="D118" s="193" t="n"/>
      <c r="E118" s="194" t="inlineStr">
        <is>
          <t>7851117</t>
        </is>
      </c>
      <c r="F118" s="197" t="n"/>
      <c r="G118" s="61" t="n">
        <v>5149554.48</v>
      </c>
      <c r="H118" s="59" t="n"/>
      <c r="I118" s="59" t="n">
        <v>45023</v>
      </c>
      <c r="J118" s="191" t="n">
        <v>5149554.48</v>
      </c>
      <c r="K118" s="191" t="n"/>
      <c r="L118" s="62" t="n">
        <v>5149554.48</v>
      </c>
    </row>
    <row r="119" ht="40.8" customFormat="1" customHeight="1" s="44">
      <c r="A119" s="86" t="inlineStr">
        <is>
          <t>ЗТЗ</t>
        </is>
      </c>
      <c r="B119" s="53" t="inlineStr">
        <is>
          <t>Оплата за металлопрокат</t>
        </is>
      </c>
      <c r="C119" s="52" t="inlineStr">
        <is>
          <t>Чернышова Светлана Эдуардовна</t>
        </is>
      </c>
      <c r="D119" s="193" t="n"/>
      <c r="E119" s="194" t="inlineStr">
        <is>
          <t>П-11/17</t>
        </is>
      </c>
      <c r="F119" s="197" t="n"/>
      <c r="G119" s="61" t="n">
        <v>1344972</v>
      </c>
      <c r="H119" s="59" t="n"/>
      <c r="I119" s="59" t="n">
        <v>45023</v>
      </c>
      <c r="J119" s="191" t="n">
        <v>1344972</v>
      </c>
      <c r="K119" s="191" t="n"/>
      <c r="L119" s="62" t="n">
        <v>1344972</v>
      </c>
    </row>
    <row r="120" ht="40.8" customFormat="1" customHeight="1" s="44">
      <c r="A120" s="86" t="inlineStr">
        <is>
          <t>Лидер-М МСК</t>
        </is>
      </c>
      <c r="B120" s="53" t="inlineStr">
        <is>
          <t>Оплата за металлопрокат</t>
        </is>
      </c>
      <c r="C120" s="52" t="inlineStr">
        <is>
          <t>Чернышова Светлана Эдуардовна</t>
        </is>
      </c>
      <c r="D120" s="193" t="n"/>
      <c r="E120" s="194" t="inlineStr">
        <is>
          <t>296-10/13</t>
        </is>
      </c>
      <c r="F120" s="197" t="n"/>
      <c r="G120" s="61" t="n">
        <v>671792</v>
      </c>
      <c r="H120" s="59" t="n"/>
      <c r="I120" s="59" t="n">
        <v>45023</v>
      </c>
      <c r="J120" s="191" t="n">
        <v>671792</v>
      </c>
      <c r="K120" s="191" t="n"/>
      <c r="L120" s="62" t="n">
        <v>671792</v>
      </c>
    </row>
    <row r="121" ht="40.8" customFormat="1" customHeight="1" s="44">
      <c r="A121" s="86" t="inlineStr">
        <is>
          <t>Уральский металлопромышленный центр</t>
        </is>
      </c>
      <c r="B121" s="53" t="inlineStr">
        <is>
          <t>Оплата за металлопрокат</t>
        </is>
      </c>
      <c r="C121" s="52" t="inlineStr">
        <is>
          <t>Чернышова Светлана Эдуардовна</t>
        </is>
      </c>
      <c r="D121" s="193" t="n"/>
      <c r="E121" s="194" t="inlineStr">
        <is>
          <t>360Е-22</t>
        </is>
      </c>
      <c r="F121" s="197" t="n"/>
      <c r="G121" s="61" t="n">
        <v>7172347</v>
      </c>
      <c r="H121" s="59" t="n"/>
      <c r="I121" s="59" t="n">
        <v>45023</v>
      </c>
      <c r="J121" s="191" t="n">
        <v>7172347</v>
      </c>
      <c r="K121" s="191" t="n"/>
      <c r="L121" s="62" t="n">
        <v>7172347</v>
      </c>
    </row>
    <row r="122" ht="40.8" customFormat="1" customHeight="1" s="44">
      <c r="A122" s="86" t="inlineStr">
        <is>
          <t>ТД ТМК АО</t>
        </is>
      </c>
      <c r="B122" s="53" t="inlineStr">
        <is>
          <t>Оплата за металлопрокат</t>
        </is>
      </c>
      <c r="C122" s="52" t="inlineStr">
        <is>
          <t>Чернышова Светлана Эдуардовна</t>
        </is>
      </c>
      <c r="D122" s="193" t="n"/>
      <c r="E122" s="194" t="inlineStr">
        <is>
          <t>1069</t>
        </is>
      </c>
      <c r="F122" s="197" t="n"/>
      <c r="G122" s="61" t="n">
        <v>2340155.48</v>
      </c>
      <c r="H122" s="59" t="n"/>
      <c r="I122" s="59" t="n">
        <v>45023</v>
      </c>
      <c r="J122" s="191" t="n">
        <v>2340155.48</v>
      </c>
      <c r="K122" s="191" t="n"/>
      <c r="L122" s="62" t="n">
        <v>2340155.48</v>
      </c>
    </row>
    <row r="123" ht="40.8" customFormat="1" customHeight="1" s="44">
      <c r="A123" s="86" t="inlineStr">
        <is>
          <t>Филиал АО "ВМЗ" г.Альметьевск</t>
        </is>
      </c>
      <c r="B123" s="53" t="inlineStr">
        <is>
          <t>Оплата за металлопрокат</t>
        </is>
      </c>
      <c r="C123" s="52" t="inlineStr">
        <is>
          <t>Чернышова Светлана Эдуардовна</t>
        </is>
      </c>
      <c r="D123" s="193" t="n"/>
      <c r="E123" s="194" t="inlineStr">
        <is>
          <t>861639</t>
        </is>
      </c>
      <c r="F123" s="197" t="n"/>
      <c r="G123" s="61" t="n">
        <v>2710123.52</v>
      </c>
      <c r="H123" s="59" t="n"/>
      <c r="I123" s="59" t="n">
        <v>45023</v>
      </c>
      <c r="J123" s="191" t="n">
        <v>2710123.52</v>
      </c>
      <c r="K123" s="191" t="n"/>
      <c r="L123" s="62" t="n">
        <v>2710123.52</v>
      </c>
    </row>
    <row r="124" ht="61.2" customFormat="1" customHeight="1" s="44">
      <c r="A124" s="86" t="inlineStr">
        <is>
          <t>ООО "СБЕРБАНК ФАКТОРИНГ"</t>
        </is>
      </c>
      <c r="B124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124" s="52" t="inlineStr">
        <is>
          <t>Чернышова Светлана Эдуардовна</t>
        </is>
      </c>
      <c r="D124" s="193" t="n"/>
      <c r="E124" s="194" t="inlineStr">
        <is>
          <t>Договор 643/00186217-62280 от 15.12.2015</t>
        </is>
      </c>
      <c r="F124" s="197" t="n"/>
      <c r="G124" s="61" t="n">
        <v>612732.6</v>
      </c>
      <c r="H124" s="59" t="n"/>
      <c r="I124" s="59" t="n">
        <v>45026</v>
      </c>
      <c r="J124" s="191" t="n">
        <v>612732.6</v>
      </c>
      <c r="K124" s="191" t="n"/>
      <c r="L124" s="62" t="n">
        <v>612732.6</v>
      </c>
    </row>
    <row r="125" ht="61.2" customFormat="1" customHeight="1" s="44">
      <c r="A125" s="86" t="inlineStr">
        <is>
          <t>ООО "СБЕРБАНК ФАКТОРИНГ"</t>
        </is>
      </c>
      <c r="B125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125" s="52" t="inlineStr">
        <is>
          <t>Чернышова Светлана Эдуардовна</t>
        </is>
      </c>
      <c r="D125" s="193" t="n"/>
      <c r="E125" s="194" t="inlineStr">
        <is>
          <t>Договор 643/00186217-62280 от 15.12.2015</t>
        </is>
      </c>
      <c r="F125" s="197" t="n"/>
      <c r="G125" s="61" t="n">
        <v>1779157.8</v>
      </c>
      <c r="H125" s="59" t="n"/>
      <c r="I125" s="59" t="n">
        <v>45026</v>
      </c>
      <c r="J125" s="191" t="n">
        <v>1779157.8</v>
      </c>
      <c r="K125" s="191" t="n"/>
      <c r="L125" s="62" t="n">
        <v>1779157.8</v>
      </c>
    </row>
    <row r="126" ht="61.2" customFormat="1" customHeight="1" s="44">
      <c r="A126" s="86" t="inlineStr">
        <is>
          <t>ООО "СБЕРБАНК ФАКТОРИНГ"</t>
        </is>
      </c>
      <c r="B126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126" s="52" t="inlineStr">
        <is>
          <t>Чернышова Светлана Эдуардовна</t>
        </is>
      </c>
      <c r="D126" s="193" t="n"/>
      <c r="E126" s="194" t="inlineStr">
        <is>
          <t>Договор 643/00186217-62280 от 15.12.2015</t>
        </is>
      </c>
      <c r="F126" s="197" t="n"/>
      <c r="G126" s="61" t="n">
        <v>3088807.2</v>
      </c>
      <c r="H126" s="59" t="n"/>
      <c r="I126" s="59" t="n">
        <v>45026</v>
      </c>
      <c r="J126" s="191" t="n">
        <v>3088807.2</v>
      </c>
      <c r="K126" s="191" t="n"/>
      <c r="L126" s="62" t="n">
        <v>3088807.2</v>
      </c>
    </row>
    <row r="127" ht="61.2" customFormat="1" customHeight="1" s="44">
      <c r="A127" s="86" t="inlineStr">
        <is>
          <t>ООО "СБЕРБАНК ФАКТОРИНГ"</t>
        </is>
      </c>
      <c r="B127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127" s="52" t="inlineStr">
        <is>
          <t>Чернышова Светлана Эдуардовна</t>
        </is>
      </c>
      <c r="D127" s="193" t="n"/>
      <c r="E127" s="194" t="inlineStr">
        <is>
          <t>Договор 643/00186217-62280 от 15.12.2015</t>
        </is>
      </c>
      <c r="F127" s="197" t="n"/>
      <c r="G127" s="61" t="n">
        <v>1212973.2</v>
      </c>
      <c r="H127" s="59" t="n"/>
      <c r="I127" s="59" t="n">
        <v>45026</v>
      </c>
      <c r="J127" s="191" t="n">
        <v>1212973.2</v>
      </c>
      <c r="K127" s="191" t="n"/>
      <c r="L127" s="62" t="n">
        <v>1212973.2</v>
      </c>
    </row>
    <row r="128" ht="61.2" customFormat="1" customHeight="1" s="44">
      <c r="A128" s="86" t="inlineStr">
        <is>
          <t>ООО "СБЕРБАНК ФАКТОРИНГ"</t>
        </is>
      </c>
      <c r="B128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128" s="52" t="inlineStr">
        <is>
          <t>Чернышова Светлана Эдуардовна</t>
        </is>
      </c>
      <c r="D128" s="193" t="n"/>
      <c r="E128" s="194" t="inlineStr">
        <is>
          <t>Договор 643/00186217-62280 от 15.12.2015</t>
        </is>
      </c>
      <c r="F128" s="197" t="n"/>
      <c r="G128" s="61" t="n">
        <v>4779448.35</v>
      </c>
      <c r="H128" s="59" t="n"/>
      <c r="I128" s="59" t="n">
        <v>45026</v>
      </c>
      <c r="J128" s="191" t="n">
        <v>4779448.35</v>
      </c>
      <c r="K128" s="191" t="n"/>
      <c r="L128" s="62" t="n">
        <v>4779448.35</v>
      </c>
    </row>
    <row r="129" ht="61.2" customFormat="1" customHeight="1" s="44">
      <c r="A129" s="86" t="inlineStr">
        <is>
          <t>ООО "СБЕРБАНК ФАКТОРИНГ"</t>
        </is>
      </c>
      <c r="B129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129" s="52" t="inlineStr">
        <is>
          <t>Чернышова Светлана Эдуардовна</t>
        </is>
      </c>
      <c r="D129" s="193" t="n"/>
      <c r="E129" s="194" t="inlineStr">
        <is>
          <t>Договор 643/00186217-62280 от 15.12.2015</t>
        </is>
      </c>
      <c r="F129" s="197" t="n"/>
      <c r="G129" s="61" t="n">
        <v>12184961.66</v>
      </c>
      <c r="H129" s="59" t="n"/>
      <c r="I129" s="59" t="n">
        <v>45026</v>
      </c>
      <c r="J129" s="191" t="n">
        <v>12184961.66</v>
      </c>
      <c r="K129" s="191" t="n"/>
      <c r="L129" s="62" t="n">
        <v>12184961.66</v>
      </c>
    </row>
    <row r="130" ht="61.2" customFormat="1" customHeight="1" s="44">
      <c r="A130" s="86" t="inlineStr">
        <is>
          <t>ООО "СБЕРБАНК ФАКТОРИНГ"</t>
        </is>
      </c>
      <c r="B130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130" s="52" t="inlineStr">
        <is>
          <t>Чернышова Светлана Эдуардовна</t>
        </is>
      </c>
      <c r="D130" s="193" t="n"/>
      <c r="E130" s="194" t="inlineStr">
        <is>
          <t>Договор 643/00186217-62280 от 15.12.2015</t>
        </is>
      </c>
      <c r="F130" s="197" t="n"/>
      <c r="G130" s="61" t="n">
        <v>8189960.95</v>
      </c>
      <c r="H130" s="59" t="n"/>
      <c r="I130" s="59" t="n">
        <v>45026</v>
      </c>
      <c r="J130" s="191" t="n">
        <v>8189960.95</v>
      </c>
      <c r="K130" s="191" t="n"/>
      <c r="L130" s="62" t="n">
        <v>8189960.95</v>
      </c>
    </row>
    <row r="131" ht="40.8" customFormat="1" customHeight="1" s="44">
      <c r="A131" s="86" t="inlineStr">
        <is>
          <t>А ГРУПП 771701001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/>
      <c r="E131" s="194" t="inlineStr">
        <is>
          <t>1/32/223/9730</t>
        </is>
      </c>
      <c r="F131" s="197" t="n"/>
      <c r="G131" s="61" t="n">
        <v>4418379.07</v>
      </c>
      <c r="H131" s="59" t="n"/>
      <c r="I131" s="59" t="n">
        <v>45026</v>
      </c>
      <c r="J131" s="191" t="n">
        <v>4418379.07</v>
      </c>
      <c r="K131" s="191" t="n"/>
      <c r="L131" s="62" t="n">
        <v>4418379.07</v>
      </c>
    </row>
    <row r="132" ht="61.2" customFormat="1" customHeight="1" s="44">
      <c r="A132" s="86" t="inlineStr">
        <is>
          <t>ООО "СБЕРБАНК ФАКТОРИНГ"</t>
        </is>
      </c>
      <c r="B132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32" s="52" t="inlineStr">
        <is>
          <t>Чернышова Светлана Эдуардовна</t>
        </is>
      </c>
      <c r="D132" s="193" t="n"/>
      <c r="E132" s="194" t="inlineStr">
        <is>
          <t>Договор 643/00186217-62280 от 15.12.2015</t>
        </is>
      </c>
      <c r="F132" s="197" t="n"/>
      <c r="G132" s="61" t="n">
        <v>12087895.74</v>
      </c>
      <c r="H132" s="59" t="n"/>
      <c r="I132" s="59" t="n">
        <v>45027</v>
      </c>
      <c r="J132" s="191" t="n">
        <v>12087895.74</v>
      </c>
      <c r="K132" s="191" t="n"/>
      <c r="L132" s="62" t="n">
        <v>12087895.74</v>
      </c>
    </row>
    <row r="133" ht="61.2" customFormat="1" customHeight="1" s="44">
      <c r="A133" s="86" t="inlineStr">
        <is>
          <t>ООО "СБЕРБАНК ФАКТОРИНГ"</t>
        </is>
      </c>
      <c r="B133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33" s="52" t="inlineStr">
        <is>
          <t>Чернышова Светлана Эдуардовна</t>
        </is>
      </c>
      <c r="D133" s="193" t="n"/>
      <c r="E133" s="194" t="inlineStr">
        <is>
          <t>Договор 643/00186217-62280 от 15.12.2015</t>
        </is>
      </c>
      <c r="F133" s="197" t="n"/>
      <c r="G133" s="61" t="n">
        <v>8505625.640000001</v>
      </c>
      <c r="H133" s="59" t="n"/>
      <c r="I133" s="59" t="n">
        <v>45027</v>
      </c>
      <c r="J133" s="191" t="n">
        <v>8505625.640000001</v>
      </c>
      <c r="K133" s="191" t="n"/>
      <c r="L133" s="62" t="n">
        <v>8505625.640000001</v>
      </c>
    </row>
    <row r="134" ht="40.8" customFormat="1" customHeight="1" s="44">
      <c r="A134" s="86" t="inlineStr">
        <is>
          <t>А ГРУПП 771701001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/>
      <c r="E134" s="194" t="inlineStr">
        <is>
          <t>1/32/223/9730</t>
        </is>
      </c>
      <c r="F134" s="197" t="n"/>
      <c r="G134" s="61" t="n">
        <v>2107441.6</v>
      </c>
      <c r="H134" s="59" t="n"/>
      <c r="I134" s="59" t="n">
        <v>45027</v>
      </c>
      <c r="J134" s="191" t="n">
        <v>2107441.6</v>
      </c>
      <c r="K134" s="191" t="n"/>
      <c r="L134" s="62" t="n">
        <v>2107441.6</v>
      </c>
    </row>
    <row r="135" ht="40.8" customFormat="1" customHeight="1" s="44">
      <c r="A135" s="86" t="inlineStr">
        <is>
          <t>Антикор Полимер</t>
        </is>
      </c>
      <c r="B135" s="53" t="inlineStr">
        <is>
          <t>Оплата за металлопрокат</t>
        </is>
      </c>
      <c r="C135" s="52" t="inlineStr">
        <is>
          <t>Чернышова Светлана Эдуардовна</t>
        </is>
      </c>
      <c r="D135" s="193" t="n"/>
      <c r="E135" s="194" t="inlineStr">
        <is>
          <t>041</t>
        </is>
      </c>
      <c r="F135" s="197" t="n"/>
      <c r="G135" s="61" t="n">
        <v>104742.4</v>
      </c>
      <c r="H135" s="59" t="n"/>
      <c r="I135" s="59" t="n">
        <v>45027</v>
      </c>
      <c r="J135" s="191" t="n">
        <v>104742.4</v>
      </c>
      <c r="K135" s="191" t="n"/>
      <c r="L135" s="62" t="n">
        <v>104742.4</v>
      </c>
    </row>
    <row r="136" ht="40.8" customFormat="1" customHeight="1" s="44">
      <c r="A136" s="86" t="inlineStr">
        <is>
          <t>Антикор Полимер</t>
        </is>
      </c>
      <c r="B136" s="53" t="inlineStr">
        <is>
          <t>Оплата за металлопрокат</t>
        </is>
      </c>
      <c r="C136" s="52" t="inlineStr">
        <is>
          <t>Чернышова Светлана Эдуардовна</t>
        </is>
      </c>
      <c r="D136" s="193" t="n"/>
      <c r="E136" s="194" t="inlineStr">
        <is>
          <t>190-07-УИ</t>
        </is>
      </c>
      <c r="F136" s="197" t="n"/>
      <c r="G136" s="61" t="n">
        <v>279494.2</v>
      </c>
      <c r="H136" s="59" t="n"/>
      <c r="I136" s="59" t="n">
        <v>45027</v>
      </c>
      <c r="J136" s="191" t="n">
        <v>279494.2</v>
      </c>
      <c r="K136" s="191" t="n"/>
      <c r="L136" s="62" t="n">
        <v>279494.2</v>
      </c>
    </row>
    <row r="137" ht="40.8" customFormat="1" customHeight="1" s="44">
      <c r="A137" s="86" t="inlineStr">
        <is>
          <t>ВМЗ АО</t>
        </is>
      </c>
      <c r="B137" s="53" t="inlineStr">
        <is>
          <t>Оплата за металлопрокат</t>
        </is>
      </c>
      <c r="C137" s="52" t="inlineStr">
        <is>
          <t>Чернышова Светлана Эдуардовна</t>
        </is>
      </c>
      <c r="D137" s="193" t="n"/>
      <c r="E137" s="194" t="inlineStr">
        <is>
          <t>7851117</t>
        </is>
      </c>
      <c r="F137" s="197" t="n"/>
      <c r="G137" s="61" t="n">
        <v>284542.2</v>
      </c>
      <c r="H137" s="59" t="n"/>
      <c r="I137" s="59" t="n">
        <v>45027</v>
      </c>
      <c r="J137" s="191" t="n">
        <v>284542.2</v>
      </c>
      <c r="K137" s="191" t="n"/>
      <c r="L137" s="62" t="n">
        <v>284542.2</v>
      </c>
    </row>
    <row r="138" ht="40.8" customFormat="1" customHeight="1" s="44">
      <c r="A138" s="86" t="inlineStr">
        <is>
          <t>ЗТЗ</t>
        </is>
      </c>
      <c r="B138" s="53" t="inlineStr">
        <is>
          <t>Оплата за металлопрокат</t>
        </is>
      </c>
      <c r="C138" s="52" t="inlineStr">
        <is>
          <t>Чернышова Светлана Эдуардовна</t>
        </is>
      </c>
      <c r="D138" s="193" t="n"/>
      <c r="E138" s="194" t="inlineStr">
        <is>
          <t>П-11/17</t>
        </is>
      </c>
      <c r="F138" s="197" t="n"/>
      <c r="G138" s="61" t="n">
        <v>896376</v>
      </c>
      <c r="H138" s="59" t="n"/>
      <c r="I138" s="59" t="n">
        <v>45027</v>
      </c>
      <c r="J138" s="191" t="n">
        <v>896376</v>
      </c>
      <c r="K138" s="191" t="n"/>
      <c r="L138" s="62" t="n">
        <v>896376</v>
      </c>
    </row>
    <row r="139" ht="40.8" customFormat="1" customHeight="1" s="44">
      <c r="A139" s="86" t="inlineStr">
        <is>
          <t>А ГРУПП 771701001</t>
        </is>
      </c>
      <c r="B139" s="53" t="inlineStr">
        <is>
          <t>Оплата за металлопрокат</t>
        </is>
      </c>
      <c r="C139" s="52" t="inlineStr">
        <is>
          <t>Чернышова Светлана Эдуардовна</t>
        </is>
      </c>
      <c r="D139" s="193" t="n"/>
      <c r="E139" s="194" t="inlineStr">
        <is>
          <t>1/32/223/9730</t>
        </is>
      </c>
      <c r="F139" s="197" t="n"/>
      <c r="G139" s="61" t="n">
        <v>3085559.4</v>
      </c>
      <c r="H139" s="59" t="n"/>
      <c r="I139" s="59" t="n">
        <v>45028</v>
      </c>
      <c r="J139" s="191" t="n">
        <v>3085559.4</v>
      </c>
      <c r="K139" s="191" t="n"/>
      <c r="L139" s="62" t="n">
        <v>3085559.4</v>
      </c>
    </row>
    <row r="140" ht="40.8" customFormat="1" customHeight="1" s="44">
      <c r="A140" s="86" t="inlineStr">
        <is>
          <t>Антикор Полимер</t>
        </is>
      </c>
      <c r="B140" s="53" t="inlineStr">
        <is>
          <t>Оплата за металлопрокат</t>
        </is>
      </c>
      <c r="C140" s="52" t="inlineStr">
        <is>
          <t>Чернышова Светлана Эдуардовна</t>
        </is>
      </c>
      <c r="D140" s="193" t="n"/>
      <c r="E140" s="194" t="inlineStr">
        <is>
          <t>041</t>
        </is>
      </c>
      <c r="F140" s="197" t="n"/>
      <c r="G140" s="61" t="n">
        <v>1524398.1</v>
      </c>
      <c r="H140" s="59" t="n"/>
      <c r="I140" s="59" t="n">
        <v>45028</v>
      </c>
      <c r="J140" s="191" t="n">
        <v>1524398.1</v>
      </c>
      <c r="K140" s="191" t="n"/>
      <c r="L140" s="62" t="n">
        <v>1524398.1</v>
      </c>
    </row>
    <row r="141" ht="40.8" customFormat="1" customHeight="1" s="44">
      <c r="A141" s="86" t="inlineStr">
        <is>
          <t>ВМЗ АО</t>
        </is>
      </c>
      <c r="B141" s="53" t="inlineStr">
        <is>
          <t>Оплата за металлопрокат</t>
        </is>
      </c>
      <c r="C141" s="52" t="inlineStr">
        <is>
          <t>Чернышова Светлана Эдуардовна</t>
        </is>
      </c>
      <c r="D141" s="193" t="n"/>
      <c r="E141" s="194" t="inlineStr">
        <is>
          <t>7851117</t>
        </is>
      </c>
      <c r="F141" s="197" t="n"/>
      <c r="G141" s="61" t="n">
        <v>5108976</v>
      </c>
      <c r="H141" s="59" t="n"/>
      <c r="I141" s="59" t="n">
        <v>45028</v>
      </c>
      <c r="J141" s="191" t="n">
        <v>5108976</v>
      </c>
      <c r="K141" s="191" t="n"/>
      <c r="L141" s="62" t="n">
        <v>5108976</v>
      </c>
    </row>
    <row r="142" ht="40.8" customFormat="1" customHeight="1" s="44">
      <c r="A142" s="86" t="inlineStr">
        <is>
          <t>Лидер-М МСК</t>
        </is>
      </c>
      <c r="B142" s="53" t="inlineStr">
        <is>
          <t>Оплата за металлопрокат</t>
        </is>
      </c>
      <c r="C142" s="52" t="inlineStr">
        <is>
          <t>Чернышова Светлана Эдуардовна</t>
        </is>
      </c>
      <c r="D142" s="193" t="n"/>
      <c r="E142" s="194" t="inlineStr">
        <is>
          <t>296-10/13</t>
        </is>
      </c>
      <c r="F142" s="197" t="n"/>
      <c r="G142" s="61" t="n">
        <v>1333270</v>
      </c>
      <c r="H142" s="59" t="n"/>
      <c r="I142" s="59" t="n">
        <v>45028</v>
      </c>
      <c r="J142" s="191" t="n">
        <v>1333270</v>
      </c>
      <c r="K142" s="191" t="n"/>
      <c r="L142" s="62" t="n">
        <v>1333270</v>
      </c>
    </row>
    <row r="143" ht="40.8" customFormat="1" customHeight="1" s="44">
      <c r="A143" s="86" t="inlineStr">
        <is>
          <t>Уральский металлопромышленный центр</t>
        </is>
      </c>
      <c r="B143" s="53" t="inlineStr">
        <is>
          <t>Оплата за металлопрокат</t>
        </is>
      </c>
      <c r="C143" s="52" t="inlineStr">
        <is>
          <t>Чернышова Светлана Эдуардовна</t>
        </is>
      </c>
      <c r="D143" s="193" t="n"/>
      <c r="E143" s="194" t="inlineStr">
        <is>
          <t>360Е-22</t>
        </is>
      </c>
      <c r="F143" s="197" t="n"/>
      <c r="G143" s="61" t="n">
        <v>3480245.77</v>
      </c>
      <c r="H143" s="59" t="n"/>
      <c r="I143" s="59" t="n">
        <v>45028</v>
      </c>
      <c r="J143" s="191" t="n">
        <v>3480245.77</v>
      </c>
      <c r="K143" s="191" t="n"/>
      <c r="L143" s="62" t="n">
        <v>3480245.77</v>
      </c>
    </row>
    <row r="144" ht="40.8" customFormat="1" customHeight="1" s="44">
      <c r="A144" s="86" t="inlineStr">
        <is>
          <t>А ГРУПП 771701001</t>
        </is>
      </c>
      <c r="B144" s="53" t="inlineStr">
        <is>
          <t>Оплата за металлопрокат</t>
        </is>
      </c>
      <c r="C144" s="52" t="inlineStr">
        <is>
          <t>Чернышова Светлана Эдуардовна</t>
        </is>
      </c>
      <c r="D144" s="193" t="n"/>
      <c r="E144" s="194" t="inlineStr">
        <is>
          <t>1/32/223/9730</t>
        </is>
      </c>
      <c r="F144" s="197" t="n"/>
      <c r="G144" s="61" t="n">
        <v>6004689.24</v>
      </c>
      <c r="H144" s="59" t="n"/>
      <c r="I144" s="59" t="n">
        <v>45029</v>
      </c>
      <c r="J144" s="191" t="n">
        <v>6004689.24</v>
      </c>
      <c r="K144" s="191" t="n"/>
      <c r="L144" s="62" t="n">
        <v>6004689.24</v>
      </c>
    </row>
    <row r="145" ht="40.8" customFormat="1" customHeight="1" s="44">
      <c r="A145" s="86" t="inlineStr">
        <is>
          <t>ВМЗ АО</t>
        </is>
      </c>
      <c r="B145" s="53" t="inlineStr">
        <is>
          <t>Оплата за металлопрокат</t>
        </is>
      </c>
      <c r="C145" s="52" t="inlineStr">
        <is>
          <t>Чернышова Светлана Эдуардовна</t>
        </is>
      </c>
      <c r="D145" s="193" t="n"/>
      <c r="E145" s="194" t="inlineStr">
        <is>
          <t>7851117</t>
        </is>
      </c>
      <c r="F145" s="197" t="n"/>
      <c r="G145" s="61" t="n">
        <v>12724226.62</v>
      </c>
      <c r="H145" s="59" t="n"/>
      <c r="I145" s="59" t="n">
        <v>45029</v>
      </c>
      <c r="J145" s="191" t="n">
        <v>12724226.62</v>
      </c>
      <c r="K145" s="191" t="n"/>
      <c r="L145" s="62" t="n">
        <v>12724226.62</v>
      </c>
    </row>
    <row r="146" ht="40.8" customFormat="1" customHeight="1" s="44">
      <c r="A146" s="86" t="inlineStr">
        <is>
          <t>ЗТЗ</t>
        </is>
      </c>
      <c r="B146" s="53" t="inlineStr">
        <is>
          <t>Оплата за металлопрокат</t>
        </is>
      </c>
      <c r="C146" s="52" t="inlineStr">
        <is>
          <t>Чернышова Светлана Эдуардовна</t>
        </is>
      </c>
      <c r="D146" s="193" t="n"/>
      <c r="E146" s="194" t="inlineStr">
        <is>
          <t>П-11/17</t>
        </is>
      </c>
      <c r="F146" s="197" t="n"/>
      <c r="G146" s="61" t="n">
        <v>1184220</v>
      </c>
      <c r="H146" s="59" t="n"/>
      <c r="I146" s="59" t="n">
        <v>45029</v>
      </c>
      <c r="J146" s="191" t="n">
        <v>1184220</v>
      </c>
      <c r="K146" s="191" t="n"/>
      <c r="L146" s="62" t="n">
        <v>1184220</v>
      </c>
    </row>
    <row r="147" ht="40.8" customFormat="1" customHeight="1" s="44">
      <c r="A147" s="86" t="inlineStr">
        <is>
          <t>МК Промстройметалл Трейд</t>
        </is>
      </c>
      <c r="B147" s="53" t="inlineStr">
        <is>
          <t>Оплата за металлопрокат</t>
        </is>
      </c>
      <c r="C147" s="52" t="inlineStr">
        <is>
          <t>Чернышова Светлана Эдуардовна</t>
        </is>
      </c>
      <c r="D147" s="193" t="n"/>
      <c r="E147" s="194" t="inlineStr">
        <is>
          <t>8-Р</t>
        </is>
      </c>
      <c r="F147" s="197" t="n"/>
      <c r="G147" s="61" t="n">
        <v>591622.5</v>
      </c>
      <c r="H147" s="59" t="n"/>
      <c r="I147" s="59" t="n">
        <v>45029</v>
      </c>
      <c r="J147" s="191" t="n">
        <v>591622.5</v>
      </c>
      <c r="K147" s="191" t="n"/>
      <c r="L147" s="62" t="n">
        <v>591622.5</v>
      </c>
    </row>
    <row r="148" ht="40.8" customFormat="1" customHeight="1" s="44">
      <c r="A148" s="86" t="inlineStr">
        <is>
          <t>Филиал АО "ВМЗ" г.Альметьевск</t>
        </is>
      </c>
      <c r="B148" s="53" t="inlineStr">
        <is>
          <t>Оплата за металлопрокат</t>
        </is>
      </c>
      <c r="C148" s="52" t="inlineStr">
        <is>
          <t>Чернышова Светлана Эдуардовна</t>
        </is>
      </c>
      <c r="D148" s="193" t="n"/>
      <c r="E148" s="194" t="inlineStr">
        <is>
          <t>861639</t>
        </is>
      </c>
      <c r="F148" s="197" t="n"/>
      <c r="G148" s="61" t="n">
        <v>154786.49</v>
      </c>
      <c r="H148" s="59" t="n"/>
      <c r="I148" s="59" t="n">
        <v>45029</v>
      </c>
      <c r="J148" s="191" t="n">
        <v>154786.49</v>
      </c>
      <c r="K148" s="191" t="n"/>
      <c r="L148" s="62" t="n">
        <v>154786.49</v>
      </c>
    </row>
    <row r="149" ht="61.2" customFormat="1" customHeight="1" s="44">
      <c r="A149" s="86" t="inlineStr">
        <is>
          <t>ООО "СБЕРБАНК ФАКТОРИНГ"</t>
        </is>
      </c>
      <c r="B149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49" s="52" t="inlineStr">
        <is>
          <t>Чернышова Светлана Эдуардовна</t>
        </is>
      </c>
      <c r="D149" s="193" t="n"/>
      <c r="E149" s="194" t="inlineStr">
        <is>
          <t>Договор 643/00186217-62280 от 15.12.2015</t>
        </is>
      </c>
      <c r="F149" s="197" t="n"/>
      <c r="G149" s="61" t="n">
        <v>321845.71</v>
      </c>
      <c r="H149" s="59" t="n"/>
      <c r="I149" s="59" t="n">
        <v>45030</v>
      </c>
      <c r="J149" s="191" t="n">
        <v>321845.71</v>
      </c>
      <c r="K149" s="191" t="n"/>
      <c r="L149" s="62" t="n">
        <v>321845.71</v>
      </c>
    </row>
    <row r="150" ht="40.8" customFormat="1" customHeight="1" s="44">
      <c r="A150" s="86" t="inlineStr">
        <is>
          <t>А ГРУПП 771701001</t>
        </is>
      </c>
      <c r="B150" s="53" t="inlineStr">
        <is>
          <t>Оплата за металлопрокат</t>
        </is>
      </c>
      <c r="C150" s="52" t="inlineStr">
        <is>
          <t>Чернышова Светлана Эдуардовна</t>
        </is>
      </c>
      <c r="D150" s="193" t="n"/>
      <c r="E150" s="194" t="inlineStr">
        <is>
          <t>1/138/3/6248</t>
        </is>
      </c>
      <c r="F150" s="197" t="n"/>
      <c r="G150" s="61" t="n">
        <v>1329935.2</v>
      </c>
      <c r="H150" s="59" t="n"/>
      <c r="I150" s="59" t="n">
        <v>45030</v>
      </c>
      <c r="J150" s="191" t="n">
        <v>1329935.2</v>
      </c>
      <c r="K150" s="191" t="n"/>
      <c r="L150" s="62" t="n">
        <v>1329935.2</v>
      </c>
    </row>
    <row r="151" ht="40.8" customFormat="1" customHeight="1" s="44">
      <c r="A151" s="86" t="inlineStr">
        <is>
          <t>А ГРУПП 771701001</t>
        </is>
      </c>
      <c r="B151" s="53" t="inlineStr">
        <is>
          <t>Оплата за металлопрокат</t>
        </is>
      </c>
      <c r="C151" s="52" t="inlineStr">
        <is>
          <t>Чернышова Светлана Эдуардовна</t>
        </is>
      </c>
      <c r="D151" s="193" t="n"/>
      <c r="E151" s="194" t="inlineStr">
        <is>
          <t>1/32/223/9730</t>
        </is>
      </c>
      <c r="F151" s="197" t="n"/>
      <c r="G151" s="61" t="n">
        <v>8303297.810000001</v>
      </c>
      <c r="H151" s="59" t="n"/>
      <c r="I151" s="59" t="n">
        <v>45030</v>
      </c>
      <c r="J151" s="191" t="n">
        <v>8303297.810000001</v>
      </c>
      <c r="K151" s="191" t="n"/>
      <c r="L151" s="62" t="n">
        <v>8303297.810000001</v>
      </c>
    </row>
    <row r="152" ht="40.8" customFormat="1" customHeight="1" s="44">
      <c r="A152" s="86" t="inlineStr">
        <is>
          <t>ВМЗ АО</t>
        </is>
      </c>
      <c r="B152" s="53" t="inlineStr">
        <is>
          <t>Оплата за металлопрокат</t>
        </is>
      </c>
      <c r="C152" s="52" t="inlineStr">
        <is>
          <t>Чернышова Светлана Эдуардовна</t>
        </is>
      </c>
      <c r="D152" s="193" t="n"/>
      <c r="E152" s="194" t="inlineStr">
        <is>
          <t>7851117</t>
        </is>
      </c>
      <c r="F152" s="197" t="n"/>
      <c r="G152" s="61" t="n">
        <v>33163451.94</v>
      </c>
      <c r="H152" s="59" t="n"/>
      <c r="I152" s="59" t="n">
        <v>45030</v>
      </c>
      <c r="J152" s="191" t="n">
        <v>33163451.94</v>
      </c>
      <c r="K152" s="191" t="n"/>
      <c r="L152" s="62" t="n">
        <v>33163451.94</v>
      </c>
    </row>
    <row r="153" ht="40.8" customFormat="1" customHeight="1" s="44">
      <c r="A153" s="86" t="inlineStr">
        <is>
          <t>ЗТЗ</t>
        </is>
      </c>
      <c r="B153" s="53" t="inlineStr">
        <is>
          <t>Оплата за металлопрокат</t>
        </is>
      </c>
      <c r="C153" s="52" t="inlineStr">
        <is>
          <t>Чернышова Светлана Эдуардовна</t>
        </is>
      </c>
      <c r="D153" s="193" t="n"/>
      <c r="E153" s="194" t="inlineStr">
        <is>
          <t>П-11/17</t>
        </is>
      </c>
      <c r="F153" s="197" t="n"/>
      <c r="G153" s="61" t="n">
        <v>1185852</v>
      </c>
      <c r="H153" s="59" t="n"/>
      <c r="I153" s="59" t="n">
        <v>45030</v>
      </c>
      <c r="J153" s="191" t="n">
        <v>1185852</v>
      </c>
      <c r="K153" s="191" t="n"/>
      <c r="L153" s="62" t="n">
        <v>1185852</v>
      </c>
    </row>
    <row r="154" ht="40.8" customFormat="1" customHeight="1" s="44">
      <c r="A154" s="86" t="inlineStr">
        <is>
          <t>Лидер-М МСК</t>
        </is>
      </c>
      <c r="B154" s="53" t="inlineStr">
        <is>
          <t>Оплата за металлопрокат</t>
        </is>
      </c>
      <c r="C154" s="52" t="inlineStr">
        <is>
          <t>Чернышова Светлана Эдуардовна</t>
        </is>
      </c>
      <c r="D154" s="193" t="n"/>
      <c r="E154" s="194" t="inlineStr">
        <is>
          <t>296-10/13</t>
        </is>
      </c>
      <c r="F154" s="197" t="n"/>
      <c r="G154" s="61" t="n">
        <v>1382235.75</v>
      </c>
      <c r="H154" s="59" t="n"/>
      <c r="I154" s="59" t="n">
        <v>45030</v>
      </c>
      <c r="J154" s="191" t="n">
        <v>1382235.75</v>
      </c>
      <c r="K154" s="191" t="n"/>
      <c r="L154" s="62" t="n">
        <v>1382235.75</v>
      </c>
    </row>
    <row r="155" ht="40.8" customFormat="1" customHeight="1" s="44">
      <c r="A155" s="86" t="inlineStr">
        <is>
          <t>Уральский металлопромышленный центр</t>
        </is>
      </c>
      <c r="B155" s="53" t="inlineStr">
        <is>
          <t>Оплата за металлопрокат</t>
        </is>
      </c>
      <c r="C155" s="52" t="inlineStr">
        <is>
          <t>Чернышова Светлана Эдуардовна</t>
        </is>
      </c>
      <c r="D155" s="193" t="n"/>
      <c r="E155" s="194" t="inlineStr">
        <is>
          <t>360Е-22</t>
        </is>
      </c>
      <c r="F155" s="197" t="n"/>
      <c r="G155" s="61" t="n">
        <v>2971680</v>
      </c>
      <c r="H155" s="59" t="n"/>
      <c r="I155" s="59" t="n">
        <v>45030</v>
      </c>
      <c r="J155" s="191" t="n">
        <v>2971680</v>
      </c>
      <c r="K155" s="191" t="n"/>
      <c r="L155" s="62" t="n">
        <v>2971680</v>
      </c>
    </row>
    <row r="156" ht="40.8" customFormat="1" customHeight="1" s="44">
      <c r="A156" s="86" t="inlineStr">
        <is>
          <t>ТД ТМК АО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/>
      <c r="E156" s="194" t="inlineStr">
        <is>
          <t>1069</t>
        </is>
      </c>
      <c r="F156" s="197" t="n"/>
      <c r="G156" s="61" t="n">
        <v>3616560</v>
      </c>
      <c r="H156" s="59" t="n"/>
      <c r="I156" s="59" t="n">
        <v>45030</v>
      </c>
      <c r="J156" s="191" t="n">
        <v>3616560</v>
      </c>
      <c r="K156" s="191" t="n"/>
      <c r="L156" s="62" t="n">
        <v>3616560</v>
      </c>
    </row>
    <row r="157" ht="40.8" customFormat="1" customHeight="1" s="44">
      <c r="A157" s="52" t="inlineStr">
        <is>
          <t>Филиал АО "ВМЗ" г.Альметьевск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/>
      <c r="E157" s="194" t="inlineStr">
        <is>
          <t>861639</t>
        </is>
      </c>
      <c r="F157" s="197" t="n"/>
      <c r="G157" s="57" t="n">
        <v>4474760.7</v>
      </c>
      <c r="H157" s="59" t="n"/>
      <c r="I157" s="59" t="n">
        <v>45030</v>
      </c>
      <c r="J157" s="191" t="n">
        <v>4474760.7</v>
      </c>
      <c r="K157" s="191" t="n"/>
      <c r="L157" s="62" t="n">
        <v>4474760.7</v>
      </c>
    </row>
    <row r="158" ht="61.2" customFormat="1" customHeight="1" s="44">
      <c r="A158" s="52" t="inlineStr">
        <is>
          <t>ООО "СБЕРБАНК ФАКТОРИНГ"</t>
        </is>
      </c>
      <c r="B158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58" s="52" t="inlineStr">
        <is>
          <t>Чернышова Светлана Эдуардовна</t>
        </is>
      </c>
      <c r="D158" s="193" t="n"/>
      <c r="E158" s="194" t="inlineStr">
        <is>
          <t>Договор 643/00186217-62280 от 15.12.2015</t>
        </is>
      </c>
      <c r="F158" s="197" t="n"/>
      <c r="G158" s="57" t="n">
        <v>825056.23</v>
      </c>
      <c r="H158" s="59" t="n"/>
      <c r="I158" s="59" t="n">
        <v>45033</v>
      </c>
      <c r="J158" s="191" t="n">
        <v>825056.23</v>
      </c>
      <c r="K158" s="191" t="n"/>
      <c r="L158" s="62" t="n">
        <v>825056.23</v>
      </c>
    </row>
    <row r="159" ht="61.2" customFormat="1" customHeight="1" s="44">
      <c r="A159" s="52" t="inlineStr">
        <is>
          <t>ООО "СБЕРБАНК ФАКТОРИНГ"</t>
        </is>
      </c>
      <c r="B159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59" s="52" t="inlineStr">
        <is>
          <t>Чернышова Светлана Эдуардовна</t>
        </is>
      </c>
      <c r="D159" s="193" t="n"/>
      <c r="E159" s="194" t="inlineStr">
        <is>
          <t>Договор 643/00186217-62280 от 15.12.2015</t>
        </is>
      </c>
      <c r="F159" s="197" t="n"/>
      <c r="G159" s="57" t="n">
        <v>4063199.26</v>
      </c>
      <c r="H159" s="59" t="n"/>
      <c r="I159" s="59" t="n">
        <v>45033</v>
      </c>
      <c r="J159" s="191" t="n">
        <v>4063199.26</v>
      </c>
      <c r="K159" s="191" t="n"/>
      <c r="L159" s="62" t="n">
        <v>4063199.26</v>
      </c>
    </row>
    <row r="160" ht="61.2" customFormat="1" customHeight="1" s="44">
      <c r="A160" s="52" t="inlineStr">
        <is>
          <t>ООО "СБЕРБАНК ФАКТОРИНГ"</t>
        </is>
      </c>
      <c r="B160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60" s="52" t="inlineStr">
        <is>
          <t>Чернышова Светлана Эдуардовна</t>
        </is>
      </c>
      <c r="D160" s="193" t="n"/>
      <c r="E160" s="194" t="inlineStr">
        <is>
          <t>Договор 643/00186217-62280 от 15.12.2015</t>
        </is>
      </c>
      <c r="F160" s="197" t="n"/>
      <c r="G160" s="57" t="n">
        <v>20386699.74</v>
      </c>
      <c r="H160" s="59" t="n"/>
      <c r="I160" s="59" t="n">
        <v>45033</v>
      </c>
      <c r="J160" s="191" t="n">
        <v>20386699.74</v>
      </c>
      <c r="K160" s="191" t="n"/>
      <c r="L160" s="62" t="n">
        <v>20386699.74</v>
      </c>
    </row>
    <row r="161" ht="40.8" customFormat="1" customHeight="1" s="44">
      <c r="A161" s="52" t="inlineStr">
        <is>
          <t>ЗТЗ</t>
        </is>
      </c>
      <c r="B161" s="53" t="inlineStr">
        <is>
          <t>Оплата за металлопрокат</t>
        </is>
      </c>
      <c r="C161" s="52" t="inlineStr">
        <is>
          <t>Чернышова Светлана Эдуардовна</t>
        </is>
      </c>
      <c r="D161" s="193" t="n"/>
      <c r="E161" s="194" t="inlineStr">
        <is>
          <t>П-11/17</t>
        </is>
      </c>
      <c r="F161" s="197" t="n"/>
      <c r="G161" s="57" t="n">
        <v>1932390</v>
      </c>
      <c r="H161" s="59" t="n"/>
      <c r="I161" s="59" t="n">
        <v>45033</v>
      </c>
      <c r="J161" s="191" t="n">
        <v>1932390</v>
      </c>
      <c r="K161" s="191" t="n"/>
      <c r="L161" s="62" t="n">
        <v>1932390</v>
      </c>
    </row>
    <row r="162" ht="40.8" customFormat="1" customHeight="1" s="44">
      <c r="A162" s="52" t="inlineStr">
        <is>
          <t>А ГРУПП 771701001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/>
      <c r="E162" s="194" t="inlineStr">
        <is>
          <t>1/32/223/9730</t>
        </is>
      </c>
      <c r="F162" s="197" t="n"/>
      <c r="G162" s="57" t="n">
        <v>6139875.560000001</v>
      </c>
      <c r="H162" s="59" t="n"/>
      <c r="I162" s="59" t="n">
        <v>45034</v>
      </c>
      <c r="J162" s="191" t="n">
        <v>6139875.560000001</v>
      </c>
      <c r="K162" s="191" t="n"/>
      <c r="L162" s="62" t="n">
        <v>6139875.560000001</v>
      </c>
    </row>
    <row r="163" ht="40.8" customFormat="1" customHeight="1" s="44">
      <c r="A163" s="52" t="inlineStr">
        <is>
          <t>ЗТЗ</t>
        </is>
      </c>
      <c r="B163" s="53" t="inlineStr">
        <is>
          <t>Оплата за металлопрокат</t>
        </is>
      </c>
      <c r="C163" s="52" t="inlineStr">
        <is>
          <t>Чернышова Светлана Эдуардовна</t>
        </is>
      </c>
      <c r="D163" s="193" t="n"/>
      <c r="E163" s="194" t="inlineStr">
        <is>
          <t>П-11/17</t>
        </is>
      </c>
      <c r="F163" s="197" t="n"/>
      <c r="G163" s="57" t="n">
        <v>1182894</v>
      </c>
      <c r="H163" s="59" t="n"/>
      <c r="I163" s="59" t="n">
        <v>45034</v>
      </c>
      <c r="J163" s="191" t="n">
        <v>1182894</v>
      </c>
      <c r="K163" s="191" t="n"/>
      <c r="L163" s="62" t="n">
        <v>1182894</v>
      </c>
    </row>
    <row r="164" ht="40.8" customFormat="1" customHeight="1" s="44">
      <c r="A164" s="52" t="inlineStr">
        <is>
          <t>МК Промстройметалл Трейд</t>
        </is>
      </c>
      <c r="B164" s="53" t="inlineStr">
        <is>
          <t>Оплата за металлопрокат</t>
        </is>
      </c>
      <c r="C164" s="52" t="inlineStr">
        <is>
          <t>Чернышова Светлана Эдуардовна</t>
        </is>
      </c>
      <c r="D164" s="193" t="n"/>
      <c r="E164" s="194" t="inlineStr">
        <is>
          <t>8-Р</t>
        </is>
      </c>
      <c r="F164" s="197" t="n"/>
      <c r="G164" s="57" t="n">
        <v>2463887</v>
      </c>
      <c r="H164" s="59" t="n"/>
      <c r="I164" s="59" t="n">
        <v>45034</v>
      </c>
      <c r="J164" s="191" t="n">
        <v>2463887</v>
      </c>
      <c r="K164" s="191" t="n"/>
      <c r="L164" s="62" t="n">
        <v>2463887</v>
      </c>
    </row>
    <row r="165" ht="40.8" customFormat="1" customHeight="1" s="44">
      <c r="A165" s="52" t="inlineStr">
        <is>
          <t>Уральский металлопромышленный центр</t>
        </is>
      </c>
      <c r="B165" s="53" t="inlineStr">
        <is>
          <t>Оплата за металлопрокат</t>
        </is>
      </c>
      <c r="C165" s="52" t="inlineStr">
        <is>
          <t>Чернышова Светлана Эдуардовна</t>
        </is>
      </c>
      <c r="D165" s="193" t="n"/>
      <c r="E165" s="194" t="inlineStr">
        <is>
          <t>360Е-22</t>
        </is>
      </c>
      <c r="F165" s="197" t="n"/>
      <c r="G165" s="57" t="n">
        <v>2683280</v>
      </c>
      <c r="H165" s="59" t="n"/>
      <c r="I165" s="59" t="n">
        <v>45034</v>
      </c>
      <c r="J165" s="191" t="n">
        <v>2683280</v>
      </c>
      <c r="K165" s="191" t="n"/>
      <c r="L165" s="62" t="n">
        <v>2683280</v>
      </c>
    </row>
    <row r="166" ht="81.59999999999999" customFormat="1" customHeight="1" s="44">
      <c r="A166" s="52" t="inlineStr">
        <is>
          <t>ООО "СБЕРБАНК ФАКТОРИНГ"</t>
        </is>
      </c>
      <c r="B166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66" s="52" t="inlineStr">
        <is>
          <t>Чернышова Светлана Эдуардовна</t>
        </is>
      </c>
      <c r="D166" s="193" t="n"/>
      <c r="E166" s="194" t="inlineStr">
        <is>
          <t>Договор 643/00186217-72268 от 24.01.2017</t>
        </is>
      </c>
      <c r="F166" s="197" t="n"/>
      <c r="G166" s="57" t="n">
        <v>1126584.23</v>
      </c>
      <c r="H166" s="59" t="n"/>
      <c r="I166" s="59" t="n">
        <v>45035</v>
      </c>
      <c r="J166" s="191" t="n">
        <v>1126584.23</v>
      </c>
      <c r="K166" s="191" t="n"/>
      <c r="L166" s="62" t="n">
        <v>1126584.23</v>
      </c>
    </row>
    <row r="167" ht="40.8" customFormat="1" customHeight="1" s="44">
      <c r="A167" s="52" t="inlineStr">
        <is>
          <t>Антикор Полимер</t>
        </is>
      </c>
      <c r="B167" s="53" t="inlineStr">
        <is>
          <t>Оплата за металлопрокат</t>
        </is>
      </c>
      <c r="C167" s="52" t="inlineStr">
        <is>
          <t>Чернышова Светлана Эдуардовна</t>
        </is>
      </c>
      <c r="D167" s="193" t="n"/>
      <c r="E167" s="194" t="inlineStr">
        <is>
          <t>190-07-УИ</t>
        </is>
      </c>
      <c r="F167" s="197" t="n"/>
      <c r="G167" s="57" t="n">
        <v>567318.24</v>
      </c>
      <c r="H167" s="59" t="n"/>
      <c r="I167" s="59" t="n">
        <v>45035</v>
      </c>
      <c r="J167" s="191" t="n">
        <v>567318.24</v>
      </c>
      <c r="K167" s="191" t="n"/>
      <c r="L167" s="62" t="n">
        <v>567318.24</v>
      </c>
    </row>
    <row r="168" ht="40.8" customFormat="1" customHeight="1" s="44">
      <c r="A168" s="52" t="inlineStr">
        <is>
          <t>ВМЗ АО</t>
        </is>
      </c>
      <c r="B168" s="53" t="inlineStr">
        <is>
          <t>Оплата за металлопрокат</t>
        </is>
      </c>
      <c r="C168" s="52" t="inlineStr">
        <is>
          <t>Чернышова Светлана Эдуардовна</t>
        </is>
      </c>
      <c r="D168" s="193" t="n"/>
      <c r="E168" s="194" t="inlineStr">
        <is>
          <t>7851117</t>
        </is>
      </c>
      <c r="F168" s="197" t="n"/>
      <c r="G168" s="57" t="n">
        <v>9758951.640000001</v>
      </c>
      <c r="H168" s="59" t="n"/>
      <c r="I168" s="59" t="n">
        <v>45035</v>
      </c>
      <c r="J168" s="191" t="n">
        <v>9758951.640000001</v>
      </c>
      <c r="K168" s="191" t="n"/>
      <c r="L168" s="62" t="n">
        <v>9758951.640000001</v>
      </c>
    </row>
    <row r="169" ht="40.8" customFormat="1" customHeight="1" s="44">
      <c r="A169" s="52" t="inlineStr">
        <is>
          <t>ЗТЗ</t>
        </is>
      </c>
      <c r="B169" s="53" t="inlineStr">
        <is>
          <t>Оплата за металлопрокат</t>
        </is>
      </c>
      <c r="C169" s="52" t="inlineStr">
        <is>
          <t>Чернышова Светлана Эдуардовна</t>
        </is>
      </c>
      <c r="D169" s="193" t="n"/>
      <c r="E169" s="194" t="inlineStr">
        <is>
          <t>П-11/17</t>
        </is>
      </c>
      <c r="F169" s="197" t="n"/>
      <c r="G169" s="57" t="n">
        <v>4990962</v>
      </c>
      <c r="H169" s="59" t="n"/>
      <c r="I169" s="59" t="n">
        <v>45035</v>
      </c>
      <c r="J169" s="191" t="n">
        <v>4990962</v>
      </c>
      <c r="K169" s="191" t="n"/>
      <c r="L169" s="62" t="n">
        <v>4990962</v>
      </c>
    </row>
    <row r="170" ht="40.8" customFormat="1" customHeight="1" s="44">
      <c r="A170" s="52" t="inlineStr">
        <is>
          <t>Уральский металлопромышленный центр</t>
        </is>
      </c>
      <c r="B170" s="53" t="inlineStr">
        <is>
          <t>Оплата за металлопрокат</t>
        </is>
      </c>
      <c r="C170" s="52" t="inlineStr">
        <is>
          <t>Чернышова Светлана Эдуардовна</t>
        </is>
      </c>
      <c r="D170" s="193" t="n"/>
      <c r="E170" s="194" t="inlineStr">
        <is>
          <t>360Е-22</t>
        </is>
      </c>
      <c r="F170" s="197" t="n"/>
      <c r="G170" s="57" t="n">
        <v>5370640</v>
      </c>
      <c r="H170" s="59" t="n"/>
      <c r="I170" s="59" t="n">
        <v>45035</v>
      </c>
      <c r="J170" s="191" t="n">
        <v>5370640</v>
      </c>
      <c r="K170" s="191" t="n"/>
      <c r="L170" s="62" t="n">
        <v>5370640</v>
      </c>
    </row>
    <row r="171" ht="40.8" customFormat="1" customHeight="1" s="44">
      <c r="A171" s="52" t="inlineStr">
        <is>
          <t>Филиал АО "ВМЗ" г.Альметьевск</t>
        </is>
      </c>
      <c r="B171" s="53" t="inlineStr">
        <is>
          <t>Оплата за металлопрокат</t>
        </is>
      </c>
      <c r="C171" s="52" t="inlineStr">
        <is>
          <t>Чернышова Светлана Эдуардовна</t>
        </is>
      </c>
      <c r="D171" s="193" t="n"/>
      <c r="E171" s="194" t="inlineStr">
        <is>
          <t>861639</t>
        </is>
      </c>
      <c r="F171" s="197" t="n"/>
      <c r="G171" s="57" t="n">
        <v>4756854.24</v>
      </c>
      <c r="H171" s="59" t="n"/>
      <c r="I171" s="59" t="n">
        <v>45035</v>
      </c>
      <c r="J171" s="191" t="n">
        <v>4756854.24</v>
      </c>
      <c r="K171" s="191" t="n"/>
      <c r="L171" s="62" t="n">
        <v>4756854.24</v>
      </c>
    </row>
    <row r="172" ht="40.8" customFormat="1" customHeight="1" s="44">
      <c r="A172" s="52" t="inlineStr">
        <is>
          <t>А ГРУПП 771701001</t>
        </is>
      </c>
      <c r="B172" s="53" t="inlineStr">
        <is>
          <t>Оплата за металлопрокат</t>
        </is>
      </c>
      <c r="C172" s="52" t="inlineStr">
        <is>
          <t>Чернышова Светлана Эдуардовна</t>
        </is>
      </c>
      <c r="D172" s="193" t="n"/>
      <c r="E172" s="194" t="inlineStr">
        <is>
          <t>1/138/3/6248</t>
        </is>
      </c>
      <c r="F172" s="197" t="n"/>
      <c r="G172" s="57" t="n">
        <v>3298155.3</v>
      </c>
      <c r="H172" s="59" t="n"/>
      <c r="I172" s="59" t="n">
        <v>45036</v>
      </c>
      <c r="J172" s="191" t="n">
        <v>3298155.3</v>
      </c>
      <c r="K172" s="191" t="n"/>
      <c r="L172" s="62" t="n">
        <v>3298155.3</v>
      </c>
    </row>
    <row r="173" ht="40.8" customFormat="1" customHeight="1" s="44">
      <c r="A173" s="52" t="inlineStr">
        <is>
          <t>А ГРУПП 771701001</t>
        </is>
      </c>
      <c r="B173" s="53" t="inlineStr">
        <is>
          <t>Оплата за металлопрокат</t>
        </is>
      </c>
      <c r="C173" s="52" t="inlineStr">
        <is>
          <t>Чернышова Светлана Эдуардовна</t>
        </is>
      </c>
      <c r="D173" s="193" t="n"/>
      <c r="E173" s="194" t="inlineStr">
        <is>
          <t>1/32/223/9730</t>
        </is>
      </c>
      <c r="F173" s="197" t="n"/>
      <c r="G173" s="57" t="n">
        <v>5839919.71</v>
      </c>
      <c r="H173" s="59" t="n"/>
      <c r="I173" s="59" t="n">
        <v>45036</v>
      </c>
      <c r="J173" s="191" t="n">
        <v>5839919.71</v>
      </c>
      <c r="K173" s="191" t="n"/>
      <c r="L173" s="62" t="n">
        <v>5839919.71</v>
      </c>
    </row>
    <row r="174" ht="40.8" customFormat="1" customHeight="1" s="44">
      <c r="A174" s="52" t="inlineStr">
        <is>
          <t>Антикор Полимер</t>
        </is>
      </c>
      <c r="B174" s="53" t="inlineStr">
        <is>
          <t>Оплата за металлопрокат</t>
        </is>
      </c>
      <c r="C174" s="52" t="inlineStr">
        <is>
          <t>Чернышова Светлана Эдуардовна</t>
        </is>
      </c>
      <c r="D174" s="193" t="n"/>
      <c r="E174" s="194" t="inlineStr">
        <is>
          <t>041</t>
        </is>
      </c>
      <c r="F174" s="197" t="n"/>
      <c r="G174" s="57" t="n">
        <v>560900</v>
      </c>
      <c r="H174" s="59" t="n"/>
      <c r="I174" s="59" t="n">
        <v>45036</v>
      </c>
      <c r="J174" s="191" t="n">
        <v>560900</v>
      </c>
      <c r="K174" s="191" t="n"/>
      <c r="L174" s="62" t="n">
        <v>560900</v>
      </c>
    </row>
    <row r="175" ht="40.8" customFormat="1" customHeight="1" s="44">
      <c r="A175" s="52" t="inlineStr">
        <is>
          <t>Антикор Полимер</t>
        </is>
      </c>
      <c r="B175" s="53" t="inlineStr">
        <is>
          <t>Оплата за металлопрокат</t>
        </is>
      </c>
      <c r="C175" s="52" t="inlineStr">
        <is>
          <t>Чернышова Светлана Эдуардовна</t>
        </is>
      </c>
      <c r="D175" s="193" t="n"/>
      <c r="E175" s="194" t="inlineStr">
        <is>
          <t>190-07-УИ</t>
        </is>
      </c>
      <c r="F175" s="197" t="n"/>
      <c r="G175" s="57" t="n">
        <v>312276.4</v>
      </c>
      <c r="H175" s="59" t="n"/>
      <c r="I175" s="59" t="n">
        <v>45036</v>
      </c>
      <c r="J175" s="191" t="n">
        <v>312276.4</v>
      </c>
      <c r="K175" s="191" t="n"/>
      <c r="L175" s="62" t="n">
        <v>312276.4</v>
      </c>
    </row>
    <row r="176" ht="40.8" customFormat="1" customHeight="1" s="44">
      <c r="A176" s="52" t="inlineStr">
        <is>
          <t>ВМЗ АО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/>
      <c r="E176" s="194" t="inlineStr">
        <is>
          <t>7851117</t>
        </is>
      </c>
      <c r="F176" s="197" t="n"/>
      <c r="G176" s="57" t="n">
        <v>5003352.3</v>
      </c>
      <c r="H176" s="59" t="n"/>
      <c r="I176" s="59" t="n">
        <v>45036</v>
      </c>
      <c r="J176" s="191" t="n">
        <v>5003352.3</v>
      </c>
      <c r="K176" s="191" t="n"/>
      <c r="L176" s="62" t="n">
        <v>5003352.3</v>
      </c>
    </row>
    <row r="177" ht="40.8" customFormat="1" customHeight="1" s="44">
      <c r="A177" s="52" t="inlineStr">
        <is>
          <t>ЗТЗ</t>
        </is>
      </c>
      <c r="B177" s="53" t="inlineStr">
        <is>
          <t>Оплата за металлопрокат</t>
        </is>
      </c>
      <c r="C177" s="52" t="inlineStr">
        <is>
          <t>Чернышова Светлана Эдуардовна</t>
        </is>
      </c>
      <c r="D177" s="193" t="n"/>
      <c r="E177" s="194" t="inlineStr">
        <is>
          <t>П-11/17</t>
        </is>
      </c>
      <c r="F177" s="197" t="n"/>
      <c r="G177" s="57" t="n">
        <v>2625582</v>
      </c>
      <c r="H177" s="59" t="n"/>
      <c r="I177" s="59" t="n">
        <v>45036</v>
      </c>
      <c r="J177" s="191" t="n">
        <v>2625582</v>
      </c>
      <c r="K177" s="191" t="n"/>
      <c r="L177" s="62" t="n">
        <v>2625582</v>
      </c>
    </row>
    <row r="178" ht="40.8" customFormat="1" customHeight="1" s="44">
      <c r="A178" s="52" t="inlineStr">
        <is>
          <t>КТЗ</t>
        </is>
      </c>
      <c r="B178" s="53" t="inlineStr">
        <is>
          <t>Оплата за металлопрокат</t>
        </is>
      </c>
      <c r="C178" s="52" t="inlineStr">
        <is>
          <t>Чернышова Светлана Эдуардовна</t>
        </is>
      </c>
      <c r="D178" s="193" t="n"/>
      <c r="E178" s="194" t="inlineStr">
        <is>
          <t>485/11-П</t>
        </is>
      </c>
      <c r="F178" s="197" t="n"/>
      <c r="G178" s="57" t="n">
        <v>4045377.5</v>
      </c>
      <c r="H178" s="59" t="n"/>
      <c r="I178" s="59" t="n">
        <v>45036</v>
      </c>
      <c r="J178" s="191" t="n">
        <v>4045377.5</v>
      </c>
      <c r="K178" s="191" t="n"/>
      <c r="L178" s="62" t="n">
        <v>4045377.5</v>
      </c>
    </row>
    <row r="179" ht="40.8" customFormat="1" customHeight="1" s="44">
      <c r="A179" s="52" t="inlineStr">
        <is>
          <t>Филиал АО "ВМЗ" г.Альметьевск</t>
        </is>
      </c>
      <c r="B179" s="53" t="inlineStr">
        <is>
          <t>Оплата за металлопрокат</t>
        </is>
      </c>
      <c r="C179" s="52" t="inlineStr">
        <is>
          <t>Чернышова Светлана Эдуардовна</t>
        </is>
      </c>
      <c r="D179" s="193" t="n"/>
      <c r="E179" s="194" t="inlineStr">
        <is>
          <t>861639</t>
        </is>
      </c>
      <c r="F179" s="197" t="n"/>
      <c r="G179" s="57" t="n">
        <v>1313447.7</v>
      </c>
      <c r="H179" s="59" t="n"/>
      <c r="I179" s="59" t="n">
        <v>45036</v>
      </c>
      <c r="J179" s="191" t="n">
        <v>1313447.7</v>
      </c>
      <c r="K179" s="191" t="n"/>
      <c r="L179" s="62" t="n">
        <v>1313447.7</v>
      </c>
    </row>
    <row r="180" ht="40.8" customFormat="1" customHeight="1" s="44">
      <c r="A180" s="52" t="inlineStr">
        <is>
          <t>А ГРУПП 771701001</t>
        </is>
      </c>
      <c r="B180" s="53" t="inlineStr">
        <is>
          <t>Оплата за металлопрокат</t>
        </is>
      </c>
      <c r="C180" s="52" t="inlineStr">
        <is>
          <t>Чернышова Светлана Эдуардовна</t>
        </is>
      </c>
      <c r="D180" s="193" t="n"/>
      <c r="E180" s="194" t="inlineStr">
        <is>
          <t>1/138/3/6248</t>
        </is>
      </c>
      <c r="F180" s="197" t="n"/>
      <c r="G180" s="57" t="n">
        <v>7074209.7</v>
      </c>
      <c r="H180" s="59" t="n"/>
      <c r="I180" s="59" t="n">
        <v>45037</v>
      </c>
      <c r="J180" s="191" t="n">
        <v>7074209.7</v>
      </c>
      <c r="K180" s="191" t="n"/>
      <c r="L180" s="62" t="n">
        <v>7074209.7</v>
      </c>
    </row>
    <row r="181" ht="40.8" customFormat="1" customHeight="1" s="44">
      <c r="A181" s="52" t="inlineStr">
        <is>
          <t>ВМЗ АО</t>
        </is>
      </c>
      <c r="B181" s="53" t="inlineStr">
        <is>
          <t>Оплата за металлопрокат</t>
        </is>
      </c>
      <c r="C181" s="52" t="inlineStr">
        <is>
          <t>Чернышова Светлана Эдуардовна</t>
        </is>
      </c>
      <c r="D181" s="193" t="n"/>
      <c r="E181" s="194" t="inlineStr">
        <is>
          <t>7851117</t>
        </is>
      </c>
      <c r="F181" s="197" t="n"/>
      <c r="G181" s="57" t="n">
        <v>16723838.34</v>
      </c>
      <c r="H181" s="59" t="n"/>
      <c r="I181" s="59" t="n">
        <v>45037</v>
      </c>
      <c r="J181" s="191" t="n">
        <v>16723838.34</v>
      </c>
      <c r="K181" s="191" t="n"/>
      <c r="L181" s="62" t="n">
        <v>16723838.34</v>
      </c>
    </row>
    <row r="182" ht="40.8" customFormat="1" customHeight="1" s="44">
      <c r="A182" s="52" t="inlineStr">
        <is>
          <t>ЗТЗ</t>
        </is>
      </c>
      <c r="B182" s="53" t="inlineStr">
        <is>
          <t>Оплата за металлопрокат</t>
        </is>
      </c>
      <c r="C182" s="52" t="inlineStr">
        <is>
          <t>Чернышова Светлана Эдуардовна</t>
        </is>
      </c>
      <c r="D182" s="193" t="n"/>
      <c r="E182" s="194" t="inlineStr">
        <is>
          <t>П-11/17</t>
        </is>
      </c>
      <c r="F182" s="197" t="n"/>
      <c r="G182" s="57" t="n">
        <v>8261082</v>
      </c>
      <c r="H182" s="59" t="n"/>
      <c r="I182" s="59" t="n">
        <v>45037</v>
      </c>
      <c r="J182" s="191" t="n">
        <v>8261082</v>
      </c>
      <c r="K182" s="191" t="n"/>
      <c r="L182" s="62" t="n">
        <v>8261082</v>
      </c>
    </row>
    <row r="183" ht="40.8" customFormat="1" customHeight="1" s="44">
      <c r="A183" s="52" t="inlineStr">
        <is>
          <t>КТЗ</t>
        </is>
      </c>
      <c r="B183" s="53" t="inlineStr">
        <is>
          <t>Оплата за металлопрокат</t>
        </is>
      </c>
      <c r="C183" s="52" t="inlineStr">
        <is>
          <t>Чернышова Светлана Эдуардовна</t>
        </is>
      </c>
      <c r="D183" s="193" t="n"/>
      <c r="E183" s="194" t="inlineStr">
        <is>
          <t>485/11-П</t>
        </is>
      </c>
      <c r="F183" s="197" t="n"/>
      <c r="G183" s="57" t="n">
        <v>4102357</v>
      </c>
      <c r="H183" s="59" t="n"/>
      <c r="I183" s="59" t="n">
        <v>45037</v>
      </c>
      <c r="J183" s="191" t="n">
        <v>4102357</v>
      </c>
      <c r="K183" s="191" t="n"/>
      <c r="L183" s="62" t="n">
        <v>4102357</v>
      </c>
    </row>
    <row r="184" ht="40.8" customFormat="1" customHeight="1" s="44">
      <c r="A184" s="52" t="inlineStr">
        <is>
          <t>МК Промстройметалл Трейд</t>
        </is>
      </c>
      <c r="B184" s="53" t="inlineStr">
        <is>
          <t>Оплата за металлопрокат</t>
        </is>
      </c>
      <c r="C184" s="52" t="inlineStr">
        <is>
          <t>Чернышова Светлана Эдуардовна</t>
        </is>
      </c>
      <c r="D184" s="193" t="n"/>
      <c r="E184" s="194" t="inlineStr">
        <is>
          <t>8-Р</t>
        </is>
      </c>
      <c r="F184" s="197" t="n"/>
      <c r="G184" s="57" t="n">
        <v>1840000</v>
      </c>
      <c r="H184" s="59" t="n"/>
      <c r="I184" s="59" t="n">
        <v>45037</v>
      </c>
      <c r="J184" s="191" t="n">
        <v>1840000</v>
      </c>
      <c r="K184" s="191" t="n"/>
      <c r="L184" s="62" t="n">
        <v>1840000</v>
      </c>
    </row>
    <row r="185" ht="40.8" customFormat="1" customHeight="1" s="44">
      <c r="A185" s="52" t="inlineStr">
        <is>
          <t>Уральский металлопромышленный центр</t>
        </is>
      </c>
      <c r="B185" s="53" t="inlineStr">
        <is>
          <t>Оплата за металлопрокат</t>
        </is>
      </c>
      <c r="C185" s="52" t="inlineStr">
        <is>
          <t>Чернышова Светлана Эдуардовна</t>
        </is>
      </c>
      <c r="D185" s="193" t="n"/>
      <c r="E185" s="194" t="inlineStr">
        <is>
          <t>360Е-22</t>
        </is>
      </c>
      <c r="F185" s="197" t="n"/>
      <c r="G185" s="57" t="n">
        <v>639032</v>
      </c>
      <c r="H185" s="59" t="n"/>
      <c r="I185" s="59" t="n">
        <v>45037</v>
      </c>
      <c r="J185" s="191" t="n">
        <v>639032</v>
      </c>
      <c r="K185" s="191" t="n"/>
      <c r="L185" s="62" t="n">
        <v>639032</v>
      </c>
    </row>
    <row r="186" ht="40.8" customFormat="1" customHeight="1" s="44">
      <c r="A186" s="52" t="inlineStr">
        <is>
          <t>Филиал АО "ВМЗ" г.Альметьевск</t>
        </is>
      </c>
      <c r="B186" s="53" t="inlineStr">
        <is>
          <t>Оплата за металлопрокат</t>
        </is>
      </c>
      <c r="C186" s="52" t="inlineStr">
        <is>
          <t>Чернышова Светлана Эдуардовна</t>
        </is>
      </c>
      <c r="D186" s="193" t="n"/>
      <c r="E186" s="194" t="inlineStr">
        <is>
          <t>861639</t>
        </is>
      </c>
      <c r="F186" s="197" t="n"/>
      <c r="G186" s="57" t="n">
        <v>15057358.88</v>
      </c>
      <c r="H186" s="59" t="n"/>
      <c r="I186" s="59" t="n">
        <v>45037</v>
      </c>
      <c r="J186" s="191" t="n">
        <v>15057358.88</v>
      </c>
      <c r="K186" s="191" t="n"/>
      <c r="L186" s="62" t="n">
        <v>15057358.88</v>
      </c>
    </row>
    <row r="187" ht="61.2" customFormat="1" customHeight="1" s="44">
      <c r="A187" s="52" t="inlineStr">
        <is>
          <t>ООО "СБЕРБАНК ФАКТОРИНГ"</t>
        </is>
      </c>
      <c r="B187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87" s="52" t="inlineStr">
        <is>
          <t>Чернышова Светлана Эдуардовна</t>
        </is>
      </c>
      <c r="D187" s="193" t="n"/>
      <c r="E187" s="194" t="inlineStr">
        <is>
          <t>Договор 643/00186217-62280 от 15.12.2015</t>
        </is>
      </c>
      <c r="F187" s="197" t="n"/>
      <c r="G187" s="57" t="n">
        <v>342704.52</v>
      </c>
      <c r="H187" s="59" t="n"/>
      <c r="I187" s="59" t="n">
        <v>45040</v>
      </c>
      <c r="J187" s="191" t="n">
        <v>342704.52</v>
      </c>
      <c r="K187" s="191" t="n"/>
      <c r="L187" s="62" t="n">
        <v>342704.52</v>
      </c>
    </row>
    <row r="188" ht="61.2" customFormat="1" customHeight="1" s="44">
      <c r="A188" s="52" t="inlineStr">
        <is>
          <t>ООО "СБЕРБАНК ФАКТОРИНГ"</t>
        </is>
      </c>
      <c r="B188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88" s="52" t="inlineStr">
        <is>
          <t>Чернышова Светлана Эдуардовна</t>
        </is>
      </c>
      <c r="D188" s="193" t="n"/>
      <c r="E188" s="194" t="inlineStr">
        <is>
          <t>Договор 643/00186217-62280 от 15.12.2015</t>
        </is>
      </c>
      <c r="F188" s="197" t="n"/>
      <c r="G188" s="57" t="n">
        <v>1367787.3</v>
      </c>
      <c r="H188" s="59" t="n"/>
      <c r="I188" s="59" t="n">
        <v>45040</v>
      </c>
      <c r="J188" s="191" t="n">
        <v>1367787.3</v>
      </c>
      <c r="K188" s="191" t="n"/>
      <c r="L188" s="62" t="n">
        <v>1367787.3</v>
      </c>
    </row>
    <row r="189" ht="61.2" customFormat="1" customHeight="1" s="44">
      <c r="A189" s="52" t="inlineStr">
        <is>
          <t>ООО "СБЕРБАНК ФАКТОРИНГ"</t>
        </is>
      </c>
      <c r="B189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89" s="52" t="inlineStr">
        <is>
          <t>Чернышова Светлана Эдуардовна</t>
        </is>
      </c>
      <c r="D189" s="193" t="n"/>
      <c r="E189" s="194" t="inlineStr">
        <is>
          <t>Договор 643/00186217-62280 от 15.12.2015</t>
        </is>
      </c>
      <c r="F189" s="197" t="n"/>
      <c r="G189" s="57" t="n">
        <v>377455.68</v>
      </c>
      <c r="H189" s="59" t="n"/>
      <c r="I189" s="59" t="n">
        <v>45040</v>
      </c>
      <c r="J189" s="191" t="n">
        <v>377455.68</v>
      </c>
      <c r="K189" s="191" t="n"/>
      <c r="L189" s="62" t="n">
        <v>377455.68</v>
      </c>
    </row>
    <row r="190" ht="61.2" customFormat="1" customHeight="1" s="44">
      <c r="A190" s="52" t="inlineStr">
        <is>
          <t>ООО "СБЕРБАНК ФАКТОРИНГ"</t>
        </is>
      </c>
      <c r="B190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90" s="52" t="inlineStr">
        <is>
          <t>Чернышова Светлана Эдуардовна</t>
        </is>
      </c>
      <c r="D190" s="193" t="n"/>
      <c r="E190" s="194" t="inlineStr">
        <is>
          <t>Договор 643/00186217-62280 от 15.12.2015</t>
        </is>
      </c>
      <c r="F190" s="197" t="n"/>
      <c r="G190" s="57" t="n">
        <v>754911.36</v>
      </c>
      <c r="H190" s="59" t="n"/>
      <c r="I190" s="59" t="n">
        <v>45040</v>
      </c>
      <c r="J190" s="191" t="n">
        <v>754911.36</v>
      </c>
      <c r="K190" s="191" t="n"/>
      <c r="L190" s="62" t="n">
        <v>754911.36</v>
      </c>
    </row>
    <row r="191" ht="61.2" customFormat="1" customHeight="1" s="44">
      <c r="A191" s="52" t="inlineStr">
        <is>
          <t>ООО "СБЕРБАНК ФАКТОРИНГ"</t>
        </is>
      </c>
      <c r="B191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91" s="52" t="inlineStr">
        <is>
          <t>Чернышова Светлана Эдуардовна</t>
        </is>
      </c>
      <c r="D191" s="193" t="n"/>
      <c r="E191" s="194" t="inlineStr">
        <is>
          <t>Договор 643/00186217-62280 от 15.12.2015</t>
        </is>
      </c>
      <c r="F191" s="197" t="n"/>
      <c r="G191" s="57" t="n">
        <v>262969.78</v>
      </c>
      <c r="H191" s="59" t="n"/>
      <c r="I191" s="59" t="n">
        <v>45040</v>
      </c>
      <c r="J191" s="191" t="n">
        <v>262969.78</v>
      </c>
      <c r="K191" s="191" t="n"/>
      <c r="L191" s="62" t="n">
        <v>262969.78</v>
      </c>
    </row>
    <row r="192" ht="61.2" customFormat="1" customHeight="1" s="44">
      <c r="A192" s="52" t="inlineStr">
        <is>
          <t>ООО "СБЕРБАНК ФАКТОРИНГ"</t>
        </is>
      </c>
      <c r="B192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92" s="52" t="inlineStr">
        <is>
          <t>Чернышова Светлана Эдуардовна</t>
        </is>
      </c>
      <c r="D192" s="193" t="n"/>
      <c r="E192" s="194" t="inlineStr">
        <is>
          <t>Договор 643/00186217-62280 от 15.12.2015</t>
        </is>
      </c>
      <c r="F192" s="197" t="n"/>
      <c r="G192" s="57" t="n">
        <v>19468880.16</v>
      </c>
      <c r="H192" s="59" t="n"/>
      <c r="I192" s="59" t="n">
        <v>45040</v>
      </c>
      <c r="J192" s="191" t="n">
        <v>19468880.16</v>
      </c>
      <c r="K192" s="191" t="n"/>
      <c r="L192" s="62" t="n">
        <v>19468880.16</v>
      </c>
    </row>
    <row r="193" ht="61.2" customFormat="1" customHeight="1" s="44">
      <c r="A193" s="52" t="inlineStr">
        <is>
          <t>ООО "СБЕРБАНК ФАКТОРИНГ"</t>
        </is>
      </c>
      <c r="B193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93" s="52" t="inlineStr">
        <is>
          <t>Чернышова Светлана Эдуардовна</t>
        </is>
      </c>
      <c r="D193" s="193" t="n"/>
      <c r="E193" s="194" t="inlineStr">
        <is>
          <t>Договор 643/00186217-62280 от 15.12.2015</t>
        </is>
      </c>
      <c r="F193" s="197" t="n"/>
      <c r="G193" s="57" t="n">
        <v>8090767.7</v>
      </c>
      <c r="H193" s="59" t="n"/>
      <c r="I193" s="59" t="n">
        <v>45040</v>
      </c>
      <c r="J193" s="191" t="n">
        <v>8090767.7</v>
      </c>
      <c r="K193" s="191" t="n"/>
      <c r="L193" s="62" t="n">
        <v>8090767.7</v>
      </c>
    </row>
    <row r="194" ht="61.2" customFormat="1" customHeight="1" s="44">
      <c r="A194" s="52" t="inlineStr">
        <is>
          <t>ООО "СБЕРБАНК ФАКТОРИНГ"</t>
        </is>
      </c>
      <c r="B194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94" s="52" t="inlineStr">
        <is>
          <t>Чернышова Светлана Эдуардовна</t>
        </is>
      </c>
      <c r="D194" s="193" t="n"/>
      <c r="E194" s="194" t="inlineStr">
        <is>
          <t>Договор 643/00186217-62280 от 15.12.2015</t>
        </is>
      </c>
      <c r="F194" s="197" t="n"/>
      <c r="G194" s="57" t="n">
        <v>803115.36</v>
      </c>
      <c r="H194" s="59" t="n"/>
      <c r="I194" s="59" t="n">
        <v>45040</v>
      </c>
      <c r="J194" s="191" t="n">
        <v>803115.36</v>
      </c>
      <c r="K194" s="191" t="n"/>
      <c r="L194" s="62" t="n">
        <v>803115.36</v>
      </c>
    </row>
    <row r="195" ht="61.2" customFormat="1" customHeight="1" s="44">
      <c r="A195" s="52" t="inlineStr">
        <is>
          <t>ООО "СБЕРБАНК ФАКТОРИНГ"</t>
        </is>
      </c>
      <c r="B195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95" s="52" t="inlineStr">
        <is>
          <t>Чернышова Светлана Эдуардовна</t>
        </is>
      </c>
      <c r="D195" s="193" t="n"/>
      <c r="E195" s="194" t="inlineStr">
        <is>
          <t>Договор 643/00186217-62280 от 15.12.2015</t>
        </is>
      </c>
      <c r="F195" s="197" t="n"/>
      <c r="G195" s="57" t="n">
        <v>4123542.78</v>
      </c>
      <c r="H195" s="59" t="n"/>
      <c r="I195" s="59" t="n">
        <v>45040</v>
      </c>
      <c r="J195" s="191" t="n">
        <v>4123542.78</v>
      </c>
      <c r="K195" s="191" t="n"/>
      <c r="L195" s="62" t="n">
        <v>4123542.78</v>
      </c>
    </row>
    <row r="196" ht="61.2" customFormat="1" customHeight="1" s="44">
      <c r="A196" s="52" t="inlineStr">
        <is>
          <t>ООО "СБЕРБАНК ФАКТОРИНГ"</t>
        </is>
      </c>
      <c r="B196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96" s="52" t="inlineStr">
        <is>
          <t>Чернышова Светлана Эдуардовна</t>
        </is>
      </c>
      <c r="D196" s="193" t="n"/>
      <c r="E196" s="194" t="inlineStr">
        <is>
          <t>Договор 643/00186217-62280 от 15.12.2015</t>
        </is>
      </c>
      <c r="F196" s="197" t="n"/>
      <c r="G196" s="57" t="n">
        <v>32950466.34</v>
      </c>
      <c r="H196" s="59" t="n"/>
      <c r="I196" s="59" t="n">
        <v>45040</v>
      </c>
      <c r="J196" s="191" t="n">
        <v>32950466.34</v>
      </c>
      <c r="K196" s="191" t="n"/>
      <c r="L196" s="62" t="n">
        <v>32950466.34</v>
      </c>
    </row>
    <row r="197" ht="61.2" customFormat="1" customHeight="1" s="44">
      <c r="A197" s="52" t="inlineStr">
        <is>
          <t>ООО "СБЕРБАНК ФАКТОРИНГ"</t>
        </is>
      </c>
      <c r="B197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97" s="52" t="inlineStr">
        <is>
          <t>Чернышова Светлана Эдуардовна</t>
        </is>
      </c>
      <c r="D197" s="193" t="n"/>
      <c r="E197" s="194" t="inlineStr">
        <is>
          <t>Договор 643/00186217-62280 от 15.12.2015</t>
        </is>
      </c>
      <c r="F197" s="197" t="n"/>
      <c r="G197" s="57" t="n">
        <v>3362149.01</v>
      </c>
      <c r="H197" s="59" t="n"/>
      <c r="I197" s="59" t="n">
        <v>45040</v>
      </c>
      <c r="J197" s="191" t="n">
        <v>3362149.01</v>
      </c>
      <c r="K197" s="191" t="n"/>
      <c r="L197" s="62" t="n">
        <v>3362149.01</v>
      </c>
    </row>
    <row r="198" ht="40.8" customFormat="1" customHeight="1" s="44">
      <c r="A198" s="52" t="inlineStr">
        <is>
          <t>Демидов ГК</t>
        </is>
      </c>
      <c r="B198" s="53" t="inlineStr">
        <is>
          <t>Оплата за металлопрокат</t>
        </is>
      </c>
      <c r="C198" s="52" t="inlineStr">
        <is>
          <t>Чернышова Светлана Эдуардовна</t>
        </is>
      </c>
      <c r="D198" s="193" t="n"/>
      <c r="E198" s="194" t="inlineStr">
        <is>
          <t>2102//7-2023</t>
        </is>
      </c>
      <c r="F198" s="197" t="n"/>
      <c r="G198" s="57" t="n">
        <v>1338163</v>
      </c>
      <c r="H198" s="59" t="n"/>
      <c r="I198" s="59" t="n">
        <v>45041</v>
      </c>
      <c r="J198" s="191" t="n">
        <v>1338163</v>
      </c>
      <c r="K198" s="191" t="n"/>
      <c r="L198" s="62" t="n">
        <v>1338163</v>
      </c>
    </row>
    <row r="199" ht="40.8" customFormat="1" customHeight="1" s="44">
      <c r="A199" s="52" t="inlineStr">
        <is>
          <t>ЗТЗ</t>
        </is>
      </c>
      <c r="B199" s="53" t="inlineStr">
        <is>
          <t>Оплата за металлопрокат</t>
        </is>
      </c>
      <c r="C199" s="52" t="inlineStr">
        <is>
          <t>Чернышова Светлана Эдуардовна</t>
        </is>
      </c>
      <c r="D199" s="193" t="n"/>
      <c r="E199" s="194" t="inlineStr">
        <is>
          <t>П-11/17</t>
        </is>
      </c>
      <c r="F199" s="197" t="n"/>
      <c r="G199" s="57" t="n">
        <v>4174051.2</v>
      </c>
      <c r="H199" s="59" t="n"/>
      <c r="I199" s="59" t="n">
        <v>45041</v>
      </c>
      <c r="J199" s="191" t="n">
        <v>4174051.2</v>
      </c>
      <c r="K199" s="191" t="n"/>
      <c r="L199" s="62" t="n">
        <v>4174051.2</v>
      </c>
    </row>
    <row r="200" ht="40.8" customFormat="1" customHeight="1" s="44">
      <c r="A200" s="52" t="inlineStr">
        <is>
          <t>Антикор Полимер</t>
        </is>
      </c>
      <c r="B200" s="53" t="inlineStr">
        <is>
          <t>Оплата за металлопрокат</t>
        </is>
      </c>
      <c r="C200" s="52" t="inlineStr">
        <is>
          <t>Чернышова Светлана Эдуардовна</t>
        </is>
      </c>
      <c r="D200" s="193" t="n"/>
      <c r="E200" s="194" t="inlineStr">
        <is>
          <t>041</t>
        </is>
      </c>
      <c r="F200" s="197" t="n"/>
      <c r="G200" s="57" t="n">
        <v>186600</v>
      </c>
      <c r="H200" s="59" t="n"/>
      <c r="I200" s="59" t="n">
        <v>45042</v>
      </c>
      <c r="J200" s="191" t="n">
        <v>186600</v>
      </c>
      <c r="K200" s="191" t="n"/>
      <c r="L200" s="62" t="n">
        <v>186600</v>
      </c>
    </row>
    <row r="201" ht="40.8" customFormat="1" customHeight="1" s="44">
      <c r="A201" s="52" t="inlineStr">
        <is>
          <t>Антикор Полимер</t>
        </is>
      </c>
      <c r="B201" s="53" t="inlineStr">
        <is>
          <t>Оплата за металлопрокат</t>
        </is>
      </c>
      <c r="C201" s="52" t="inlineStr">
        <is>
          <t>Чернышова Светлана Эдуардовна</t>
        </is>
      </c>
      <c r="D201" s="193" t="n"/>
      <c r="E201" s="194" t="inlineStr">
        <is>
          <t>190-07-УИ</t>
        </is>
      </c>
      <c r="F201" s="197" t="n"/>
      <c r="G201" s="57" t="n">
        <v>670045.0800000001</v>
      </c>
      <c r="H201" s="59" t="n"/>
      <c r="I201" s="59" t="n">
        <v>45042</v>
      </c>
      <c r="J201" s="191" t="n">
        <v>670045.0800000001</v>
      </c>
      <c r="K201" s="191" t="n"/>
      <c r="L201" s="62" t="n">
        <v>670045.0800000001</v>
      </c>
    </row>
    <row r="202" ht="40.8" customFormat="1" customHeight="1" s="44">
      <c r="A202" s="52" t="inlineStr">
        <is>
          <t>КТЗ</t>
        </is>
      </c>
      <c r="B202" s="53" t="inlineStr">
        <is>
          <t>Оплата за металлопрокат</t>
        </is>
      </c>
      <c r="C202" s="52" t="inlineStr">
        <is>
          <t>Чернышова Светлана Эдуардовна</t>
        </is>
      </c>
      <c r="D202" s="193" t="n"/>
      <c r="E202" s="194" t="inlineStr">
        <is>
          <t>485/11-П</t>
        </is>
      </c>
      <c r="F202" s="197" t="n"/>
      <c r="G202" s="57" t="n">
        <v>222612</v>
      </c>
      <c r="H202" s="59" t="n"/>
      <c r="I202" s="59" t="n">
        <v>45042</v>
      </c>
      <c r="J202" s="191" t="n">
        <v>222612</v>
      </c>
      <c r="K202" s="191" t="n"/>
      <c r="L202" s="62" t="n">
        <v>222612</v>
      </c>
    </row>
    <row r="203" ht="61.2" customFormat="1" customHeight="1" s="44">
      <c r="A203" s="52" t="inlineStr">
        <is>
          <t>ООО "СБЕРБАНК ФАКТОРИНГ"</t>
        </is>
      </c>
      <c r="B203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203" s="52" t="inlineStr">
        <is>
          <t>Чернышова Светлана Эдуардовна</t>
        </is>
      </c>
      <c r="D203" s="193" t="n"/>
      <c r="E203" s="194" t="inlineStr">
        <is>
          <t>Договор 643/00186217-62280 от 15.12.2015</t>
        </is>
      </c>
      <c r="F203" s="197" t="n"/>
      <c r="G203" s="57" t="n">
        <v>827759.65</v>
      </c>
      <c r="H203" s="59" t="n"/>
      <c r="I203" s="59" t="n">
        <v>45043</v>
      </c>
      <c r="J203" s="191" t="n">
        <v>827759.65</v>
      </c>
      <c r="K203" s="191" t="n"/>
      <c r="L203" s="62" t="n">
        <v>827759.65</v>
      </c>
    </row>
    <row r="204" ht="40.8" customFormat="1" customHeight="1" s="44">
      <c r="A204" s="52" t="inlineStr">
        <is>
          <t>Ашинский метзавод</t>
        </is>
      </c>
      <c r="B204" s="53" t="inlineStr">
        <is>
          <t>Оплата за металлопрокат</t>
        </is>
      </c>
      <c r="C204" s="52" t="inlineStr">
        <is>
          <t>Чернышова Светлана Эдуардовна</t>
        </is>
      </c>
      <c r="D204" s="193" t="n"/>
      <c r="E204" s="194" t="inlineStr">
        <is>
          <t>3125/2017</t>
        </is>
      </c>
      <c r="F204" s="197" t="n"/>
      <c r="G204" s="57" t="n">
        <v>7209648</v>
      </c>
      <c r="H204" s="59" t="n"/>
      <c r="I204" s="59" t="n">
        <v>45043</v>
      </c>
      <c r="J204" s="191" t="n">
        <v>7209648</v>
      </c>
      <c r="K204" s="191" t="n"/>
      <c r="L204" s="62" t="n">
        <v>7209648</v>
      </c>
    </row>
    <row r="205" ht="40.8" customFormat="1" customHeight="1" s="44">
      <c r="A205" s="52" t="inlineStr">
        <is>
          <t>ВМЗ АО</t>
        </is>
      </c>
      <c r="B205" s="53" t="inlineStr">
        <is>
          <t>Оплата за металлопрокат</t>
        </is>
      </c>
      <c r="C205" s="52" t="inlineStr">
        <is>
          <t>Чернышова Светлана Эдуардовна</t>
        </is>
      </c>
      <c r="D205" s="193" t="n"/>
      <c r="E205" s="194" t="inlineStr">
        <is>
          <t>7851117</t>
        </is>
      </c>
      <c r="F205" s="197" t="n"/>
      <c r="G205" s="57" t="n">
        <v>5512103.94</v>
      </c>
      <c r="H205" s="59" t="n"/>
      <c r="I205" s="59" t="n">
        <v>45043</v>
      </c>
      <c r="J205" s="191" t="n">
        <v>5512103.94</v>
      </c>
      <c r="K205" s="191" t="n"/>
      <c r="L205" s="62" t="n">
        <v>5512103.94</v>
      </c>
    </row>
    <row r="206" ht="40.8" customFormat="1" customHeight="1" s="44">
      <c r="A206" s="52" t="inlineStr">
        <is>
          <t>ТД ТМК АО</t>
        </is>
      </c>
      <c r="B206" s="53" t="inlineStr">
        <is>
          <t>Оплата за металлопрокат</t>
        </is>
      </c>
      <c r="C206" s="52" t="inlineStr">
        <is>
          <t>Чернышова Светлана Эдуардовна</t>
        </is>
      </c>
      <c r="D206" s="193" t="n"/>
      <c r="E206" s="194" t="inlineStr">
        <is>
          <t>1069</t>
        </is>
      </c>
      <c r="F206" s="197" t="n"/>
      <c r="G206" s="57" t="n">
        <v>5950443</v>
      </c>
      <c r="H206" s="59" t="n"/>
      <c r="I206" s="59" t="n">
        <v>45043</v>
      </c>
      <c r="J206" s="191" t="n">
        <v>5950443</v>
      </c>
      <c r="K206" s="191" t="n"/>
      <c r="L206" s="62" t="n">
        <v>5950443</v>
      </c>
    </row>
    <row r="207" ht="40.8" customFormat="1" customHeight="1" s="44">
      <c r="A207" s="52" t="inlineStr">
        <is>
          <t>Филиал АО "ВМЗ" г.Альметьевск</t>
        </is>
      </c>
      <c r="B207" s="53" t="inlineStr">
        <is>
          <t>Оплата за металлопрокат</t>
        </is>
      </c>
      <c r="C207" s="52" t="inlineStr">
        <is>
          <t>Чернышова Светлана Эдуардовна</t>
        </is>
      </c>
      <c r="D207" s="193" t="n"/>
      <c r="E207" s="194" t="inlineStr">
        <is>
          <t>861639</t>
        </is>
      </c>
      <c r="F207" s="197" t="n"/>
      <c r="G207" s="57" t="n">
        <v>1420210.11</v>
      </c>
      <c r="H207" s="59" t="n"/>
      <c r="I207" s="59" t="n">
        <v>45043</v>
      </c>
      <c r="J207" s="191" t="n">
        <v>1420210.11</v>
      </c>
      <c r="K207" s="191" t="n"/>
      <c r="L207" s="62" t="n">
        <v>1420210.11</v>
      </c>
    </row>
    <row r="208" ht="81.59999999999999" customFormat="1" customHeight="1" s="44">
      <c r="A208" s="52" t="inlineStr">
        <is>
          <t>ООО "СБЕРБАНК ФАКТОРИНГ"</t>
        </is>
      </c>
      <c r="B208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208" s="52" t="inlineStr">
        <is>
          <t>Чернышова Светлана Эдуардовна</t>
        </is>
      </c>
      <c r="D208" s="193" t="n"/>
      <c r="E208" s="194" t="inlineStr">
        <is>
          <t>Договор 643/00186217-72268 от 24.01.2017</t>
        </is>
      </c>
      <c r="F208" s="197" t="n"/>
      <c r="G208" s="57" t="n">
        <v>3064810.8</v>
      </c>
      <c r="H208" s="59" t="n"/>
      <c r="I208" s="59" t="n">
        <v>45044</v>
      </c>
      <c r="J208" s="191" t="n">
        <v>3064810.8</v>
      </c>
      <c r="K208" s="191" t="n"/>
      <c r="L208" s="62" t="n">
        <v>3064810.8</v>
      </c>
    </row>
    <row r="209" ht="81.59999999999999" customFormat="1" customHeight="1" s="44">
      <c r="A209" s="52" t="inlineStr">
        <is>
          <t>ООО "СБЕРБАНК ФАКТОРИНГ"</t>
        </is>
      </c>
      <c r="B209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209" s="52" t="inlineStr">
        <is>
          <t>Чернышова Светлана Эдуардовна</t>
        </is>
      </c>
      <c r="D209" s="193" t="n"/>
      <c r="E209" s="194" t="inlineStr">
        <is>
          <t>Договор 643/00186217-72268 от 24.01.2017</t>
        </is>
      </c>
      <c r="F209" s="197" t="n"/>
      <c r="G209" s="57" t="n">
        <v>1313754.29</v>
      </c>
      <c r="H209" s="59" t="n"/>
      <c r="I209" s="59" t="n">
        <v>45044</v>
      </c>
      <c r="J209" s="191" t="n">
        <v>1313754.29</v>
      </c>
      <c r="K209" s="191" t="n"/>
      <c r="L209" s="62" t="n">
        <v>1313754.29</v>
      </c>
    </row>
    <row r="210" ht="40.8" customFormat="1" customHeight="1" s="44">
      <c r="A210" s="52" t="inlineStr">
        <is>
          <t>Ашинский метзавод</t>
        </is>
      </c>
      <c r="B210" s="53" t="inlineStr">
        <is>
          <t>Оплата за металлопрокат</t>
        </is>
      </c>
      <c r="C210" s="52" t="inlineStr">
        <is>
          <t>Чернышова Светлана Эдуардовна</t>
        </is>
      </c>
      <c r="D210" s="193" t="n"/>
      <c r="E210" s="194" t="inlineStr">
        <is>
          <t>3125/2017</t>
        </is>
      </c>
      <c r="F210" s="197" t="n"/>
      <c r="G210" s="57" t="n">
        <v>27858288</v>
      </c>
      <c r="H210" s="59" t="n"/>
      <c r="I210" s="59" t="n">
        <v>45044</v>
      </c>
      <c r="J210" s="191" t="n">
        <v>27858288</v>
      </c>
      <c r="K210" s="191" t="n"/>
      <c r="L210" s="62" t="n">
        <v>27858288</v>
      </c>
    </row>
    <row r="211" ht="40.8" customFormat="1" customHeight="1" s="44">
      <c r="A211" s="52" t="inlineStr">
        <is>
          <t>МЗ БАЛАКОВО АО</t>
        </is>
      </c>
      <c r="B211" s="53" t="inlineStr">
        <is>
          <t>Оплата за металлопрокат</t>
        </is>
      </c>
      <c r="C211" s="52" t="inlineStr">
        <is>
          <t>Чернышова Светлана Эдуардовна</t>
        </is>
      </c>
      <c r="D211" s="193" t="n"/>
      <c r="E211" s="194" t="inlineStr">
        <is>
          <t>21-09-0809</t>
        </is>
      </c>
      <c r="F211" s="197" t="n"/>
      <c r="G211" s="57" t="n">
        <v>1350000</v>
      </c>
      <c r="H211" s="59" t="n"/>
      <c r="I211" s="59" t="n">
        <v>45044</v>
      </c>
      <c r="J211" s="191" t="n">
        <v>1350000</v>
      </c>
      <c r="K211" s="191" t="n"/>
      <c r="L211" s="62" t="n">
        <v>1350000</v>
      </c>
    </row>
    <row r="212" ht="40.8" customFormat="1" customHeight="1" s="44">
      <c r="A212" s="52" t="inlineStr">
        <is>
          <t>КМК "ТЭМПО"</t>
        </is>
      </c>
      <c r="B212" s="53" t="inlineStr">
        <is>
          <t>Оплата за металлопрокат</t>
        </is>
      </c>
      <c r="C212" s="52" t="inlineStr">
        <is>
          <t>Чернышова Светлана Эдуардовна</t>
        </is>
      </c>
      <c r="D212" s="193" t="n"/>
      <c r="E212" s="194" t="inlineStr">
        <is>
          <t>О11/17041</t>
        </is>
      </c>
      <c r="F212" s="197" t="n"/>
      <c r="G212" s="57" t="n">
        <v>170000000</v>
      </c>
      <c r="H212" s="59" t="n"/>
      <c r="I212" s="59" t="n">
        <v>45044</v>
      </c>
      <c r="J212" s="191" t="n">
        <v>170000000</v>
      </c>
      <c r="K212" s="191" t="n"/>
      <c r="L212" s="62" t="n">
        <v>170000000</v>
      </c>
    </row>
    <row r="213" ht="40.8" customFormat="1" customHeight="1" s="44">
      <c r="A213" s="52" t="inlineStr">
        <is>
          <t>НЛМК</t>
        </is>
      </c>
      <c r="B213" s="53" t="inlineStr">
        <is>
          <t>Оплата за металлопрокат</t>
        </is>
      </c>
      <c r="C213" s="52" t="inlineStr">
        <is>
          <t>Чернышова Светлана Эдуардовна</t>
        </is>
      </c>
      <c r="D213" s="193" t="n"/>
      <c r="E213" s="194" t="inlineStr">
        <is>
          <t>В107581-18</t>
        </is>
      </c>
      <c r="F213" s="197" t="n"/>
      <c r="G213" s="57" t="n">
        <v>13583019.65</v>
      </c>
      <c r="H213" s="59" t="n"/>
      <c r="I213" s="59" t="n">
        <v>45044</v>
      </c>
      <c r="J213" s="191" t="n">
        <v>13583019.65</v>
      </c>
      <c r="K213" s="191" t="n"/>
      <c r="L213" s="62" t="n">
        <v>13583019.65</v>
      </c>
    </row>
    <row r="214" ht="40.8" customFormat="1" customHeight="1" s="44">
      <c r="A214" s="52" t="inlineStr">
        <is>
          <t>НЛМК-Калуга</t>
        </is>
      </c>
      <c r="B214" s="53" t="inlineStr">
        <is>
          <t>Оплата за металлопрокат</t>
        </is>
      </c>
      <c r="C214" s="52" t="inlineStr">
        <is>
          <t>Чернышова Светлана Эдуардовна</t>
        </is>
      </c>
      <c r="D214" s="193" t="n"/>
      <c r="E214" s="194" t="inlineStr">
        <is>
          <t>14.106761.221</t>
        </is>
      </c>
      <c r="F214" s="197" t="n"/>
      <c r="G214" s="57" t="n">
        <v>159740253.81</v>
      </c>
      <c r="H214" s="59" t="n"/>
      <c r="I214" s="59" t="n">
        <v>45044</v>
      </c>
      <c r="J214" s="191" t="n">
        <v>159740253.81</v>
      </c>
      <c r="K214" s="191" t="n"/>
      <c r="L214" s="62" t="n">
        <v>159740253.81</v>
      </c>
    </row>
    <row r="215" ht="40.8" customFormat="1" customHeight="1" s="44">
      <c r="A215" s="52" t="inlineStr">
        <is>
          <t>НЛМК-Урал (Бывший НСММЗ)</t>
        </is>
      </c>
      <c r="B215" s="53" t="inlineStr">
        <is>
          <t>Оплата за металлопрокат</t>
        </is>
      </c>
      <c r="C215" s="52" t="inlineStr">
        <is>
          <t>Чернышова Светлана Эдуардовна</t>
        </is>
      </c>
      <c r="D215" s="193" t="n"/>
      <c r="E215" s="194" t="inlineStr">
        <is>
          <t>14.106761.221</t>
        </is>
      </c>
      <c r="F215" s="197" t="n"/>
      <c r="G215" s="57" t="n">
        <v>260000000</v>
      </c>
      <c r="H215" s="59" t="n"/>
      <c r="I215" s="59" t="n">
        <v>45044</v>
      </c>
      <c r="J215" s="191" t="n">
        <v>260000000</v>
      </c>
      <c r="K215" s="191" t="n"/>
      <c r="L215" s="62" t="n">
        <v>260000000</v>
      </c>
    </row>
    <row r="216" ht="40.8" customFormat="1" customHeight="1" s="44">
      <c r="A216" s="52" t="inlineStr">
        <is>
          <t>ПАО "ТМК"</t>
        </is>
      </c>
      <c r="B216" s="53" t="inlineStr">
        <is>
          <t>Оплата за металлопрокат</t>
        </is>
      </c>
      <c r="C216" s="52" t="inlineStr">
        <is>
          <t>Чернышова Светлана Эдуардовна</t>
        </is>
      </c>
      <c r="D216" s="193" t="n"/>
      <c r="E216" s="194" t="inlineStr">
        <is>
          <t>Т-Яр-8</t>
        </is>
      </c>
      <c r="F216" s="197" t="n"/>
      <c r="G216" s="57" t="n">
        <v>83776000</v>
      </c>
      <c r="H216" s="59" t="n"/>
      <c r="I216" s="59" t="n">
        <v>45044</v>
      </c>
      <c r="J216" s="191" t="n">
        <v>83776000</v>
      </c>
      <c r="K216" s="191" t="n"/>
      <c r="L216" s="62" t="n">
        <v>83776000</v>
      </c>
    </row>
    <row r="217" ht="40.8" customFormat="1" customHeight="1" s="44">
      <c r="A217" s="52" t="inlineStr">
        <is>
          <t>Сиверский метизный завод</t>
        </is>
      </c>
      <c r="B217" s="53" t="inlineStr">
        <is>
          <t>Оплата за металлопрокат</t>
        </is>
      </c>
      <c r="C217" s="52" t="inlineStr">
        <is>
          <t>Чернышова Светлана Эдуардовна</t>
        </is>
      </c>
      <c r="D217" s="193" t="n"/>
      <c r="E217" s="194" t="inlineStr">
        <is>
          <t>117/1</t>
        </is>
      </c>
      <c r="F217" s="197" t="n"/>
      <c r="G217" s="57" t="n">
        <v>2800000</v>
      </c>
      <c r="H217" s="59" t="n"/>
      <c r="I217" s="59" t="n">
        <v>45044</v>
      </c>
      <c r="J217" s="191" t="n">
        <v>2800000</v>
      </c>
      <c r="K217" s="191" t="n"/>
      <c r="L217" s="62" t="n">
        <v>2800000</v>
      </c>
    </row>
    <row r="218" ht="40.8" customFormat="1" customHeight="1" s="44">
      <c r="A218" s="52" t="inlineStr">
        <is>
          <t>СОЮЗМЕТАЛЛСЕРВИС ООО</t>
        </is>
      </c>
      <c r="B218" s="53" t="inlineStr">
        <is>
          <t>Оплата за металлопрокат</t>
        </is>
      </c>
      <c r="C218" s="52" t="inlineStr">
        <is>
          <t>Чернышова Светлана Эдуардовна</t>
        </is>
      </c>
      <c r="D218" s="193" t="n"/>
      <c r="E218" s="194" t="inlineStr">
        <is>
          <t>2М</t>
        </is>
      </c>
      <c r="F218" s="197" t="n"/>
      <c r="G218" s="57" t="n">
        <v>20682800</v>
      </c>
      <c r="H218" s="59" t="n"/>
      <c r="I218" s="59" t="n">
        <v>45044</v>
      </c>
      <c r="J218" s="191" t="n">
        <v>20682800</v>
      </c>
      <c r="K218" s="191" t="n"/>
      <c r="L218" s="62" t="n">
        <v>20682800</v>
      </c>
    </row>
    <row r="219" ht="40.8" customFormat="1" customHeight="1" s="44">
      <c r="A219" s="52" t="inlineStr">
        <is>
          <t>Стальные Решения</t>
        </is>
      </c>
      <c r="B219" s="53" t="inlineStr">
        <is>
          <t>Оплата за металлопрокат</t>
        </is>
      </c>
      <c r="C219" s="52" t="inlineStr">
        <is>
          <t>Чернышова Светлана Эдуардовна</t>
        </is>
      </c>
      <c r="D219" s="193" t="n"/>
      <c r="E219" s="194" t="inlineStr">
        <is>
          <t>03-000302/1406</t>
        </is>
      </c>
      <c r="F219" s="197" t="n"/>
      <c r="G219" s="57" t="n">
        <v>2500000</v>
      </c>
      <c r="H219" s="59" t="n"/>
      <c r="I219" s="59" t="n">
        <v>45044</v>
      </c>
      <c r="J219" s="191" t="n">
        <v>2500000</v>
      </c>
      <c r="K219" s="191" t="n"/>
      <c r="L219" s="62" t="n">
        <v>2500000</v>
      </c>
    </row>
    <row r="220" ht="40.8" customFormat="1" customHeight="1" s="44">
      <c r="A220" s="52" t="inlineStr">
        <is>
          <t>ТК МС-ТРЕЙД ООО</t>
        </is>
      </c>
      <c r="B220" s="53" t="inlineStr">
        <is>
          <t>Оплата за металлопрокат</t>
        </is>
      </c>
      <c r="C220" s="52" t="inlineStr">
        <is>
          <t>Чернышова Светлана Эдуардовна</t>
        </is>
      </c>
      <c r="D220" s="193" t="n"/>
      <c r="E220" s="194" t="inlineStr">
        <is>
          <t>ААМТ5-000034</t>
        </is>
      </c>
      <c r="F220" s="197" t="n"/>
      <c r="G220" s="57" t="n">
        <v>9600000</v>
      </c>
      <c r="H220" s="59" t="n"/>
      <c r="I220" s="59" t="n">
        <v>45044</v>
      </c>
      <c r="J220" s="191" t="n">
        <v>9600000</v>
      </c>
      <c r="K220" s="191" t="n"/>
      <c r="L220" s="62" t="n">
        <v>9600000</v>
      </c>
    </row>
    <row r="221" ht="40.8" customFormat="1" customHeight="1" s="44">
      <c r="A221" s="52" t="inlineStr">
        <is>
          <t>ТК Новосталь-М</t>
        </is>
      </c>
      <c r="B221" s="53" t="inlineStr">
        <is>
          <t>Оплата за металлопрокат</t>
        </is>
      </c>
      <c r="C221" s="52" t="inlineStr">
        <is>
          <t>Чернышова Светлана Эдуардовна</t>
        </is>
      </c>
      <c r="D221" s="193" t="n"/>
      <c r="E221" s="194" t="inlineStr">
        <is>
          <t>П-0061 от 27.01.2023г.</t>
        </is>
      </c>
      <c r="F221" s="197" t="n"/>
      <c r="G221" s="57" t="n">
        <v>170000000</v>
      </c>
      <c r="H221" s="59" t="n"/>
      <c r="I221" s="59" t="n">
        <v>45044</v>
      </c>
      <c r="J221" s="191" t="n">
        <v>170000000</v>
      </c>
      <c r="K221" s="191" t="n"/>
      <c r="L221" s="62" t="n">
        <v>170000000</v>
      </c>
    </row>
    <row r="222" hidden="1" customFormat="1" s="44">
      <c r="A222" s="52" t="n"/>
      <c r="B222" s="53" t="n"/>
      <c r="C222" s="52" t="n"/>
      <c r="D222" s="193" t="n"/>
      <c r="E222" s="194" t="n"/>
      <c r="F222" s="197" t="n"/>
      <c r="G222" s="57" t="n"/>
      <c r="H222" s="59" t="n"/>
      <c r="I222" s="59" t="n"/>
      <c r="J222" s="191" t="n"/>
      <c r="K222" s="191" t="n"/>
      <c r="L222" s="62" t="n"/>
    </row>
    <row r="223" hidden="1" customFormat="1" s="44">
      <c r="A223" s="52" t="n"/>
      <c r="B223" s="53" t="n"/>
      <c r="C223" s="52" t="n"/>
      <c r="D223" s="193" t="n"/>
      <c r="E223" s="194" t="n"/>
      <c r="F223" s="197" t="n"/>
      <c r="G223" s="57" t="n"/>
      <c r="H223" s="59" t="n"/>
      <c r="I223" s="59" t="n"/>
      <c r="J223" s="191" t="n"/>
      <c r="K223" s="191" t="n"/>
      <c r="L223" s="62" t="n"/>
    </row>
    <row r="224" hidden="1" customFormat="1" s="44">
      <c r="A224" s="52" t="n"/>
      <c r="B224" s="53" t="n"/>
      <c r="C224" s="52" t="n"/>
      <c r="D224" s="193" t="n"/>
      <c r="E224" s="194" t="n"/>
      <c r="F224" s="197" t="n"/>
      <c r="G224" s="57" t="n"/>
      <c r="H224" s="59" t="n"/>
      <c r="I224" s="59" t="n"/>
      <c r="J224" s="191" t="n"/>
      <c r="K224" s="191" t="n"/>
      <c r="L224" s="62" t="n"/>
    </row>
    <row r="225" hidden="1" customFormat="1" s="44">
      <c r="A225" s="52" t="n"/>
      <c r="B225" s="53" t="n"/>
      <c r="C225" s="52" t="n"/>
      <c r="D225" s="193" t="n"/>
      <c r="E225" s="194" t="n"/>
      <c r="F225" s="197" t="n"/>
      <c r="G225" s="57" t="n"/>
      <c r="H225" s="59" t="n"/>
      <c r="I225" s="59" t="n"/>
      <c r="J225" s="191" t="n"/>
      <c r="K225" s="191" t="n"/>
      <c r="L225" s="62" t="n"/>
    </row>
    <row r="226" ht="19.5" customFormat="1" customHeight="1" s="119" thickBot="1">
      <c r="A226" s="179" t="inlineStr">
        <is>
          <t>ИТОГО Оплата поставщикам</t>
        </is>
      </c>
      <c r="B226" s="199" t="n"/>
      <c r="C226" s="116" t="n"/>
      <c r="D226" s="116" t="n"/>
      <c r="E226" s="116" t="n"/>
      <c r="F226" s="117" t="n"/>
      <c r="G226" s="118">
        <f>SUM(G43:G225)</f>
        <v/>
      </c>
      <c r="H226" s="118">
        <f>SUM(H43:H225)</f>
        <v/>
      </c>
      <c r="I226" s="118" t="n"/>
      <c r="J226" s="118">
        <f>SUM(J43:J225)</f>
        <v/>
      </c>
      <c r="K226" s="118">
        <f>SUM(K43:K225)</f>
        <v/>
      </c>
      <c r="L226" s="118">
        <f>SUM(L43:L225)</f>
        <v/>
      </c>
    </row>
    <row r="227" ht="19.5" customFormat="1" customHeight="1" s="85" thickBot="1">
      <c r="A227" s="166" t="inlineStr">
        <is>
          <t>ИТОГО ОБЯЗАТЕЛЬНЫЕ ПЛАТЕЖИ</t>
        </is>
      </c>
      <c r="B227" s="195" t="n"/>
      <c r="C227" s="64" t="n"/>
      <c r="D227" s="64" t="n"/>
      <c r="E227" s="64" t="n"/>
      <c r="F227" s="65" t="n"/>
      <c r="G227" s="84">
        <f>G32+G36+G226</f>
        <v/>
      </c>
      <c r="H227" s="84">
        <f>H32+H36+H226</f>
        <v/>
      </c>
      <c r="I227" s="84" t="n"/>
      <c r="J227" s="84">
        <f>J32+J36+J226</f>
        <v/>
      </c>
      <c r="K227" s="84">
        <f>K32+K36+K226</f>
        <v/>
      </c>
      <c r="L227" s="84">
        <f>L32+L36+L39+L226</f>
        <v/>
      </c>
    </row>
    <row r="228" hidden="1" ht="30" customFormat="1" customHeight="1" s="44" thickBot="1">
      <c r="A228" s="46" t="inlineStr">
        <is>
          <t>ДИРЕКЦИЯ ПО КОММЕРЧЕСКОЙ ДЕЯТЕЛЬНОСТИ</t>
        </is>
      </c>
      <c r="B228" s="46" t="n"/>
      <c r="C228" s="46" t="n"/>
      <c r="D228" s="46" t="n"/>
      <c r="E228" s="46" t="n"/>
      <c r="F228" s="47" t="n"/>
      <c r="G228" s="46" t="n"/>
      <c r="H228" s="46" t="n"/>
      <c r="I228" s="46" t="n"/>
      <c r="J228" s="46" t="n"/>
      <c r="K228" s="46" t="n"/>
      <c r="L228" s="48" t="n"/>
    </row>
    <row r="229" hidden="1" ht="19.5" customFormat="1" customHeight="1" s="44">
      <c r="A229" s="189" t="inlineStr">
        <is>
          <t>ПРОЧИЕ</t>
        </is>
      </c>
      <c r="B229" s="190" t="n"/>
      <c r="C229" s="49" t="n"/>
      <c r="D229" s="49" t="n"/>
      <c r="E229" s="49" t="n"/>
      <c r="F229" s="69" t="n"/>
      <c r="G229" s="70" t="n"/>
      <c r="H229" s="70" t="n"/>
      <c r="I229" s="70" t="n"/>
      <c r="J229" s="70" t="n"/>
      <c r="K229" s="70" t="n"/>
      <c r="L229" s="71" t="n"/>
    </row>
    <row r="230" hidden="1" ht="62.25" customFormat="1" customHeight="1" s="44">
      <c r="A230" s="52" t="inlineStr">
        <is>
          <t>ТК Новосталь</t>
        </is>
      </c>
      <c r="B230" s="53" t="n"/>
      <c r="C230" s="54" t="n"/>
      <c r="D230" s="193" t="n"/>
      <c r="E230" s="196" t="n"/>
      <c r="F230" s="196" t="n"/>
      <c r="G230" s="80" t="n"/>
      <c r="H230" s="55" t="n"/>
      <c r="I230" s="59" t="n"/>
      <c r="J230" s="191" t="n"/>
      <c r="K230" s="61" t="n"/>
      <c r="L230" s="62" t="n"/>
    </row>
    <row r="231" hidden="1" ht="62.25" customFormat="1" customHeight="1" s="44">
      <c r="A231" s="52" t="n"/>
      <c r="B231" s="53" t="n"/>
      <c r="C231" s="54" t="n"/>
      <c r="D231" s="193" t="n"/>
      <c r="E231" s="196" t="n"/>
      <c r="F231" s="196" t="n"/>
      <c r="G231" s="80" t="n"/>
      <c r="H231" s="80" t="n"/>
      <c r="I231" s="59" t="n"/>
      <c r="J231" s="191" t="n"/>
      <c r="K231" s="61" t="n"/>
      <c r="L231" s="62" t="n"/>
    </row>
    <row r="232" hidden="1" ht="81.75" customFormat="1" customHeight="1" s="44">
      <c r="A232" s="52" t="n"/>
      <c r="B232" s="53" t="n"/>
      <c r="C232" s="54" t="n"/>
      <c r="D232" s="193" t="n"/>
      <c r="E232" s="196" t="n"/>
      <c r="F232" s="196" t="n"/>
      <c r="G232" s="80" t="n"/>
      <c r="H232" s="80" t="n"/>
      <c r="I232" s="59" t="n"/>
      <c r="J232" s="191" t="n"/>
      <c r="K232" s="61" t="n"/>
      <c r="L232" s="62" t="n"/>
    </row>
    <row r="233" hidden="1" ht="81.75" customFormat="1" customHeight="1" s="44">
      <c r="A233" s="52" t="n"/>
      <c r="B233" s="53" t="n"/>
      <c r="C233" s="54" t="n"/>
      <c r="D233" s="193" t="n"/>
      <c r="E233" s="196" t="n"/>
      <c r="F233" s="196" t="n"/>
      <c r="G233" s="80" t="n"/>
      <c r="H233" s="80" t="n"/>
      <c r="I233" s="59" t="n"/>
      <c r="J233" s="191" t="n"/>
      <c r="K233" s="61" t="n"/>
      <c r="L233" s="62" t="n"/>
    </row>
    <row r="234" hidden="1" ht="44.25" customFormat="1" customHeight="1" s="44">
      <c r="A234" s="52" t="n"/>
      <c r="B234" s="53" t="n"/>
      <c r="C234" s="54" t="n"/>
      <c r="D234" s="193" t="n"/>
      <c r="E234" s="196" t="n"/>
      <c r="F234" s="196" t="n"/>
      <c r="G234" s="80" t="n"/>
      <c r="H234" s="80" t="n"/>
      <c r="I234" s="59" t="n"/>
      <c r="J234" s="191" t="n"/>
      <c r="K234" s="61" t="n"/>
      <c r="L234" s="62" t="n"/>
    </row>
    <row r="235" hidden="1" ht="44.25" customFormat="1" customHeight="1" s="44">
      <c r="A235" s="52" t="n"/>
      <c r="B235" s="53" t="n"/>
      <c r="C235" s="54" t="n"/>
      <c r="D235" s="193" t="n"/>
      <c r="E235" s="196" t="n"/>
      <c r="F235" s="196" t="n"/>
      <c r="G235" s="80" t="n"/>
      <c r="H235" s="80" t="n"/>
      <c r="I235" s="59" t="n"/>
      <c r="J235" s="191" t="n"/>
      <c r="K235" s="61" t="n"/>
      <c r="L235" s="62" t="n"/>
    </row>
    <row r="236" hidden="1" ht="62.25" customFormat="1" customHeight="1" s="44">
      <c r="A236" s="52" t="n"/>
      <c r="B236" s="53" t="n"/>
      <c r="C236" s="54" t="n"/>
      <c r="D236" s="193" t="n"/>
      <c r="E236" s="196" t="n"/>
      <c r="F236" s="196" t="n"/>
      <c r="G236" s="80" t="n"/>
      <c r="H236" s="55" t="n"/>
      <c r="I236" s="59" t="n"/>
      <c r="J236" s="191" t="n"/>
      <c r="K236" s="57" t="n"/>
      <c r="L236" s="62" t="n"/>
    </row>
    <row r="237" hidden="1" ht="62.25" customFormat="1" customHeight="1" s="44">
      <c r="A237" s="52" t="n"/>
      <c r="B237" s="53" t="n"/>
      <c r="C237" s="54" t="n"/>
      <c r="D237" s="193" t="n"/>
      <c r="E237" s="196" t="n"/>
      <c r="F237" s="196" t="n"/>
      <c r="G237" s="80" t="n"/>
      <c r="H237" s="55" t="n"/>
      <c r="I237" s="59" t="n"/>
      <c r="J237" s="191" t="n"/>
      <c r="K237" s="61" t="n"/>
      <c r="L237" s="62" t="n"/>
    </row>
    <row r="238" hidden="1" ht="62.25" customFormat="1" customHeight="1" s="44">
      <c r="A238" s="52" t="n"/>
      <c r="B238" s="53" t="n"/>
      <c r="C238" s="54" t="n"/>
      <c r="D238" s="193" t="n"/>
      <c r="E238" s="196" t="n"/>
      <c r="F238" s="196" t="n"/>
      <c r="G238" s="80" t="n"/>
      <c r="H238" s="55" t="n"/>
      <c r="I238" s="59" t="n"/>
      <c r="J238" s="191" t="n"/>
      <c r="K238" s="61" t="n"/>
      <c r="L238" s="62" t="n"/>
    </row>
    <row r="239" hidden="1" ht="62.25" customFormat="1" customHeight="1" s="44">
      <c r="A239" s="52" t="n"/>
      <c r="B239" s="53" t="n"/>
      <c r="C239" s="52" t="n"/>
      <c r="D239" s="193" t="n"/>
      <c r="E239" s="196" t="n"/>
      <c r="F239" s="196" t="n"/>
      <c r="G239" s="80" t="n"/>
      <c r="H239" s="55" t="n"/>
      <c r="I239" s="59" t="n"/>
      <c r="J239" s="191" t="n"/>
      <c r="K239" s="61" t="n"/>
      <c r="L239" s="62" t="n"/>
    </row>
    <row r="240" hidden="1" ht="62.25" customFormat="1" customHeight="1" s="44">
      <c r="A240" s="86" t="n"/>
      <c r="B240" s="53" t="n"/>
      <c r="C240" s="52" t="n"/>
      <c r="D240" s="193" t="n"/>
      <c r="E240" s="198" t="n"/>
      <c r="F240" s="198" t="n"/>
      <c r="G240" s="57" t="n"/>
      <c r="H240" s="58" t="n"/>
      <c r="I240" s="59" t="n"/>
      <c r="J240" s="191" t="n"/>
      <c r="K240" s="57" t="n"/>
      <c r="L240" s="62" t="n"/>
    </row>
    <row r="241" hidden="1" ht="62.25" customFormat="1" customHeight="1" s="44">
      <c r="A241" s="86" t="n"/>
      <c r="B241" s="53" t="n"/>
      <c r="C241" s="52" t="n"/>
      <c r="D241" s="193" t="n"/>
      <c r="E241" s="198" t="n"/>
      <c r="F241" s="198" t="n"/>
      <c r="G241" s="57" t="n"/>
      <c r="H241" s="58" t="n"/>
      <c r="I241" s="59" t="n"/>
      <c r="J241" s="191" t="n"/>
      <c r="K241" s="57" t="n"/>
      <c r="L241" s="62" t="n"/>
    </row>
    <row r="242" hidden="1" ht="19.5" customFormat="1" customHeight="1" s="44">
      <c r="A242" s="166" t="inlineStr">
        <is>
          <t xml:space="preserve">ИТОГО ПРОЧИЕ </t>
        </is>
      </c>
      <c r="B242" s="195" t="n"/>
      <c r="C242" s="64" t="n"/>
      <c r="D242" s="64" t="n"/>
      <c r="E242" s="64" t="n"/>
      <c r="F242" s="65" t="n"/>
      <c r="G242" s="66">
        <f>SUM(G230:G241)</f>
        <v/>
      </c>
      <c r="H242" s="66">
        <f>SUM(H230:H241)</f>
        <v/>
      </c>
      <c r="I242" s="66" t="n"/>
      <c r="J242" s="66">
        <f>SUM(J230:J241)</f>
        <v/>
      </c>
      <c r="K242" s="66">
        <f>SUM(K230:K241)</f>
        <v/>
      </c>
      <c r="L242" s="66">
        <f>SUM(L230:L241)</f>
        <v/>
      </c>
    </row>
    <row r="243" hidden="1" ht="19.5" customFormat="1" customHeight="1" s="44">
      <c r="A243" s="75" t="inlineStr">
        <is>
          <t>ЛОГИСТИКА</t>
        </is>
      </c>
      <c r="B243" s="195" t="n"/>
      <c r="C243" s="49" t="n"/>
      <c r="D243" s="87" t="n"/>
      <c r="E243" s="49" t="n"/>
      <c r="F243" s="69" t="n"/>
      <c r="G243" s="70" t="n"/>
      <c r="H243" s="70" t="n"/>
      <c r="I243" s="70" t="n"/>
      <c r="J243" s="70" t="n"/>
      <c r="K243" s="70" t="n"/>
      <c r="L243" s="71" t="n"/>
    </row>
    <row r="244" hidden="1" ht="45" customFormat="1" customHeight="1" s="44">
      <c r="A244" s="86" t="n"/>
      <c r="B244" s="53" t="n"/>
      <c r="C244" s="52" t="n"/>
      <c r="D244" s="193" t="n"/>
      <c r="E244" s="194" t="n"/>
      <c r="F244" s="197" t="n"/>
      <c r="G244" s="61" t="n"/>
      <c r="H244" s="59" t="n"/>
      <c r="I244" s="59" t="n"/>
      <c r="J244" s="191">
        <f>G244-H244</f>
        <v/>
      </c>
      <c r="K244" s="61">
        <f>J244</f>
        <v/>
      </c>
      <c r="L244" s="62">
        <f>G244-H244-K244</f>
        <v/>
      </c>
    </row>
    <row r="245" hidden="1" ht="45" customFormat="1" customHeight="1" s="44">
      <c r="A245" s="86" t="n"/>
      <c r="B245" s="53" t="n"/>
      <c r="C245" s="52" t="n"/>
      <c r="D245" s="193" t="n"/>
      <c r="E245" s="194" t="n"/>
      <c r="F245" s="197" t="n"/>
      <c r="G245" s="61" t="n"/>
      <c r="H245" s="59" t="n"/>
      <c r="I245" s="59" t="n"/>
      <c r="J245" s="191">
        <f>G245-H245</f>
        <v/>
      </c>
      <c r="K245" s="61">
        <f>J245</f>
        <v/>
      </c>
      <c r="L245" s="62">
        <f>G245-H245-K245</f>
        <v/>
      </c>
    </row>
    <row r="246" hidden="1" ht="45" customFormat="1" customHeight="1" s="44">
      <c r="A246" s="86" t="n"/>
      <c r="B246" s="53" t="n"/>
      <c r="C246" s="52" t="n"/>
      <c r="D246" s="193" t="n"/>
      <c r="E246" s="194" t="n"/>
      <c r="F246" s="197" t="n"/>
      <c r="G246" s="61" t="n"/>
      <c r="H246" s="59" t="n"/>
      <c r="I246" s="59" t="n"/>
      <c r="J246" s="191">
        <f>G246-H246</f>
        <v/>
      </c>
      <c r="K246" s="61">
        <f>J246</f>
        <v/>
      </c>
      <c r="L246" s="62">
        <f>G246-H246-K246</f>
        <v/>
      </c>
    </row>
    <row r="247" hidden="1" ht="45" customFormat="1" customHeight="1" s="44">
      <c r="A247" s="86" t="n"/>
      <c r="B247" s="53" t="n"/>
      <c r="C247" s="52" t="n"/>
      <c r="D247" s="193" t="n"/>
      <c r="E247" s="197" t="n"/>
      <c r="F247" s="197" t="n"/>
      <c r="G247" s="61" t="n"/>
      <c r="H247" s="59" t="n"/>
      <c r="I247" s="59" t="n"/>
      <c r="J247" s="191">
        <f>G247-H247</f>
        <v/>
      </c>
      <c r="K247" s="61">
        <f>J247</f>
        <v/>
      </c>
      <c r="L247" s="62">
        <f>J247-K247</f>
        <v/>
      </c>
    </row>
    <row r="248" hidden="1" ht="45" customFormat="1" customHeight="1" s="44">
      <c r="A248" s="86" t="n"/>
      <c r="B248" s="53" t="n"/>
      <c r="C248" s="52" t="n"/>
      <c r="D248" s="193" t="n"/>
      <c r="E248" s="194" t="n"/>
      <c r="F248" s="197" t="n"/>
      <c r="G248" s="61" t="n"/>
      <c r="H248" s="59" t="n"/>
      <c r="I248" s="59" t="n"/>
      <c r="J248" s="191">
        <f>G248-H248</f>
        <v/>
      </c>
      <c r="K248" s="61">
        <f>J248</f>
        <v/>
      </c>
      <c r="L248" s="62">
        <f>J248-K248</f>
        <v/>
      </c>
    </row>
    <row r="249" hidden="1" ht="45" customFormat="1" customHeight="1" s="44">
      <c r="A249" s="86" t="n"/>
      <c r="B249" s="53" t="n"/>
      <c r="C249" s="52" t="n"/>
      <c r="D249" s="193" t="n"/>
      <c r="E249" s="194" t="n"/>
      <c r="F249" s="197" t="n"/>
      <c r="G249" s="61" t="n"/>
      <c r="H249" s="59" t="n"/>
      <c r="I249" s="59" t="n"/>
      <c r="J249" s="191">
        <f>G249-H249</f>
        <v/>
      </c>
      <c r="K249" s="61">
        <f>J249</f>
        <v/>
      </c>
      <c r="L249" s="62">
        <f>J249-K249</f>
        <v/>
      </c>
    </row>
    <row r="250" hidden="1" ht="45" customFormat="1" customHeight="1" s="44">
      <c r="A250" s="86" t="n"/>
      <c r="B250" s="53" t="n"/>
      <c r="C250" s="52" t="n"/>
      <c r="D250" s="193" t="n"/>
      <c r="E250" s="197" t="n"/>
      <c r="F250" s="197" t="n"/>
      <c r="G250" s="61" t="n"/>
      <c r="H250" s="59" t="n"/>
      <c r="I250" s="59" t="n"/>
      <c r="J250" s="191">
        <f>G250-H250</f>
        <v/>
      </c>
      <c r="K250" s="61">
        <f>J250</f>
        <v/>
      </c>
      <c r="L250" s="62">
        <f>J250-K250</f>
        <v/>
      </c>
    </row>
    <row r="251" hidden="1" ht="45" customFormat="1" customHeight="1" s="44">
      <c r="A251" s="86" t="n"/>
      <c r="B251" s="53" t="n"/>
      <c r="C251" s="52" t="n"/>
      <c r="D251" s="198" t="n"/>
      <c r="E251" s="194" t="n"/>
      <c r="F251" s="198" t="n"/>
      <c r="G251" s="61" t="n"/>
      <c r="H251" s="61" t="n"/>
      <c r="I251" s="59" t="n"/>
      <c r="J251" s="191">
        <f>G251-H251</f>
        <v/>
      </c>
      <c r="K251" s="61">
        <f>J251</f>
        <v/>
      </c>
      <c r="L251" s="62">
        <f>J251-K251</f>
        <v/>
      </c>
    </row>
    <row r="252" hidden="1" ht="45" customFormat="1" customHeight="1" s="44">
      <c r="A252" s="86" t="n"/>
      <c r="B252" s="53" t="n"/>
      <c r="C252" s="52" t="n"/>
      <c r="D252" s="198" t="n"/>
      <c r="E252" s="194" t="n"/>
      <c r="F252" s="198" t="n"/>
      <c r="G252" s="61" t="n"/>
      <c r="H252" s="61" t="n"/>
      <c r="I252" s="59" t="n"/>
      <c r="J252" s="191">
        <f>G252-H252</f>
        <v/>
      </c>
      <c r="K252" s="61">
        <f>J252</f>
        <v/>
      </c>
      <c r="L252" s="62">
        <f>J252-K252</f>
        <v/>
      </c>
    </row>
    <row r="253" hidden="1" ht="45" customFormat="1" customHeight="1" s="44">
      <c r="A253" s="86" t="n"/>
      <c r="B253" s="53" t="n"/>
      <c r="C253" s="52" t="n"/>
      <c r="D253" s="198" t="n"/>
      <c r="E253" s="194" t="n"/>
      <c r="F253" s="198" t="n"/>
      <c r="G253" s="61" t="n"/>
      <c r="H253" s="61" t="n"/>
      <c r="I253" s="59" t="n"/>
      <c r="J253" s="191">
        <f>G253-H253</f>
        <v/>
      </c>
      <c r="K253" s="61">
        <f>J253</f>
        <v/>
      </c>
      <c r="L253" s="62">
        <f>J253-K253</f>
        <v/>
      </c>
    </row>
    <row r="254" hidden="1" ht="45" customFormat="1" customHeight="1" s="44">
      <c r="A254" s="86" t="n"/>
      <c r="B254" s="53" t="n"/>
      <c r="C254" s="52" t="n"/>
      <c r="D254" s="198" t="n"/>
      <c r="E254" s="194" t="n"/>
      <c r="F254" s="198" t="n"/>
      <c r="G254" s="61" t="n"/>
      <c r="H254" s="61" t="n"/>
      <c r="I254" s="59" t="n"/>
      <c r="J254" s="191">
        <f>G254-H254</f>
        <v/>
      </c>
      <c r="K254" s="61">
        <f>J254</f>
        <v/>
      </c>
      <c r="L254" s="62">
        <f>J254-K254</f>
        <v/>
      </c>
    </row>
    <row r="255" hidden="1" ht="45" customFormat="1" customHeight="1" s="44">
      <c r="A255" s="86" t="n"/>
      <c r="B255" s="53" t="n"/>
      <c r="C255" s="52" t="n"/>
      <c r="D255" s="193" t="n"/>
      <c r="E255" s="197" t="n"/>
      <c r="F255" s="197" t="n"/>
      <c r="G255" s="61" t="n"/>
      <c r="H255" s="59" t="n"/>
      <c r="I255" s="59" t="n"/>
      <c r="J255" s="191">
        <f>G255-H255</f>
        <v/>
      </c>
      <c r="K255" s="61">
        <f>J255</f>
        <v/>
      </c>
      <c r="L255" s="62">
        <f>J255-K255</f>
        <v/>
      </c>
    </row>
    <row r="256" hidden="1" ht="45" customFormat="1" customHeight="1" s="44">
      <c r="A256" s="86" t="n"/>
      <c r="B256" s="53" t="n"/>
      <c r="C256" s="52" t="n"/>
      <c r="D256" s="193" t="n"/>
      <c r="E256" s="197" t="n"/>
      <c r="F256" s="197" t="n"/>
      <c r="G256" s="61" t="n"/>
      <c r="H256" s="59" t="n"/>
      <c r="I256" s="59" t="n"/>
      <c r="J256" s="191">
        <f>G256-H256</f>
        <v/>
      </c>
      <c r="K256" s="61">
        <f>J256</f>
        <v/>
      </c>
      <c r="L256" s="62">
        <f>J256-K256</f>
        <v/>
      </c>
    </row>
    <row r="257" hidden="1" ht="45" customFormat="1" customHeight="1" s="44">
      <c r="A257" s="86" t="n"/>
      <c r="B257" s="53" t="n"/>
      <c r="C257" s="52" t="n"/>
      <c r="D257" s="193" t="n"/>
      <c r="E257" s="197" t="n"/>
      <c r="F257" s="197" t="n"/>
      <c r="G257" s="61" t="n"/>
      <c r="H257" s="59" t="n"/>
      <c r="I257" s="59" t="n"/>
      <c r="J257" s="191">
        <f>G257-H257</f>
        <v/>
      </c>
      <c r="K257" s="61">
        <f>J257</f>
        <v/>
      </c>
      <c r="L257" s="62">
        <f>J257-K257</f>
        <v/>
      </c>
    </row>
    <row r="258" hidden="1" ht="45" customFormat="1" customHeight="1" s="44">
      <c r="A258" s="86" t="n"/>
      <c r="B258" s="53" t="n"/>
      <c r="C258" s="52" t="n"/>
      <c r="D258" s="193" t="n"/>
      <c r="E258" s="197" t="n"/>
      <c r="F258" s="197" t="n"/>
      <c r="G258" s="61" t="n"/>
      <c r="H258" s="59" t="n"/>
      <c r="I258" s="59" t="n"/>
      <c r="J258" s="191">
        <f>G258-H258</f>
        <v/>
      </c>
      <c r="K258" s="61">
        <f>J258</f>
        <v/>
      </c>
      <c r="L258" s="62">
        <f>J258-K258</f>
        <v/>
      </c>
    </row>
    <row r="259" hidden="1" ht="45" customFormat="1" customHeight="1" s="44">
      <c r="A259" s="86" t="n"/>
      <c r="B259" s="53" t="n"/>
      <c r="C259" s="52" t="n"/>
      <c r="D259" s="193" t="n"/>
      <c r="E259" s="197" t="n"/>
      <c r="F259" s="197" t="n"/>
      <c r="G259" s="61" t="n"/>
      <c r="H259" s="59" t="n"/>
      <c r="I259" s="59" t="n"/>
      <c r="J259" s="191">
        <f>G259-H259</f>
        <v/>
      </c>
      <c r="K259" s="61">
        <f>J259</f>
        <v/>
      </c>
      <c r="L259" s="62">
        <f>J259-K259</f>
        <v/>
      </c>
    </row>
    <row r="260" hidden="1" ht="45" customFormat="1" customHeight="1" s="44">
      <c r="A260" s="86" t="n"/>
      <c r="B260" s="53" t="n"/>
      <c r="C260" s="52" t="n"/>
      <c r="D260" s="193" t="n"/>
      <c r="E260" s="197" t="n"/>
      <c r="F260" s="197" t="n"/>
      <c r="G260" s="61" t="n"/>
      <c r="H260" s="59" t="n"/>
      <c r="I260" s="59" t="n"/>
      <c r="J260" s="191">
        <f>G260-H260</f>
        <v/>
      </c>
      <c r="K260" s="61">
        <f>J260</f>
        <v/>
      </c>
      <c r="L260" s="62">
        <f>J260-K260</f>
        <v/>
      </c>
    </row>
    <row r="261" hidden="1" ht="45" customFormat="1" customHeight="1" s="44">
      <c r="A261" s="86" t="n"/>
      <c r="B261" s="53" t="n"/>
      <c r="C261" s="52" t="n"/>
      <c r="D261" s="193" t="n"/>
      <c r="E261" s="197" t="n"/>
      <c r="F261" s="197" t="n"/>
      <c r="G261" s="61" t="n"/>
      <c r="H261" s="59" t="n"/>
      <c r="I261" s="59" t="n"/>
      <c r="J261" s="191">
        <f>G261-H261</f>
        <v/>
      </c>
      <c r="K261" s="61">
        <f>J261</f>
        <v/>
      </c>
      <c r="L261" s="62">
        <f>J261-K261</f>
        <v/>
      </c>
    </row>
    <row r="262" hidden="1" ht="45" customFormat="1" customHeight="1" s="44">
      <c r="A262" s="86" t="n"/>
      <c r="B262" s="53" t="n"/>
      <c r="C262" s="52" t="n"/>
      <c r="D262" s="193" t="n"/>
      <c r="E262" s="197" t="n"/>
      <c r="F262" s="197" t="n"/>
      <c r="G262" s="61" t="n"/>
      <c r="H262" s="59" t="n"/>
      <c r="I262" s="59" t="n"/>
      <c r="J262" s="191">
        <f>G262-H262</f>
        <v/>
      </c>
      <c r="K262" s="61">
        <f>J262</f>
        <v/>
      </c>
      <c r="L262" s="62">
        <f>J262-K262</f>
        <v/>
      </c>
    </row>
    <row r="263" hidden="1" ht="45" customFormat="1" customHeight="1" s="44">
      <c r="A263" s="86" t="n"/>
      <c r="B263" s="53" t="n"/>
      <c r="C263" s="52" t="n"/>
      <c r="D263" s="193" t="n"/>
      <c r="E263" s="197" t="n"/>
      <c r="F263" s="197" t="n"/>
      <c r="G263" s="61" t="n"/>
      <c r="H263" s="59" t="n"/>
      <c r="I263" s="59" t="n"/>
      <c r="J263" s="191">
        <f>G263-H263</f>
        <v/>
      </c>
      <c r="K263" s="61">
        <f>J263</f>
        <v/>
      </c>
      <c r="L263" s="62">
        <f>J263-K263</f>
        <v/>
      </c>
    </row>
    <row r="264" hidden="1" ht="45" customFormat="1" customHeight="1" s="44">
      <c r="A264" s="86" t="n"/>
      <c r="B264" s="53" t="n"/>
      <c r="C264" s="52" t="n"/>
      <c r="D264" s="193" t="n"/>
      <c r="E264" s="197" t="n"/>
      <c r="F264" s="197" t="n"/>
      <c r="G264" s="61" t="n"/>
      <c r="H264" s="59" t="n"/>
      <c r="I264" s="59" t="n"/>
      <c r="J264" s="191">
        <f>G264-H264</f>
        <v/>
      </c>
      <c r="K264" s="61">
        <f>J264</f>
        <v/>
      </c>
      <c r="L264" s="62">
        <f>J264-K264</f>
        <v/>
      </c>
    </row>
    <row r="265" hidden="1" ht="45" customFormat="1" customHeight="1" s="44">
      <c r="A265" s="86" t="n"/>
      <c r="B265" s="53" t="n"/>
      <c r="C265" s="52" t="n"/>
      <c r="D265" s="193" t="n"/>
      <c r="E265" s="197" t="n"/>
      <c r="F265" s="197" t="n"/>
      <c r="G265" s="61" t="n"/>
      <c r="H265" s="59" t="n"/>
      <c r="I265" s="59" t="n"/>
      <c r="J265" s="191">
        <f>G265-H265</f>
        <v/>
      </c>
      <c r="K265" s="61">
        <f>J265</f>
        <v/>
      </c>
      <c r="L265" s="62">
        <f>J265-K265</f>
        <v/>
      </c>
    </row>
    <row r="266" hidden="1" ht="45" customFormat="1" customHeight="1" s="44">
      <c r="A266" s="86" t="n"/>
      <c r="B266" s="53" t="n"/>
      <c r="C266" s="52" t="n"/>
      <c r="D266" s="193" t="n"/>
      <c r="E266" s="197" t="n"/>
      <c r="F266" s="197" t="n"/>
      <c r="G266" s="61" t="n"/>
      <c r="H266" s="59" t="n"/>
      <c r="I266" s="59" t="n"/>
      <c r="J266" s="191">
        <f>G266-H266</f>
        <v/>
      </c>
      <c r="K266" s="61">
        <f>J266</f>
        <v/>
      </c>
      <c r="L266" s="62">
        <f>J266-K266</f>
        <v/>
      </c>
    </row>
    <row r="267" hidden="1" ht="45" customFormat="1" customHeight="1" s="44">
      <c r="A267" s="86" t="n"/>
      <c r="B267" s="53" t="n"/>
      <c r="C267" s="52" t="n"/>
      <c r="D267" s="193" t="n"/>
      <c r="E267" s="197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J267-K267</f>
        <v/>
      </c>
    </row>
    <row r="268" hidden="1" ht="45" customFormat="1" customHeight="1" s="44">
      <c r="A268" s="86" t="n"/>
      <c r="B268" s="53" t="n"/>
      <c r="C268" s="52" t="n"/>
      <c r="D268" s="193" t="n"/>
      <c r="E268" s="197" t="n"/>
      <c r="F268" s="197" t="n"/>
      <c r="G268" s="61" t="n"/>
      <c r="H268" s="59" t="n"/>
      <c r="I268" s="59" t="n"/>
      <c r="J268" s="191">
        <f>G268-H268</f>
        <v/>
      </c>
      <c r="K268" s="61">
        <f>J268</f>
        <v/>
      </c>
      <c r="L268" s="62">
        <f>J268-K268</f>
        <v/>
      </c>
    </row>
    <row r="269" hidden="1" ht="45" customFormat="1" customHeight="1" s="44">
      <c r="A269" s="86" t="n"/>
      <c r="B269" s="53" t="n"/>
      <c r="C269" s="52" t="n"/>
      <c r="D269" s="193" t="n"/>
      <c r="E269" s="194" t="n"/>
      <c r="F269" s="197" t="n"/>
      <c r="G269" s="61" t="n"/>
      <c r="H269" s="59" t="n"/>
      <c r="I269" s="59" t="n"/>
      <c r="J269" s="191">
        <f>G269-H269</f>
        <v/>
      </c>
      <c r="K269" s="61">
        <f>J269</f>
        <v/>
      </c>
      <c r="L269" s="62">
        <f>J269-K269</f>
        <v/>
      </c>
    </row>
    <row r="270" hidden="1" ht="45" customFormat="1" customHeight="1" s="44">
      <c r="A270" s="86" t="n"/>
      <c r="B270" s="53" t="n"/>
      <c r="C270" s="52" t="n"/>
      <c r="D270" s="193" t="n"/>
      <c r="E270" s="194" t="n"/>
      <c r="F270" s="197" t="n"/>
      <c r="G270" s="61" t="n"/>
      <c r="H270" s="59" t="n"/>
      <c r="I270" s="59" t="n"/>
      <c r="J270" s="191">
        <f>G270-H270</f>
        <v/>
      </c>
      <c r="K270" s="80">
        <f>J270</f>
        <v/>
      </c>
      <c r="L270" s="62">
        <f>G270-H270-K270</f>
        <v/>
      </c>
    </row>
    <row r="271" hidden="1" ht="45" customFormat="1" customHeight="1" s="44">
      <c r="A271" s="86" t="n"/>
      <c r="B271" s="53" t="n"/>
      <c r="C271" s="52" t="n"/>
      <c r="D271" s="193" t="n"/>
      <c r="E271" s="194" t="n"/>
      <c r="F271" s="197" t="n"/>
      <c r="G271" s="61" t="n"/>
      <c r="H271" s="59" t="n"/>
      <c r="I271" s="59" t="n"/>
      <c r="J271" s="191">
        <f>G271-H271</f>
        <v/>
      </c>
      <c r="K271" s="80">
        <f>J271</f>
        <v/>
      </c>
      <c r="L271" s="62">
        <f>G271-H271-K271</f>
        <v/>
      </c>
    </row>
    <row r="272" hidden="1" ht="45" customFormat="1" customHeight="1" s="44">
      <c r="A272" s="86" t="n"/>
      <c r="B272" s="53" t="n"/>
      <c r="C272" s="52" t="n"/>
      <c r="D272" s="193" t="n"/>
      <c r="E272" s="194" t="n"/>
      <c r="F272" s="197" t="n"/>
      <c r="G272" s="61" t="n"/>
      <c r="H272" s="59" t="n"/>
      <c r="I272" s="59" t="n"/>
      <c r="J272" s="191">
        <f>G272-H272</f>
        <v/>
      </c>
      <c r="K272" s="80">
        <f>J272</f>
        <v/>
      </c>
      <c r="L272" s="62">
        <f>G272-H272-K272</f>
        <v/>
      </c>
    </row>
    <row r="273" hidden="1" ht="45" customFormat="1" customHeight="1" s="44">
      <c r="A273" s="86" t="n"/>
      <c r="B273" s="53" t="n"/>
      <c r="C273" s="52" t="n"/>
      <c r="D273" s="193" t="n"/>
      <c r="E273" s="197" t="n"/>
      <c r="F273" s="197" t="n"/>
      <c r="G273" s="61" t="n"/>
      <c r="H273" s="59" t="n"/>
      <c r="I273" s="59" t="n"/>
      <c r="J273" s="191">
        <f>G273-H273</f>
        <v/>
      </c>
      <c r="K273" s="61">
        <f>J273</f>
        <v/>
      </c>
      <c r="L273" s="62">
        <f>J273-K273</f>
        <v/>
      </c>
    </row>
    <row r="274" hidden="1" ht="45" customFormat="1" customHeight="1" s="44">
      <c r="A274" s="86" t="n"/>
      <c r="B274" s="53" t="n"/>
      <c r="C274" s="52" t="n"/>
      <c r="D274" s="193" t="n"/>
      <c r="E274" s="197" t="n"/>
      <c r="F274" s="197" t="n"/>
      <c r="G274" s="61" t="n"/>
      <c r="H274" s="59" t="n"/>
      <c r="I274" s="59" t="n"/>
      <c r="J274" s="191">
        <f>G274-H274</f>
        <v/>
      </c>
      <c r="K274" s="61">
        <f>J274</f>
        <v/>
      </c>
      <c r="L274" s="62">
        <f>J274-K274</f>
        <v/>
      </c>
    </row>
    <row r="275" hidden="1" ht="45" customFormat="1" customHeight="1" s="44">
      <c r="A275" s="86" t="n"/>
      <c r="B275" s="53" t="n"/>
      <c r="C275" s="52" t="n"/>
      <c r="D275" s="193" t="n"/>
      <c r="E275" s="197" t="n"/>
      <c r="F275" s="197" t="n"/>
      <c r="G275" s="61" t="n"/>
      <c r="H275" s="59" t="n"/>
      <c r="I275" s="59" t="n"/>
      <c r="J275" s="191">
        <f>G275-H275</f>
        <v/>
      </c>
      <c r="K275" s="61">
        <f>J275</f>
        <v/>
      </c>
      <c r="L275" s="62">
        <f>J275-K275</f>
        <v/>
      </c>
    </row>
    <row r="276" hidden="1" ht="45" customFormat="1" customHeight="1" s="44">
      <c r="A276" s="86" t="n"/>
      <c r="B276" s="53" t="n"/>
      <c r="C276" s="52" t="n"/>
      <c r="D276" s="193" t="n"/>
      <c r="E276" s="197" t="n"/>
      <c r="F276" s="197" t="n"/>
      <c r="G276" s="61" t="n"/>
      <c r="H276" s="59" t="n"/>
      <c r="I276" s="59" t="n"/>
      <c r="J276" s="191">
        <f>G276-H276</f>
        <v/>
      </c>
      <c r="K276" s="61">
        <f>J276</f>
        <v/>
      </c>
      <c r="L276" s="62">
        <f>J276-K276</f>
        <v/>
      </c>
    </row>
    <row r="277" hidden="1" ht="45" customFormat="1" customHeight="1" s="44">
      <c r="A277" s="86" t="n"/>
      <c r="B277" s="53" t="n"/>
      <c r="C277" s="52" t="n"/>
      <c r="D277" s="193" t="n"/>
      <c r="E277" s="197" t="n"/>
      <c r="F277" s="197" t="n"/>
      <c r="G277" s="61" t="n"/>
      <c r="H277" s="59" t="n"/>
      <c r="I277" s="59" t="n"/>
      <c r="J277" s="191">
        <f>G277-H277</f>
        <v/>
      </c>
      <c r="K277" s="61">
        <f>J277</f>
        <v/>
      </c>
      <c r="L277" s="62">
        <f>J277-K277</f>
        <v/>
      </c>
    </row>
    <row r="278" hidden="1" ht="19.5" customFormat="1" customHeight="1" s="44" thickBot="1">
      <c r="A278" s="166" t="inlineStr">
        <is>
          <t>ИТОГО ЛОГИСТИКА</t>
        </is>
      </c>
      <c r="B278" s="195" t="n"/>
      <c r="C278" s="64" t="n"/>
      <c r="D278" s="64" t="n"/>
      <c r="E278" s="64" t="n"/>
      <c r="F278" s="65" t="n"/>
      <c r="G278" s="66">
        <f>SUM(G244:G277)</f>
        <v/>
      </c>
      <c r="H278" s="66">
        <f>SUM(H244:H277)</f>
        <v/>
      </c>
      <c r="I278" s="66" t="n"/>
      <c r="J278" s="66">
        <f>SUM(J244:J277)</f>
        <v/>
      </c>
      <c r="K278" s="66">
        <f>SUM(K244:K277)</f>
        <v/>
      </c>
      <c r="L278" s="66">
        <f>SUM(L244:L277)</f>
        <v/>
      </c>
    </row>
    <row r="279" hidden="1" ht="30.75" customFormat="1" customHeight="1" s="85" thickBot="1">
      <c r="A279" s="46" t="inlineStr">
        <is>
          <t>ДИРЕКЦИЯ ПО АДМИНИСТРАТИВНО-ХОЗЯЙСТВЕННЫМ ВОПРОСАМ</t>
        </is>
      </c>
      <c r="B279" s="46" t="n"/>
      <c r="C279" s="46" t="n"/>
      <c r="D279" s="97" t="n"/>
      <c r="E279" s="46" t="n"/>
      <c r="F279" s="47" t="n"/>
      <c r="G279" s="46" t="n"/>
      <c r="H279" s="46" t="n"/>
      <c r="I279" s="46" t="n"/>
      <c r="J279" s="46" t="n"/>
      <c r="K279" s="46" t="n"/>
      <c r="L279" s="48" t="n"/>
    </row>
    <row r="280" hidden="1" ht="19.5" customFormat="1" customHeight="1" s="67">
      <c r="A280" s="189" t="inlineStr">
        <is>
          <t>СТРАХОВАНИЕ А/М</t>
        </is>
      </c>
      <c r="B280" s="190" t="n"/>
      <c r="C280" s="69" t="n"/>
      <c r="D280" s="90" t="n"/>
      <c r="E280" s="69" t="n"/>
      <c r="F280" s="69" t="n"/>
      <c r="G280" s="70" t="n"/>
      <c r="H280" s="70" t="n"/>
      <c r="I280" s="70" t="n"/>
      <c r="J280" s="70" t="n"/>
      <c r="K280" s="70" t="n"/>
      <c r="L280" s="71" t="n"/>
    </row>
    <row r="281" hidden="1" ht="57.75" customFormat="1" customHeight="1" s="44">
      <c r="A281" s="86" t="n"/>
      <c r="B281" s="53" t="n"/>
      <c r="C281" s="52" t="n"/>
      <c r="D281" s="193" t="n"/>
      <c r="E281" s="194" t="n"/>
      <c r="F281" s="197" t="n"/>
      <c r="G281" s="61" t="n"/>
      <c r="H281" s="59" t="n"/>
      <c r="I281" s="59" t="n"/>
      <c r="J281" s="191">
        <f>G281-H281</f>
        <v/>
      </c>
      <c r="K281" s="191">
        <f>J281</f>
        <v/>
      </c>
      <c r="L281" s="62">
        <f>G281-H281-K281</f>
        <v/>
      </c>
    </row>
    <row r="282" hidden="1" ht="57.75" customFormat="1" customHeight="1" s="44">
      <c r="A282" s="86" t="n"/>
      <c r="B282" s="53" t="n"/>
      <c r="C282" s="52" t="n"/>
      <c r="D282" s="193" t="n"/>
      <c r="E282" s="194" t="n"/>
      <c r="F282" s="197" t="n"/>
      <c r="G282" s="61" t="n"/>
      <c r="H282" s="59" t="n"/>
      <c r="I282" s="59" t="n"/>
      <c r="J282" s="191">
        <f>G282-H282</f>
        <v/>
      </c>
      <c r="K282" s="191">
        <f>J282</f>
        <v/>
      </c>
      <c r="L282" s="62">
        <f>G282-H282-K282</f>
        <v/>
      </c>
    </row>
    <row r="283" hidden="1" ht="57.75" customFormat="1" customHeight="1" s="44">
      <c r="A283" s="86" t="n"/>
      <c r="B283" s="53" t="n"/>
      <c r="C283" s="52" t="n"/>
      <c r="D283" s="193" t="n"/>
      <c r="E283" s="194" t="n"/>
      <c r="F283" s="197" t="n"/>
      <c r="G283" s="61" t="n"/>
      <c r="H283" s="59" t="n"/>
      <c r="I283" s="59" t="n"/>
      <c r="J283" s="191">
        <f>G283-H283</f>
        <v/>
      </c>
      <c r="K283" s="191">
        <f>J283</f>
        <v/>
      </c>
      <c r="L283" s="62">
        <f>G283-H283-K283</f>
        <v/>
      </c>
    </row>
    <row r="284" hidden="1" ht="57.75" customFormat="1" customHeight="1" s="44">
      <c r="A284" s="86" t="n"/>
      <c r="B284" s="53" t="n"/>
      <c r="C284" s="52" t="n"/>
      <c r="D284" s="193" t="n"/>
      <c r="E284" s="194" t="n"/>
      <c r="F284" s="197" t="n"/>
      <c r="G284" s="61" t="n"/>
      <c r="H284" s="59" t="n"/>
      <c r="I284" s="59" t="n"/>
      <c r="J284" s="191">
        <f>G284-H284</f>
        <v/>
      </c>
      <c r="K284" s="191">
        <f>J284</f>
        <v/>
      </c>
      <c r="L284" s="62">
        <f>G284-H284-K284</f>
        <v/>
      </c>
    </row>
    <row r="285" hidden="1" ht="15.75" customFormat="1" customHeight="1" s="67">
      <c r="A285" s="91" t="n"/>
      <c r="B285" s="92" t="n"/>
      <c r="C285" s="54" t="n"/>
      <c r="D285" s="193" t="n"/>
      <c r="E285" s="197" t="n"/>
      <c r="F285" s="219" t="inlineStr">
        <is>
          <t>№ 1533/21-М от 09.03.2021</t>
        </is>
      </c>
      <c r="G285" s="201" t="n"/>
      <c r="H285" s="55" t="n"/>
      <c r="I285" s="59" t="n"/>
      <c r="J285" s="191">
        <f>G285-H285</f>
        <v/>
      </c>
      <c r="K285" s="61">
        <f>J285</f>
        <v/>
      </c>
      <c r="L285" s="62">
        <f>J285-K285</f>
        <v/>
      </c>
    </row>
    <row r="286" hidden="1" ht="19.5" customFormat="1" customHeight="1" s="67" thickBot="1">
      <c r="A286" s="180" t="inlineStr">
        <is>
          <t>ИТОГО СТРАХОВАНИЕ А/М</t>
        </is>
      </c>
      <c r="B286" s="200" t="n"/>
      <c r="C286" s="81" t="n"/>
      <c r="D286" s="81" t="n"/>
      <c r="E286" s="81" t="n"/>
      <c r="F286" s="82" t="n"/>
      <c r="G286" s="83">
        <f>SUM(G281:G285)</f>
        <v/>
      </c>
      <c r="H286" s="83">
        <f>SUM(H281:H285)</f>
        <v/>
      </c>
      <c r="I286" s="83" t="n"/>
      <c r="J286" s="83">
        <f>SUM(J281:J285)</f>
        <v/>
      </c>
      <c r="K286" s="83">
        <f>SUM(K281:K285)</f>
        <v/>
      </c>
      <c r="L286" s="83">
        <f>SUM(L281:L285)</f>
        <v/>
      </c>
    </row>
    <row r="287" hidden="1" ht="30.75" customFormat="1" customHeight="1" s="85" thickBot="1">
      <c r="A287" s="47" t="inlineStr">
        <is>
          <t>ДИРЕКЦИЯ ПО УПРАВЛЕНИЮ ПЕРСОНАЛОМ</t>
        </is>
      </c>
      <c r="B287" s="188" t="n"/>
      <c r="C287" s="96" t="n"/>
      <c r="D287" s="97" t="n"/>
      <c r="E287" s="46" t="n"/>
      <c r="F287" s="47" t="n"/>
      <c r="G287" s="46" t="n"/>
      <c r="H287" s="46" t="n"/>
      <c r="I287" s="46" t="n"/>
      <c r="J287" s="46" t="n"/>
      <c r="K287" s="46" t="n"/>
      <c r="L287" s="48" t="n"/>
    </row>
    <row r="288" hidden="1" ht="19.5" customFormat="1" customHeight="1" s="85">
      <c r="A288" s="189" t="inlineStr">
        <is>
          <t>ПОИСК, ПОДБОР ПЕРСОНАЛА</t>
        </is>
      </c>
      <c r="B288" s="190" t="n"/>
      <c r="C288" s="49" t="n"/>
      <c r="D288" s="87" t="n"/>
      <c r="E288" s="49" t="n"/>
      <c r="F288" s="50" t="n"/>
      <c r="G288" s="49" t="n"/>
      <c r="H288" s="49" t="n"/>
      <c r="I288" s="49" t="n"/>
      <c r="J288" s="49" t="n"/>
      <c r="K288" s="49" t="n"/>
      <c r="L288" s="51" t="n"/>
    </row>
    <row r="289" hidden="1" ht="61.5" customFormat="1" customHeight="1" s="44">
      <c r="A289" s="104" t="n"/>
      <c r="B289" s="63" t="n"/>
      <c r="C289" s="54" t="n"/>
      <c r="D289" s="198" t="n"/>
      <c r="E289" s="198" t="n"/>
      <c r="F289" s="198" t="n"/>
      <c r="G289" s="61" t="n"/>
      <c r="H289" s="59" t="n"/>
      <c r="I289" s="59" t="n"/>
      <c r="J289" s="191">
        <f>G289-H289</f>
        <v/>
      </c>
      <c r="K289" s="191">
        <f>J289</f>
        <v/>
      </c>
      <c r="L289" s="62">
        <f>G289-H289-K289</f>
        <v/>
      </c>
    </row>
    <row r="290" hidden="1" ht="19.5" customFormat="1" customHeight="1" s="85">
      <c r="A290" s="52" t="n"/>
      <c r="B290" s="53" t="n"/>
      <c r="C290" s="54" t="n"/>
      <c r="D290" s="198" t="n"/>
      <c r="E290" s="98" t="n"/>
      <c r="F290" s="197" t="n"/>
      <c r="G290" s="201" t="n"/>
      <c r="H290" s="55" t="n"/>
      <c r="I290" s="59" t="n"/>
      <c r="J290" s="191">
        <f>G290-H290</f>
        <v/>
      </c>
      <c r="K290" s="61">
        <f>J290</f>
        <v/>
      </c>
      <c r="L290" s="99">
        <f>G290-H290-K290</f>
        <v/>
      </c>
    </row>
    <row r="291" hidden="1" ht="27" customFormat="1" customHeight="1" s="67">
      <c r="A291" s="166" t="inlineStr">
        <is>
          <t>ИТОГО ПОИСК, ПОДБОР ПЕРСОНАЛА</t>
        </is>
      </c>
      <c r="B291" s="195" t="n"/>
      <c r="C291" s="64" t="n"/>
      <c r="D291" s="100" t="n"/>
      <c r="E291" s="64" t="n"/>
      <c r="F291" s="65" t="n"/>
      <c r="G291" s="66">
        <f>SUM(G289:G290)</f>
        <v/>
      </c>
      <c r="H291" s="66">
        <f>SUM(H289:H290)</f>
        <v/>
      </c>
      <c r="I291" s="66" t="n"/>
      <c r="J291" s="66">
        <f>SUM(J289:J290)</f>
        <v/>
      </c>
      <c r="K291" s="66">
        <f>SUM(K289:K290)</f>
        <v/>
      </c>
      <c r="L291" s="101">
        <f>SUM(L289:L290)</f>
        <v/>
      </c>
    </row>
    <row r="292" hidden="1" ht="19.5" customFormat="1" customHeight="1" s="67">
      <c r="A292" s="75" t="inlineStr">
        <is>
          <t>СТРАХОВАНИЕ СОТРУДНИКОВ, ДМС</t>
        </is>
      </c>
      <c r="B292" s="195" t="n"/>
      <c r="C292" s="74" t="n"/>
      <c r="D292" s="102" t="n"/>
      <c r="E292" s="74" t="n"/>
      <c r="F292" s="103" t="n"/>
      <c r="G292" s="74" t="n"/>
      <c r="H292" s="74" t="n"/>
      <c r="I292" s="74" t="n"/>
      <c r="J292" s="74" t="n"/>
      <c r="K292" s="74" t="n"/>
      <c r="L292" s="77" t="n"/>
    </row>
    <row r="293" hidden="1" ht="60" customFormat="1" customHeight="1" s="67">
      <c r="A293" s="104" t="n"/>
      <c r="B293" s="105" t="n"/>
      <c r="C293" s="220" t="n"/>
      <c r="D293" s="196" t="n"/>
      <c r="E293" s="221" t="n"/>
      <c r="F293" s="220" t="inlineStr">
        <is>
          <t>№ 0330S/045/0002697/22 от 10.08.2022</t>
        </is>
      </c>
      <c r="G293" s="108" t="n"/>
      <c r="H293" s="95" t="n"/>
      <c r="I293" s="59" t="n"/>
      <c r="J293" s="191">
        <f>G293-H293</f>
        <v/>
      </c>
      <c r="K293" s="57" t="n"/>
      <c r="L293" s="62">
        <f>G293-H293-K293</f>
        <v/>
      </c>
    </row>
    <row r="294" hidden="1" ht="19.5" customFormat="1" customHeight="1" s="67" thickBot="1">
      <c r="A294" s="166" t="inlineStr">
        <is>
          <t>ИТОГО СТРАХОВАНИЕ СОТРУДНИКОВ, ДМС</t>
        </is>
      </c>
      <c r="B294" s="195" t="n"/>
      <c r="C294" s="64" t="n"/>
      <c r="D294" s="100" t="n"/>
      <c r="E294" s="64" t="n"/>
      <c r="F294" s="65" t="n"/>
      <c r="G294" s="66">
        <f>SUM(G293:G293)</f>
        <v/>
      </c>
      <c r="H294" s="66">
        <f>SUM(H293:H293)</f>
        <v/>
      </c>
      <c r="I294" s="66" t="n"/>
      <c r="J294" s="66">
        <f>SUM(J293:J293)</f>
        <v/>
      </c>
      <c r="K294" s="66">
        <f>SUM(K293:K293)</f>
        <v/>
      </c>
      <c r="L294" s="66">
        <f>SUM(L293:L293)</f>
        <v/>
      </c>
    </row>
    <row r="295" hidden="1" ht="30.75" customFormat="1" customHeight="1" s="85" thickBot="1">
      <c r="A295" s="46" t="inlineStr">
        <is>
          <t>ДИРЕКЦИЯ ПО АДМИНИСТРАТИВНО-ХОЗЯЙСТВЕННЫМ ВОПРОСАМ</t>
        </is>
      </c>
      <c r="B295" s="46" t="n"/>
      <c r="C295" s="46" t="n"/>
      <c r="D295" s="97" t="n"/>
      <c r="E295" s="46" t="n"/>
      <c r="F295" s="47" t="n"/>
      <c r="G295" s="46" t="n"/>
      <c r="H295" s="46" t="n"/>
      <c r="I295" s="46" t="n"/>
      <c r="J295" s="46" t="n"/>
      <c r="K295" s="46" t="n"/>
      <c r="L295" s="48" t="n"/>
    </row>
    <row r="296" hidden="1" ht="19.5" customFormat="1" customHeight="1" s="85">
      <c r="A296" s="189" t="inlineStr">
        <is>
          <t>ПРОЧИЕ</t>
        </is>
      </c>
      <c r="B296" s="190" t="n"/>
      <c r="C296" s="49" t="n"/>
      <c r="D296" s="87" t="n"/>
      <c r="E296" s="49" t="n"/>
      <c r="F296" s="50" t="n"/>
      <c r="G296" s="49" t="n"/>
      <c r="H296" s="49" t="n"/>
      <c r="I296" s="49" t="n"/>
      <c r="J296" s="49" t="n"/>
      <c r="K296" s="49" t="n"/>
      <c r="L296" s="51" t="n"/>
    </row>
    <row r="297" hidden="1" ht="44.25" customFormat="1" customHeight="1" s="85">
      <c r="A297" s="52" t="n"/>
      <c r="B297" s="53" t="n"/>
      <c r="C297" s="54" t="n"/>
      <c r="D297" s="193" t="n"/>
      <c r="E297" s="98" t="n"/>
      <c r="F297" s="197" t="n"/>
      <c r="G297" s="201" t="n"/>
      <c r="H297" s="55" t="n"/>
      <c r="I297" s="59" t="n"/>
      <c r="J297" s="191">
        <f>G297-H297</f>
        <v/>
      </c>
      <c r="K297" s="61" t="n"/>
      <c r="L297" s="62">
        <f>J297-K297</f>
        <v/>
      </c>
    </row>
    <row r="298" hidden="1" ht="62.25" customFormat="1" customHeight="1" s="85">
      <c r="A298" s="52" t="n"/>
      <c r="B298" s="53" t="n"/>
      <c r="C298" s="54" t="n"/>
      <c r="D298" s="193" t="n"/>
      <c r="E298" s="98" t="n"/>
      <c r="F298" s="197" t="n"/>
      <c r="G298" s="201" t="n"/>
      <c r="H298" s="55" t="n"/>
      <c r="I298" s="59" t="n"/>
      <c r="J298" s="191">
        <f>G298-H298</f>
        <v/>
      </c>
      <c r="K298" s="80">
        <f>J298</f>
        <v/>
      </c>
      <c r="L298" s="62">
        <f>G298-H298-K298</f>
        <v/>
      </c>
    </row>
    <row r="299" hidden="1" ht="62.25" customFormat="1" customHeight="1" s="85">
      <c r="A299" s="52" t="n"/>
      <c r="B299" s="53" t="n"/>
      <c r="C299" s="54" t="n"/>
      <c r="D299" s="193" t="n"/>
      <c r="E299" s="109" t="n"/>
      <c r="F299" s="197" t="n"/>
      <c r="G299" s="201" t="n"/>
      <c r="H299" s="55" t="n"/>
      <c r="I299" s="59" t="n"/>
      <c r="J299" s="191">
        <f>G299-H299</f>
        <v/>
      </c>
      <c r="K299" s="80">
        <f>J299</f>
        <v/>
      </c>
      <c r="L299" s="62">
        <f>G299-H299-K299</f>
        <v/>
      </c>
    </row>
    <row r="300" hidden="1" ht="62.25" customFormat="1" customHeight="1" s="85">
      <c r="A300" s="52" t="n"/>
      <c r="B300" s="53" t="n"/>
      <c r="C300" s="54" t="n"/>
      <c r="D300" s="193" t="n"/>
      <c r="E300" s="98" t="n"/>
      <c r="F300" s="197" t="n"/>
      <c r="G300" s="201" t="n"/>
      <c r="H300" s="55" t="n"/>
      <c r="I300" s="59" t="n"/>
      <c r="J300" s="191">
        <f>G300-H300</f>
        <v/>
      </c>
      <c r="K300" s="80">
        <f>J300</f>
        <v/>
      </c>
      <c r="L300" s="62">
        <f>G300-H300-K300</f>
        <v/>
      </c>
    </row>
    <row r="301" hidden="1" ht="62.25" customFormat="1" customHeight="1" s="85">
      <c r="A301" s="52" t="n"/>
      <c r="B301" s="53" t="n"/>
      <c r="C301" s="54" t="n"/>
      <c r="D301" s="193" t="n"/>
      <c r="E301" s="98" t="n"/>
      <c r="F301" s="197" t="n"/>
      <c r="G301" s="201" t="n"/>
      <c r="H301" s="55" t="n"/>
      <c r="I301" s="59" t="n"/>
      <c r="J301" s="191">
        <f>G301-H301</f>
        <v/>
      </c>
      <c r="K301" s="61">
        <f>J301</f>
        <v/>
      </c>
      <c r="L301" s="62">
        <f>J301-K301</f>
        <v/>
      </c>
    </row>
    <row r="302" hidden="1" ht="89.25" customFormat="1" customHeight="1" s="85">
      <c r="A302" s="52" t="n"/>
      <c r="B302" s="53" t="n"/>
      <c r="C302" s="54" t="n"/>
      <c r="D302" s="193" t="n"/>
      <c r="E302" s="98" t="n"/>
      <c r="F302" s="197" t="n"/>
      <c r="G302" s="201" t="n"/>
      <c r="H302" s="55" t="n"/>
      <c r="I302" s="59" t="n"/>
      <c r="J302" s="191">
        <f>G302-H302</f>
        <v/>
      </c>
      <c r="K302" s="61" t="n"/>
      <c r="L302" s="62">
        <f>J302-K302</f>
        <v/>
      </c>
    </row>
    <row r="303" hidden="1" ht="59.25" customFormat="1" customHeight="1" s="85">
      <c r="A303" s="52" t="n"/>
      <c r="B303" s="53" t="n"/>
      <c r="C303" s="54" t="n"/>
      <c r="D303" s="193" t="n"/>
      <c r="E303" s="98" t="n"/>
      <c r="F303" s="197" t="n"/>
      <c r="G303" s="201" t="n"/>
      <c r="H303" s="55" t="n"/>
      <c r="I303" s="59" t="n"/>
      <c r="J303" s="191">
        <f>G303-H303</f>
        <v/>
      </c>
      <c r="K303" s="80" t="n"/>
      <c r="L303" s="62">
        <f>G303-H303-K303</f>
        <v/>
      </c>
    </row>
    <row r="304" hidden="1" ht="59.25" customFormat="1" customHeight="1" s="85">
      <c r="A304" s="52" t="n"/>
      <c r="B304" s="53" t="n"/>
      <c r="C304" s="54" t="n"/>
      <c r="D304" s="193" t="n"/>
      <c r="E304" s="98" t="n"/>
      <c r="F304" s="197" t="n"/>
      <c r="G304" s="201" t="n"/>
      <c r="H304" s="55" t="n"/>
      <c r="I304" s="59" t="n"/>
      <c r="J304" s="191">
        <f>G304-H304</f>
        <v/>
      </c>
      <c r="K304" s="80" t="n"/>
      <c r="L304" s="62">
        <f>G304-H304-K304</f>
        <v/>
      </c>
    </row>
    <row r="305" hidden="1" ht="75.75" customFormat="1" customHeight="1" s="85">
      <c r="A305" s="52" t="n"/>
      <c r="B305" s="53" t="n"/>
      <c r="C305" s="54" t="n"/>
      <c r="D305" s="193" t="n"/>
      <c r="E305" s="98" t="n"/>
      <c r="F305" s="197" t="n"/>
      <c r="G305" s="201" t="n"/>
      <c r="H305" s="55" t="n"/>
      <c r="I305" s="59" t="n"/>
      <c r="J305" s="191">
        <f>G305-H305</f>
        <v/>
      </c>
      <c r="K305" s="80" t="n"/>
      <c r="L305" s="62">
        <f>G305-H305-K305</f>
        <v/>
      </c>
    </row>
    <row r="306" hidden="1" ht="62.25" customFormat="1" customHeight="1" s="85">
      <c r="A306" s="86" t="n"/>
      <c r="B306" s="53" t="n"/>
      <c r="C306" s="52" t="n"/>
      <c r="D306" s="193" t="n"/>
      <c r="E306" s="197" t="n"/>
      <c r="F306" s="197" t="n"/>
      <c r="G306" s="61" t="n"/>
      <c r="H306" s="59" t="n"/>
      <c r="I306" s="59" t="n"/>
      <c r="J306" s="191">
        <f>G306-H306</f>
        <v/>
      </c>
      <c r="K306" s="80" t="n"/>
      <c r="L306" s="62">
        <f>G306-H306-K306</f>
        <v/>
      </c>
    </row>
    <row r="307" hidden="1" ht="59.25" customFormat="1" customHeight="1" s="85">
      <c r="A307" s="86" t="n"/>
      <c r="B307" s="53" t="n"/>
      <c r="C307" s="52" t="n"/>
      <c r="D307" s="193" t="n"/>
      <c r="E307" s="197" t="n"/>
      <c r="F307" s="197" t="n"/>
      <c r="G307" s="61" t="n"/>
      <c r="H307" s="59" t="n"/>
      <c r="I307" s="59" t="n"/>
      <c r="J307" s="191">
        <f>G307-H307</f>
        <v/>
      </c>
      <c r="K307" s="80" t="n"/>
      <c r="L307" s="62">
        <f>G307-H307-K307</f>
        <v/>
      </c>
    </row>
    <row r="308" hidden="1" ht="59.25" customFormat="1" customHeight="1" s="85">
      <c r="A308" s="86" t="n"/>
      <c r="B308" s="53" t="n"/>
      <c r="C308" s="52" t="n"/>
      <c r="D308" s="193" t="n"/>
      <c r="E308" s="197" t="n"/>
      <c r="F308" s="197" t="n"/>
      <c r="G308" s="61" t="n"/>
      <c r="H308" s="59" t="n"/>
      <c r="I308" s="59" t="n"/>
      <c r="J308" s="191">
        <f>G308-H308</f>
        <v/>
      </c>
      <c r="K308" s="80" t="n"/>
      <c r="L308" s="62">
        <f>G308-H308-K308</f>
        <v/>
      </c>
    </row>
    <row r="309" hidden="1" ht="45" customFormat="1" customHeight="1" s="85">
      <c r="A309" s="52" t="n"/>
      <c r="B309" s="53" t="n"/>
      <c r="C309" s="54" t="n"/>
      <c r="D309" s="193" t="n"/>
      <c r="E309" s="98" t="n"/>
      <c r="F309" s="197" t="n"/>
      <c r="G309" s="201" t="n"/>
      <c r="H309" s="61" t="n"/>
      <c r="I309" s="59" t="n"/>
      <c r="J309" s="191">
        <f>G309-H309</f>
        <v/>
      </c>
      <c r="K309" s="61" t="n"/>
      <c r="L309" s="62">
        <f>J309-K309</f>
        <v/>
      </c>
    </row>
    <row r="310" hidden="1" ht="19.5" customFormat="1" customHeight="1" s="44">
      <c r="A310" s="166" t="inlineStr">
        <is>
          <t>ИТОГО ПРОЧИЕ</t>
        </is>
      </c>
      <c r="B310" s="195" t="n"/>
      <c r="C310" s="64" t="n"/>
      <c r="D310" s="64" t="n"/>
      <c r="E310" s="64" t="n"/>
      <c r="F310" s="65" t="n"/>
      <c r="G310" s="66">
        <f>SUM(G297:G309)</f>
        <v/>
      </c>
      <c r="H310" s="66">
        <f>SUM(H297:H309)</f>
        <v/>
      </c>
      <c r="I310" s="66" t="n"/>
      <c r="J310" s="66">
        <f>SUM(J297:J309)</f>
        <v/>
      </c>
      <c r="K310" s="66">
        <f>SUM(K297:K309)</f>
        <v/>
      </c>
      <c r="L310" s="101">
        <f>SUM(L297:L309)</f>
        <v/>
      </c>
    </row>
    <row r="311" hidden="1" ht="19.5" customFormat="1" customHeight="1" s="85">
      <c r="A311" s="75" t="inlineStr">
        <is>
          <t xml:space="preserve">КАНЦЕЛЯРСКИЕ ПРИНАДЛЕЖНОСТИ </t>
        </is>
      </c>
      <c r="B311" s="195" t="n"/>
      <c r="C311" s="75" t="n"/>
      <c r="D311" s="75" t="n"/>
      <c r="E311" s="75" t="n"/>
      <c r="F311" s="75" t="n"/>
      <c r="G311" s="76" t="n"/>
      <c r="H311" s="76" t="n"/>
      <c r="I311" s="76" t="n"/>
      <c r="J311" s="76" t="n"/>
      <c r="K311" s="76" t="n"/>
      <c r="L311" s="110" t="n"/>
    </row>
    <row r="312" hidden="1" ht="60" customFormat="1" customHeight="1" s="85">
      <c r="A312" s="52" t="n"/>
      <c r="B312" s="53" t="n"/>
      <c r="C312" s="54" t="n"/>
      <c r="D312" s="196" t="n"/>
      <c r="E312" s="202" t="n"/>
      <c r="F312" s="198" t="n"/>
      <c r="G312" s="57" t="n"/>
      <c r="H312" s="59" t="n"/>
      <c r="I312" s="59" t="n"/>
      <c r="J312" s="191">
        <f>G312-H312</f>
        <v/>
      </c>
      <c r="K312" s="61">
        <f>J312</f>
        <v/>
      </c>
      <c r="L312" s="62">
        <f>J312-K312</f>
        <v/>
      </c>
    </row>
    <row r="313" hidden="1" ht="60" customFormat="1" customHeight="1" s="85">
      <c r="A313" s="52" t="n"/>
      <c r="B313" s="53" t="n"/>
      <c r="C313" s="54" t="n"/>
      <c r="D313" s="196" t="n"/>
      <c r="E313" s="202" t="n"/>
      <c r="F313" s="198" t="n"/>
      <c r="G313" s="57" t="n"/>
      <c r="H313" s="59" t="n"/>
      <c r="I313" s="59" t="n"/>
      <c r="J313" s="191">
        <f>G313-H313</f>
        <v/>
      </c>
      <c r="K313" s="61">
        <f>J313</f>
        <v/>
      </c>
      <c r="L313" s="62">
        <f>J313-K313</f>
        <v/>
      </c>
    </row>
    <row r="314" hidden="1" ht="19.5" customFormat="1" customHeight="1" s="85">
      <c r="A314" s="180" t="inlineStr">
        <is>
          <t xml:space="preserve">ИТОГО КАНЦЕЛЯРСКИЕ ПРИНАДЛЕЖНОСТИ   </t>
        </is>
      </c>
      <c r="B314" s="200" t="n"/>
      <c r="C314" s="81" t="n"/>
      <c r="D314" s="112" t="n"/>
      <c r="E314" s="81" t="n"/>
      <c r="F314" s="82" t="n"/>
      <c r="G314" s="83">
        <f>SUM(G312:G313)</f>
        <v/>
      </c>
      <c r="H314" s="83">
        <f>SUM(H312:H313)</f>
        <v/>
      </c>
      <c r="I314" s="83" t="n"/>
      <c r="J314" s="83">
        <f>SUM(J312:J313)</f>
        <v/>
      </c>
      <c r="K314" s="83">
        <f>SUM(K312:K313)</f>
        <v/>
      </c>
      <c r="L314" s="83">
        <f>SUM(L312:L313)</f>
        <v/>
      </c>
    </row>
    <row r="315" hidden="1" ht="19.5" customFormat="1" customHeight="1" s="85">
      <c r="A315" s="75" t="inlineStr">
        <is>
          <t>ХОЗЯЙСТВЕННЫЕ ПРИНАДЛЕЖНОСТИ</t>
        </is>
      </c>
      <c r="B315" s="195" t="n"/>
      <c r="C315" s="75" t="n"/>
      <c r="D315" s="171" t="n"/>
      <c r="E315" s="75" t="n"/>
      <c r="F315" s="75" t="n"/>
      <c r="G315" s="76" t="n"/>
      <c r="H315" s="76" t="n"/>
      <c r="I315" s="76" t="n"/>
      <c r="J315" s="76" t="n"/>
      <c r="K315" s="76" t="n"/>
      <c r="L315" s="110" t="n"/>
    </row>
    <row r="316" hidden="1" ht="60" customFormat="1" customHeight="1" s="85">
      <c r="A316" s="52" t="n"/>
      <c r="B316" s="53" t="n"/>
      <c r="C316" s="54" t="n"/>
      <c r="D316" s="196" t="n"/>
      <c r="E316" s="202" t="n"/>
      <c r="F316" s="198" t="n"/>
      <c r="G316" s="57" t="n"/>
      <c r="H316" s="59" t="n"/>
      <c r="I316" s="59" t="n"/>
      <c r="J316" s="191">
        <f>G316-H316</f>
        <v/>
      </c>
      <c r="K316" s="61">
        <f>J316</f>
        <v/>
      </c>
      <c r="L316" s="62">
        <f>J316-K316</f>
        <v/>
      </c>
    </row>
    <row r="317" hidden="1" ht="60" customFormat="1" customHeight="1" s="85">
      <c r="A317" s="52" t="n"/>
      <c r="B317" s="53" t="n"/>
      <c r="C317" s="54" t="n"/>
      <c r="D317" s="196" t="n"/>
      <c r="E317" s="202" t="n"/>
      <c r="F317" s="198" t="n"/>
      <c r="G317" s="57" t="n"/>
      <c r="H317" s="59" t="n"/>
      <c r="I317" s="59" t="n"/>
      <c r="J317" s="191">
        <f>G317-H317</f>
        <v/>
      </c>
      <c r="K317" s="61">
        <f>J317</f>
        <v/>
      </c>
      <c r="L317" s="62">
        <f>J317-K317</f>
        <v/>
      </c>
    </row>
    <row r="318" hidden="1" ht="60" customFormat="1" customHeight="1" s="85">
      <c r="A318" s="52" t="n"/>
      <c r="B318" s="53" t="n"/>
      <c r="C318" s="54" t="n"/>
      <c r="D318" s="196" t="n"/>
      <c r="E318" s="202" t="n"/>
      <c r="F318" s="198" t="n"/>
      <c r="G318" s="57" t="n"/>
      <c r="H318" s="59" t="n"/>
      <c r="I318" s="59" t="n"/>
      <c r="J318" s="191">
        <f>G318-H318</f>
        <v/>
      </c>
      <c r="K318" s="61">
        <f>J318</f>
        <v/>
      </c>
      <c r="L318" s="62">
        <f>J318-K318</f>
        <v/>
      </c>
    </row>
    <row r="319" hidden="1" ht="60" customFormat="1" customHeight="1" s="85">
      <c r="A319" s="52" t="n"/>
      <c r="B319" s="53" t="n"/>
      <c r="C319" s="52" t="n"/>
      <c r="D319" s="196" t="n"/>
      <c r="E319" s="202" t="n"/>
      <c r="F319" s="198" t="n"/>
      <c r="G319" s="57" t="n"/>
      <c r="H319" s="59" t="n"/>
      <c r="I319" s="59" t="n"/>
      <c r="J319" s="191">
        <f>G319-H319</f>
        <v/>
      </c>
      <c r="K319" s="80">
        <f>J319</f>
        <v/>
      </c>
      <c r="L319" s="62">
        <f>G319-H319-K319</f>
        <v/>
      </c>
    </row>
    <row r="320" hidden="1" ht="60" customFormat="1" customHeight="1" s="85">
      <c r="A320" s="52" t="n"/>
      <c r="B320" s="53" t="n"/>
      <c r="C320" s="52" t="n"/>
      <c r="D320" s="196" t="n"/>
      <c r="E320" s="202" t="n"/>
      <c r="F320" s="198" t="n"/>
      <c r="G320" s="57" t="n"/>
      <c r="H320" s="59" t="n"/>
      <c r="I320" s="59" t="n"/>
      <c r="J320" s="191">
        <f>G320-H320</f>
        <v/>
      </c>
      <c r="K320" s="95">
        <f>J320</f>
        <v/>
      </c>
      <c r="L320" s="62">
        <f>G320-H320-K320</f>
        <v/>
      </c>
    </row>
    <row r="321" hidden="1" ht="19.5" customFormat="1" customHeight="1" s="67">
      <c r="A321" s="166" t="inlineStr">
        <is>
          <t>ИТОГО ХОЗЯЙСТВЕННЫЕ ПРИНАДЛЕЖНОСТИ</t>
        </is>
      </c>
      <c r="B321" s="195" t="n"/>
      <c r="C321" s="64" t="n"/>
      <c r="D321" s="64" t="n"/>
      <c r="E321" s="64" t="n"/>
      <c r="F321" s="65" t="n"/>
      <c r="G321" s="66">
        <f>SUM(G316:G320)</f>
        <v/>
      </c>
      <c r="H321" s="66">
        <f>SUM(H316:H320)</f>
        <v/>
      </c>
      <c r="I321" s="66" t="n"/>
      <c r="J321" s="66">
        <f>SUM(J316:J320)</f>
        <v/>
      </c>
      <c r="K321" s="66">
        <f>SUM(K316:K320)</f>
        <v/>
      </c>
      <c r="L321" s="66">
        <f>SUM(L316:L320)</f>
        <v/>
      </c>
    </row>
    <row r="322" hidden="1" ht="19.5" customFormat="1" customHeight="1" s="85">
      <c r="A322" s="103" t="inlineStr">
        <is>
          <t xml:space="preserve">ПРОДУКТЫ ПИТАНИЯ </t>
        </is>
      </c>
      <c r="B322" s="195" t="n"/>
      <c r="C322" s="74" t="n"/>
      <c r="D322" s="74" t="n"/>
      <c r="E322" s="74" t="n"/>
      <c r="F322" s="75" t="n"/>
      <c r="G322" s="76" t="n"/>
      <c r="H322" s="76" t="n"/>
      <c r="I322" s="76" t="n"/>
      <c r="J322" s="76" t="n"/>
      <c r="K322" s="76" t="n"/>
      <c r="L322" s="110" t="n"/>
    </row>
    <row r="323" hidden="1" ht="60" customFormat="1" customHeight="1" s="85">
      <c r="A323" s="52" t="n"/>
      <c r="B323" s="53" t="n"/>
      <c r="C323" s="54" t="n"/>
      <c r="D323" s="196" t="n"/>
      <c r="E323" s="202" t="n"/>
      <c r="F323" s="198" t="n"/>
      <c r="G323" s="57" t="n"/>
      <c r="H323" s="59" t="n"/>
      <c r="I323" s="59" t="n"/>
      <c r="J323" s="191">
        <f>G323-H323</f>
        <v/>
      </c>
      <c r="K323" s="61">
        <f>J323</f>
        <v/>
      </c>
      <c r="L323" s="62">
        <f>J323-K323</f>
        <v/>
      </c>
    </row>
    <row r="324" hidden="1" ht="60" customFormat="1" customHeight="1" s="85">
      <c r="A324" s="52" t="n"/>
      <c r="B324" s="53" t="n"/>
      <c r="C324" s="54" t="n"/>
      <c r="D324" s="196" t="n"/>
      <c r="E324" s="198" t="n"/>
      <c r="F324" s="198" t="n"/>
      <c r="G324" s="57" t="n"/>
      <c r="H324" s="59" t="n"/>
      <c r="I324" s="59" t="n"/>
      <c r="J324" s="191">
        <f>G324-H324</f>
        <v/>
      </c>
      <c r="K324" s="95">
        <f>J324</f>
        <v/>
      </c>
      <c r="L324" s="62">
        <f>G324-H324-K324</f>
        <v/>
      </c>
    </row>
    <row r="325" hidden="1" ht="61.5" customFormat="1" customHeight="1" s="85">
      <c r="A325" s="52" t="n"/>
      <c r="B325" s="53" t="n"/>
      <c r="C325" s="54" t="n"/>
      <c r="D325" s="196" t="n"/>
      <c r="E325" s="202" t="n"/>
      <c r="F325" s="198" t="n"/>
      <c r="G325" s="57" t="n"/>
      <c r="H325" s="59" t="n"/>
      <c r="I325" s="59" t="n"/>
      <c r="J325" s="191">
        <f>G325-H325</f>
        <v/>
      </c>
      <c r="K325" s="61">
        <f>J325</f>
        <v/>
      </c>
      <c r="L325" s="62">
        <f>J325-K325</f>
        <v/>
      </c>
    </row>
    <row r="326" hidden="1" ht="19.5" customFormat="1" customHeight="1" s="85" thickBot="1">
      <c r="A326" s="166" t="inlineStr">
        <is>
          <t>ИТОГО ПРОДУКТЫ ПИТАНИЯ</t>
        </is>
      </c>
      <c r="B326" s="195" t="n"/>
      <c r="C326" s="64" t="n"/>
      <c r="D326" s="64" t="n"/>
      <c r="E326" s="64" t="n"/>
      <c r="F326" s="113" t="n"/>
      <c r="G326" s="114">
        <f>SUM(G323:G325)</f>
        <v/>
      </c>
      <c r="H326" s="114">
        <f>SUM(H323:H325)</f>
        <v/>
      </c>
      <c r="I326" s="114" t="n"/>
      <c r="J326" s="114">
        <f>SUM(J323:J325)</f>
        <v/>
      </c>
      <c r="K326" s="114">
        <f>SUM(K323:K325)</f>
        <v/>
      </c>
      <c r="L326" s="114">
        <f>SUM(L323:L325)</f>
        <v/>
      </c>
    </row>
    <row r="327" hidden="1" ht="30.75" customFormat="1" customHeight="1" s="44" thickBot="1">
      <c r="A327" s="46" t="inlineStr">
        <is>
          <t xml:space="preserve">ДИРЕКЦИЯ ПО ИНФОРМАЦИОННЫМ ТЕХНОЛОГИЯМ </t>
        </is>
      </c>
      <c r="B327" s="46" t="n"/>
      <c r="C327" s="46" t="n"/>
      <c r="D327" s="46" t="n"/>
      <c r="E327" s="46" t="n"/>
      <c r="F327" s="47" t="n"/>
      <c r="G327" s="46" t="n"/>
      <c r="H327" s="46" t="n"/>
      <c r="I327" s="46" t="n"/>
      <c r="J327" s="46" t="n"/>
      <c r="K327" s="46" t="n"/>
      <c r="L327" s="48" t="n"/>
    </row>
    <row r="328" hidden="1" ht="19.5" customFormat="1" customHeight="1" s="44">
      <c r="A328" s="50" t="inlineStr">
        <is>
          <t>ПРОГРАММНОЕ ОБЕСПЕЧЕНИЕ, ОБСЛУЖИВАНИЕ ПО, ИНТЕРНЕТ, СВЯЗЬ</t>
        </is>
      </c>
      <c r="B328" s="203" t="n"/>
      <c r="C328" s="49" t="n"/>
      <c r="D328" s="49" t="n"/>
      <c r="E328" s="49" t="n"/>
      <c r="F328" s="69" t="n"/>
      <c r="G328" s="70" t="n"/>
      <c r="H328" s="70" t="n"/>
      <c r="I328" s="70" t="n"/>
      <c r="J328" s="70" t="n"/>
      <c r="K328" s="70" t="n"/>
      <c r="L328" s="51" t="n"/>
    </row>
    <row r="329" hidden="1" ht="61.5" customFormat="1" customHeight="1" s="44">
      <c r="A329" s="104" t="n"/>
      <c r="B329" s="63" t="n"/>
      <c r="C329" s="54" t="n"/>
      <c r="D329" s="198" t="n"/>
      <c r="E329" s="198" t="n"/>
      <c r="F329" s="198" t="n"/>
      <c r="G329" s="61" t="n"/>
      <c r="H329" s="59" t="n"/>
      <c r="I329" s="59" t="n"/>
      <c r="J329" s="191">
        <f>G329-H329</f>
        <v/>
      </c>
      <c r="K329" s="191">
        <f>J329</f>
        <v/>
      </c>
      <c r="L329" s="62">
        <f>G329-H329-K329</f>
        <v/>
      </c>
    </row>
    <row r="330" hidden="1" ht="61.5" customFormat="1" customHeight="1" s="44">
      <c r="A330" s="104" t="n"/>
      <c r="B330" s="63" t="n"/>
      <c r="C330" s="54" t="n"/>
      <c r="D330" s="198" t="n"/>
      <c r="E330" s="198" t="n"/>
      <c r="F330" s="198" t="n"/>
      <c r="G330" s="61" t="n"/>
      <c r="H330" s="59" t="n"/>
      <c r="I330" s="59" t="n"/>
      <c r="J330" s="191">
        <f>G330-H330</f>
        <v/>
      </c>
      <c r="K330" s="191">
        <f>J330</f>
        <v/>
      </c>
      <c r="L330" s="62">
        <f>G330-H330-K330</f>
        <v/>
      </c>
    </row>
    <row r="331" hidden="1" ht="61.5" customFormat="1" customHeight="1" s="44">
      <c r="A331" s="104" t="n"/>
      <c r="B331" s="63" t="n"/>
      <c r="C331" s="54" t="n"/>
      <c r="D331" s="198" t="n"/>
      <c r="E331" s="198" t="n"/>
      <c r="F331" s="198" t="n"/>
      <c r="G331" s="61" t="n"/>
      <c r="H331" s="59" t="n"/>
      <c r="I331" s="59" t="n"/>
      <c r="J331" s="191">
        <f>G331-H331</f>
        <v/>
      </c>
      <c r="K331" s="191">
        <f>J331</f>
        <v/>
      </c>
      <c r="L331" s="62">
        <f>G331-H331-K331</f>
        <v/>
      </c>
    </row>
    <row r="332" hidden="1" ht="61.5" customFormat="1" customHeight="1" s="44">
      <c r="A332" s="104" t="n"/>
      <c r="B332" s="63" t="n"/>
      <c r="C332" s="54" t="n"/>
      <c r="D332" s="198" t="n"/>
      <c r="E332" s="198" t="n"/>
      <c r="F332" s="198" t="n"/>
      <c r="G332" s="108" t="n"/>
      <c r="H332" s="115" t="n"/>
      <c r="I332" s="59" t="n"/>
      <c r="J332" s="191">
        <f>G332-H332</f>
        <v/>
      </c>
      <c r="K332" s="191" t="n">
        <v>0</v>
      </c>
      <c r="L332" s="62">
        <f>G332-H332-K332</f>
        <v/>
      </c>
    </row>
    <row r="333" hidden="1" ht="61.5" customFormat="1" customHeight="1" s="44">
      <c r="A333" s="104" t="n"/>
      <c r="B333" s="63" t="n"/>
      <c r="C333" s="54" t="n"/>
      <c r="D333" s="198" t="n"/>
      <c r="E333" s="198" t="n"/>
      <c r="F333" s="198" t="n"/>
      <c r="G333" s="108" t="n"/>
      <c r="H333" s="115" t="n"/>
      <c r="I333" s="59" t="n"/>
      <c r="J333" s="191">
        <f>G333-H333</f>
        <v/>
      </c>
      <c r="K333" s="191" t="n">
        <v>0</v>
      </c>
      <c r="L333" s="62">
        <f>G333-H333-K333</f>
        <v/>
      </c>
    </row>
    <row r="334" hidden="1" ht="61.5" customFormat="1" customHeight="1" s="44">
      <c r="A334" s="104" t="n"/>
      <c r="B334" s="63" t="n"/>
      <c r="C334" s="54" t="n"/>
      <c r="D334" s="198" t="n"/>
      <c r="E334" s="198" t="n"/>
      <c r="F334" s="198" t="n"/>
      <c r="G334" s="108" t="n"/>
      <c r="H334" s="115" t="n"/>
      <c r="I334" s="59" t="n"/>
      <c r="J334" s="191">
        <f>G334-H334</f>
        <v/>
      </c>
      <c r="K334" s="191" t="n">
        <v>0</v>
      </c>
      <c r="L334" s="62">
        <f>G334-H334-K334</f>
        <v/>
      </c>
    </row>
    <row r="335" hidden="1" ht="61.5" customFormat="1" customHeight="1" s="44">
      <c r="A335" s="104" t="n"/>
      <c r="B335" s="63" t="n"/>
      <c r="C335" s="54" t="n"/>
      <c r="D335" s="198" t="n"/>
      <c r="E335" s="198" t="n"/>
      <c r="F335" s="198" t="n"/>
      <c r="G335" s="108" t="n"/>
      <c r="H335" s="115" t="n"/>
      <c r="I335" s="59" t="n"/>
      <c r="J335" s="191">
        <f>G335-H335</f>
        <v/>
      </c>
      <c r="K335" s="191" t="n">
        <v>0</v>
      </c>
      <c r="L335" s="62">
        <f>G335-H335-K335</f>
        <v/>
      </c>
    </row>
    <row r="336" hidden="1" ht="61.5" customFormat="1" customHeight="1" s="44">
      <c r="A336" s="104" t="n"/>
      <c r="B336" s="63" t="n"/>
      <c r="C336" s="54" t="n"/>
      <c r="D336" s="198" t="n"/>
      <c r="E336" s="198" t="n"/>
      <c r="F336" s="198" t="n"/>
      <c r="G336" s="108" t="n"/>
      <c r="H336" s="115" t="n"/>
      <c r="I336" s="59" t="n"/>
      <c r="J336" s="191">
        <f>G336-H336</f>
        <v/>
      </c>
      <c r="K336" s="191" t="n">
        <v>0</v>
      </c>
      <c r="L336" s="62">
        <f>G336-H336-K336</f>
        <v/>
      </c>
    </row>
    <row r="337" hidden="1" ht="61.5" customFormat="1" customHeight="1" s="44">
      <c r="A337" s="104" t="n"/>
      <c r="B337" s="63" t="n"/>
      <c r="C337" s="54" t="n"/>
      <c r="D337" s="198" t="n"/>
      <c r="E337" s="198" t="n"/>
      <c r="F337" s="198" t="n"/>
      <c r="G337" s="108" t="n"/>
      <c r="H337" s="115" t="n"/>
      <c r="I337" s="59" t="n"/>
      <c r="J337" s="191">
        <f>G337-H337</f>
        <v/>
      </c>
      <c r="K337" s="191" t="n">
        <v>0</v>
      </c>
      <c r="L337" s="62">
        <f>G337-H337-K337</f>
        <v/>
      </c>
    </row>
    <row r="338" hidden="1" ht="61.5" customFormat="1" customHeight="1" s="44">
      <c r="A338" s="104" t="n"/>
      <c r="B338" s="63" t="n"/>
      <c r="C338" s="54" t="n"/>
      <c r="D338" s="198" t="n"/>
      <c r="E338" s="198" t="n"/>
      <c r="F338" s="198" t="n"/>
      <c r="G338" s="108" t="n"/>
      <c r="H338" s="115" t="n"/>
      <c r="I338" s="59" t="n"/>
      <c r="J338" s="191">
        <f>G338-H338</f>
        <v/>
      </c>
      <c r="K338" s="191" t="n">
        <v>0</v>
      </c>
      <c r="L338" s="62">
        <f>G338-H338-K338</f>
        <v/>
      </c>
    </row>
    <row r="339" hidden="1" ht="61.5" customFormat="1" customHeight="1" s="44">
      <c r="A339" s="104" t="n"/>
      <c r="B339" s="63" t="n"/>
      <c r="C339" s="54" t="n"/>
      <c r="D339" s="198" t="n"/>
      <c r="E339" s="198" t="n"/>
      <c r="F339" s="198" t="n"/>
      <c r="G339" s="108" t="n"/>
      <c r="H339" s="115" t="n"/>
      <c r="I339" s="59" t="n"/>
      <c r="J339" s="191">
        <f>G339-H339</f>
        <v/>
      </c>
      <c r="K339" s="191" t="n">
        <v>0</v>
      </c>
      <c r="L339" s="62">
        <f>G339-H339-K339</f>
        <v/>
      </c>
    </row>
    <row r="340" hidden="1" ht="61.5" customFormat="1" customHeight="1" s="44">
      <c r="A340" s="104" t="n"/>
      <c r="B340" s="63" t="n"/>
      <c r="C340" s="54" t="n"/>
      <c r="D340" s="198" t="n"/>
      <c r="E340" s="202" t="n"/>
      <c r="F340" s="198" t="n"/>
      <c r="G340" s="108" t="n"/>
      <c r="H340" s="115" t="n"/>
      <c r="I340" s="59" t="n"/>
      <c r="J340" s="191">
        <f>G340-H340</f>
        <v/>
      </c>
      <c r="K340" s="191" t="n">
        <v>0</v>
      </c>
      <c r="L340" s="62">
        <f>G340-H340-K340</f>
        <v/>
      </c>
    </row>
    <row r="341" hidden="1" ht="23.25" customFormat="1" customHeight="1" s="44">
      <c r="A341" s="104" t="n"/>
      <c r="B341" s="63" t="n"/>
      <c r="C341" s="54" t="n"/>
      <c r="D341" s="198" t="n"/>
      <c r="E341" s="202" t="n"/>
      <c r="F341" s="198" t="n"/>
      <c r="G341" s="108" t="n"/>
      <c r="H341" s="115" t="n"/>
      <c r="I341" s="59" t="n"/>
      <c r="J341" s="191" t="n"/>
      <c r="K341" s="191" t="n"/>
      <c r="L341" s="62" t="n"/>
    </row>
    <row r="342" hidden="1" ht="19.5" customFormat="1" customHeight="1" s="119" thickBot="1">
      <c r="A342" s="179" t="inlineStr">
        <is>
          <t xml:space="preserve">ИТОГО ПРОГРАММНОЕ ОБЕСПЕЧЕНИЕ, ОБСЛУЖИВАНИЕ ПО, ИНТЕРНЕТ, СВЯЗЬ  </t>
        </is>
      </c>
      <c r="B342" s="199" t="n"/>
      <c r="C342" s="116" t="n"/>
      <c r="D342" s="116" t="n"/>
      <c r="E342" s="116" t="n"/>
      <c r="F342" s="117" t="n"/>
      <c r="G342" s="118">
        <f>SUM(G329:G341)</f>
        <v/>
      </c>
      <c r="H342" s="118">
        <f>SUM(H329:H341)</f>
        <v/>
      </c>
      <c r="I342" s="118" t="n"/>
      <c r="J342" s="118">
        <f>SUM(J329:J341)</f>
        <v/>
      </c>
      <c r="K342" s="118">
        <f>SUM(K329:K341)</f>
        <v/>
      </c>
      <c r="L342" s="118">
        <f>SUM(L329:L341)</f>
        <v/>
      </c>
    </row>
    <row r="343" hidden="1" ht="34.5" customFormat="1" customHeight="1" s="44" thickBot="1">
      <c r="A343" s="47" t="inlineStr">
        <is>
          <t>САНКТ-ПЕТЕРБУРГ</t>
        </is>
      </c>
      <c r="B343" s="188" t="n"/>
      <c r="C343" s="46" t="n"/>
      <c r="D343" s="46" t="n"/>
      <c r="E343" s="46" t="n"/>
      <c r="F343" s="47" t="n"/>
      <c r="G343" s="46" t="n"/>
      <c r="H343" s="46" t="n"/>
      <c r="I343" s="46" t="n"/>
      <c r="J343" s="46" t="n"/>
      <c r="K343" s="46" t="n"/>
      <c r="L343" s="48" t="n"/>
    </row>
    <row r="344" hidden="1" ht="23.25" customFormat="1" customHeight="1" s="44">
      <c r="A344" s="75" t="inlineStr">
        <is>
          <t>ЛОГИСТИКА</t>
        </is>
      </c>
      <c r="B344" s="195" t="n"/>
      <c r="C344" s="49" t="n"/>
      <c r="D344" s="87" t="n"/>
      <c r="E344" s="49" t="n"/>
      <c r="F344" s="69" t="n"/>
      <c r="G344" s="70" t="n"/>
      <c r="H344" s="70" t="n"/>
      <c r="I344" s="70" t="n"/>
      <c r="J344" s="70" t="n"/>
      <c r="K344" s="70" t="n"/>
      <c r="L344" s="71" t="n"/>
    </row>
    <row r="345" hidden="1" ht="45" customFormat="1" customHeight="1" s="44">
      <c r="A345" s="86" t="n"/>
      <c r="B345" s="53" t="n"/>
      <c r="C345" s="52" t="n"/>
      <c r="D345" s="193" t="n"/>
      <c r="E345" s="194" t="n"/>
      <c r="F345" s="197" t="n"/>
      <c r="G345" s="61" t="n"/>
      <c r="H345" s="59" t="n"/>
      <c r="I345" s="59" t="n"/>
      <c r="J345" s="191" t="n"/>
      <c r="K345" s="191" t="n"/>
      <c r="L345" s="62" t="n"/>
    </row>
    <row r="346" hidden="1" ht="45" customFormat="1" customHeight="1" s="44">
      <c r="A346" s="86" t="n"/>
      <c r="B346" s="53" t="n"/>
      <c r="C346" s="52" t="n"/>
      <c r="D346" s="193" t="n"/>
      <c r="E346" s="194" t="n"/>
      <c r="F346" s="197" t="n"/>
      <c r="G346" s="61" t="n"/>
      <c r="H346" s="59" t="n"/>
      <c r="I346" s="59" t="n"/>
      <c r="J346" s="191" t="n"/>
      <c r="K346" s="191" t="n"/>
      <c r="L346" s="62" t="n"/>
    </row>
    <row r="347" hidden="1" ht="24" customFormat="1" customHeight="1" s="44">
      <c r="A347" s="86" t="n"/>
      <c r="B347" s="53" t="n"/>
      <c r="C347" s="52" t="n"/>
      <c r="D347" s="193" t="n"/>
      <c r="E347" s="194" t="n"/>
      <c r="F347" s="197" t="n"/>
      <c r="G347" s="61" t="n"/>
      <c r="H347" s="59" t="n"/>
      <c r="I347" s="59" t="n"/>
      <c r="J347" s="191">
        <f>G347-H347</f>
        <v/>
      </c>
      <c r="K347" s="191" t="n">
        <v>0</v>
      </c>
      <c r="L347" s="62">
        <f>G347-H347-K347</f>
        <v/>
      </c>
    </row>
    <row r="348" hidden="1" ht="24" customFormat="1" customHeight="1" s="44">
      <c r="A348" s="86" t="n"/>
      <c r="B348" s="53" t="n"/>
      <c r="C348" s="52" t="n"/>
      <c r="D348" s="193" t="n"/>
      <c r="E348" s="194" t="n"/>
      <c r="F348" s="197" t="n"/>
      <c r="G348" s="61" t="n"/>
      <c r="H348" s="59" t="n"/>
      <c r="I348" s="59" t="n"/>
      <c r="J348" s="191" t="n"/>
      <c r="K348" s="191" t="n"/>
      <c r="L348" s="62" t="n"/>
    </row>
    <row r="349" hidden="1" ht="45" customFormat="1" customHeight="1" s="44">
      <c r="A349" s="86" t="n"/>
      <c r="B349" s="53" t="n"/>
      <c r="C349" s="52" t="n"/>
      <c r="D349" s="193" t="n"/>
      <c r="E349" s="194" t="n"/>
      <c r="F349" s="197" t="n"/>
      <c r="G349" s="61" t="n"/>
      <c r="H349" s="59" t="n"/>
      <c r="I349" s="59" t="n"/>
      <c r="J349" s="191" t="n"/>
      <c r="K349" s="191" t="n"/>
      <c r="L349" s="62" t="n"/>
    </row>
    <row r="350" hidden="1" ht="45" customFormat="1" customHeight="1" s="44">
      <c r="A350" s="86" t="n"/>
      <c r="B350" s="53" t="n"/>
      <c r="C350" s="52" t="n"/>
      <c r="D350" s="193" t="n"/>
      <c r="E350" s="194" t="n"/>
      <c r="F350" s="197" t="n"/>
      <c r="G350" s="61" t="n"/>
      <c r="H350" s="59" t="n"/>
      <c r="I350" s="59" t="n"/>
      <c r="J350" s="191" t="n"/>
      <c r="K350" s="191" t="n"/>
      <c r="L350" s="62" t="n"/>
    </row>
    <row r="351" hidden="1" ht="45" customFormat="1" customHeight="1" s="44">
      <c r="A351" s="86" t="n"/>
      <c r="B351" s="53" t="n"/>
      <c r="C351" s="52" t="n"/>
      <c r="D351" s="193" t="n"/>
      <c r="E351" s="194" t="n"/>
      <c r="F351" s="197" t="n"/>
      <c r="G351" s="61" t="n"/>
      <c r="H351" s="59" t="n"/>
      <c r="I351" s="59" t="n"/>
      <c r="J351" s="191" t="n"/>
      <c r="K351" s="191" t="n"/>
      <c r="L351" s="62" t="n"/>
    </row>
    <row r="352" hidden="1" ht="19.5" customFormat="1" customHeight="1" s="44">
      <c r="A352" s="166" t="inlineStr">
        <is>
          <t>ИТОГО ЛОГИСТИКА</t>
        </is>
      </c>
      <c r="B352" s="195" t="n"/>
      <c r="C352" s="64" t="n"/>
      <c r="D352" s="64" t="n"/>
      <c r="E352" s="64" t="n"/>
      <c r="F352" s="65" t="n"/>
      <c r="G352" s="66">
        <f>SUM(G345:G351)</f>
        <v/>
      </c>
      <c r="H352" s="66">
        <f>SUM(H345:H351)</f>
        <v/>
      </c>
      <c r="I352" s="66" t="n"/>
      <c r="J352" s="66">
        <f>SUM(J345:J351)</f>
        <v/>
      </c>
      <c r="K352" s="66">
        <f>SUM(K345:K351)</f>
        <v/>
      </c>
      <c r="L352" s="66">
        <f>SUM(L345:L351)</f>
        <v/>
      </c>
    </row>
    <row r="353" hidden="1" ht="45" customFormat="1" customHeight="1" s="44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 t="n"/>
      <c r="K353" s="191" t="n"/>
      <c r="L353" s="62" t="n"/>
    </row>
    <row r="354" hidden="1" ht="45" customFormat="1" customHeight="1" s="44">
      <c r="A354" s="86" t="n"/>
      <c r="B354" s="53" t="n"/>
      <c r="C354" s="52" t="n"/>
      <c r="D354" s="193" t="n"/>
      <c r="E354" s="194" t="n"/>
      <c r="F354" s="197" t="n"/>
      <c r="G354" s="61" t="n"/>
      <c r="H354" s="59" t="n"/>
      <c r="I354" s="59" t="n"/>
      <c r="J354" s="191" t="n"/>
      <c r="K354" s="191" t="n"/>
      <c r="L354" s="62" t="n"/>
    </row>
    <row r="355" hidden="1" ht="45" customFormat="1" customHeight="1" s="44">
      <c r="A355" s="86" t="n"/>
      <c r="B355" s="53" t="n"/>
      <c r="C355" s="52" t="n"/>
      <c r="D355" s="193" t="n"/>
      <c r="E355" s="194" t="n"/>
      <c r="F355" s="197" t="n"/>
      <c r="G355" s="61" t="n"/>
      <c r="H355" s="59" t="n"/>
      <c r="I355" s="59" t="n"/>
      <c r="J355" s="191" t="n"/>
      <c r="K355" s="191" t="n"/>
      <c r="L355" s="62" t="n"/>
    </row>
    <row r="356" hidden="1" ht="45" customFormat="1" customHeight="1" s="44">
      <c r="A356" s="86" t="n"/>
      <c r="B356" s="53" t="n"/>
      <c r="C356" s="52" t="n"/>
      <c r="D356" s="193" t="n"/>
      <c r="E356" s="194" t="n"/>
      <c r="F356" s="197" t="n"/>
      <c r="G356" s="61" t="n"/>
      <c r="H356" s="59" t="n"/>
      <c r="I356" s="59" t="n"/>
      <c r="J356" s="191" t="n"/>
      <c r="K356" s="191" t="n"/>
      <c r="L356" s="62" t="n"/>
    </row>
    <row r="357" hidden="1" ht="45" customFormat="1" customHeight="1" s="44">
      <c r="A357" s="86" t="n"/>
      <c r="B357" s="53" t="n"/>
      <c r="C357" s="52" t="n"/>
      <c r="D357" s="193" t="n"/>
      <c r="E357" s="194" t="n"/>
      <c r="F357" s="197" t="n"/>
      <c r="G357" s="61" t="n"/>
      <c r="H357" s="59" t="n"/>
      <c r="I357" s="59" t="n"/>
      <c r="J357" s="191" t="n"/>
      <c r="K357" s="191" t="n"/>
      <c r="L357" s="62" t="n"/>
    </row>
    <row r="358" hidden="1" ht="27.75" customFormat="1" customHeight="1" s="119" thickBot="1">
      <c r="A358" s="179" t="inlineStr">
        <is>
          <t>ИТОГО САНКТ-ПЕТЕРБУРГ</t>
        </is>
      </c>
      <c r="B358" s="199" t="n"/>
      <c r="C358" s="116" t="n"/>
      <c r="D358" s="116" t="n"/>
      <c r="E358" s="116" t="n"/>
      <c r="F358" s="117" t="n"/>
      <c r="G358" s="118">
        <f>G346+G351+G357</f>
        <v/>
      </c>
      <c r="H358" s="118">
        <f>H346+H351+H357</f>
        <v/>
      </c>
      <c r="I358" s="118" t="n"/>
      <c r="J358" s="118">
        <f>J346+J351+J357</f>
        <v/>
      </c>
      <c r="K358" s="118">
        <f>K346+K351+K357</f>
        <v/>
      </c>
      <c r="L358" s="118">
        <f>L346+L351+L357</f>
        <v/>
      </c>
    </row>
    <row r="359" ht="30.75" customFormat="1" customHeight="1" s="44" thickBot="1">
      <c r="A359" s="47" t="inlineStr">
        <is>
          <t>САМАРА</t>
        </is>
      </c>
      <c r="B359" s="188" t="n"/>
      <c r="C359" s="46" t="n"/>
      <c r="D359" s="46" t="n"/>
      <c r="E359" s="46" t="n"/>
      <c r="F359" s="47" t="n"/>
      <c r="G359" s="46" t="n"/>
      <c r="H359" s="46" t="n"/>
      <c r="I359" s="46" t="n"/>
      <c r="J359" s="46" t="n"/>
      <c r="K359" s="46" t="n"/>
      <c r="L359" s="48" t="n"/>
    </row>
    <row r="360" ht="23.25" customFormat="1" customHeight="1" s="44">
      <c r="A360" s="75" t="inlineStr">
        <is>
          <t>ЛОГИСТИКА</t>
        </is>
      </c>
      <c r="B360" s="195" t="n"/>
      <c r="C360" s="49" t="n"/>
      <c r="D360" s="87" t="n"/>
      <c r="E360" s="49" t="n"/>
      <c r="F360" s="69" t="n"/>
      <c r="G360" s="70" t="n"/>
      <c r="H360" s="70" t="n"/>
      <c r="I360" s="70" t="n"/>
      <c r="J360" s="70" t="n"/>
      <c r="K360" s="70" t="n"/>
      <c r="L360" s="71" t="n"/>
    </row>
    <row r="361" ht="45" customFormat="1" customHeight="1" s="44">
      <c r="A361" s="86" t="inlineStr">
        <is>
          <t>ИП Дачишин Александр Александдрович</t>
        </is>
      </c>
      <c r="B361" s="53" t="inlineStr">
        <is>
          <t>Оплата по счету № 63 от 16.03.2023 г. за транспортные услуги.</t>
        </is>
      </c>
      <c r="C361" s="52" t="inlineStr">
        <is>
          <t>Иванов Герман Вальтерович</t>
        </is>
      </c>
      <c r="D361" s="193" t="n"/>
      <c r="E361" s="194" t="inlineStr">
        <is>
          <t>Счет № 63 от 16.03.2023 г.</t>
        </is>
      </c>
      <c r="F361" s="197" t="n"/>
      <c r="G361" s="61" t="n">
        <v>22000</v>
      </c>
      <c r="H361" s="59" t="n"/>
      <c r="I361" s="59" t="n">
        <v>45014</v>
      </c>
      <c r="J361" s="191">
        <f>G361-H361</f>
        <v/>
      </c>
      <c r="K361" s="191">
        <f>J361</f>
        <v/>
      </c>
      <c r="L361" s="62">
        <f>G361-H361-K361</f>
        <v/>
      </c>
    </row>
    <row r="362" ht="45" customFormat="1" customHeight="1" s="44">
      <c r="A362" s="86" t="inlineStr">
        <is>
          <t>ООО "ТЛК-ГРУПП"</t>
        </is>
      </c>
      <c r="B362" s="53" t="inlineStr">
        <is>
          <t>Оплата по счету № 6609 от 16.03.23 г. за транспортно-экспедиционные услуги.</t>
        </is>
      </c>
      <c r="C362" s="52" t="inlineStr">
        <is>
          <t>Иванов Герман Вальтерович</t>
        </is>
      </c>
      <c r="D362" s="193" t="n"/>
      <c r="E362" s="194" t="inlineStr">
        <is>
          <t>Счета № 16, 17, 18 от 11.03.2023 г</t>
        </is>
      </c>
      <c r="F362" s="197" t="n"/>
      <c r="G362" s="61" t="n">
        <v>25000</v>
      </c>
      <c r="H362" s="59" t="n"/>
      <c r="I362" s="59" t="n">
        <v>45014</v>
      </c>
      <c r="J362" s="191">
        <f>G362-H362</f>
        <v/>
      </c>
      <c r="K362" s="191">
        <f>J362</f>
        <v/>
      </c>
      <c r="L362" s="62">
        <f>G362-H362-K362</f>
        <v/>
      </c>
    </row>
    <row r="363" ht="40.8" customFormat="1" customHeight="1" s="44">
      <c r="A363" s="86" t="inlineStr">
        <is>
          <t>Шиховцов Александр Сергеевич</t>
        </is>
      </c>
      <c r="B363" s="53" t="inlineStr">
        <is>
          <t>Оплата по счету № 22 от 22.02.2023 г за транспортные услуги</t>
        </is>
      </c>
      <c r="C363" s="52" t="inlineStr">
        <is>
          <t>Иванов Герман Вальтерович</t>
        </is>
      </c>
      <c r="D363" s="193" t="n"/>
      <c r="E363" s="194" t="inlineStr">
        <is>
          <t>Счет № 22 от 22.02.2023 г</t>
        </is>
      </c>
      <c r="F363" s="197" t="n"/>
      <c r="G363" s="61" t="n">
        <v>114000</v>
      </c>
      <c r="H363" s="59" t="n"/>
      <c r="I363" s="59" t="n">
        <v>45014</v>
      </c>
      <c r="J363" s="191">
        <f>G363-H363</f>
        <v/>
      </c>
      <c r="K363" s="191">
        <f>J363</f>
        <v/>
      </c>
      <c r="L363" s="62">
        <f>G363-H363-K363</f>
        <v/>
      </c>
    </row>
    <row r="364" hidden="1" ht="48" customFormat="1" customHeight="1" s="44">
      <c r="A364" s="86" t="n"/>
      <c r="B364" s="53" t="n"/>
      <c r="C364" s="52" t="n"/>
      <c r="D364" s="193" t="n"/>
      <c r="E364" s="194" t="n"/>
      <c r="F364" s="197" t="n"/>
      <c r="G364" s="61" t="n"/>
      <c r="H364" s="59" t="n"/>
      <c r="I364" s="59" t="n"/>
      <c r="J364" s="191" t="n"/>
      <c r="K364" s="191" t="n"/>
      <c r="L364" s="62" t="n"/>
    </row>
    <row r="365" hidden="1" ht="45" customFormat="1" customHeight="1" s="44">
      <c r="A365" s="86" t="n"/>
      <c r="B365" s="53" t="n"/>
      <c r="C365" s="52" t="n"/>
      <c r="D365" s="193" t="n"/>
      <c r="E365" s="194" t="n"/>
      <c r="F365" s="197" t="n"/>
      <c r="G365" s="61" t="n"/>
      <c r="H365" s="59" t="n"/>
      <c r="I365" s="59" t="n"/>
      <c r="J365" s="191" t="n"/>
      <c r="K365" s="191" t="n"/>
      <c r="L365" s="62" t="n"/>
    </row>
    <row r="366" hidden="1" ht="45" customFormat="1" customHeight="1" s="44">
      <c r="A366" s="86" t="n"/>
      <c r="B366" s="53" t="n"/>
      <c r="C366" s="52" t="n"/>
      <c r="D366" s="193" t="n"/>
      <c r="E366" s="194" t="n"/>
      <c r="F366" s="197" t="n"/>
      <c r="G366" s="61" t="n"/>
      <c r="H366" s="59" t="n"/>
      <c r="I366" s="59" t="n"/>
      <c r="J366" s="191" t="n"/>
      <c r="K366" s="191" t="n"/>
      <c r="L366" s="62" t="n"/>
    </row>
    <row r="367" hidden="1" ht="45" customFormat="1" customHeight="1" s="44">
      <c r="A367" s="86" t="n"/>
      <c r="B367" s="53" t="n"/>
      <c r="C367" s="52" t="n"/>
      <c r="D367" s="193" t="n"/>
      <c r="E367" s="194" t="n"/>
      <c r="F367" s="197" t="n"/>
      <c r="G367" s="61" t="n"/>
      <c r="H367" s="59" t="n"/>
      <c r="I367" s="59" t="n"/>
      <c r="J367" s="191" t="n"/>
      <c r="K367" s="191" t="n"/>
      <c r="L367" s="62" t="n"/>
    </row>
    <row r="368" ht="19.5" customFormat="1" customHeight="1" s="44">
      <c r="A368" s="166" t="inlineStr">
        <is>
          <t>ИТОГО ЛОГИСТИКА</t>
        </is>
      </c>
      <c r="B368" s="195" t="n"/>
      <c r="C368" s="64" t="n"/>
      <c r="D368" s="64" t="n"/>
      <c r="E368" s="64" t="n"/>
      <c r="F368" s="65" t="n"/>
      <c r="G368" s="66">
        <f>SUM(G361:G367)</f>
        <v/>
      </c>
      <c r="H368" s="66">
        <f>SUM(H361:H367)</f>
        <v/>
      </c>
      <c r="I368" s="66" t="n"/>
      <c r="J368" s="66">
        <f>SUM(J361:J367)</f>
        <v/>
      </c>
      <c r="K368" s="66">
        <f>SUM(K361:K367)</f>
        <v/>
      </c>
      <c r="L368" s="66">
        <f>SUM(L361:L367)</f>
        <v/>
      </c>
    </row>
    <row r="369" hidden="1" ht="19.5" customFormat="1" customHeight="1" s="44">
      <c r="A369" s="103" t="inlineStr">
        <is>
          <t xml:space="preserve">АРЕНДА </t>
        </is>
      </c>
      <c r="B369" s="195" t="n"/>
      <c r="C369" s="74" t="n"/>
      <c r="D369" s="74" t="n"/>
      <c r="E369" s="74" t="n"/>
      <c r="F369" s="75" t="n"/>
      <c r="G369" s="76" t="n"/>
      <c r="H369" s="76" t="n"/>
      <c r="I369" s="76" t="n"/>
      <c r="J369" s="76" t="n"/>
      <c r="K369" s="76" t="n"/>
      <c r="L369" s="77" t="n"/>
    </row>
    <row r="370" hidden="1" ht="45" customFormat="1" customHeight="1" s="44">
      <c r="A370" s="86" t="n"/>
      <c r="B370" s="53" t="n"/>
      <c r="C370" s="52" t="n"/>
      <c r="D370" s="193" t="n"/>
      <c r="E370" s="194" t="n"/>
      <c r="F370" s="197" t="n"/>
      <c r="G370" s="61" t="n"/>
      <c r="H370" s="59" t="n"/>
      <c r="I370" s="59" t="n"/>
      <c r="J370" s="191">
        <f>G370-H370</f>
        <v/>
      </c>
      <c r="K370" s="191">
        <f>J370</f>
        <v/>
      </c>
      <c r="L370" s="62">
        <f>G370-H370-K370</f>
        <v/>
      </c>
    </row>
    <row r="371" hidden="1" ht="45" customFormat="1" customHeight="1" s="44">
      <c r="A371" s="86" t="n"/>
      <c r="B371" s="53" t="n"/>
      <c r="C371" s="52" t="n"/>
      <c r="D371" s="193" t="n"/>
      <c r="E371" s="194" t="n"/>
      <c r="F371" s="197" t="n"/>
      <c r="G371" s="61" t="n"/>
      <c r="H371" s="59" t="n"/>
      <c r="I371" s="59" t="n"/>
      <c r="J371" s="191">
        <f>G371-H371</f>
        <v/>
      </c>
      <c r="K371" s="191">
        <f>J371</f>
        <v/>
      </c>
      <c r="L371" s="62">
        <f>G371-H371-K371</f>
        <v/>
      </c>
    </row>
    <row r="372" hidden="1" ht="45" customFormat="1" customHeight="1" s="44">
      <c r="A372" s="86" t="n"/>
      <c r="B372" s="53" t="n"/>
      <c r="C372" s="52" t="n"/>
      <c r="D372" s="193" t="n"/>
      <c r="E372" s="194" t="n"/>
      <c r="F372" s="197" t="n"/>
      <c r="G372" s="61" t="n"/>
      <c r="H372" s="59" t="n"/>
      <c r="I372" s="59" t="n"/>
      <c r="J372" s="191">
        <f>G372-H372</f>
        <v/>
      </c>
      <c r="K372" s="191">
        <f>J372</f>
        <v/>
      </c>
      <c r="L372" s="62">
        <f>G372-H372-K372</f>
        <v/>
      </c>
    </row>
    <row r="373" hidden="1" ht="19.5" customFormat="1" customHeight="1" s="44">
      <c r="A373" s="166" t="inlineStr">
        <is>
          <t>ИТОГО АРЕНДА</t>
        </is>
      </c>
      <c r="B373" s="195" t="n"/>
      <c r="C373" s="64" t="n"/>
      <c r="D373" s="64" t="n"/>
      <c r="E373" s="64" t="n"/>
      <c r="F373" s="65" t="n"/>
      <c r="G373" s="66">
        <f>SUM(G370:G372)</f>
        <v/>
      </c>
      <c r="H373" s="66">
        <f>SUM(H370:H372)</f>
        <v/>
      </c>
      <c r="I373" s="66" t="n"/>
      <c r="J373" s="66">
        <f>SUM(J370:J372)</f>
        <v/>
      </c>
      <c r="K373" s="66">
        <f>SUM(K370:K372)</f>
        <v/>
      </c>
      <c r="L373" s="66">
        <f>SUM(L370:L372)</f>
        <v/>
      </c>
    </row>
    <row r="374" ht="19.5" customFormat="1" customHeight="1" s="44">
      <c r="A374" s="103" t="inlineStr">
        <is>
          <t>ПРОЧИЕ</t>
        </is>
      </c>
      <c r="B374" s="195" t="n"/>
      <c r="C374" s="74" t="n"/>
      <c r="D374" s="74" t="n"/>
      <c r="E374" s="74" t="n"/>
      <c r="F374" s="75" t="n"/>
      <c r="G374" s="76" t="n"/>
      <c r="H374" s="76" t="n"/>
      <c r="I374" s="76" t="n"/>
      <c r="J374" s="76" t="n"/>
      <c r="K374" s="76" t="n"/>
      <c r="L374" s="77" t="n"/>
    </row>
    <row r="375" ht="69" customFormat="1" customHeight="1" s="44">
      <c r="A375" s="86" t="inlineStr">
        <is>
          <t>АО "САМАРАМЕТАЛЛ"</t>
        </is>
      </c>
      <c r="B375" s="63" t="inlineStr">
        <is>
          <t>Оплата по счету № 387 от 27.03.2023 г за подачу-уборку вагонов и услуги по оформлению документов, маневровые работы.</t>
        </is>
      </c>
      <c r="C375" s="52" t="inlineStr">
        <is>
          <t>Иванов Герман Вальтерович</t>
        </is>
      </c>
      <c r="D375" s="193" t="n"/>
      <c r="E375" s="194" t="inlineStr">
        <is>
          <t xml:space="preserve">Счет № 387 от 27.03.2023 г </t>
        </is>
      </c>
      <c r="F375" s="197" t="n"/>
      <c r="G375" s="61" t="n">
        <v>65594.84</v>
      </c>
      <c r="H375" s="59" t="n"/>
      <c r="I375" s="59" t="n">
        <v>45014</v>
      </c>
      <c r="J375" s="191">
        <f>G375-H375</f>
        <v/>
      </c>
      <c r="K375" s="191">
        <f>J375</f>
        <v/>
      </c>
      <c r="L375" s="62">
        <f>G375-H375-K375</f>
        <v/>
      </c>
    </row>
    <row r="376" ht="57" customFormat="1" customHeight="1" s="44">
      <c r="A376" s="86" t="inlineStr">
        <is>
          <t>АО "САМАРАМЕТАЛЛ"</t>
        </is>
      </c>
      <c r="B376" s="63" t="inlineStr">
        <is>
          <t>Оплата по счету № 397 от 28.03.2023 г. за погрузо-разгрузочные работы и сверхурочное время.</t>
        </is>
      </c>
      <c r="C376" s="52" t="inlineStr">
        <is>
          <t>Иванов Герман Вальтерович</t>
        </is>
      </c>
      <c r="D376" s="193" t="n"/>
      <c r="E376" s="194" t="inlineStr">
        <is>
          <t xml:space="preserve">Счет № 397 от 27.03.2023 г </t>
        </is>
      </c>
      <c r="F376" s="197" t="n"/>
      <c r="G376" s="61" t="n">
        <v>113764.49</v>
      </c>
      <c r="H376" s="59" t="n"/>
      <c r="I376" s="59" t="n">
        <v>45014</v>
      </c>
      <c r="J376" s="191">
        <f>G376-H376</f>
        <v/>
      </c>
      <c r="K376" s="191">
        <f>J376</f>
        <v/>
      </c>
      <c r="L376" s="62">
        <f>G376-H376-K376</f>
        <v/>
      </c>
    </row>
    <row r="377" ht="61.2" customFormat="1" customHeight="1" s="44">
      <c r="A377" s="86" t="inlineStr">
        <is>
          <t>ООО ЧОО "СЕМЕРКА"</t>
        </is>
      </c>
      <c r="B377" s="63" t="inlineStr">
        <is>
          <t>Оплата по счету № М-00-011270 от 01.04.2023 г за пультовую охрану за апрель по договору № 2 3 101397 002 2 от 13.07.2022 г.</t>
        </is>
      </c>
      <c r="C377" s="52" t="inlineStr">
        <is>
          <t>Иванов Герман Вальтерович</t>
        </is>
      </c>
      <c r="D377" s="193" t="n"/>
      <c r="E377" s="194" t="inlineStr">
        <is>
          <t>Счет № М-00-011270 от 01.04.2023 г</t>
        </is>
      </c>
      <c r="F377" s="197" t="n"/>
      <c r="G377" s="61" t="n">
        <v>2000</v>
      </c>
      <c r="H377" s="59" t="n"/>
      <c r="I377" s="59" t="n">
        <v>45014</v>
      </c>
      <c r="J377" s="191">
        <f>G377-H377</f>
        <v/>
      </c>
      <c r="K377" s="191">
        <f>J377</f>
        <v/>
      </c>
      <c r="L377" s="62">
        <f>G377-H377-K377</f>
        <v/>
      </c>
    </row>
    <row r="378" hidden="1" ht="55.5" customFormat="1" customHeight="1" s="44">
      <c r="A378" s="86" t="n"/>
      <c r="B378" s="63" t="n"/>
      <c r="C378" s="52" t="n"/>
      <c r="D378" s="193" t="n"/>
      <c r="E378" s="194" t="n"/>
      <c r="F378" s="197" t="n"/>
      <c r="G378" s="61" t="n"/>
      <c r="H378" s="59" t="n"/>
      <c r="I378" s="59" t="n"/>
      <c r="J378" s="191">
        <f>G378-H378</f>
        <v/>
      </c>
      <c r="K378" s="191">
        <f>J378</f>
        <v/>
      </c>
      <c r="L378" s="62">
        <f>G378-H378-K378</f>
        <v/>
      </c>
    </row>
    <row r="379" hidden="1" ht="21.75" customFormat="1" customHeight="1" s="44">
      <c r="A379" s="86" t="n"/>
      <c r="B379" s="147" t="n"/>
      <c r="C379" s="52" t="n"/>
      <c r="D379" s="193" t="n"/>
      <c r="E379" s="197" t="n"/>
      <c r="F379" s="197" t="n"/>
      <c r="G379" s="61" t="n"/>
      <c r="H379" s="59" t="n"/>
      <c r="I379" s="59" t="n"/>
      <c r="J379" s="191">
        <f>G379-H379</f>
        <v/>
      </c>
      <c r="K379" s="191" t="n">
        <v>0</v>
      </c>
      <c r="L379" s="62">
        <f>J379-K379</f>
        <v/>
      </c>
    </row>
    <row r="380" ht="23.25" customFormat="1" customHeight="1" s="119" thickBot="1">
      <c r="A380" s="179" t="inlineStr">
        <is>
          <t>ИТОГО ПРОЧИЕ</t>
        </is>
      </c>
      <c r="B380" s="199" t="n"/>
      <c r="C380" s="116" t="n"/>
      <c r="D380" s="116" t="n"/>
      <c r="E380" s="116" t="n"/>
      <c r="F380" s="117" t="n"/>
      <c r="G380" s="118">
        <f>SUM(G375:G379)</f>
        <v/>
      </c>
      <c r="H380" s="118">
        <f>SUM(H375:H379)</f>
        <v/>
      </c>
      <c r="I380" s="118" t="n"/>
      <c r="J380" s="118">
        <f>SUM(J375:J379)</f>
        <v/>
      </c>
      <c r="K380" s="118">
        <f>SUM(K375:K379)</f>
        <v/>
      </c>
      <c r="L380" s="118">
        <f>SUM(L375:L379)</f>
        <v/>
      </c>
    </row>
    <row r="381" ht="27.75" customFormat="1" customHeight="1" s="119" thickBot="1">
      <c r="A381" s="179" t="inlineStr">
        <is>
          <t>ИТОГО САМАРА</t>
        </is>
      </c>
      <c r="B381" s="199" t="n"/>
      <c r="C381" s="116" t="n"/>
      <c r="D381" s="116" t="n"/>
      <c r="E381" s="116" t="n"/>
      <c r="F381" s="117" t="n"/>
      <c r="G381" s="118">
        <f>G368+G373+G380</f>
        <v/>
      </c>
      <c r="H381" s="118">
        <f>H368+H373+H380</f>
        <v/>
      </c>
      <c r="I381" s="118" t="n"/>
      <c r="J381" s="118">
        <f>J368+J373+J380</f>
        <v/>
      </c>
      <c r="K381" s="118">
        <f>K368+K373+K380</f>
        <v/>
      </c>
      <c r="L381" s="118">
        <f>L368+L373+L380</f>
        <v/>
      </c>
    </row>
    <row r="382" ht="30.75" customFormat="1" customHeight="1" s="44" thickBot="1">
      <c r="A382" s="47" t="inlineStr">
        <is>
          <t>ТАГАНРОГ</t>
        </is>
      </c>
      <c r="B382" s="188" t="n"/>
      <c r="C382" s="46" t="n"/>
      <c r="D382" s="46" t="n"/>
      <c r="E382" s="46" t="n"/>
      <c r="F382" s="47" t="n"/>
      <c r="G382" s="46" t="n"/>
      <c r="H382" s="46" t="n"/>
      <c r="I382" s="46" t="n"/>
      <c r="J382" s="46" t="n"/>
      <c r="K382" s="46" t="n"/>
      <c r="L382" s="48" t="n"/>
    </row>
    <row r="383" ht="23.25" customFormat="1" customHeight="1" s="44">
      <c r="A383" s="75" t="inlineStr">
        <is>
          <t>ЛОГИСТИКА</t>
        </is>
      </c>
      <c r="B383" s="195" t="n"/>
      <c r="C383" s="49" t="n"/>
      <c r="D383" s="87" t="n"/>
      <c r="E383" s="49" t="n"/>
      <c r="F383" s="69" t="n"/>
      <c r="G383" s="70" t="n"/>
      <c r="H383" s="70" t="n"/>
      <c r="I383" s="70" t="n"/>
      <c r="J383" s="70" t="n"/>
      <c r="K383" s="70" t="n"/>
      <c r="L383" s="71" t="n"/>
    </row>
    <row r="384" ht="52.2" customFormat="1" customHeight="1" s="44">
      <c r="A384" s="86" t="inlineStr">
        <is>
          <t>Еретин Александр Васильевич</t>
        </is>
      </c>
      <c r="B384" s="53" t="inlineStr">
        <is>
          <t>Оплата согласно счета   №50 от 17.03.2023 г., № 54 от 27.03.2023 г.  Оказание транспортных услуг.</t>
        </is>
      </c>
      <c r="C384" s="52" t="inlineStr">
        <is>
          <t>Менякин Дмитрий Владимирович</t>
        </is>
      </c>
      <c r="D384" s="193" t="n"/>
      <c r="E384" s="194" t="inlineStr">
        <is>
          <t>Счет №50 от 17.03.2023 г., № 54 от 27.03.2023 г.</t>
        </is>
      </c>
      <c r="F384" s="197" t="n"/>
      <c r="G384" s="61" t="n">
        <v>11000</v>
      </c>
      <c r="H384" s="59" t="n"/>
      <c r="I384" s="59" t="n">
        <v>45014</v>
      </c>
      <c r="J384" s="191">
        <f>G384-H384</f>
        <v/>
      </c>
      <c r="K384" s="191">
        <f>J384</f>
        <v/>
      </c>
      <c r="L384" s="62">
        <f>G384-H384-K384</f>
        <v/>
      </c>
    </row>
    <row r="385" ht="81" customFormat="1" customHeight="1" s="44">
      <c r="A385" s="86" t="inlineStr">
        <is>
          <t>ИП Кутов Юрий Викторович</t>
        </is>
      </c>
      <c r="B385" s="53" t="inlineStr">
        <is>
          <t>Оплата согласно счета № 23/3/1 от 23.03.2023 г., № 27/3 от 27.03.2023 г. Оказание транспортных услуг.</t>
        </is>
      </c>
      <c r="C385" s="52" t="inlineStr">
        <is>
          <t>Менякин Дмитрий Владимирович</t>
        </is>
      </c>
      <c r="D385" s="193" t="n"/>
      <c r="E385" s="194" t="inlineStr">
        <is>
          <t>Счет № 23/3/1 от 23.03.2023 г., № 27/3 от 27.03.2023 г.</t>
        </is>
      </c>
      <c r="F385" s="197" t="n"/>
      <c r="G385" s="61" t="n">
        <v>20000</v>
      </c>
      <c r="H385" s="59" t="n"/>
      <c r="I385" s="59" t="n">
        <v>45014</v>
      </c>
      <c r="J385" s="191">
        <f>G385-H385</f>
        <v/>
      </c>
      <c r="K385" s="191">
        <f>J385</f>
        <v/>
      </c>
      <c r="L385" s="62">
        <f>G385-H385-K385</f>
        <v/>
      </c>
    </row>
    <row r="386" ht="45" customFormat="1" customHeight="1" s="44">
      <c r="A386" s="86" t="inlineStr">
        <is>
          <t>ИП Объедков Евгений Викторович</t>
        </is>
      </c>
      <c r="B386" s="53" t="inlineStr">
        <is>
          <t>Оплата согласно счета № 8 от 28.03.2023 г. Оказание транспортных услуг.</t>
        </is>
      </c>
      <c r="C386" s="52" t="inlineStr">
        <is>
          <t>Менякин Дмитрий Владимирович</t>
        </is>
      </c>
      <c r="D386" s="193" t="n"/>
      <c r="E386" s="194" t="inlineStr">
        <is>
          <t>Счет № 8 от 28.03.2023 г.</t>
        </is>
      </c>
      <c r="F386" s="197" t="n"/>
      <c r="G386" s="61" t="n">
        <v>15000</v>
      </c>
      <c r="H386" s="59" t="n"/>
      <c r="I386" s="59" t="n">
        <v>45014</v>
      </c>
      <c r="J386" s="191">
        <f>G386-H386</f>
        <v/>
      </c>
      <c r="K386" s="191">
        <f>J386</f>
        <v/>
      </c>
      <c r="L386" s="62">
        <f>G386-H386-K386</f>
        <v/>
      </c>
    </row>
    <row r="387" hidden="1" ht="45" customFormat="1" customHeight="1" s="44">
      <c r="A387" s="86" t="n"/>
      <c r="B387" s="53" t="n"/>
      <c r="C387" s="52" t="n"/>
      <c r="D387" s="193" t="n"/>
      <c r="E387" s="194" t="n"/>
      <c r="F387" s="197" t="n"/>
      <c r="G387" s="61" t="n"/>
      <c r="H387" s="59" t="n"/>
      <c r="I387" s="59" t="n"/>
      <c r="J387" s="191" t="n"/>
      <c r="K387" s="191" t="n"/>
      <c r="L387" s="62" t="n"/>
    </row>
    <row r="388" hidden="1" ht="50.25" customFormat="1" customHeight="1" s="44">
      <c r="A388" s="86" t="n"/>
      <c r="B388" s="53" t="n"/>
      <c r="C388" s="52" t="n"/>
      <c r="D388" s="193" t="n"/>
      <c r="E388" s="194" t="n"/>
      <c r="F388" s="197" t="n"/>
      <c r="G388" s="61" t="n"/>
      <c r="H388" s="59" t="n"/>
      <c r="I388" s="59" t="n"/>
      <c r="J388" s="191" t="n"/>
      <c r="K388" s="191" t="n"/>
      <c r="L388" s="62" t="n"/>
    </row>
    <row r="389" hidden="1" ht="57" customFormat="1" customHeight="1" s="44">
      <c r="A389" s="86" t="n"/>
      <c r="B389" s="53" t="n"/>
      <c r="C389" s="52" t="n"/>
      <c r="D389" s="193" t="n"/>
      <c r="E389" s="194" t="n"/>
      <c r="F389" s="197" t="n"/>
      <c r="G389" s="61" t="n"/>
      <c r="H389" s="59" t="n"/>
      <c r="I389" s="59" t="n"/>
      <c r="J389" s="191" t="n"/>
      <c r="K389" s="191" t="n"/>
      <c r="L389" s="62" t="n"/>
    </row>
    <row r="390" hidden="1" ht="45" customFormat="1" customHeight="1" s="44">
      <c r="A390" s="86" t="n"/>
      <c r="B390" s="53" t="n"/>
      <c r="C390" s="52" t="n"/>
      <c r="D390" s="193" t="n"/>
      <c r="E390" s="194" t="n"/>
      <c r="F390" s="197" t="n"/>
      <c r="G390" s="61" t="n"/>
      <c r="H390" s="59" t="n"/>
      <c r="I390" s="59" t="n"/>
      <c r="J390" s="191" t="n"/>
      <c r="K390" s="191" t="n"/>
      <c r="L390" s="62" t="n"/>
    </row>
    <row r="391" hidden="1" ht="45" customFormat="1" customHeight="1" s="44">
      <c r="A391" s="86" t="n"/>
      <c r="B391" s="53" t="n"/>
      <c r="C391" s="52" t="n"/>
      <c r="D391" s="193" t="n"/>
      <c r="E391" s="194" t="n"/>
      <c r="F391" s="197" t="n"/>
      <c r="G391" s="61" t="n"/>
      <c r="H391" s="59" t="n"/>
      <c r="I391" s="59" t="n"/>
      <c r="J391" s="191" t="n"/>
      <c r="K391" s="191" t="n"/>
      <c r="L391" s="62" t="n"/>
    </row>
    <row r="392" hidden="1" ht="45" customFormat="1" customHeigh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ht="45" customFormat="1" customHeigh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 t="n"/>
      <c r="K393" s="191" t="n"/>
      <c r="L393" s="62" t="n"/>
    </row>
    <row r="394" hidden="1" ht="55.5" customFormat="1" customHeigh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191" t="n"/>
      <c r="L394" s="62" t="n"/>
    </row>
    <row r="395" hidden="1" ht="55.5" customFormat="1" customHeigh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ht="55.5" customFormat="1" customHeight="1" s="44">
      <c r="A396" s="86" t="n"/>
      <c r="B396" s="53" t="n"/>
      <c r="C396" s="52" t="n"/>
      <c r="D396" s="193" t="n"/>
      <c r="E396" s="194" t="n"/>
      <c r="F396" s="197" t="n"/>
      <c r="G396" s="61" t="n"/>
      <c r="H396" s="59" t="n"/>
      <c r="I396" s="59" t="n"/>
      <c r="J396" s="191" t="n"/>
      <c r="K396" s="191" t="n"/>
      <c r="L396" s="62" t="n"/>
    </row>
    <row r="397" hidden="1" ht="20.25" customFormat="1" customHeigh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ht="20.25" customFormat="1" customHeigh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61" t="n"/>
      <c r="L398" s="62">
        <f>G398-H398-K398</f>
        <v/>
      </c>
    </row>
    <row r="399" ht="28.5" customFormat="1" customHeight="1" s="119" thickBot="1">
      <c r="A399" s="179" t="inlineStr">
        <is>
          <t>ИТОГО ЛОГИСТИКА</t>
        </is>
      </c>
      <c r="B399" s="199" t="n"/>
      <c r="C399" s="116" t="n"/>
      <c r="D399" s="116" t="n"/>
      <c r="E399" s="116" t="n"/>
      <c r="F399" s="117" t="n"/>
      <c r="G399" s="118">
        <f>SUM(G384:G398)</f>
        <v/>
      </c>
      <c r="H399" s="118">
        <f>SUM(H384:H398)</f>
        <v/>
      </c>
      <c r="I399" s="118" t="n"/>
      <c r="J399" s="118">
        <f>SUM(J384:J398)</f>
        <v/>
      </c>
      <c r="K399" s="118">
        <f>SUM(K384:K398)</f>
        <v/>
      </c>
      <c r="L399" s="118">
        <f>SUM(L384:L398)</f>
        <v/>
      </c>
    </row>
    <row r="400" hidden="1" ht="19.5" customFormat="1" customHeight="1" s="44">
      <c r="A400" s="103" t="inlineStr">
        <is>
          <t>ПРОЧИЕ</t>
        </is>
      </c>
      <c r="B400" s="195" t="n"/>
      <c r="C400" s="74" t="n"/>
      <c r="D400" s="74" t="n"/>
      <c r="E400" s="74" t="n"/>
      <c r="F400" s="75" t="n"/>
      <c r="G400" s="76" t="n"/>
      <c r="H400" s="76" t="n"/>
      <c r="I400" s="76" t="n"/>
      <c r="J400" s="76" t="n"/>
      <c r="K400" s="76" t="n"/>
      <c r="L400" s="77" t="n"/>
    </row>
    <row r="401" hidden="1" ht="45" customFormat="1" customHeight="1" s="44">
      <c r="A401" s="86" t="n"/>
      <c r="B401" s="53" t="n"/>
      <c r="C401" s="52" t="n"/>
      <c r="D401" s="193" t="n"/>
      <c r="E401" s="194" t="n"/>
      <c r="F401" s="197" t="n"/>
      <c r="G401" s="61" t="n"/>
      <c r="H401" s="59" t="n"/>
      <c r="I401" s="59" t="n"/>
      <c r="J401" s="191">
        <f>G401-H401</f>
        <v/>
      </c>
      <c r="K401" s="191" t="n">
        <v>0</v>
      </c>
      <c r="L401" s="62">
        <f>G401-H401-K401</f>
        <v/>
      </c>
    </row>
    <row r="402" hidden="1" ht="61.5" customFormat="1" customHeight="1" s="44">
      <c r="A402" s="104" t="n"/>
      <c r="B402" s="63" t="n"/>
      <c r="C402" s="52" t="n"/>
      <c r="D402" s="198" t="n"/>
      <c r="E402" s="194" t="n"/>
      <c r="F402" s="198" t="n"/>
      <c r="G402" s="61" t="n"/>
      <c r="H402" s="59" t="n"/>
      <c r="I402" s="59" t="n"/>
      <c r="J402" s="191">
        <f>G402-H402</f>
        <v/>
      </c>
      <c r="K402" s="191" t="n">
        <v>0</v>
      </c>
      <c r="L402" s="62">
        <f>G402-H402-K402</f>
        <v/>
      </c>
    </row>
    <row r="403" hidden="1" ht="45" customFormat="1" customHeight="1" s="44">
      <c r="A403" s="86" t="n"/>
      <c r="B403" s="53" t="n"/>
      <c r="C403" s="52" t="n"/>
      <c r="D403" s="193" t="n"/>
      <c r="E403" s="194" t="n"/>
      <c r="F403" s="197" t="n"/>
      <c r="G403" s="61" t="n"/>
      <c r="H403" s="59" t="n"/>
      <c r="I403" s="59" t="n"/>
      <c r="J403" s="191">
        <f>G403-H403</f>
        <v/>
      </c>
      <c r="K403" s="61">
        <f>J403</f>
        <v/>
      </c>
      <c r="L403" s="62">
        <f>G403-H403-K403</f>
        <v/>
      </c>
    </row>
    <row r="404" hidden="1" ht="45" customFormat="1" customHeight="1" s="44">
      <c r="A404" s="86" t="n"/>
      <c r="B404" s="53" t="n"/>
      <c r="C404" s="52" t="n"/>
      <c r="D404" s="193" t="n"/>
      <c r="E404" s="194" t="n"/>
      <c r="F404" s="197" t="n"/>
      <c r="G404" s="61" t="n"/>
      <c r="H404" s="59" t="n"/>
      <c r="I404" s="59" t="n"/>
      <c r="J404" s="191" t="n"/>
      <c r="K404" s="61" t="n"/>
      <c r="L404" s="62">
        <f>G404-H404-K404</f>
        <v/>
      </c>
    </row>
    <row r="405" hidden="1" ht="27" customFormat="1" customHeight="1" s="119" thickBot="1">
      <c r="A405" s="179" t="inlineStr">
        <is>
          <t>ИТОГО ПРОЧИЕ</t>
        </is>
      </c>
      <c r="B405" s="199" t="n"/>
      <c r="C405" s="116" t="n"/>
      <c r="D405" s="116" t="n"/>
      <c r="E405" s="116" t="n"/>
      <c r="F405" s="117" t="n"/>
      <c r="G405" s="118">
        <f>SUM(G401:G404)</f>
        <v/>
      </c>
      <c r="H405" s="118">
        <f>SUM(H401:H404)</f>
        <v/>
      </c>
      <c r="I405" s="118" t="n"/>
      <c r="J405" s="118">
        <f>SUM(J401:J404)</f>
        <v/>
      </c>
      <c r="K405" s="118">
        <f>SUM(K401:K404)</f>
        <v/>
      </c>
      <c r="L405" s="118">
        <f>SUM(L401:L404)</f>
        <v/>
      </c>
    </row>
    <row r="406" hidden="1" ht="19.5" customFormat="1" customHeight="1" s="44">
      <c r="A406" s="50" t="inlineStr">
        <is>
          <t>ПРОГРАММНОЕ ОБЕСПЕЧЕНИЕ, ОБСЛУЖИВАНИЕ ПО, ИНТЕРНЕТ, СВЯЗЬ</t>
        </is>
      </c>
      <c r="B406" s="203" t="n"/>
      <c r="C406" s="49" t="n"/>
      <c r="D406" s="49" t="n"/>
      <c r="E406" s="49" t="n"/>
      <c r="F406" s="69" t="n"/>
      <c r="G406" s="70" t="n"/>
      <c r="H406" s="70" t="n"/>
      <c r="I406" s="70" t="n"/>
      <c r="J406" s="70" t="n"/>
      <c r="K406" s="70" t="n"/>
      <c r="L406" s="51" t="n"/>
    </row>
    <row r="407" hidden="1" ht="61.5" customFormat="1" customHeight="1" s="44">
      <c r="A407" s="104" t="n"/>
      <c r="B407" s="63" t="n"/>
      <c r="C407" s="52" t="n"/>
      <c r="D407" s="198" t="n"/>
      <c r="E407" s="198" t="n"/>
      <c r="F407" s="198" t="n"/>
      <c r="G407" s="61" t="n"/>
      <c r="H407" s="59" t="n"/>
      <c r="I407" s="59" t="n"/>
      <c r="J407" s="191" t="n"/>
      <c r="K407" s="191" t="n"/>
      <c r="L407" s="62" t="n"/>
    </row>
    <row r="408" hidden="1" ht="61.5" customFormat="1" customHeight="1" s="44">
      <c r="A408" s="104" t="n"/>
      <c r="B408" s="63" t="n"/>
      <c r="C408" s="52" t="n"/>
      <c r="D408" s="198" t="n"/>
      <c r="E408" s="194" t="n"/>
      <c r="F408" s="198" t="n"/>
      <c r="G408" s="61" t="n"/>
      <c r="H408" s="59" t="n"/>
      <c r="I408" s="59" t="n"/>
      <c r="J408" s="191" t="n"/>
      <c r="K408" s="191" t="n"/>
      <c r="L408" s="62" t="n"/>
    </row>
    <row r="409" hidden="1" ht="45" customFormat="1" customHeigh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 t="n"/>
      <c r="K409" s="61" t="n"/>
      <c r="L409" s="62">
        <f>G409-H409-K409</f>
        <v/>
      </c>
    </row>
    <row r="410" hidden="1" ht="45" customFormat="1" customHeight="1" s="44">
      <c r="A410" s="86" t="n"/>
      <c r="B410" s="53" t="n"/>
      <c r="C410" s="52" t="n"/>
      <c r="D410" s="193" t="n"/>
      <c r="E410" s="194" t="n"/>
      <c r="F410" s="197" t="n"/>
      <c r="G410" s="61" t="n"/>
      <c r="H410" s="59" t="n"/>
      <c r="I410" s="59" t="n"/>
      <c r="J410" s="191" t="n"/>
      <c r="K410" s="61" t="n"/>
      <c r="L410" s="62">
        <f>G410-H410-K410</f>
        <v/>
      </c>
    </row>
    <row r="411" hidden="1" ht="45" customFormat="1" customHeigh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 t="n"/>
      <c r="K411" s="61" t="n"/>
      <c r="L411" s="62">
        <f>G411-H411-K411</f>
        <v/>
      </c>
    </row>
    <row r="412" hidden="1" ht="45" customFormat="1" customHeight="1" s="44">
      <c r="A412" s="86" t="n"/>
      <c r="B412" s="53" t="n"/>
      <c r="C412" s="52" t="n"/>
      <c r="D412" s="193" t="n"/>
      <c r="E412" s="194" t="n"/>
      <c r="F412" s="197" t="n"/>
      <c r="G412" s="61" t="n"/>
      <c r="H412" s="59" t="n"/>
      <c r="I412" s="59" t="n"/>
      <c r="J412" s="191">
        <f>G412-H412</f>
        <v/>
      </c>
      <c r="K412" s="61">
        <f>J412</f>
        <v/>
      </c>
      <c r="L412" s="62">
        <f>G412-H412-K412</f>
        <v/>
      </c>
    </row>
    <row r="413" hidden="1" ht="25.5" customFormat="1" customHeight="1" s="44">
      <c r="A413" s="86" t="n"/>
      <c r="B413" s="53" t="n"/>
      <c r="C413" s="52" t="n"/>
      <c r="D413" s="193" t="n"/>
      <c r="E413" s="197" t="n"/>
      <c r="F413" s="197" t="n"/>
      <c r="G413" s="61" t="n"/>
      <c r="H413" s="59" t="n"/>
      <c r="I413" s="59" t="n"/>
      <c r="J413" s="191">
        <f>G413-H413</f>
        <v/>
      </c>
      <c r="K413" s="61">
        <f>J413</f>
        <v/>
      </c>
      <c r="L413" s="62">
        <f>J413-K413</f>
        <v/>
      </c>
    </row>
    <row r="414" hidden="1" ht="27" customFormat="1" customHeight="1" s="119" thickBot="1">
      <c r="A414" s="179" t="inlineStr">
        <is>
          <t>ИТОГО ПРОГРАММНОЕ ОБЕСПЕЧЕНИЕ, ОБСЛУЖИВАНИЕ ПО, ИНТЕРНЕТ, СВЯЗЬ</t>
        </is>
      </c>
      <c r="B414" s="199" t="n"/>
      <c r="C414" s="116" t="n"/>
      <c r="D414" s="116" t="n"/>
      <c r="E414" s="116" t="n"/>
      <c r="F414" s="117" t="n"/>
      <c r="G414" s="118">
        <f>SUM(G407:G413)</f>
        <v/>
      </c>
      <c r="H414" s="118">
        <f>SUM(H407:H413)</f>
        <v/>
      </c>
      <c r="I414" s="118" t="n"/>
      <c r="J414" s="118">
        <f>SUM(J407:J413)</f>
        <v/>
      </c>
      <c r="K414" s="118">
        <f>SUM(K407:K413)</f>
        <v/>
      </c>
      <c r="L414" s="118">
        <f>SUM(L407:L413)</f>
        <v/>
      </c>
    </row>
    <row r="415" ht="41.25" customFormat="1" customHeight="1" s="119" thickBot="1">
      <c r="A415" s="218" t="inlineStr">
        <is>
          <t>ИТОГО ТАГАНРОГ</t>
        </is>
      </c>
      <c r="B415" s="188" t="n"/>
      <c r="C415" s="116" t="n"/>
      <c r="D415" s="116" t="n"/>
      <c r="E415" s="116" t="n"/>
      <c r="F415" s="117" t="n"/>
      <c r="G415" s="118">
        <f>G399+G405+G414</f>
        <v/>
      </c>
      <c r="H415" s="118">
        <f>H399+H405+H414</f>
        <v/>
      </c>
      <c r="I415" s="118" t="n"/>
      <c r="J415" s="118">
        <f>J399+J405+J414</f>
        <v/>
      </c>
      <c r="K415" s="118">
        <f>K399+K405+K414</f>
        <v/>
      </c>
      <c r="L415" s="118">
        <f>L399+L405+L414</f>
        <v/>
      </c>
    </row>
    <row r="416" ht="30.75" customFormat="1" customHeight="1" s="44" thickBot="1">
      <c r="A416" s="47" t="inlineStr">
        <is>
          <t>САНКТ-ПЕТЕРБУРГ</t>
        </is>
      </c>
      <c r="B416" s="188" t="n"/>
      <c r="C416" s="46" t="n"/>
      <c r="D416" s="46" t="n"/>
      <c r="E416" s="46" t="n"/>
      <c r="F416" s="47" t="n"/>
      <c r="G416" s="46" t="n"/>
      <c r="H416" s="46" t="n"/>
      <c r="I416" s="46" t="n"/>
      <c r="J416" s="46" t="n"/>
      <c r="K416" s="46" t="n"/>
      <c r="L416" s="48" t="n"/>
    </row>
    <row r="417" ht="30" customFormat="1" customHeight="1" s="44">
      <c r="A417" s="103" t="inlineStr">
        <is>
          <t>ПРОЧИЕ</t>
        </is>
      </c>
      <c r="B417" s="195" t="n"/>
      <c r="C417" s="74" t="n"/>
      <c r="D417" s="74" t="n"/>
      <c r="E417" s="74" t="n"/>
      <c r="F417" s="75" t="n"/>
      <c r="G417" s="76" t="n"/>
      <c r="H417" s="76" t="n"/>
      <c r="I417" s="76" t="n"/>
      <c r="J417" s="76" t="n"/>
      <c r="K417" s="76" t="n"/>
      <c r="L417" s="77" t="n"/>
    </row>
    <row r="418" ht="69" customFormat="1" customHeight="1" s="44">
      <c r="A418" s="86" t="inlineStr">
        <is>
          <t>ООО "Центртранссервис"</t>
        </is>
      </c>
      <c r="B418" s="63" t="inlineStr">
        <is>
          <t>Оплата по счету № 248 от 17.03.2023г залоговая стоимость за один моноблок под кислород согл. дог.аренды ЦТС 570-17032023 от 17.03.2023г</t>
        </is>
      </c>
      <c r="C418" s="52" t="inlineStr">
        <is>
          <t>Чернявский Роман Збигневич</t>
        </is>
      </c>
      <c r="D418" s="193" t="n"/>
      <c r="E418" s="194" t="inlineStr">
        <is>
          <t xml:space="preserve">Счет № 248 от 17.03.2023г </t>
        </is>
      </c>
      <c r="F418" s="197" t="n"/>
      <c r="G418" s="61" t="n">
        <v>100000</v>
      </c>
      <c r="H418" s="59" t="n"/>
      <c r="I418" s="59" t="n">
        <v>45014</v>
      </c>
      <c r="J418" s="191">
        <f>G418-H418</f>
        <v/>
      </c>
      <c r="K418" s="191">
        <f>J418</f>
        <v/>
      </c>
      <c r="L418" s="62" t="n">
        <v>0</v>
      </c>
    </row>
    <row r="419" ht="69" customFormat="1" customHeight="1" s="44">
      <c r="A419" s="86" t="inlineStr">
        <is>
          <t>ООО "ПЕТРОВСКИЙ МОНОЛИТ"</t>
        </is>
      </c>
      <c r="B419" s="63" t="inlineStr">
        <is>
          <t>Возврат излишне перечисленной суммы согласно письму № б/н от 24.03.2023г  и акта сверки.</t>
        </is>
      </c>
      <c r="C419" s="52" t="inlineStr">
        <is>
          <t>Чернявский Роман Збигневич</t>
        </is>
      </c>
      <c r="D419" s="193" t="n"/>
      <c r="E419" s="194" t="inlineStr">
        <is>
          <t>По письму № б/н от 24.03.2023г  и акта сверки.</t>
        </is>
      </c>
      <c r="F419" s="197" t="n"/>
      <c r="G419" s="61" t="n">
        <v>198063.7</v>
      </c>
      <c r="H419" s="59" t="n"/>
      <c r="I419" s="59" t="n">
        <v>45014</v>
      </c>
      <c r="J419" s="191">
        <f>G419-H419</f>
        <v/>
      </c>
      <c r="K419" s="191">
        <f>J419</f>
        <v/>
      </c>
      <c r="L419" s="62">
        <f>G419-H419-K419</f>
        <v/>
      </c>
    </row>
    <row r="420" ht="57" customFormat="1" customHeight="1" s="44">
      <c r="A420" s="86" t="inlineStr">
        <is>
          <t>ООО "ВЕЛАР"</t>
        </is>
      </c>
      <c r="B420" s="63" t="inlineStr">
        <is>
          <t>Оплата по счету 92208 от 28.03.2023г За архивные коробки.</t>
        </is>
      </c>
      <c r="C420" s="52" t="inlineStr">
        <is>
          <t>Чернявский Роман Збигневич</t>
        </is>
      </c>
      <c r="D420" s="193" t="n"/>
      <c r="E420" s="194" t="inlineStr">
        <is>
          <t>Счет 92208 от 28.03.2023г</t>
        </is>
      </c>
      <c r="F420" s="197" t="n"/>
      <c r="G420" s="61" t="n">
        <v>1800</v>
      </c>
      <c r="H420" s="59" t="n"/>
      <c r="I420" s="59" t="n">
        <v>45014</v>
      </c>
      <c r="J420" s="191">
        <f>G420-H420</f>
        <v/>
      </c>
      <c r="K420" s="191">
        <f>J420</f>
        <v/>
      </c>
      <c r="L420" s="62">
        <f>G420-H420-K420</f>
        <v/>
      </c>
    </row>
    <row r="421" ht="32.25" customFormat="1" customHeight="1" s="119" thickBot="1">
      <c r="A421" s="179" t="inlineStr">
        <is>
          <t>ИТОГО ПРОЧИЕ</t>
        </is>
      </c>
      <c r="B421" s="199" t="n"/>
      <c r="C421" s="116" t="n"/>
      <c r="D421" s="116" t="n"/>
      <c r="E421" s="116" t="n"/>
      <c r="F421" s="117" t="n"/>
      <c r="G421" s="118">
        <f>SUM(G418:G420)</f>
        <v/>
      </c>
      <c r="H421" s="118">
        <f>SUM(H418:H420)</f>
        <v/>
      </c>
      <c r="I421" s="118" t="n"/>
      <c r="J421" s="118">
        <f>SUM(J418:J420)</f>
        <v/>
      </c>
      <c r="K421" s="118">
        <f>SUM(K418:K420)</f>
        <v/>
      </c>
      <c r="L421" s="118">
        <f>SUM(L415:L420)</f>
        <v/>
      </c>
    </row>
    <row r="422" ht="41.25" customFormat="1" customHeight="1" s="119" thickBot="1">
      <c r="A422" s="179" t="inlineStr">
        <is>
          <t>ИТОГО САНКТ-ПЕТЕРБУРГ</t>
        </is>
      </c>
      <c r="B422" s="199" t="n"/>
      <c r="C422" s="116" t="n"/>
      <c r="D422" s="116" t="n"/>
      <c r="E422" s="116" t="n"/>
      <c r="F422" s="117" t="n"/>
      <c r="G422" s="118">
        <f>G421</f>
        <v/>
      </c>
      <c r="H422" s="118">
        <f>H408+H413+H421</f>
        <v/>
      </c>
      <c r="I422" s="118" t="n"/>
      <c r="J422" s="118">
        <f>J408+J413+J421</f>
        <v/>
      </c>
      <c r="K422" s="118">
        <f>K408+K413+K421</f>
        <v/>
      </c>
      <c r="L422" s="118">
        <f>L408+L413+L421</f>
        <v/>
      </c>
    </row>
    <row r="423" ht="30" customFormat="1" customHeight="1" s="44" thickBot="1">
      <c r="A423" s="46" t="inlineStr">
        <is>
          <t>ДИРЕКЦИЯ ПО КОММЕРЧЕСКОЙ ДЕЯТЕЛЬНОСТИ</t>
        </is>
      </c>
      <c r="B423" s="46" t="n"/>
      <c r="C423" s="46" t="n"/>
      <c r="D423" s="46" t="n"/>
      <c r="E423" s="46" t="n"/>
      <c r="F423" s="47" t="n"/>
      <c r="G423" s="46" t="n"/>
      <c r="H423" s="46" t="n"/>
      <c r="I423" s="46" t="n"/>
      <c r="J423" s="46" t="n"/>
      <c r="K423" s="46" t="n"/>
      <c r="L423" s="48" t="n"/>
    </row>
    <row r="424" hidden="1" ht="23.25" customFormat="1" customHeight="1" s="44">
      <c r="A424" s="189" t="inlineStr">
        <is>
          <t>ЛОГИСТИКА</t>
        </is>
      </c>
      <c r="B424" s="190" t="n"/>
      <c r="C424" s="49" t="n"/>
      <c r="D424" s="87" t="n"/>
      <c r="E424" s="49" t="n"/>
      <c r="F424" s="69" t="n"/>
      <c r="G424" s="70" t="n"/>
      <c r="H424" s="70" t="n"/>
      <c r="I424" s="70" t="n"/>
      <c r="J424" s="70" t="n"/>
      <c r="K424" s="70" t="n"/>
      <c r="L424" s="71" t="n"/>
    </row>
    <row r="425" hidden="1" ht="45" customFormat="1" customHeight="1" s="44">
      <c r="A425" s="86" t="n"/>
      <c r="B425" s="53" t="n"/>
      <c r="C425" s="52" t="n"/>
      <c r="D425" s="193" t="n"/>
      <c r="E425" s="194" t="n"/>
      <c r="F425" s="197" t="n"/>
      <c r="G425" s="61" t="n"/>
      <c r="H425" s="59" t="n"/>
      <c r="I425" s="59" t="n"/>
      <c r="J425" s="191" t="n"/>
      <c r="K425" s="61" t="n"/>
      <c r="L425" s="62" t="n"/>
    </row>
    <row r="426" hidden="1" ht="19.5" customFormat="1" customHeight="1" s="44">
      <c r="A426" s="86" t="n"/>
      <c r="B426" s="53" t="n"/>
      <c r="C426" s="52" t="n"/>
      <c r="D426" s="193" t="n"/>
      <c r="E426" s="194" t="n"/>
      <c r="F426" s="197" t="n"/>
      <c r="G426" s="61" t="n"/>
      <c r="H426" s="59" t="n"/>
      <c r="I426" s="59" t="n"/>
      <c r="J426" s="191" t="n"/>
      <c r="K426" s="61" t="n"/>
      <c r="L426" s="62" t="n"/>
    </row>
    <row r="427" hidden="1" ht="19.5" customFormat="1" customHeight="1" s="44">
      <c r="A427" s="86" t="n"/>
      <c r="B427" s="53" t="n"/>
      <c r="C427" s="52" t="n"/>
      <c r="D427" s="193" t="n"/>
      <c r="E427" s="194" t="n"/>
      <c r="F427" s="197" t="n"/>
      <c r="G427" s="61" t="n"/>
      <c r="H427" s="59" t="n"/>
      <c r="I427" s="59" t="n"/>
      <c r="J427" s="191" t="n"/>
      <c r="K427" s="61" t="n"/>
      <c r="L427" s="62" t="n"/>
    </row>
    <row r="428" hidden="1" ht="30" customFormat="1" customHeight="1" s="44">
      <c r="A428" s="86" t="n"/>
      <c r="B428" s="53" t="n"/>
      <c r="C428" s="52" t="n"/>
      <c r="D428" s="193" t="n"/>
      <c r="E428" s="194" t="n"/>
      <c r="F428" s="197" t="n"/>
      <c r="G428" s="61" t="n"/>
      <c r="H428" s="59" t="n"/>
      <c r="I428" s="59" t="n"/>
      <c r="J428" s="191" t="n"/>
      <c r="K428" s="61" t="n"/>
      <c r="L428" s="62" t="n"/>
    </row>
    <row r="429" hidden="1" ht="45" customFormat="1" customHeight="1" s="44">
      <c r="A429" s="86" t="n"/>
      <c r="B429" s="53" t="n"/>
      <c r="C429" s="52" t="n"/>
      <c r="D429" s="193" t="n"/>
      <c r="E429" s="194" t="n"/>
      <c r="F429" s="197" t="n"/>
      <c r="G429" s="61" t="n"/>
      <c r="H429" s="59" t="n"/>
      <c r="I429" s="59" t="n"/>
      <c r="J429" s="191" t="n"/>
      <c r="K429" s="61" t="n"/>
      <c r="L429" s="62" t="n"/>
    </row>
    <row r="430" hidden="1" ht="45" customFormat="1" customHeight="1" s="44">
      <c r="A430" s="86" t="n"/>
      <c r="B430" s="53" t="n"/>
      <c r="C430" s="52" t="n"/>
      <c r="D430" s="193" t="n"/>
      <c r="E430" s="194" t="n"/>
      <c r="F430" s="197" t="n"/>
      <c r="G430" s="61" t="n"/>
      <c r="H430" s="59" t="n"/>
      <c r="I430" s="59" t="n"/>
      <c r="J430" s="191" t="n"/>
      <c r="K430" s="61" t="n"/>
      <c r="L430" s="62" t="n"/>
    </row>
    <row r="431" hidden="1" ht="45" customFormat="1" customHeight="1" s="44">
      <c r="A431" s="86" t="n"/>
      <c r="B431" s="53" t="n"/>
      <c r="C431" s="52" t="n"/>
      <c r="D431" s="193" t="n"/>
      <c r="E431" s="194" t="n"/>
      <c r="F431" s="197" t="n"/>
      <c r="G431" s="61" t="n"/>
      <c r="H431" s="59" t="n"/>
      <c r="I431" s="59" t="n"/>
      <c r="J431" s="191" t="n"/>
      <c r="K431" s="61" t="n"/>
      <c r="L431" s="62" t="n"/>
    </row>
    <row r="432" hidden="1" ht="45" customFormat="1" customHeight="1" s="44">
      <c r="A432" s="86" t="n"/>
      <c r="B432" s="53" t="n"/>
      <c r="C432" s="52" t="n"/>
      <c r="D432" s="193" t="n"/>
      <c r="E432" s="194" t="n"/>
      <c r="F432" s="197" t="n"/>
      <c r="G432" s="61" t="n"/>
      <c r="H432" s="59" t="n"/>
      <c r="I432" s="59" t="n"/>
      <c r="J432" s="191" t="n"/>
      <c r="K432" s="61" t="n"/>
      <c r="L432" s="62" t="n"/>
    </row>
    <row r="433" hidden="1" ht="61.5" customFormat="1" customHeight="1" s="44">
      <c r="A433" s="86" t="n"/>
      <c r="B433" s="53" t="n"/>
      <c r="C433" s="52" t="n"/>
      <c r="D433" s="193" t="n"/>
      <c r="E433" s="194" t="n"/>
      <c r="F433" s="197" t="n"/>
      <c r="G433" s="61" t="n"/>
      <c r="H433" s="59" t="n"/>
      <c r="I433" s="59" t="n"/>
      <c r="J433" s="191" t="n"/>
      <c r="K433" s="61" t="n"/>
      <c r="L433" s="62" t="n"/>
    </row>
    <row r="434" hidden="1" ht="73.5" customFormat="1" customHeight="1" s="44">
      <c r="A434" s="86" t="n"/>
      <c r="B434" s="53" t="n"/>
      <c r="C434" s="52" t="n"/>
      <c r="D434" s="193" t="n"/>
      <c r="E434" s="194" t="n"/>
      <c r="F434" s="197" t="n"/>
      <c r="G434" s="61" t="n"/>
      <c r="H434" s="59" t="n"/>
      <c r="I434" s="59" t="n"/>
      <c r="J434" s="191" t="n"/>
      <c r="K434" s="61" t="n"/>
      <c r="L434" s="62" t="n"/>
    </row>
    <row r="435" hidden="1" ht="73.5" customFormat="1" customHeight="1" s="44">
      <c r="A435" s="86" t="n"/>
      <c r="B435" s="53" t="n"/>
      <c r="C435" s="52" t="n"/>
      <c r="D435" s="193" t="n"/>
      <c r="E435" s="194" t="n"/>
      <c r="F435" s="197" t="n"/>
      <c r="G435" s="61" t="n"/>
      <c r="H435" s="59" t="n"/>
      <c r="I435" s="59" t="n"/>
      <c r="J435" s="191" t="n"/>
      <c r="K435" s="61" t="n"/>
      <c r="L435" s="62" t="n"/>
    </row>
    <row r="436" hidden="1" ht="54" customFormat="1" customHeight="1" s="44">
      <c r="A436" s="86" t="n"/>
      <c r="B436" s="53" t="n"/>
      <c r="C436" s="52" t="n"/>
      <c r="D436" s="193" t="n"/>
      <c r="E436" s="194" t="n"/>
      <c r="F436" s="197" t="n"/>
      <c r="G436" s="61" t="n"/>
      <c r="H436" s="59" t="n"/>
      <c r="I436" s="59" t="n"/>
      <c r="J436" s="191" t="n"/>
      <c r="K436" s="61" t="n"/>
      <c r="L436" s="62" t="n"/>
    </row>
    <row r="437" hidden="1" customFormat="1" s="44">
      <c r="A437" s="86" t="n"/>
      <c r="B437" s="53" t="n"/>
      <c r="C437" s="52" t="n"/>
      <c r="D437" s="193" t="n"/>
      <c r="E437" s="194" t="n"/>
      <c r="F437" s="197" t="n"/>
      <c r="G437" s="61" t="n"/>
      <c r="H437" s="59" t="n"/>
      <c r="I437" s="59" t="n"/>
      <c r="J437" s="191" t="n"/>
      <c r="K437" s="61" t="n"/>
      <c r="L437" s="62" t="n"/>
    </row>
    <row r="438" hidden="1" customFormat="1" s="44">
      <c r="A438" s="86" t="n"/>
      <c r="B438" s="53" t="n"/>
      <c r="C438" s="52" t="n"/>
      <c r="D438" s="193" t="n"/>
      <c r="E438" s="194" t="n"/>
      <c r="F438" s="197" t="n"/>
      <c r="G438" s="61" t="n"/>
      <c r="H438" s="59" t="n"/>
      <c r="I438" s="59" t="n"/>
      <c r="J438" s="191" t="n"/>
      <c r="K438" s="61" t="n"/>
      <c r="L438" s="62" t="n"/>
    </row>
    <row r="439" hidden="1" customFormat="1" s="44">
      <c r="A439" s="86" t="n"/>
      <c r="B439" s="53" t="n"/>
      <c r="C439" s="52" t="n"/>
      <c r="D439" s="193" t="n"/>
      <c r="E439" s="194" t="n"/>
      <c r="F439" s="197" t="n"/>
      <c r="G439" s="61" t="n"/>
      <c r="H439" s="59" t="n"/>
      <c r="I439" s="59" t="n"/>
      <c r="J439" s="191" t="n"/>
      <c r="K439" s="61" t="n"/>
      <c r="L439" s="62" t="n"/>
    </row>
    <row r="440" hidden="1" customFormat="1" s="44">
      <c r="A440" s="86" t="n"/>
      <c r="B440" s="53" t="n"/>
      <c r="C440" s="52" t="n"/>
      <c r="D440" s="193" t="n"/>
      <c r="E440" s="194" t="n"/>
      <c r="F440" s="197" t="n"/>
      <c r="G440" s="61" t="n"/>
      <c r="H440" s="59" t="n"/>
      <c r="I440" s="59" t="n"/>
      <c r="J440" s="191" t="n"/>
      <c r="K440" s="61" t="n"/>
      <c r="L440" s="62" t="n"/>
    </row>
    <row r="441" hidden="1" customFormat="1" s="44">
      <c r="A441" s="86" t="n"/>
      <c r="B441" s="53" t="n"/>
      <c r="C441" s="52" t="n"/>
      <c r="D441" s="193" t="n"/>
      <c r="E441" s="194" t="n"/>
      <c r="F441" s="197" t="n"/>
      <c r="G441" s="61" t="n"/>
      <c r="H441" s="59" t="n"/>
      <c r="I441" s="59" t="n"/>
      <c r="J441" s="191" t="n"/>
      <c r="K441" s="61" t="n"/>
      <c r="L441" s="62" t="n"/>
    </row>
    <row r="442" hidden="1" customFormat="1" s="44">
      <c r="A442" s="86" t="n"/>
      <c r="B442" s="53" t="n"/>
      <c r="C442" s="52" t="n"/>
      <c r="D442" s="193" t="n"/>
      <c r="E442" s="194" t="n"/>
      <c r="F442" s="197" t="n"/>
      <c r="G442" s="61" t="n"/>
      <c r="H442" s="59" t="n"/>
      <c r="I442" s="59" t="n"/>
      <c r="J442" s="191" t="n"/>
      <c r="K442" s="61" t="n"/>
      <c r="L442" s="62" t="n"/>
    </row>
    <row r="443" hidden="1" customForma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 t="n"/>
      <c r="K443" s="61" t="n"/>
      <c r="L443" s="62" t="n"/>
    </row>
    <row r="444" hidden="1" customFormat="1" s="44">
      <c r="A444" s="86" t="n"/>
      <c r="B444" s="53" t="n"/>
      <c r="C444" s="52" t="n"/>
      <c r="D444" s="193" t="n"/>
      <c r="E444" s="194" t="n"/>
      <c r="F444" s="197" t="n"/>
      <c r="G444" s="61" t="n"/>
      <c r="H444" s="59" t="n"/>
      <c r="I444" s="59" t="n"/>
      <c r="J444" s="191" t="n"/>
      <c r="K444" s="61" t="n"/>
      <c r="L444" s="62" t="n"/>
    </row>
    <row r="445" hidden="1" customFormat="1" s="44">
      <c r="A445" s="86" t="n"/>
      <c r="B445" s="53" t="n"/>
      <c r="C445" s="52" t="n"/>
      <c r="D445" s="193" t="n"/>
      <c r="E445" s="194" t="n"/>
      <c r="F445" s="197" t="n"/>
      <c r="G445" s="61" t="n"/>
      <c r="H445" s="59" t="n"/>
      <c r="I445" s="59" t="n"/>
      <c r="J445" s="191" t="n"/>
      <c r="K445" s="61" t="n"/>
      <c r="L445" s="62" t="n"/>
    </row>
    <row r="446" hidden="1" customFormat="1" s="44">
      <c r="A446" s="86" t="n"/>
      <c r="B446" s="53" t="n"/>
      <c r="C446" s="52" t="n"/>
      <c r="D446" s="193" t="n"/>
      <c r="E446" s="194" t="n"/>
      <c r="F446" s="197" t="n"/>
      <c r="G446" s="61" t="n"/>
      <c r="H446" s="59" t="n"/>
      <c r="I446" s="59" t="n"/>
      <c r="J446" s="191" t="n"/>
      <c r="K446" s="61" t="n"/>
      <c r="L446" s="62" t="n"/>
    </row>
    <row r="447" hidden="1" customFormat="1" s="44">
      <c r="A447" s="86" t="n"/>
      <c r="B447" s="53" t="n"/>
      <c r="C447" s="52" t="n"/>
      <c r="D447" s="193" t="n"/>
      <c r="E447" s="194" t="n"/>
      <c r="F447" s="197" t="n"/>
      <c r="G447" s="61" t="n"/>
      <c r="H447" s="59" t="n"/>
      <c r="I447" s="59" t="n"/>
      <c r="J447" s="191" t="n"/>
      <c r="K447" s="61" t="n"/>
      <c r="L447" s="62" t="n"/>
    </row>
    <row r="448" hidden="1" customFormat="1" s="44">
      <c r="A448" s="86" t="n"/>
      <c r="B448" s="53" t="n"/>
      <c r="C448" s="52" t="n"/>
      <c r="D448" s="193" t="n"/>
      <c r="E448" s="194" t="n"/>
      <c r="F448" s="197" t="n"/>
      <c r="G448" s="61" t="n"/>
      <c r="H448" s="59" t="n"/>
      <c r="I448" s="59" t="n"/>
      <c r="J448" s="191" t="n"/>
      <c r="K448" s="61" t="n"/>
      <c r="L448" s="62" t="n"/>
    </row>
    <row r="449" hidden="1" customFormat="1" s="44">
      <c r="A449" s="86" t="n"/>
      <c r="B449" s="53" t="n"/>
      <c r="C449" s="52" t="n"/>
      <c r="D449" s="193" t="n"/>
      <c r="E449" s="194" t="n"/>
      <c r="F449" s="197" t="n"/>
      <c r="G449" s="61" t="n"/>
      <c r="H449" s="59" t="n"/>
      <c r="I449" s="59" t="n"/>
      <c r="J449" s="191" t="n"/>
      <c r="K449" s="61" t="n"/>
      <c r="L449" s="62" t="n"/>
    </row>
    <row r="450" hidden="1" customFormat="1" s="44">
      <c r="A450" s="86" t="n"/>
      <c r="B450" s="53" t="n"/>
      <c r="C450" s="52" t="n"/>
      <c r="D450" s="193" t="n"/>
      <c r="E450" s="194" t="n"/>
      <c r="F450" s="197" t="n"/>
      <c r="G450" s="61" t="n"/>
      <c r="H450" s="59" t="n"/>
      <c r="I450" s="59" t="n"/>
      <c r="J450" s="191" t="n"/>
      <c r="K450" s="61" t="n"/>
      <c r="L450" s="62" t="n"/>
    </row>
    <row r="451" hidden="1" customFormat="1" s="44">
      <c r="A451" s="86" t="n"/>
      <c r="B451" s="53" t="n"/>
      <c r="C451" s="52" t="n"/>
      <c r="D451" s="193" t="n"/>
      <c r="E451" s="194" t="n"/>
      <c r="F451" s="197" t="n"/>
      <c r="G451" s="61" t="n"/>
      <c r="H451" s="59" t="n"/>
      <c r="I451" s="59" t="n"/>
      <c r="J451" s="191" t="n"/>
      <c r="K451" s="61" t="n"/>
      <c r="L451" s="62" t="n"/>
    </row>
    <row r="452" hidden="1" ht="45" customFormat="1" customHeight="1" s="44">
      <c r="A452" s="86" t="n"/>
      <c r="B452" s="53" t="n"/>
      <c r="C452" s="52" t="n"/>
      <c r="D452" s="193" t="n"/>
      <c r="E452" s="194" t="n"/>
      <c r="F452" s="197" t="n"/>
      <c r="G452" s="61" t="n"/>
      <c r="H452" s="59" t="n"/>
      <c r="I452" s="59" t="n"/>
      <c r="J452" s="191" t="n"/>
      <c r="K452" s="61" t="n"/>
      <c r="L452" s="62" t="n"/>
    </row>
    <row r="453" hidden="1" ht="19.5" customFormat="1" customHeight="1" s="119" thickBot="1">
      <c r="A453" s="179" t="inlineStr">
        <is>
          <t>ИТОГО ЛОГИСТИКА</t>
        </is>
      </c>
      <c r="B453" s="199" t="n"/>
      <c r="C453" s="116" t="n"/>
      <c r="D453" s="116" t="n"/>
      <c r="E453" s="116" t="n"/>
      <c r="F453" s="117" t="n"/>
      <c r="G453" s="118">
        <f>SUM(G425:G452)</f>
        <v/>
      </c>
      <c r="H453" s="118">
        <f>SUM(H425:H452)</f>
        <v/>
      </c>
      <c r="I453" s="118" t="n"/>
      <c r="J453" s="118">
        <f>SUM(J425:J452)</f>
        <v/>
      </c>
      <c r="K453" s="118">
        <f>SUM(K425:K452)</f>
        <v/>
      </c>
      <c r="L453" s="118">
        <f>SUM(L425:L452)</f>
        <v/>
      </c>
    </row>
    <row r="454" ht="28.5" customFormat="1" customHeight="1" s="44">
      <c r="A454" s="103" t="inlineStr">
        <is>
          <t>ПРОЧИЕ</t>
        </is>
      </c>
      <c r="B454" s="195" t="n"/>
      <c r="C454" s="74" t="n"/>
      <c r="D454" s="74" t="n"/>
      <c r="E454" s="74" t="n"/>
      <c r="F454" s="75" t="n"/>
      <c r="G454" s="76" t="n"/>
      <c r="H454" s="76" t="n"/>
      <c r="I454" s="76" t="n"/>
      <c r="J454" s="76" t="n"/>
      <c r="K454" s="76" t="n"/>
      <c r="L454" s="77" t="n"/>
    </row>
    <row r="455" ht="45" customFormat="1" customHeight="1" s="44">
      <c r="A455" s="86" t="inlineStr">
        <is>
          <t>ЗАКУПАЙ АО</t>
        </is>
      </c>
      <c r="B455" s="53" t="inlineStr">
        <is>
          <t>Оплата по счету-оферте №36198 от 03.03.2023г. комиссионное вознаграждение % по договору-оферте</t>
        </is>
      </c>
      <c r="C455" s="52" t="inlineStr">
        <is>
          <t>Каврук М</t>
        </is>
      </c>
      <c r="D455" s="193" t="n"/>
      <c r="E455" s="194" t="inlineStr">
        <is>
          <t>Счет-оферта № 36198 от 03.03.2023г.</t>
        </is>
      </c>
      <c r="F455" s="197" t="n"/>
      <c r="G455" s="61" t="n">
        <v>156131</v>
      </c>
      <c r="H455" s="59" t="n"/>
      <c r="I455" s="59" t="n">
        <v>45014</v>
      </c>
      <c r="J455" s="191">
        <f>G455-H455</f>
        <v/>
      </c>
      <c r="K455" s="61" t="n">
        <v>156131</v>
      </c>
      <c r="L455" s="62">
        <f>G455-H455-K455</f>
        <v/>
      </c>
    </row>
    <row r="456" ht="57.75" customFormat="1" customHeight="1" s="44">
      <c r="A456" s="86" t="inlineStr">
        <is>
          <t>ООО "РАМ ГРУПП"</t>
        </is>
      </c>
      <c r="B456" s="53" t="inlineStr">
        <is>
          <t xml:space="preserve">Возврат излишне перечисленных денежных средств по письму № 6 от 01.03.2023г. </t>
        </is>
      </c>
      <c r="C456" s="52" t="inlineStr">
        <is>
          <t>Осинский Евгений Владимирович</t>
        </is>
      </c>
      <c r="D456" s="193" t="n"/>
      <c r="E456" s="194" t="inlineStr">
        <is>
          <t xml:space="preserve">по письму № 6 от 01.03.2023г. </t>
        </is>
      </c>
      <c r="F456" s="197" t="n"/>
      <c r="G456" s="61" t="n">
        <v>2235</v>
      </c>
      <c r="H456" s="59" t="n"/>
      <c r="I456" s="59" t="n">
        <v>45014</v>
      </c>
      <c r="J456" s="191">
        <f>G456-H456</f>
        <v/>
      </c>
      <c r="K456" s="61" t="n">
        <v>2235</v>
      </c>
      <c r="L456" s="61" t="n">
        <v>0</v>
      </c>
    </row>
    <row r="457" ht="57.75" customFormat="1" customHeight="1" s="44">
      <c r="A457" s="86" t="inlineStr">
        <is>
          <t>Общество с ограниченной ответственностью "МОНОТЕК СТРОЙ "</t>
        </is>
      </c>
      <c r="B457" s="53" t="inlineStr">
        <is>
          <t xml:space="preserve">Возврат излишне перечисленных денежных средств по письму № 94/22/3 на 20.03.2023г. </t>
        </is>
      </c>
      <c r="C457" s="52" t="inlineStr">
        <is>
          <t>Лодырев Игорь Владимирович</t>
        </is>
      </c>
      <c r="D457" s="193" t="n"/>
      <c r="E457" s="194" t="inlineStr">
        <is>
          <t xml:space="preserve">по письму № 94/22/3 на 20.03.2023г. </t>
        </is>
      </c>
      <c r="F457" s="197" t="n"/>
      <c r="G457" s="61" t="n">
        <v>2676.8</v>
      </c>
      <c r="H457" s="59" t="n"/>
      <c r="I457" s="59" t="n">
        <v>45014</v>
      </c>
      <c r="J457" s="191">
        <f>G457-H457</f>
        <v/>
      </c>
      <c r="K457" s="61" t="n">
        <v>2676.8</v>
      </c>
      <c r="L457" s="61" t="n">
        <v>0</v>
      </c>
    </row>
    <row r="458" hidden="1" ht="15.75" customFormat="1" customHeight="1" s="44">
      <c r="A458" s="86" t="n"/>
      <c r="B458" s="53" t="n"/>
      <c r="C458" s="52" t="n"/>
      <c r="D458" s="193" t="n"/>
      <c r="E458" s="194" t="n"/>
      <c r="F458" s="197" t="n"/>
      <c r="G458" s="61" t="n"/>
      <c r="H458" s="59" t="n"/>
      <c r="I458" s="59" t="n"/>
      <c r="J458" s="191" t="n"/>
      <c r="K458" s="61" t="n">
        <v>0</v>
      </c>
      <c r="L458" s="61" t="n">
        <v>0</v>
      </c>
    </row>
    <row r="459" hidden="1" ht="15.75" customFormat="1" customHeight="1" s="44">
      <c r="A459" s="86" t="n"/>
      <c r="B459" s="53" t="n"/>
      <c r="C459" s="52" t="n"/>
      <c r="D459" s="193" t="n"/>
      <c r="E459" s="194" t="n"/>
      <c r="F459" s="197" t="n"/>
      <c r="G459" s="61" t="n"/>
      <c r="H459" s="59" t="n"/>
      <c r="I459" s="59" t="n"/>
      <c r="J459" s="191" t="n"/>
      <c r="K459" s="61" t="n">
        <v>0</v>
      </c>
      <c r="L459" s="61" t="n">
        <v>0</v>
      </c>
    </row>
    <row r="460" hidden="1" ht="15.75" customFormat="1" customHeight="1" s="44">
      <c r="A460" s="86" t="n"/>
      <c r="B460" s="53" t="n"/>
      <c r="C460" s="52" t="n"/>
      <c r="D460" s="193" t="n"/>
      <c r="E460" s="194" t="n"/>
      <c r="F460" s="197" t="n"/>
      <c r="G460" s="61" t="n"/>
      <c r="H460" s="59" t="n"/>
      <c r="I460" s="59" t="n"/>
      <c r="J460" s="191" t="n"/>
      <c r="K460" s="61" t="n">
        <v>0</v>
      </c>
      <c r="L460" s="61" t="n">
        <v>0</v>
      </c>
    </row>
    <row r="461" hidden="1" ht="18" customFormat="1" customHeight="1" s="44">
      <c r="A461" s="86" t="n"/>
      <c r="B461" s="53" t="n"/>
      <c r="C461" s="52" t="n"/>
      <c r="D461" s="193" t="n"/>
      <c r="E461" s="194" t="n"/>
      <c r="F461" s="197" t="n"/>
      <c r="G461" s="61" t="n"/>
      <c r="H461" s="59" t="n"/>
      <c r="I461" s="59" t="n"/>
      <c r="J461" s="191" t="n"/>
      <c r="K461" s="191" t="n"/>
      <c r="L461" s="62" t="n"/>
    </row>
    <row r="462" hidden="1" ht="18" customFormat="1" customHeight="1" s="44">
      <c r="A462" s="86" t="n"/>
      <c r="B462" s="53" t="n"/>
      <c r="C462" s="52" t="n"/>
      <c r="D462" s="193" t="n"/>
      <c r="E462" s="194" t="n"/>
      <c r="F462" s="197" t="n"/>
      <c r="G462" s="61" t="n"/>
      <c r="H462" s="59" t="n"/>
      <c r="I462" s="59" t="n"/>
      <c r="J462" s="191" t="n"/>
      <c r="K462" s="61" t="n"/>
      <c r="L462" s="62" t="n"/>
    </row>
    <row r="463" ht="27" customFormat="1" customHeight="1" s="119" thickBot="1">
      <c r="A463" s="179" t="inlineStr">
        <is>
          <t>ИТОГО ПРОЧИЕ</t>
        </is>
      </c>
      <c r="B463" s="199" t="n"/>
      <c r="C463" s="116" t="n"/>
      <c r="D463" s="116" t="n"/>
      <c r="E463" s="116" t="n"/>
      <c r="F463" s="117" t="n"/>
      <c r="G463" s="118">
        <f>SUM(G455:G462)</f>
        <v/>
      </c>
      <c r="H463" s="118">
        <f>SUM(H455:H462)</f>
        <v/>
      </c>
      <c r="I463" s="118" t="n"/>
      <c r="J463" s="118">
        <f>SUM(J455:J462)</f>
        <v/>
      </c>
      <c r="K463" s="118">
        <f>SUM(K455:K462)</f>
        <v/>
      </c>
      <c r="L463" s="118">
        <f>SUM(L455:L462)</f>
        <v/>
      </c>
    </row>
    <row r="464" hidden="1" ht="45" customFormat="1" customHeight="1" s="44">
      <c r="A464" s="86" t="n"/>
      <c r="B464" s="53" t="n"/>
      <c r="C464" s="52" t="n"/>
      <c r="D464" s="193" t="n"/>
      <c r="E464" s="194" t="n"/>
      <c r="F464" s="197" t="n"/>
      <c r="G464" s="61" t="n"/>
      <c r="H464" s="59" t="n"/>
      <c r="I464" s="59" t="n"/>
      <c r="J464" s="191" t="n"/>
      <c r="K464" s="61" t="n"/>
      <c r="L464" s="62" t="n"/>
    </row>
    <row r="465" hidden="1" ht="45" customFormat="1" customHeight="1" s="44">
      <c r="A465" s="86" t="n"/>
      <c r="B465" s="53" t="n"/>
      <c r="C465" s="52" t="n"/>
      <c r="D465" s="193" t="n"/>
      <c r="E465" s="194" t="n"/>
      <c r="F465" s="197" t="n"/>
      <c r="G465" s="61" t="n"/>
      <c r="H465" s="59" t="n"/>
      <c r="I465" s="59" t="n"/>
      <c r="J465" s="191" t="n"/>
      <c r="K465" s="61" t="n"/>
      <c r="L465" s="62" t="n"/>
    </row>
    <row r="466" hidden="1" ht="45" customFormat="1" customHeight="1" s="44">
      <c r="A466" s="86" t="n"/>
      <c r="B466" s="53" t="n"/>
      <c r="C466" s="52" t="n"/>
      <c r="D466" s="193" t="n"/>
      <c r="E466" s="194" t="n"/>
      <c r="F466" s="197" t="n"/>
      <c r="G466" s="61" t="n"/>
      <c r="H466" s="59" t="n"/>
      <c r="I466" s="59" t="n"/>
      <c r="J466" s="191" t="n"/>
      <c r="K466" s="61" t="n"/>
      <c r="L466" s="62" t="n"/>
    </row>
    <row r="467" hidden="1" ht="45" customFormat="1" customHeight="1" s="44">
      <c r="A467" s="86" t="n"/>
      <c r="B467" s="53" t="n"/>
      <c r="C467" s="52" t="n"/>
      <c r="D467" s="193" t="n"/>
      <c r="E467" s="194" t="n"/>
      <c r="F467" s="197" t="n"/>
      <c r="G467" s="61" t="n"/>
      <c r="H467" s="59" t="n"/>
      <c r="I467" s="59" t="n"/>
      <c r="J467" s="191" t="n"/>
      <c r="K467" s="61" t="n"/>
      <c r="L467" s="62" t="n"/>
    </row>
    <row r="468" hidden="1" ht="45" customFormat="1" customHeight="1" s="44">
      <c r="A468" s="86" t="n"/>
      <c r="B468" s="53" t="n"/>
      <c r="C468" s="52" t="n"/>
      <c r="D468" s="193" t="n"/>
      <c r="E468" s="194" t="n"/>
      <c r="F468" s="197" t="n"/>
      <c r="G468" s="61" t="n"/>
      <c r="H468" s="59" t="n"/>
      <c r="I468" s="59" t="n"/>
      <c r="J468" s="191" t="n"/>
      <c r="K468" s="61" t="n"/>
      <c r="L468" s="62" t="n"/>
    </row>
    <row r="469" hidden="1" ht="45" customFormat="1" customHeight="1" s="44">
      <c r="A469" s="86" t="n"/>
      <c r="B469" s="53" t="n"/>
      <c r="C469" s="52" t="n"/>
      <c r="D469" s="193" t="n"/>
      <c r="E469" s="194" t="n"/>
      <c r="F469" s="197" t="n"/>
      <c r="G469" s="61" t="n"/>
      <c r="H469" s="59" t="n"/>
      <c r="I469" s="59" t="n"/>
      <c r="J469" s="191" t="n"/>
      <c r="K469" s="61" t="n"/>
      <c r="L469" s="62" t="n"/>
    </row>
    <row r="470" hidden="1" ht="45" customFormat="1" customHeight="1" s="44">
      <c r="A470" s="86" t="n"/>
      <c r="B470" s="53" t="n"/>
      <c r="C470" s="52" t="n"/>
      <c r="D470" s="193" t="n"/>
      <c r="E470" s="194" t="n"/>
      <c r="F470" s="197" t="n"/>
      <c r="G470" s="61" t="n"/>
      <c r="H470" s="59" t="n"/>
      <c r="I470" s="59" t="n"/>
      <c r="J470" s="191" t="n"/>
      <c r="K470" s="61" t="n"/>
      <c r="L470" s="62" t="n"/>
    </row>
    <row r="471" hidden="1" ht="45" customFormat="1" customHeight="1" s="44">
      <c r="A471" s="86" t="n"/>
      <c r="B471" s="53" t="n"/>
      <c r="C471" s="52" t="n"/>
      <c r="D471" s="193" t="n"/>
      <c r="E471" s="194" t="n"/>
      <c r="F471" s="197" t="n"/>
      <c r="G471" s="61" t="n"/>
      <c r="H471" s="59" t="n"/>
      <c r="I471" s="59" t="n"/>
      <c r="J471" s="191">
        <f>G471-H471</f>
        <v/>
      </c>
      <c r="K471" s="61">
        <f>J471</f>
        <v/>
      </c>
      <c r="L471" s="62">
        <f>G471-H471-K471</f>
        <v/>
      </c>
    </row>
    <row r="472" hidden="1" ht="28.5" customFormat="1" customHeight="1" s="44">
      <c r="A472" s="75" t="inlineStr">
        <is>
          <t>Отдел маркетинга</t>
        </is>
      </c>
      <c r="B472" s="195" t="n"/>
      <c r="C472" s="49" t="n"/>
      <c r="D472" s="87" t="n"/>
      <c r="E472" s="49" t="n"/>
      <c r="F472" s="69" t="n"/>
      <c r="G472" s="70" t="n"/>
      <c r="H472" s="70" t="n"/>
      <c r="I472" s="70" t="n"/>
      <c r="J472" s="70" t="n"/>
      <c r="K472" s="70" t="n"/>
      <c r="L472" s="71" t="n"/>
    </row>
    <row r="473" hidden="1" ht="57.75" customFormat="1" customHeight="1" s="44">
      <c r="A473" s="86" t="n"/>
      <c r="B473" s="53" t="n"/>
      <c r="C473" s="52" t="n"/>
      <c r="D473" s="193" t="n"/>
      <c r="E473" s="194" t="n"/>
      <c r="F473" s="197" t="n"/>
      <c r="G473" s="61" t="n"/>
      <c r="H473" s="59" t="n"/>
      <c r="I473" s="59" t="n"/>
      <c r="J473" s="191" t="n"/>
      <c r="K473" s="191" t="n"/>
      <c r="L473" s="62" t="n"/>
    </row>
    <row r="474" hidden="1" ht="45" customFormat="1" customHeight="1" s="44">
      <c r="A474" s="86" t="n"/>
      <c r="B474" s="53" t="n"/>
      <c r="C474" s="52" t="n"/>
      <c r="D474" s="193" t="n"/>
      <c r="E474" s="194" t="n"/>
      <c r="F474" s="197" t="n"/>
      <c r="G474" s="61" t="n"/>
      <c r="H474" s="59" t="n"/>
      <c r="I474" s="59" t="n"/>
      <c r="J474" s="191" t="n"/>
      <c r="K474" s="191" t="n"/>
      <c r="L474" s="62" t="n"/>
    </row>
    <row r="475" hidden="1" customFormat="1" s="44">
      <c r="A475" s="86" t="n"/>
      <c r="B475" s="53" t="n"/>
      <c r="C475" s="52" t="n"/>
      <c r="D475" s="193" t="n"/>
      <c r="E475" s="194" t="n"/>
      <c r="F475" s="197" t="n"/>
      <c r="G475" s="61" t="n"/>
      <c r="H475" s="59" t="n"/>
      <c r="I475" s="59" t="n"/>
      <c r="J475" s="191">
        <f>G475-H475</f>
        <v/>
      </c>
      <c r="K475" s="191">
        <f>J475</f>
        <v/>
      </c>
      <c r="L475" s="62">
        <f>G475-H475-K475</f>
        <v/>
      </c>
    </row>
    <row r="476" hidden="1" ht="45" customFormat="1" customHeight="1" s="44">
      <c r="A476" s="86" t="n"/>
      <c r="B476" s="53" t="n"/>
      <c r="C476" s="52" t="n"/>
      <c r="D476" s="193" t="n"/>
      <c r="E476" s="194" t="n"/>
      <c r="F476" s="197" t="n"/>
      <c r="G476" s="61" t="n"/>
      <c r="H476" s="59" t="n"/>
      <c r="I476" s="59" t="n">
        <v>45006</v>
      </c>
      <c r="J476" s="191">
        <f>G476-H476</f>
        <v/>
      </c>
      <c r="K476" s="191">
        <f>J476</f>
        <v/>
      </c>
      <c r="L476" s="62">
        <f>G476-H476-K476</f>
        <v/>
      </c>
    </row>
    <row r="477" hidden="1" ht="45" customFormat="1" customHeight="1" s="44">
      <c r="A477" s="86" t="n"/>
      <c r="B477" s="53" t="n"/>
      <c r="C477" s="52" t="n"/>
      <c r="D477" s="193" t="n"/>
      <c r="E477" s="194" t="n"/>
      <c r="F477" s="197" t="n"/>
      <c r="G477" s="61" t="n"/>
      <c r="H477" s="59" t="n"/>
      <c r="I477" s="59" t="n">
        <v>45006</v>
      </c>
      <c r="J477" s="191">
        <f>G477-H477</f>
        <v/>
      </c>
      <c r="K477" s="191">
        <f>J477</f>
        <v/>
      </c>
      <c r="L477" s="62">
        <f>G477-H477-K477</f>
        <v/>
      </c>
    </row>
    <row r="478" hidden="1" ht="45" customFormat="1" customHeight="1" s="44">
      <c r="A478" s="86" t="n"/>
      <c r="B478" s="53" t="n"/>
      <c r="C478" s="52" t="n"/>
      <c r="D478" s="193" t="n"/>
      <c r="E478" s="194" t="n"/>
      <c r="F478" s="197" t="n"/>
      <c r="G478" s="61" t="n"/>
      <c r="H478" s="59" t="n"/>
      <c r="I478" s="59" t="n">
        <v>45006</v>
      </c>
      <c r="J478" s="191">
        <f>G478-H478</f>
        <v/>
      </c>
      <c r="K478" s="61">
        <f>J478</f>
        <v/>
      </c>
      <c r="L478" s="62">
        <f>G478-H478-K478</f>
        <v/>
      </c>
    </row>
    <row r="479" hidden="1" ht="45" customFormat="1" customHeight="1" s="44">
      <c r="A479" s="86" t="n"/>
      <c r="B479" s="53" t="n"/>
      <c r="C479" s="52" t="n"/>
      <c r="D479" s="193" t="n"/>
      <c r="E479" s="194" t="n"/>
      <c r="F479" s="197" t="n"/>
      <c r="G479" s="61" t="n"/>
      <c r="H479" s="59" t="n"/>
      <c r="I479" s="59" t="n">
        <v>45006</v>
      </c>
      <c r="J479" s="191">
        <f>G479-H479</f>
        <v/>
      </c>
      <c r="K479" s="61">
        <f>J479</f>
        <v/>
      </c>
      <c r="L479" s="62">
        <f>G479-H479-K479</f>
        <v/>
      </c>
    </row>
    <row r="480" hidden="1" ht="20.25" customFormat="1" customHeight="1" s="44">
      <c r="A480" s="86" t="n"/>
      <c r="B480" s="53" t="n"/>
      <c r="C480" s="52" t="n"/>
      <c r="D480" s="193" t="n"/>
      <c r="E480" s="194" t="n"/>
      <c r="F480" s="197" t="n"/>
      <c r="G480" s="61" t="n"/>
      <c r="H480" s="59" t="n"/>
      <c r="I480" s="59" t="n"/>
      <c r="J480" s="191">
        <f>G480-H480</f>
        <v/>
      </c>
      <c r="K480" s="61">
        <f>J480</f>
        <v/>
      </c>
      <c r="L480" s="62">
        <f>G480-H480-K480</f>
        <v/>
      </c>
    </row>
    <row r="481" hidden="1" ht="24.75" customFormat="1" customHeight="1" s="119" thickBot="1">
      <c r="A481" s="179" t="inlineStr">
        <is>
          <t>ИТОГО Отдел маркетинга</t>
        </is>
      </c>
      <c r="B481" s="199" t="n"/>
      <c r="C481" s="116" t="n"/>
      <c r="D481" s="116" t="n"/>
      <c r="E481" s="116" t="n"/>
      <c r="F481" s="117" t="n"/>
      <c r="G481" s="118">
        <f>SUM(G473:G480)</f>
        <v/>
      </c>
      <c r="H481" s="118">
        <f>SUM(H473:H480)</f>
        <v/>
      </c>
      <c r="I481" s="118" t="n"/>
      <c r="J481" s="118">
        <f>SUM(J473:J480)</f>
        <v/>
      </c>
      <c r="K481" s="118">
        <f>SUM(K473:K480)</f>
        <v/>
      </c>
      <c r="L481" s="118">
        <f>SUM(L473:L480)</f>
        <v/>
      </c>
    </row>
    <row r="482" ht="31.5" customFormat="1" customHeight="1" s="119" thickBot="1">
      <c r="A482" s="179" t="inlineStr">
        <is>
          <t>ИТОГО ПО КОММЕРЧЕСКОЙ ДЕЯТЕЛЬНОСТИ</t>
        </is>
      </c>
      <c r="B482" s="199" t="n"/>
      <c r="C482" s="116" t="n"/>
      <c r="D482" s="116" t="n"/>
      <c r="E482" s="116" t="n"/>
      <c r="F482" s="117" t="n"/>
      <c r="G482" s="118">
        <f>G453+G463+G481</f>
        <v/>
      </c>
      <c r="H482" s="118">
        <f>H453+H463+H481</f>
        <v/>
      </c>
      <c r="I482" s="118" t="n"/>
      <c r="J482" s="118">
        <f>J453+J463+J481</f>
        <v/>
      </c>
      <c r="K482" s="118">
        <f>K453+K463+K481</f>
        <v/>
      </c>
      <c r="L482" s="118">
        <f>L453+L463+L481</f>
        <v/>
      </c>
    </row>
    <row r="483" ht="30.75" customFormat="1" customHeight="1" s="44" thickBot="1">
      <c r="A483" s="47" t="inlineStr">
        <is>
          <t>Администрация</t>
        </is>
      </c>
      <c r="B483" s="188" t="n"/>
      <c r="C483" s="46" t="n"/>
      <c r="D483" s="46" t="n"/>
      <c r="E483" s="46" t="n"/>
      <c r="F483" s="47" t="n"/>
      <c r="G483" s="46" t="n"/>
      <c r="H483" s="46" t="n"/>
      <c r="I483" s="46" t="n"/>
      <c r="J483" s="46" t="n"/>
      <c r="K483" s="46" t="n"/>
      <c r="L483" s="48" t="n"/>
    </row>
    <row r="484" ht="19.5" customFormat="1" customHeight="1" s="44">
      <c r="A484" s="103" t="inlineStr">
        <is>
          <t>ПРОЧИЕ</t>
        </is>
      </c>
      <c r="B484" s="195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76" t="n"/>
      <c r="L484" s="77" t="n"/>
    </row>
    <row r="485" ht="86.25" customFormat="1" customHeight="1" s="44">
      <c r="A485" s="86" t="inlineStr">
        <is>
          <t>ООО "АТРАКС ТРЕЙД"</t>
        </is>
      </c>
      <c r="B485" s="53" t="inlineStr">
        <is>
          <t>Оплата по сч №668 от 01.04.2023г. за предост права на использование инф-програм обеспечения для автоматизации работы с трансп компаниями АТРАКС за апрель 2023г.</t>
        </is>
      </c>
      <c r="C485" s="52" t="inlineStr">
        <is>
          <t>Столярова Виктория Владимировна</t>
        </is>
      </c>
      <c r="D485" s="193" t="n"/>
      <c r="E485" s="52" t="inlineStr">
        <is>
          <t xml:space="preserve">Счет №668 от 01.04.2023г. </t>
        </is>
      </c>
      <c r="F485" s="197" t="n"/>
      <c r="G485" s="61">
        <f>30000</f>
        <v/>
      </c>
      <c r="H485" s="59" t="n"/>
      <c r="I485" s="59" t="n">
        <v>45017</v>
      </c>
      <c r="J485" s="191" t="n">
        <v>30000</v>
      </c>
      <c r="K485" s="191" t="n">
        <v>0</v>
      </c>
      <c r="L485" s="191" t="n">
        <v>0</v>
      </c>
    </row>
    <row r="486" ht="82.5" customFormat="1" customHeight="1" s="44">
      <c r="A486" s="86" t="inlineStr">
        <is>
          <t>ООО "ЭКСПЕРТ-ДОСТАВКА"</t>
        </is>
      </c>
      <c r="B486" s="53" t="inlineStr">
        <is>
          <t>Оплата по счету №СЧ-НКВ26358 от 26 Марта 2023г., за услуги доставки по договору № КУ-РФ-NSK108-8 от 25 Ноября 2022г.</t>
        </is>
      </c>
      <c r="C486" s="52" t="inlineStr">
        <is>
          <t>Коновнина Дарья Михайловна</t>
        </is>
      </c>
      <c r="D486" s="193" t="n"/>
      <c r="E486" s="52" t="inlineStr">
        <is>
          <t>Счет №СЧ-НКВ26358 от 26 Марта 2023г.</t>
        </is>
      </c>
      <c r="F486" s="197" t="n"/>
      <c r="G486" s="61" t="n">
        <v>13065</v>
      </c>
      <c r="H486" s="59" t="n"/>
      <c r="I486" s="59" t="n">
        <v>45014</v>
      </c>
      <c r="J486" s="191" t="n">
        <v>13065</v>
      </c>
      <c r="K486" s="191">
        <f>13065</f>
        <v/>
      </c>
      <c r="L486" s="191" t="n">
        <v>0</v>
      </c>
    </row>
    <row r="487" ht="19.5" customFormat="1" customHeight="1" s="119" thickBot="1">
      <c r="A487" s="179" t="inlineStr">
        <is>
          <t>ИТОГО ПРОЧИЕ</t>
        </is>
      </c>
      <c r="B487" s="199" t="n"/>
      <c r="C487" s="116" t="n"/>
      <c r="D487" s="116" t="n"/>
      <c r="E487" s="116" t="n"/>
      <c r="F487" s="117" t="n"/>
      <c r="G487" s="118">
        <f>SUM(G484:G486)</f>
        <v/>
      </c>
      <c r="H487" s="118">
        <f>SUM(H484:H486)</f>
        <v/>
      </c>
      <c r="I487" s="118" t="n"/>
      <c r="J487" s="118">
        <f>SUM(J484:J486)</f>
        <v/>
      </c>
      <c r="K487" s="118">
        <f>SUM(K484:K486)</f>
        <v/>
      </c>
      <c r="L487" s="118">
        <f>SUM(L484:L486)</f>
        <v/>
      </c>
    </row>
    <row r="488" hidden="1" ht="45" customFormat="1" customHeight="1" s="44">
      <c r="A488" s="86" t="n"/>
      <c r="B488" s="53" t="n"/>
      <c r="C488" s="52" t="n"/>
      <c r="D488" s="193" t="n"/>
      <c r="E488" s="194" t="n"/>
      <c r="F488" s="197" t="n"/>
      <c r="G488" s="61" t="n"/>
      <c r="H488" s="59" t="n"/>
      <c r="I488" s="59" t="n"/>
      <c r="J488" s="191" t="n"/>
      <c r="K488" s="191" t="n"/>
      <c r="L488" s="62" t="n"/>
    </row>
    <row r="489" hidden="1" ht="45" customFormat="1" customHeight="1" s="44">
      <c r="A489" s="86" t="n"/>
      <c r="B489" s="53" t="n"/>
      <c r="C489" s="52" t="n"/>
      <c r="D489" s="193" t="n"/>
      <c r="E489" s="194" t="n"/>
      <c r="F489" s="197" t="n"/>
      <c r="G489" s="61" t="n"/>
      <c r="H489" s="59" t="n"/>
      <c r="I489" s="59" t="n"/>
      <c r="J489" s="191" t="n"/>
      <c r="K489" s="191" t="n"/>
      <c r="L489" s="62" t="n"/>
    </row>
    <row r="490" hidden="1" ht="45" customFormat="1" customHeight="1" s="44">
      <c r="A490" s="86" t="n"/>
      <c r="B490" s="53" t="n"/>
      <c r="C490" s="52" t="n"/>
      <c r="D490" s="193" t="n"/>
      <c r="E490" s="194" t="n"/>
      <c r="F490" s="197" t="n"/>
      <c r="G490" s="61" t="n"/>
      <c r="H490" s="59" t="n"/>
      <c r="I490" s="59" t="n"/>
      <c r="J490" s="191" t="n"/>
      <c r="K490" s="61" t="n"/>
      <c r="L490" s="62" t="n"/>
    </row>
    <row r="491" hidden="1" ht="45" customFormat="1" customHeight="1" s="44">
      <c r="A491" s="86" t="n"/>
      <c r="B491" s="53" t="n"/>
      <c r="C491" s="52" t="n"/>
      <c r="D491" s="193" t="n"/>
      <c r="E491" s="194" t="n"/>
      <c r="F491" s="197" t="n"/>
      <c r="G491" s="61" t="n"/>
      <c r="H491" s="59" t="n"/>
      <c r="I491" s="59" t="n"/>
      <c r="J491" s="191" t="n"/>
      <c r="K491" s="61" t="n"/>
      <c r="L491" s="62" t="n"/>
    </row>
    <row r="492" hidden="1" ht="45" customFormat="1" customHeight="1" s="44">
      <c r="A492" s="86" t="n"/>
      <c r="B492" s="53" t="n"/>
      <c r="C492" s="52" t="n"/>
      <c r="D492" s="193" t="n"/>
      <c r="E492" s="194" t="n"/>
      <c r="F492" s="197" t="n"/>
      <c r="G492" s="61" t="n"/>
      <c r="H492" s="59" t="n"/>
      <c r="I492" s="59" t="n"/>
      <c r="J492" s="191" t="n"/>
      <c r="K492" s="61" t="n"/>
      <c r="L492" s="62" t="n"/>
    </row>
    <row r="493" ht="19.5" customFormat="1" customHeight="1" s="119" thickBot="1">
      <c r="A493" s="179" t="inlineStr">
        <is>
          <t>ИТОГО Администрация</t>
        </is>
      </c>
      <c r="B493" s="199" t="n"/>
      <c r="C493" s="116" t="n"/>
      <c r="D493" s="116" t="n"/>
      <c r="E493" s="116" t="n"/>
      <c r="F493" s="117" t="n"/>
      <c r="G493" s="118">
        <f>SUM(G485:G486)</f>
        <v/>
      </c>
      <c r="H493" s="118">
        <f>SUM(H485:H486)</f>
        <v/>
      </c>
      <c r="I493" s="118" t="n"/>
      <c r="J493" s="118">
        <f>SUM(J485:J486)</f>
        <v/>
      </c>
      <c r="K493" s="118">
        <f>SUM(K485:K486)</f>
        <v/>
      </c>
      <c r="L493" s="118">
        <f>SUM(L485:L486)</f>
        <v/>
      </c>
    </row>
    <row r="494" ht="21" customHeight="1" thickBot="1">
      <c r="A494" s="204" t="inlineStr">
        <is>
          <t>ВСЕГО ПО РЕЕСТРУ, RUB</t>
        </is>
      </c>
      <c r="B494" s="188" t="n"/>
      <c r="C494" s="120" t="n"/>
      <c r="D494" s="120" t="n"/>
      <c r="E494" s="120" t="n"/>
      <c r="F494" s="121" t="n"/>
      <c r="G494" s="205">
        <f>G32+G227+G286+G291+G342+G381+G415++G422+G482+G493</f>
        <v/>
      </c>
      <c r="H494" s="205">
        <f>H32+H227+H286+H291+H342+H381+H415++H422+H482+H493</f>
        <v/>
      </c>
      <c r="I494" s="205" t="n"/>
      <c r="J494" s="205">
        <f>J32+J227+J286+J291+J342+J381+J415++J422+J482+J493</f>
        <v/>
      </c>
      <c r="K494" s="205">
        <f>K32+K227+K286+K291+K342+K381+K415++K422+K482+K493</f>
        <v/>
      </c>
      <c r="L494" s="205">
        <f>L32+L227+L286+L291+L342+L381+L415++L422+L482+L493</f>
        <v/>
      </c>
    </row>
    <row r="495" customFormat="1" s="119">
      <c r="A495" s="206" t="inlineStr">
        <is>
          <t>ВСЕГО ПО РЕЕСТРУ, USD</t>
        </is>
      </c>
      <c r="B495" s="190" t="n"/>
      <c r="C495" s="123" t="n"/>
      <c r="D495" s="123" t="n"/>
      <c r="E495" s="123" t="n"/>
      <c r="F495" s="207" t="n"/>
      <c r="G495" s="208" t="n">
        <v>0</v>
      </c>
      <c r="H495" s="208" t="n"/>
      <c r="I495" s="208" t="n">
        <v>0</v>
      </c>
      <c r="J495" s="208" t="n">
        <v>0</v>
      </c>
      <c r="K495" s="208" t="n">
        <v>0</v>
      </c>
      <c r="L495" s="208" t="n"/>
    </row>
    <row r="496" customFormat="1" s="119">
      <c r="A496" s="209" t="inlineStr">
        <is>
          <t>ВСЕГО ПО РЕЕСТРУ, EUR</t>
        </is>
      </c>
      <c r="B496" s="195" t="n"/>
      <c r="C496" s="123" t="n"/>
      <c r="D496" s="123" t="n"/>
      <c r="E496" s="123" t="n"/>
      <c r="F496" s="210" t="n"/>
      <c r="G496" s="211" t="n">
        <v>0</v>
      </c>
      <c r="H496" s="211" t="n"/>
      <c r="I496" s="211" t="n">
        <v>0</v>
      </c>
      <c r="J496" s="211" t="n">
        <v>0</v>
      </c>
      <c r="K496" s="211" t="n">
        <v>0</v>
      </c>
      <c r="L496" s="211" t="n"/>
    </row>
    <row r="497" customFormat="1" s="119">
      <c r="A497" s="128" t="n"/>
      <c r="B497" s="128" t="n"/>
      <c r="C497" s="9" t="n"/>
      <c r="D497" s="9" t="n"/>
      <c r="E497" s="212" t="n"/>
      <c r="F497" s="130" t="n"/>
      <c r="G497" s="131" t="inlineStr">
        <is>
          <t>р/счет RUB</t>
        </is>
      </c>
      <c r="H497" s="132" t="n"/>
      <c r="I497" s="131" t="n"/>
      <c r="J497" s="133" t="n"/>
      <c r="K497" s="134" t="n"/>
      <c r="L497" s="134" t="n"/>
    </row>
    <row r="498">
      <c r="C498" s="212" t="n"/>
      <c r="D498" s="212" t="n"/>
      <c r="E498" s="212" t="n"/>
      <c r="F498" s="130" t="inlineStr">
        <is>
          <t>Расход</t>
        </is>
      </c>
      <c r="H498" s="213" t="inlineStr">
        <is>
          <t>Расход</t>
        </is>
      </c>
      <c r="I498" s="134" t="inlineStr">
        <is>
          <t>р/с RUB</t>
        </is>
      </c>
      <c r="J498" s="95">
        <f>K494</f>
        <v/>
      </c>
    </row>
    <row r="499" customFormat="1" s="119">
      <c r="A499" s="6" t="n"/>
      <c r="B499" s="6" t="n"/>
      <c r="C499" s="6" t="n"/>
      <c r="D499" s="6" t="n"/>
      <c r="E499" s="6" t="n"/>
      <c r="F499" s="130" t="n"/>
      <c r="G499" s="134" t="n"/>
      <c r="H499" s="213" t="inlineStr">
        <is>
          <t>Расход</t>
        </is>
      </c>
      <c r="I499" s="134" t="inlineStr">
        <is>
          <t>р/с USD</t>
        </is>
      </c>
      <c r="J499" s="214">
        <f>K495</f>
        <v/>
      </c>
      <c r="K499" s="134" t="n"/>
      <c r="L499" s="134" t="n"/>
    </row>
    <row r="500" customFormat="1" s="119">
      <c r="A500" s="6" t="n"/>
      <c r="B500" s="6" t="n"/>
      <c r="C500" s="6" t="n"/>
      <c r="D500" s="6" t="n"/>
      <c r="E500" s="6" t="n"/>
      <c r="F500" s="130" t="n"/>
      <c r="G500" s="134" t="n"/>
      <c r="H500" s="213" t="inlineStr">
        <is>
          <t>Расход</t>
        </is>
      </c>
      <c r="I500" s="134" t="inlineStr">
        <is>
          <t>р/с EUR</t>
        </is>
      </c>
      <c r="J500" s="215">
        <f>K496</f>
        <v/>
      </c>
      <c r="K500" s="134" t="n"/>
      <c r="L500" s="134" t="n"/>
    </row>
    <row r="501" customFormat="1" s="85">
      <c r="A501" s="6" t="n"/>
      <c r="B501" s="6" t="n"/>
      <c r="C501" s="6" t="n"/>
      <c r="D501" s="6" t="n"/>
      <c r="E501" s="6" t="n"/>
      <c r="F501" s="130" t="n"/>
      <c r="G501" s="134" t="n"/>
      <c r="H501" s="138" t="n"/>
      <c r="I501" s="134" t="n"/>
      <c r="J501" s="216" t="n"/>
      <c r="K501" s="134" t="n"/>
      <c r="L501" s="134" t="n"/>
    </row>
    <row r="502" customFormat="1" s="85">
      <c r="A502" s="6" t="n"/>
      <c r="B502" s="6" t="n"/>
      <c r="C502" s="6" t="n"/>
      <c r="D502" s="6" t="n"/>
      <c r="E502" s="6" t="n"/>
      <c r="F502" s="130" t="inlineStr">
        <is>
          <t>Остаток</t>
        </is>
      </c>
      <c r="G502" s="134" t="n"/>
      <c r="H502" s="138" t="inlineStr">
        <is>
          <t>Остаток</t>
        </is>
      </c>
      <c r="I502" s="134" t="inlineStr">
        <is>
          <t>р/с RUB</t>
        </is>
      </c>
      <c r="J502" s="95">
        <f>B9+G4-J498</f>
        <v/>
      </c>
      <c r="K502" s="119" t="n"/>
      <c r="L502" s="119" t="n"/>
    </row>
    <row r="503" customFormat="1" s="85">
      <c r="A503" s="6" t="n"/>
      <c r="B503" s="6" t="n"/>
      <c r="C503" s="6" t="n"/>
      <c r="D503" s="6" t="n"/>
      <c r="E503" s="6" t="n"/>
      <c r="F503" s="130" t="n"/>
      <c r="G503" s="134" t="n"/>
      <c r="H503" s="138" t="inlineStr">
        <is>
          <t>Остаток</t>
        </is>
      </c>
      <c r="I503" s="134" t="inlineStr">
        <is>
          <t>р/с USD</t>
        </is>
      </c>
      <c r="J503" s="214" t="n"/>
      <c r="K503" s="140" t="n"/>
      <c r="L503" s="140" t="n"/>
    </row>
    <row r="504">
      <c r="A504" s="6" t="n"/>
      <c r="B504" s="6" t="n"/>
      <c r="C504" s="6" t="n"/>
      <c r="D504" s="6" t="n"/>
      <c r="E504" s="6" t="n"/>
      <c r="H504" s="138" t="inlineStr">
        <is>
          <t>Остаток</t>
        </is>
      </c>
      <c r="I504" s="134" t="inlineStr">
        <is>
          <t>р/с EUR</t>
        </is>
      </c>
      <c r="J504" s="215" t="n"/>
      <c r="K504" s="141" t="n"/>
      <c r="L504" s="141" t="n"/>
    </row>
    <row r="505">
      <c r="A505" s="6" t="n"/>
      <c r="B505" s="6" t="n"/>
      <c r="C505" s="6" t="n"/>
      <c r="D505" s="6" t="n"/>
      <c r="E505" s="6" t="n"/>
      <c r="F505" s="142" t="n"/>
      <c r="G505" s="6" t="n"/>
      <c r="H505" s="6" t="n"/>
      <c r="I505" s="6" t="n"/>
      <c r="J505" s="6" t="n"/>
      <c r="K505" s="85" t="n"/>
      <c r="L505" s="85" t="n"/>
    </row>
    <row r="506">
      <c r="A506" s="6" t="n"/>
      <c r="B506" s="6" t="n"/>
      <c r="C506" s="6" t="n"/>
      <c r="D506" s="6" t="n"/>
      <c r="E506" s="6" t="n"/>
      <c r="F506" s="142" t="n"/>
      <c r="G506" s="6" t="n"/>
      <c r="H506" s="6" t="n"/>
      <c r="I506" s="6" t="n"/>
      <c r="J506" s="6" t="n"/>
      <c r="K506" s="85" t="n"/>
      <c r="L506" s="85" t="n"/>
    </row>
    <row r="507">
      <c r="A507" s="6" t="n"/>
      <c r="B507" s="6" t="n"/>
      <c r="C507" s="6" t="n"/>
      <c r="D507" s="6" t="n"/>
      <c r="E507" s="6" t="n"/>
      <c r="F507" s="143" t="n"/>
      <c r="G507" s="6" t="n"/>
      <c r="H507" s="6" t="n"/>
      <c r="I507" s="6" t="n"/>
      <c r="J507" s="6" t="n"/>
      <c r="K507" s="85" t="n"/>
      <c r="L507" s="85" t="n"/>
    </row>
    <row r="508">
      <c r="A508" s="6" t="n"/>
      <c r="B508" s="6" t="n"/>
      <c r="C508" s="6" t="n"/>
      <c r="D508" s="6" t="n"/>
      <c r="E508" s="6" t="n"/>
      <c r="F508" s="143" t="n"/>
      <c r="G508" s="6" t="n"/>
      <c r="H508" s="6" t="n"/>
      <c r="I508" s="6" t="n"/>
      <c r="J508" s="6" t="n"/>
      <c r="K508" s="85" t="n"/>
      <c r="L508" s="85" t="n"/>
    </row>
    <row r="509">
      <c r="A509" s="6" t="n"/>
      <c r="B509" s="6" t="n"/>
      <c r="C509" s="6" t="n"/>
      <c r="D509" s="6" t="n"/>
      <c r="E509" s="6" t="n"/>
      <c r="F509" s="142" t="n"/>
      <c r="G509" s="6" t="n"/>
      <c r="H509" s="6" t="n"/>
      <c r="I509" s="6" t="n"/>
      <c r="J509" s="6" t="n"/>
      <c r="K509" s="85" t="n"/>
      <c r="L509" s="85" t="n"/>
    </row>
    <row r="510">
      <c r="A510" s="9" t="n"/>
      <c r="B510" s="6" t="n"/>
      <c r="C510" s="6" t="n"/>
      <c r="D510" s="6" t="n"/>
      <c r="E510" s="6" t="n"/>
      <c r="F510" s="142" t="n"/>
      <c r="G510" s="6" t="n"/>
      <c r="H510" s="6" t="n"/>
      <c r="I510" s="6" t="n"/>
      <c r="J510" s="6" t="n"/>
      <c r="K510" s="6" t="n"/>
      <c r="L510" s="6" t="n"/>
    </row>
    <row r="511">
      <c r="A511" s="9" t="n"/>
      <c r="B511" s="6" t="n"/>
      <c r="C511" s="6" t="n"/>
      <c r="D511" s="6" t="n"/>
      <c r="E511" s="6" t="n"/>
      <c r="F511" s="142" t="n"/>
      <c r="G511" s="6" t="n"/>
      <c r="H511" s="6" t="n"/>
      <c r="I511" s="6" t="n"/>
      <c r="J511" s="6" t="n"/>
      <c r="K511" s="85" t="n"/>
      <c r="L511" s="85" t="n"/>
    </row>
    <row r="512">
      <c r="A512" s="9" t="n"/>
      <c r="B512" s="6" t="n"/>
      <c r="C512" s="6" t="n"/>
      <c r="D512" s="6" t="n"/>
      <c r="E512" s="6" t="n"/>
      <c r="F512" s="142" t="n"/>
      <c r="G512" s="6" t="n"/>
      <c r="H512" s="6" t="n"/>
      <c r="I512" s="6" t="n"/>
      <c r="J512" s="6" t="n"/>
      <c r="K512" s="85" t="n"/>
      <c r="L512" s="85" t="n"/>
    </row>
    <row r="513">
      <c r="A513" s="9" t="n"/>
      <c r="B513" s="6" t="n"/>
      <c r="C513" s="6" t="n"/>
      <c r="D513" s="6" t="n"/>
      <c r="E513" s="6" t="n"/>
      <c r="F513" s="142" t="n"/>
      <c r="G513" s="6" t="n"/>
      <c r="H513" s="6" t="n"/>
      <c r="I513" s="6" t="n"/>
      <c r="J513" s="6" t="n"/>
      <c r="K513" s="85" t="n"/>
      <c r="L513" s="85" t="n"/>
    </row>
    <row r="514">
      <c r="A514" s="6" t="n"/>
      <c r="B514" s="6" t="n"/>
      <c r="C514" s="6" t="n"/>
      <c r="D514" s="6" t="n"/>
      <c r="E514" s="6" t="n"/>
      <c r="F514" s="142" t="n"/>
      <c r="G514" s="6" t="n"/>
      <c r="H514" s="6" t="n"/>
      <c r="I514" s="6" t="n"/>
      <c r="J514" s="6" t="n"/>
      <c r="K514" s="85" t="n"/>
      <c r="L514" s="85" t="n"/>
    </row>
    <row r="515">
      <c r="A515" s="6" t="n"/>
      <c r="B515" s="6" t="n"/>
      <c r="C515" s="6" t="n"/>
      <c r="D515" s="6" t="n"/>
      <c r="E515" s="6" t="n"/>
      <c r="F515" s="142" t="n"/>
      <c r="G515" s="6" t="n"/>
      <c r="H515" s="6" t="n"/>
      <c r="I515" s="6" t="n"/>
      <c r="J515" s="6" t="n"/>
      <c r="K515" s="85" t="n"/>
      <c r="L515" s="85" t="n"/>
    </row>
    <row r="516">
      <c r="A516" s="6" t="n"/>
      <c r="B516" s="6" t="n"/>
      <c r="C516" s="6" t="n"/>
      <c r="D516" s="6" t="n"/>
      <c r="E516" s="6" t="n"/>
      <c r="F516" s="142" t="n"/>
      <c r="G516" s="6" t="n"/>
      <c r="H516" s="6" t="n"/>
      <c r="I516" s="6" t="n"/>
      <c r="J516" s="6" t="n"/>
      <c r="K516" s="85" t="n"/>
      <c r="L516" s="85" t="n"/>
    </row>
    <row r="517">
      <c r="A517" s="6" t="n"/>
      <c r="B517" s="6" t="n"/>
      <c r="C517" s="6" t="n"/>
      <c r="D517" s="6" t="n"/>
      <c r="E517" s="6" t="n"/>
      <c r="F517" s="142" t="n"/>
      <c r="G517" s="6" t="n"/>
      <c r="H517" s="6" t="n"/>
      <c r="I517" s="6" t="n"/>
      <c r="J517" s="6" t="n"/>
      <c r="K517" s="85" t="n"/>
      <c r="L517" s="85" t="n"/>
    </row>
    <row r="518">
      <c r="A518" s="6" t="n"/>
      <c r="B518" s="6" t="n"/>
      <c r="C518" s="6" t="n"/>
      <c r="D518" s="6" t="n"/>
      <c r="E518" s="6" t="n"/>
      <c r="F518" s="142" t="n"/>
      <c r="G518" s="6" t="n"/>
      <c r="H518" s="6" t="n"/>
      <c r="I518" s="6" t="n"/>
      <c r="J518" s="6" t="n"/>
      <c r="K518" s="85" t="n"/>
      <c r="L518" s="85" t="n"/>
    </row>
    <row r="519">
      <c r="A519" s="6" t="n"/>
      <c r="B519" s="6" t="n"/>
      <c r="C519" s="6" t="n"/>
      <c r="D519" s="6" t="n"/>
      <c r="E519" s="6" t="n"/>
      <c r="F519" s="142" t="n"/>
      <c r="G519" s="6" t="n"/>
      <c r="H519" s="6" t="n"/>
      <c r="I519" s="6" t="n"/>
      <c r="J519" s="6" t="n"/>
      <c r="K519" s="85" t="n"/>
      <c r="L519" s="85" t="n"/>
    </row>
    <row r="520">
      <c r="A520" s="6" t="n"/>
      <c r="B520" s="6" t="n"/>
      <c r="C520" s="6" t="n"/>
      <c r="D520" s="6" t="n"/>
      <c r="E520" s="6" t="n"/>
      <c r="F520" s="142" t="n"/>
      <c r="G520" s="6" t="n"/>
      <c r="H520" s="6" t="n"/>
      <c r="I520" s="6" t="n"/>
      <c r="J520" s="6" t="n"/>
      <c r="K520" s="85" t="n"/>
      <c r="L520" s="85" t="n"/>
    </row>
    <row r="521">
      <c r="A521" s="6" t="n"/>
      <c r="B521" s="6" t="n"/>
      <c r="C521" s="6" t="n"/>
      <c r="D521" s="6" t="n"/>
      <c r="E521" s="6" t="n"/>
      <c r="F521" s="142" t="n"/>
      <c r="G521" s="6" t="n"/>
      <c r="H521" s="6" t="n"/>
      <c r="I521" s="6" t="n"/>
      <c r="J521" s="6" t="n"/>
      <c r="K521" s="85" t="n"/>
      <c r="L521" s="85" t="n"/>
    </row>
    <row r="522">
      <c r="A522" s="6" t="n"/>
      <c r="B522" s="6" t="n"/>
      <c r="C522" s="6" t="n"/>
      <c r="D522" s="6" t="n"/>
      <c r="E522" s="6" t="n"/>
      <c r="F522" s="142" t="n"/>
      <c r="G522" s="6" t="n"/>
      <c r="H522" s="6" t="n"/>
      <c r="I522" s="6" t="n"/>
      <c r="J522" s="6" t="n"/>
      <c r="K522" s="85" t="n"/>
      <c r="L522" s="85" t="n"/>
    </row>
    <row r="523">
      <c r="A523" s="6" t="n"/>
      <c r="B523" s="6" t="n"/>
      <c r="C523" s="6" t="n"/>
      <c r="D523" s="6" t="n"/>
      <c r="E523" s="6" t="n"/>
      <c r="F523" s="142" t="n"/>
      <c r="G523" s="6" t="n"/>
      <c r="H523" s="6" t="n"/>
      <c r="I523" s="6" t="n"/>
      <c r="J523" s="6" t="n"/>
      <c r="K523" s="85" t="n"/>
      <c r="L523" s="85" t="n"/>
    </row>
    <row r="524" ht="28.5" customHeight="1">
      <c r="A524" s="6" t="n"/>
      <c r="B524" s="6" t="n"/>
      <c r="C524" s="6" t="n"/>
      <c r="D524" s="6" t="n"/>
      <c r="E524" s="6" t="n"/>
      <c r="F524" s="142" t="n"/>
      <c r="G524" s="6" t="n"/>
      <c r="H524" s="6" t="n"/>
      <c r="I524" s="6" t="n"/>
      <c r="J524" s="6" t="n"/>
      <c r="K524" s="85" t="n"/>
      <c r="L524" s="85" t="n"/>
    </row>
    <row r="525" ht="13.5" customHeight="1">
      <c r="A525" s="6" t="n"/>
      <c r="B525" s="6" t="n"/>
      <c r="C525" s="6" t="n"/>
      <c r="D525" s="6" t="n"/>
      <c r="E525" s="6" t="n"/>
      <c r="F525" s="142" t="n"/>
      <c r="G525" s="6" t="n"/>
      <c r="H525" s="6" t="n"/>
      <c r="I525" s="6" t="n"/>
      <c r="J525" s="6" t="n"/>
      <c r="K525" s="85" t="n"/>
      <c r="L525" s="85" t="n"/>
    </row>
    <row r="526">
      <c r="A526" s="6" t="n"/>
      <c r="B526" s="6" t="n"/>
      <c r="C526" s="6" t="n"/>
      <c r="D526" s="144" t="n"/>
      <c r="E526" s="6" t="n"/>
      <c r="F526" s="142" t="n"/>
      <c r="G526" s="6" t="n"/>
      <c r="H526" s="6" t="n"/>
      <c r="I526" s="6" t="n"/>
      <c r="J526" s="6" t="n"/>
      <c r="K526" s="85" t="n"/>
      <c r="L526" s="85" t="n"/>
    </row>
    <row r="527">
      <c r="A527" s="6" t="n"/>
      <c r="B527" s="6" t="n"/>
      <c r="C527" s="6" t="n"/>
      <c r="D527" s="144" t="n"/>
      <c r="E527" s="6" t="n"/>
      <c r="F527" s="142" t="n"/>
      <c r="G527" s="6" t="n"/>
      <c r="H527" s="6" t="n"/>
      <c r="I527" s="6" t="n"/>
      <c r="J527" s="6" t="n"/>
      <c r="K527" s="85" t="n"/>
      <c r="L527" s="85" t="n"/>
    </row>
    <row r="528">
      <c r="A528" s="6" t="n"/>
      <c r="B528" s="6" t="n"/>
      <c r="C528" s="6" t="n"/>
      <c r="D528" s="6" t="n"/>
      <c r="E528" s="6" t="n"/>
      <c r="I528" s="6" t="n"/>
      <c r="J528" s="6" t="n"/>
      <c r="K528" s="85" t="n"/>
      <c r="L528" s="85" t="n"/>
    </row>
    <row r="529">
      <c r="A529" s="6" t="n"/>
      <c r="B529" s="6" t="n"/>
      <c r="C529" s="6" t="n"/>
      <c r="D529" s="6" t="n"/>
      <c r="E529" s="6" t="n"/>
      <c r="I529" s="6" t="n"/>
      <c r="J529" s="6" t="n"/>
      <c r="K529" s="85" t="n"/>
      <c r="L529" s="85" t="n"/>
    </row>
    <row r="530">
      <c r="A530" s="6" t="n"/>
      <c r="B530" s="6" t="n"/>
      <c r="C530" s="6" t="n"/>
      <c r="D530" s="6" t="n"/>
      <c r="I530" s="6" t="n"/>
      <c r="J530" s="6" t="n"/>
      <c r="K530" s="85" t="n"/>
      <c r="L530" s="85" t="n"/>
    </row>
    <row r="531">
      <c r="A531" s="6" t="n"/>
      <c r="B531" s="6" t="n"/>
      <c r="C531" s="6" t="n"/>
      <c r="D531" s="6" t="n"/>
      <c r="I531" s="6" t="n"/>
      <c r="J531" s="6" t="n"/>
      <c r="K531" s="85" t="n"/>
      <c r="L531" s="85" t="n"/>
    </row>
    <row r="532">
      <c r="A532" s="6" t="n"/>
      <c r="B532" s="6" t="n"/>
      <c r="C532" s="6" t="n"/>
      <c r="D532" s="6" t="n"/>
      <c r="I532" s="6" t="n"/>
      <c r="K532" s="146" t="n"/>
      <c r="L532" s="146" t="n"/>
    </row>
    <row r="533">
      <c r="A533" s="6" t="n"/>
      <c r="B533" s="6" t="n"/>
      <c r="C533" s="6" t="n"/>
      <c r="D533" s="6" t="n"/>
      <c r="K533" s="146" t="n"/>
      <c r="L533" s="146" t="n"/>
    </row>
    <row r="534">
      <c r="A534" s="6" t="n"/>
      <c r="B534" s="6" t="n"/>
      <c r="C534" s="6" t="n"/>
      <c r="D534" s="6" t="n"/>
      <c r="K534" s="146" t="n"/>
      <c r="L534" s="146" t="n"/>
    </row>
    <row r="535">
      <c r="A535" s="6" t="n"/>
      <c r="B535" s="6" t="n"/>
      <c r="C535" s="6" t="n"/>
      <c r="D535" s="6" t="n"/>
      <c r="K535" s="146" t="n"/>
      <c r="L535" s="146" t="n"/>
    </row>
    <row r="536">
      <c r="A536" s="6" t="n"/>
      <c r="B536" s="6" t="n"/>
      <c r="C536" s="6" t="n"/>
      <c r="D536" s="6" t="n"/>
      <c r="K536" s="146" t="n"/>
      <c r="L536" s="146" t="n"/>
    </row>
    <row r="537">
      <c r="A537" s="6" t="n"/>
      <c r="B537" s="6" t="n"/>
      <c r="C537" s="6" t="n"/>
      <c r="D537" s="6" t="n"/>
      <c r="K537" s="146" t="n"/>
      <c r="L537" s="146" t="n"/>
    </row>
    <row r="538">
      <c r="A538" s="6" t="n"/>
      <c r="B538" s="6" t="n"/>
      <c r="C538" s="6" t="n"/>
      <c r="K538" s="146" t="n"/>
      <c r="L538" s="146" t="n"/>
    </row>
    <row r="539">
      <c r="K539" s="146" t="n"/>
      <c r="L539" s="146" t="n"/>
    </row>
    <row r="540">
      <c r="K540" s="146" t="n"/>
      <c r="L540" s="146" t="n"/>
    </row>
    <row r="541">
      <c r="K541" s="146" t="n"/>
      <c r="L541" s="146" t="n"/>
    </row>
  </sheetData>
  <mergeCells count="72">
    <mergeCell ref="A328:B328"/>
    <mergeCell ref="A421:B421"/>
    <mergeCell ref="A310:B310"/>
    <mergeCell ref="A368:B368"/>
    <mergeCell ref="A226:B226"/>
    <mergeCell ref="A358:B358"/>
    <mergeCell ref="A291:B291"/>
    <mergeCell ref="A287:B287"/>
    <mergeCell ref="A36:B36"/>
    <mergeCell ref="A496:B496"/>
    <mergeCell ref="A296:B296"/>
    <mergeCell ref="A1:B1"/>
    <mergeCell ref="A399:B399"/>
    <mergeCell ref="A417:B417"/>
    <mergeCell ref="A343:B343"/>
    <mergeCell ref="A383:B383"/>
    <mergeCell ref="A315:B315"/>
    <mergeCell ref="A422:B422"/>
    <mergeCell ref="A359:B359"/>
    <mergeCell ref="A360:B360"/>
    <mergeCell ref="A227:B227"/>
    <mergeCell ref="A463:B463"/>
    <mergeCell ref="A41:B41"/>
    <mergeCell ref="A243:B243"/>
    <mergeCell ref="A472:B472"/>
    <mergeCell ref="A37:B37"/>
    <mergeCell ref="A292:B292"/>
    <mergeCell ref="A286:B286"/>
    <mergeCell ref="A369:B369"/>
    <mergeCell ref="A326:B326"/>
    <mergeCell ref="A453:B453"/>
    <mergeCell ref="A484:B484"/>
    <mergeCell ref="A493:B493"/>
    <mergeCell ref="A487:B487"/>
    <mergeCell ref="A12:B12"/>
    <mergeCell ref="A294:B294"/>
    <mergeCell ref="A381:B381"/>
    <mergeCell ref="A415:B415"/>
    <mergeCell ref="A406:B406"/>
    <mergeCell ref="A33:B33"/>
    <mergeCell ref="A242:B242"/>
    <mergeCell ref="A374:B374"/>
    <mergeCell ref="A42:B42"/>
    <mergeCell ref="A278:B278"/>
    <mergeCell ref="A32:B32"/>
    <mergeCell ref="A322:B322"/>
    <mergeCell ref="A14:B14"/>
    <mergeCell ref="A405:B405"/>
    <mergeCell ref="A483:B483"/>
    <mergeCell ref="A321:B321"/>
    <mergeCell ref="A414:B414"/>
    <mergeCell ref="A311:B311"/>
    <mergeCell ref="A424:B424"/>
    <mergeCell ref="A495:B495"/>
    <mergeCell ref="A373:B373"/>
    <mergeCell ref="A342:B342"/>
    <mergeCell ref="A380:B380"/>
    <mergeCell ref="A280:B280"/>
    <mergeCell ref="A482:B482"/>
    <mergeCell ref="A494:B494"/>
    <mergeCell ref="A454:B454"/>
    <mergeCell ref="A416:B416"/>
    <mergeCell ref="A481:B481"/>
    <mergeCell ref="A229:B229"/>
    <mergeCell ref="A13:B13"/>
    <mergeCell ref="A288:B288"/>
    <mergeCell ref="A39:B39"/>
    <mergeCell ref="A344:B344"/>
    <mergeCell ref="A400:B400"/>
    <mergeCell ref="A314:B314"/>
    <mergeCell ref="A352:B352"/>
    <mergeCell ref="A382:B382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BU533"/>
  <sheetViews>
    <sheetView showRuler="0" showWhiteSpace="0" zoomScale="50" zoomScaleNormal="50" zoomScaleSheetLayoutView="58" zoomScalePageLayoutView="42" workbookViewId="0">
      <pane xSplit="2" ySplit="11" topLeftCell="C24" activePane="bottomRight" state="frozen"/>
      <selection pane="topRight" activeCell="C1" sqref="C1"/>
      <selection pane="bottomLeft" activeCell="A12" sqref="A12"/>
      <selection pane="bottomRight" activeCell="A29" sqref="A29:C29"/>
    </sheetView>
  </sheetViews>
  <sheetFormatPr baseColWidth="8" defaultColWidth="21.109375" defaultRowHeight="20.4"/>
  <cols>
    <col width="70.6640625" customWidth="1" style="128" min="1" max="1"/>
    <col width="83.33203125" customWidth="1" style="128" min="2" max="2"/>
    <col width="37.5546875" customWidth="1" style="9" min="3" max="3"/>
    <col hidden="1" width="25.88671875" customWidth="1" style="9" min="4" max="4"/>
    <col width="31.441406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6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45013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5" customHeight="1">
      <c r="A4" s="21" t="inlineStr">
        <is>
          <t>4510 в АО "СМП БАНК", АРИЭЛЬ МЕТАЛЛ АО</t>
        </is>
      </c>
      <c r="B4" s="22" t="n">
        <v>358033299.89</v>
      </c>
      <c r="C4" s="23" t="n"/>
      <c r="D4" s="24" t="n"/>
      <c r="E4" s="25" t="n"/>
      <c r="F4" s="6" t="n"/>
      <c r="G4" s="26" t="n">
        <v>60000000</v>
      </c>
      <c r="H4" s="27" t="n"/>
      <c r="I4" s="19" t="n"/>
      <c r="J4" s="28" t="n"/>
      <c r="K4" s="28" t="n"/>
      <c r="L4" s="28" t="n"/>
    </row>
    <row r="5" ht="25.5" customHeight="1">
      <c r="A5" s="21" t="inlineStr">
        <is>
          <t>5393 в ПАО СБЕРБАНК, Ариэль Металл</t>
        </is>
      </c>
      <c r="B5" s="22" t="n">
        <v>294072773.28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5.5" customHeight="1">
      <c r="A6" s="21" t="inlineStr">
        <is>
          <t>АМ 54007 СБЕРБАНК ТАГАНРОГ Ариэль</t>
        </is>
      </c>
      <c r="B6" s="22" t="n">
        <v>34400912.29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3.5" customHeight="1">
      <c r="A7" s="21" t="inlineStr">
        <is>
          <t>1527 в ПАО СБЕРБАНК Самара, Ариэль Металл</t>
        </is>
      </c>
      <c r="B7" s="22" t="n">
        <v>42779892.62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36" customHeight="1">
      <c r="A8" s="21" t="inlineStr">
        <is>
          <t>АМ Филиал Санкт-Петербургский Сбербанк</t>
        </is>
      </c>
      <c r="B8" s="22" t="n">
        <v>3778104.72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5.5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90.7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30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9.25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ht="51.75" customFormat="1" customHeight="1" s="44">
      <c r="A15" s="52" t="inlineStr">
        <is>
          <t>Расчет с сотрудниками</t>
        </is>
      </c>
      <c r="B15" s="53" t="inlineStr">
        <is>
          <t>Выплата по ведомости</t>
        </is>
      </c>
      <c r="C15" s="54" t="inlineStr">
        <is>
          <t>Березовская Светлана Анатольевна</t>
        </is>
      </c>
      <c r="D15" s="55" t="n"/>
      <c r="E15" s="55" t="n"/>
      <c r="F15" s="56" t="n"/>
      <c r="G15" s="57" t="n">
        <v>20117.96</v>
      </c>
      <c r="H15" s="58" t="n"/>
      <c r="I15" s="59" t="n">
        <v>45013</v>
      </c>
      <c r="J15" s="191">
        <f>G15-H15</f>
        <v/>
      </c>
      <c r="K15" s="61">
        <f>J15</f>
        <v/>
      </c>
      <c r="L15" s="62">
        <f>G15-H15-K15</f>
        <v/>
      </c>
    </row>
    <row r="16" ht="51.75" customFormat="1" customHeight="1" s="44">
      <c r="A16" s="52" t="inlineStr">
        <is>
          <t>Расчет с сотрудниками</t>
        </is>
      </c>
      <c r="B16" s="53" t="inlineStr">
        <is>
          <t>Выплата по ведомости</t>
        </is>
      </c>
      <c r="C16" s="54" t="inlineStr">
        <is>
          <t>Березовская Светлана Анатольевна</t>
        </is>
      </c>
      <c r="D16" s="55" t="n"/>
      <c r="E16" s="55" t="n"/>
      <c r="F16" s="56" t="n"/>
      <c r="G16" s="57" t="n">
        <v>467383.22</v>
      </c>
      <c r="H16" s="58" t="n"/>
      <c r="I16" s="59" t="n">
        <v>45014</v>
      </c>
      <c r="J16" s="191">
        <f>G16</f>
        <v/>
      </c>
      <c r="K16" s="61" t="n">
        <v>0</v>
      </c>
      <c r="L16" s="62">
        <f>G16-H16-K16</f>
        <v/>
      </c>
    </row>
    <row r="17" ht="51.75" customFormat="1" customHeight="1" s="44">
      <c r="A17" s="52" t="inlineStr">
        <is>
          <t>Расчет с сотрудниками</t>
        </is>
      </c>
      <c r="B17" s="53" t="inlineStr">
        <is>
          <t>Выплата по ведомости</t>
        </is>
      </c>
      <c r="C17" s="54" t="inlineStr">
        <is>
          <t>Березовская Светлана Анатольевна</t>
        </is>
      </c>
      <c r="D17" s="55" t="n"/>
      <c r="E17" s="55" t="n"/>
      <c r="F17" s="56" t="n"/>
      <c r="G17" s="57" t="n">
        <v>42965.74</v>
      </c>
      <c r="H17" s="58" t="n"/>
      <c r="I17" s="59" t="n">
        <v>45015</v>
      </c>
      <c r="J17" s="191">
        <f>G17</f>
        <v/>
      </c>
      <c r="K17" s="61" t="n">
        <v>0</v>
      </c>
      <c r="L17" s="62">
        <f>G17-H17-K17</f>
        <v/>
      </c>
    </row>
    <row r="18" ht="51.75" customFormat="1" customHeight="1" s="44">
      <c r="A18" s="52" t="inlineStr">
        <is>
          <t>Расчет с сотрудниками</t>
        </is>
      </c>
      <c r="B18" s="53" t="inlineStr">
        <is>
          <t>Выплата по ведомости</t>
        </is>
      </c>
      <c r="C18" s="54" t="inlineStr">
        <is>
          <t>Березовская Светлана Анатольевна</t>
        </is>
      </c>
      <c r="D18" s="55" t="n"/>
      <c r="E18" s="55" t="n"/>
      <c r="F18" s="56" t="n"/>
      <c r="G18" s="57" t="n">
        <v>1819195.25</v>
      </c>
      <c r="H18" s="58" t="n"/>
      <c r="I18" s="59" t="n">
        <v>45016</v>
      </c>
      <c r="J18" s="191">
        <f>G18</f>
        <v/>
      </c>
      <c r="K18" s="61" t="n">
        <v>0</v>
      </c>
      <c r="L18" s="62">
        <f>G18-H18-K18</f>
        <v/>
      </c>
    </row>
    <row r="19" ht="102" customFormat="1" customHeight="1" s="44">
      <c r="A19" s="52" t="inlineStr">
        <is>
          <t>Расчет с сотрудниками</t>
        </is>
      </c>
      <c r="B19" s="53" t="inlineStr">
        <is>
          <t>Перечисление  денежных средств  по авансовому отчету 57 от 20.03.23 в пользу физических лиц - сотрудников АО "Ариэль Металл" по Договору №40131708  от 29.05.2017г.  (Малашкин Сергей Николаевич)</t>
        </is>
      </c>
      <c r="C19" s="54" t="inlineStr">
        <is>
          <t>Столярова Виктория Владимировна</t>
        </is>
      </c>
      <c r="D19" s="55" t="n"/>
      <c r="E19" s="55" t="n"/>
      <c r="F19" s="56" t="n"/>
      <c r="G19" s="57" t="n">
        <v>1000</v>
      </c>
      <c r="H19" s="58" t="n"/>
      <c r="I19" s="59" t="n">
        <v>45014</v>
      </c>
      <c r="J19" s="191">
        <f>G19</f>
        <v/>
      </c>
      <c r="K19" s="61" t="n">
        <v>0</v>
      </c>
      <c r="L19" s="62">
        <f>G19-H19-K19</f>
        <v/>
      </c>
    </row>
    <row r="20" ht="81.59999999999999" customFormat="1" customHeight="1" s="44">
      <c r="A20" s="52" t="inlineStr">
        <is>
          <t>Расчет с сотрудниками</t>
        </is>
      </c>
      <c r="B20" s="53" t="inlineStr">
        <is>
          <t>Перечисление денежных средств под отчет в пользу физических лиц - сотрудников АО "Ариэль Металл" по Договору №40131708  от 29.05.2017г.  (Бикбулатов Артем Сергеевич)</t>
        </is>
      </c>
      <c r="C20" s="54" t="inlineStr">
        <is>
          <t>Столярова Виктория Владимировна</t>
        </is>
      </c>
      <c r="D20" s="55" t="n"/>
      <c r="E20" s="55" t="n"/>
      <c r="F20" s="56" t="n"/>
      <c r="G20" s="57" t="n">
        <v>555</v>
      </c>
      <c r="H20" s="58" t="n"/>
      <c r="I20" s="59" t="n">
        <v>45014</v>
      </c>
      <c r="J20" s="191">
        <f>G20</f>
        <v/>
      </c>
      <c r="K20" s="61" t="n">
        <v>0</v>
      </c>
      <c r="L20" s="62">
        <f>G20-H20-K20</f>
        <v/>
      </c>
    </row>
    <row r="21" ht="61.2" customFormat="1" customHeight="1" s="44">
      <c r="A21" s="52" t="inlineStr">
        <is>
          <t>Расчет с сотрудниками</t>
        </is>
      </c>
      <c r="B21" s="53" t="inlineStr">
        <is>
          <t>Перечисление под отчет  в пользу физических лиц - сотрудников АО "Ариэль Металл" по Договору 40131708 от 29.05.2017г.  (Малашкин Сергей Николаевич)</t>
        </is>
      </c>
      <c r="C21" s="54" t="inlineStr">
        <is>
          <t>Столярова Виктория Владимировна</t>
        </is>
      </c>
      <c r="D21" s="55" t="n"/>
      <c r="E21" s="55" t="n"/>
      <c r="F21" s="56" t="n"/>
      <c r="G21" s="57" t="n">
        <v>15778</v>
      </c>
      <c r="H21" s="58" t="n"/>
      <c r="I21" s="59" t="n">
        <v>45014</v>
      </c>
      <c r="J21" s="191">
        <f>G21</f>
        <v/>
      </c>
      <c r="K21" s="61" t="n">
        <v>0</v>
      </c>
      <c r="L21" s="62">
        <f>G21-H21-K21</f>
        <v/>
      </c>
    </row>
    <row r="22" ht="45" customFormat="1" customHeight="1" s="44">
      <c r="A22" s="52" t="inlineStr">
        <is>
          <t>ИФНС</t>
        </is>
      </c>
      <c r="B22" s="63" t="inlineStr">
        <is>
          <t>Единый налоговый платеж (НДС 4 квартал 2022 г. за минусом суммы оплаченной 16.02.23)</t>
        </is>
      </c>
      <c r="C22" s="54" t="inlineStr">
        <is>
          <t>Молодцова Т.А.</t>
        </is>
      </c>
      <c r="D22" s="55" t="n"/>
      <c r="E22" s="55" t="n"/>
      <c r="F22" s="56" t="n"/>
      <c r="G22" s="61" t="n">
        <v>22324676</v>
      </c>
      <c r="H22" s="58" t="n"/>
      <c r="I22" s="59" t="n">
        <v>45013</v>
      </c>
      <c r="J22" s="191">
        <f>G22-H22</f>
        <v/>
      </c>
      <c r="K22" s="61" t="n">
        <v>22324676</v>
      </c>
      <c r="L22" s="62">
        <f>G22-H22-K22</f>
        <v/>
      </c>
    </row>
    <row r="23" ht="45" customFormat="1" customHeight="1" s="44">
      <c r="A23" s="52" t="inlineStr">
        <is>
          <t>ИФНС</t>
        </is>
      </c>
      <c r="B23" s="63" t="inlineStr">
        <is>
          <t xml:space="preserve">Единый налоговый платеж (Налог на прибыль, за март 2023) </t>
        </is>
      </c>
      <c r="C23" s="54" t="inlineStr">
        <is>
          <t>Молодцова Т.А.</t>
        </is>
      </c>
      <c r="D23" s="55" t="n"/>
      <c r="E23" s="55" t="n"/>
      <c r="F23" s="56" t="n"/>
      <c r="G23" s="61" t="n">
        <v>2663498</v>
      </c>
      <c r="H23" s="58" t="n"/>
      <c r="I23" s="59" t="n">
        <v>45013</v>
      </c>
      <c r="J23" s="191">
        <f>G23-H23</f>
        <v/>
      </c>
      <c r="K23" s="61" t="n">
        <v>2663498</v>
      </c>
      <c r="L23" s="62">
        <f>G23-H23-K23</f>
        <v/>
      </c>
    </row>
    <row r="24" ht="45" customFormat="1" customHeight="1" s="44">
      <c r="A24" s="52" t="inlineStr">
        <is>
          <t>ИФНС</t>
        </is>
      </c>
      <c r="B24" s="63" t="inlineStr">
        <is>
          <t>НДФЛ начисленные налоговым агентом за март 2023</t>
        </is>
      </c>
      <c r="C24" s="54" t="inlineStr">
        <is>
          <t>Березовская Светлана Анатольевна</t>
        </is>
      </c>
      <c r="D24" s="55" t="n"/>
      <c r="E24" s="55" t="n"/>
      <c r="F24" s="56" t="n"/>
      <c r="G24" s="61" t="n">
        <v>2936715</v>
      </c>
      <c r="H24" s="58" t="n"/>
      <c r="I24" s="59" t="n">
        <v>45013</v>
      </c>
      <c r="J24" s="191">
        <f>G24-H24</f>
        <v/>
      </c>
      <c r="K24" s="61" t="n">
        <v>2936715</v>
      </c>
      <c r="L24" s="62">
        <f>G24-H24-K24</f>
        <v/>
      </c>
    </row>
    <row r="25" ht="45" customFormat="1" customHeight="1" s="44">
      <c r="A25" s="52" t="inlineStr">
        <is>
          <t>ИФНС</t>
        </is>
      </c>
      <c r="B25" s="63" t="inlineStr">
        <is>
          <t>НДФЛ начисленные налоговым агентом за март 2023</t>
        </is>
      </c>
      <c r="C25" s="54" t="inlineStr">
        <is>
          <t>Березовская Светлана Анатольевна</t>
        </is>
      </c>
      <c r="D25" s="55" t="n"/>
      <c r="E25" s="55" t="n"/>
      <c r="F25" s="56" t="n"/>
      <c r="G25" s="61" t="n">
        <v>37393</v>
      </c>
      <c r="H25" s="58" t="n"/>
      <c r="I25" s="59" t="n">
        <v>45013</v>
      </c>
      <c r="J25" s="191">
        <f>G25-H25</f>
        <v/>
      </c>
      <c r="K25" s="61" t="n">
        <v>37393</v>
      </c>
      <c r="L25" s="62">
        <f>G25-H25-K25</f>
        <v/>
      </c>
    </row>
    <row r="26" ht="45" customFormat="1" customHeight="1" s="44">
      <c r="A26" s="52" t="inlineStr">
        <is>
          <t>ИФНС</t>
        </is>
      </c>
      <c r="B26" s="63" t="inlineStr">
        <is>
          <t>НДФЛ начисленные налоговым агентом за март 2023</t>
        </is>
      </c>
      <c r="C26" s="54" t="inlineStr">
        <is>
          <t>Березовская Светлана Анатольевна</t>
        </is>
      </c>
      <c r="D26" s="55" t="n"/>
      <c r="E26" s="55" t="n"/>
      <c r="F26" s="56" t="n"/>
      <c r="G26" s="61" t="n">
        <v>51022</v>
      </c>
      <c r="H26" s="58" t="n"/>
      <c r="I26" s="59" t="n">
        <v>45013</v>
      </c>
      <c r="J26" s="191">
        <f>G26-H26</f>
        <v/>
      </c>
      <c r="K26" s="61" t="n">
        <v>51022</v>
      </c>
      <c r="L26" s="62">
        <f>G26-H26-K26</f>
        <v/>
      </c>
    </row>
    <row r="27" ht="45" customFormat="1" customHeight="1" s="44">
      <c r="A27" s="52" t="inlineStr">
        <is>
          <t>ИФНС</t>
        </is>
      </c>
      <c r="B27" s="63" t="inlineStr">
        <is>
          <t>НДФЛ начисленные налоговым агентом за март 2023</t>
        </is>
      </c>
      <c r="C27" s="54" t="inlineStr">
        <is>
          <t>Березовская Светлана Анатольевна</t>
        </is>
      </c>
      <c r="D27" s="55" t="n"/>
      <c r="E27" s="55" t="n"/>
      <c r="F27" s="56" t="n"/>
      <c r="G27" s="61" t="n">
        <v>13703</v>
      </c>
      <c r="H27" s="58" t="n"/>
      <c r="I27" s="59" t="n">
        <v>45013</v>
      </c>
      <c r="J27" s="191">
        <f>G27-H27</f>
        <v/>
      </c>
      <c r="K27" s="61" t="n">
        <v>13703</v>
      </c>
      <c r="L27" s="62">
        <f>G27-H27-K27</f>
        <v/>
      </c>
    </row>
    <row r="28" ht="45" customFormat="1" customHeight="1" s="44">
      <c r="A28" s="52" t="inlineStr">
        <is>
          <t>ИФНС</t>
        </is>
      </c>
      <c r="B28" s="63" t="inlineStr">
        <is>
          <t>Страховые взносы по единому тарифу за февраль 2022</t>
        </is>
      </c>
      <c r="C28" s="54" t="inlineStr">
        <is>
          <t>Березовская Светлана Анатольевна</t>
        </is>
      </c>
      <c r="D28" s="55" t="n"/>
      <c r="E28" s="55" t="n"/>
      <c r="F28" s="56" t="n"/>
      <c r="G28" s="61" t="n">
        <v>3639112.93</v>
      </c>
      <c r="H28" s="58" t="n"/>
      <c r="I28" s="59" t="n">
        <v>45013</v>
      </c>
      <c r="J28" s="191">
        <f>G28-H28</f>
        <v/>
      </c>
      <c r="K28" s="61" t="n">
        <v>3639112.93</v>
      </c>
      <c r="L28" s="62">
        <f>G28-H28-K28</f>
        <v/>
      </c>
    </row>
    <row r="29" ht="45" customFormat="1" customHeight="1" s="44">
      <c r="A29" s="52" t="inlineStr">
        <is>
          <t>ИФНС</t>
        </is>
      </c>
      <c r="B29" s="63" t="inlineStr">
        <is>
          <t>Страховые взносы по единому тарифу за февраль 2023</t>
        </is>
      </c>
      <c r="C29" s="54" t="inlineStr">
        <is>
          <t>Долик Анна Александровна</t>
        </is>
      </c>
      <c r="D29" s="55" t="n"/>
      <c r="E29" s="55" t="n"/>
      <c r="F29" s="56" t="n"/>
      <c r="G29" s="61" t="n">
        <v>117709.58</v>
      </c>
      <c r="H29" s="58" t="n"/>
      <c r="I29" s="59" t="n">
        <v>45013</v>
      </c>
      <c r="J29" s="191">
        <f>G29-H29</f>
        <v/>
      </c>
      <c r="K29" s="61" t="n">
        <v>117709.58</v>
      </c>
      <c r="L29" s="62">
        <f>G29-H29-K29</f>
        <v/>
      </c>
    </row>
    <row r="30" ht="45" customFormat="1" customHeight="1" s="44">
      <c r="A30" s="52" t="inlineStr">
        <is>
          <t>ИФНС</t>
        </is>
      </c>
      <c r="B30" s="63" t="inlineStr">
        <is>
          <t>НДФЛ начисленные налоговым агентом за март 2023</t>
        </is>
      </c>
      <c r="C30" s="54" t="inlineStr">
        <is>
          <t>Долик Анна Александровна</t>
        </is>
      </c>
      <c r="D30" s="55" t="n"/>
      <c r="E30" s="55" t="n"/>
      <c r="F30" s="56" t="n"/>
      <c r="G30" s="61" t="n">
        <v>144012</v>
      </c>
      <c r="H30" s="58" t="n"/>
      <c r="I30" s="59" t="n">
        <v>45013</v>
      </c>
      <c r="J30" s="191">
        <f>G30-H30</f>
        <v/>
      </c>
      <c r="K30" s="61" t="n">
        <v>144012</v>
      </c>
      <c r="L30" s="62">
        <f>G30-H30-K30</f>
        <v/>
      </c>
    </row>
    <row r="31" ht="54" customFormat="1" customHeight="1" s="44">
      <c r="A31" s="86" t="inlineStr">
        <is>
          <t>Подольский филиал АО "Ариэль Металл"</t>
        </is>
      </c>
      <c r="B31" s="53" t="inlineStr">
        <is>
          <t>Пополнение денежных средств (выплата премии менеджерам отдела общих продаж, + отпускные)</t>
        </is>
      </c>
      <c r="C31" s="54" t="inlineStr">
        <is>
          <t>Кондратенкова О.М.</t>
        </is>
      </c>
      <c r="D31" s="193" t="n"/>
      <c r="E31" s="194" t="n"/>
      <c r="F31" s="197" t="n"/>
      <c r="G31" s="61">
        <f>700000+480000</f>
        <v/>
      </c>
      <c r="H31" s="59" t="n"/>
      <c r="I31" s="59" t="n">
        <v>45013</v>
      </c>
      <c r="J31" s="191">
        <f>G31-H31</f>
        <v/>
      </c>
      <c r="K31" s="191">
        <f>J31</f>
        <v/>
      </c>
      <c r="L31" s="62">
        <f>G31-H31-K31</f>
        <v/>
      </c>
    </row>
    <row r="32" ht="61.2" customFormat="1" customHeight="1" s="44">
      <c r="A32" s="52" t="inlineStr">
        <is>
          <t>Общество с ограниченной ответственностью "АМД"</t>
        </is>
      </c>
      <c r="B32" s="63" t="inlineStr">
        <is>
          <t>Оплата по Договору №303-11 от 20.11.18г. за перевозку грузов автомобильным транспортом (пополнение на налоги)</t>
        </is>
      </c>
      <c r="C32" s="54" t="inlineStr">
        <is>
          <t>Кондратенкова О.М.</t>
        </is>
      </c>
      <c r="D32" s="55" t="n"/>
      <c r="E32" s="53" t="inlineStr">
        <is>
          <t>Договор №303-11 от 20.11.18</t>
        </is>
      </c>
      <c r="F32" s="56" t="n"/>
      <c r="G32" s="61" t="n">
        <v>2284000</v>
      </c>
      <c r="H32" s="58" t="n"/>
      <c r="I32" s="59" t="n">
        <v>45013</v>
      </c>
      <c r="J32" s="191">
        <f>G32-H32</f>
        <v/>
      </c>
      <c r="K32" s="61" t="n">
        <v>2284000</v>
      </c>
      <c r="L32" s="62">
        <f>G32-H32-K32</f>
        <v/>
      </c>
    </row>
    <row r="33" ht="61.2" customFormat="1" customHeight="1" s="44">
      <c r="A33" s="52" t="inlineStr">
        <is>
          <t>Общество с ограниченной ответственностью "АМД"</t>
        </is>
      </c>
      <c r="B33" s="63" t="inlineStr">
        <is>
          <t>Оплата по Договору №303-11 от 20.11.18г. за перевозку грузов автомобильным транспортом (пополнение на дизтопливо)</t>
        </is>
      </c>
      <c r="C33" s="54" t="inlineStr">
        <is>
          <t>Кондратенкова О.М.</t>
        </is>
      </c>
      <c r="D33" s="55" t="n"/>
      <c r="E33" s="53" t="inlineStr">
        <is>
          <t>Договор №303-11 от 20.11.18</t>
        </is>
      </c>
      <c r="F33" s="56" t="n"/>
      <c r="G33" s="61" t="n">
        <v>600000</v>
      </c>
      <c r="H33" s="58" t="n"/>
      <c r="I33" s="59" t="n">
        <v>45014</v>
      </c>
      <c r="J33" s="191">
        <f>G33-H33</f>
        <v/>
      </c>
      <c r="K33" s="61" t="n">
        <v>0</v>
      </c>
      <c r="L33" s="62">
        <f>G33-H33-K33</f>
        <v/>
      </c>
    </row>
    <row r="34" ht="45" customFormat="1" customHeight="1" s="44">
      <c r="A34" s="52" t="inlineStr">
        <is>
          <t>ООО "Вольфагролес"</t>
        </is>
      </c>
      <c r="B34" s="53" t="inlineStr">
        <is>
          <t>Оплата по Договору №461-12 от 01.12.09 г. за погрузо-разгрузочные работы (пополнение на налоги)</t>
        </is>
      </c>
      <c r="C34" s="54" t="inlineStr">
        <is>
          <t>Кондратенкова О.М.</t>
        </is>
      </c>
      <c r="D34" s="55" t="n"/>
      <c r="E34" s="53" t="inlineStr">
        <is>
          <t>Договор № 461-12 от 01.12.09 г.</t>
        </is>
      </c>
      <c r="F34" s="56" t="n"/>
      <c r="G34" s="61" t="n">
        <v>59314.5</v>
      </c>
      <c r="H34" s="58" t="n"/>
      <c r="I34" s="59" t="n">
        <v>45013</v>
      </c>
      <c r="J34" s="191">
        <f>G34-H34</f>
        <v/>
      </c>
      <c r="K34" s="61">
        <f>J34</f>
        <v/>
      </c>
      <c r="L34" s="62">
        <f>G34-H34-K34</f>
        <v/>
      </c>
    </row>
    <row r="35" ht="61.2" customFormat="1" customHeight="1" s="44">
      <c r="A35" s="52" t="inlineStr">
        <is>
          <t>ООО "Вольфагролес"</t>
        </is>
      </c>
      <c r="B35" s="53" t="inlineStr">
        <is>
          <t>Оплата по Договору за услуги по хранению товаров № 26-02 от 27.02.2015г. (пополнение на налоги)</t>
        </is>
      </c>
      <c r="C35" s="54" t="inlineStr">
        <is>
          <t>Кондратенкова О.М.</t>
        </is>
      </c>
      <c r="D35" s="55" t="n"/>
      <c r="E35" s="53" t="inlineStr">
        <is>
          <t>Договор услуг хранения № 26-02 от 27.02.15</t>
        </is>
      </c>
      <c r="F35" s="56" t="n"/>
      <c r="G35" s="61" t="n">
        <v>2644780.69</v>
      </c>
      <c r="H35" s="58" t="n"/>
      <c r="I35" s="59" t="n">
        <v>45013</v>
      </c>
      <c r="J35" s="191">
        <f>G35-H35</f>
        <v/>
      </c>
      <c r="K35" s="61">
        <f>J35</f>
        <v/>
      </c>
      <c r="L35" s="62">
        <f>G35-H35-K35</f>
        <v/>
      </c>
    </row>
    <row r="36" ht="61.2" customFormat="1" customHeight="1" s="44">
      <c r="A36" s="52" t="inlineStr">
        <is>
          <t>ООО "Вольфагролес"</t>
        </is>
      </c>
      <c r="B36" s="53" t="inlineStr">
        <is>
          <t>Оплата по Договору за услуги по хранению товаров № 26-02 от 27.02.2015г. (пополнение на налоги)</t>
        </is>
      </c>
      <c r="C36" s="54" t="inlineStr">
        <is>
          <t>Кондратенкова О.М.</t>
        </is>
      </c>
      <c r="D36" s="55" t="n"/>
      <c r="E36" s="53" t="inlineStr">
        <is>
          <t>Договор услуг хранения № 26-02 от 27.02.15</t>
        </is>
      </c>
      <c r="F36" s="56" t="n"/>
      <c r="G36" s="61" t="n">
        <v>2295904.81</v>
      </c>
      <c r="H36" s="58" t="n"/>
      <c r="I36" s="59" t="n">
        <v>45013</v>
      </c>
      <c r="J36" s="191">
        <f>G36-H36</f>
        <v/>
      </c>
      <c r="K36" s="61">
        <f>J36</f>
        <v/>
      </c>
      <c r="L36" s="62">
        <f>G36-H36-K36</f>
        <v/>
      </c>
    </row>
    <row r="37" hidden="1" ht="45" customFormat="1" customHeight="1" s="44">
      <c r="A37" s="52" t="n"/>
      <c r="B37" s="63" t="n"/>
      <c r="C37" s="54" t="n"/>
      <c r="D37" s="55" t="n"/>
      <c r="E37" s="55" t="n"/>
      <c r="F37" s="56" t="n"/>
      <c r="G37" s="61" t="n"/>
      <c r="H37" s="58" t="n"/>
      <c r="I37" s="59" t="n"/>
      <c r="J37" s="191">
        <f>G37-H37</f>
        <v/>
      </c>
      <c r="K37" s="61" t="n">
        <v>0</v>
      </c>
      <c r="L37" s="62">
        <f>G37-H37-K37</f>
        <v/>
      </c>
    </row>
    <row r="38" hidden="1" ht="45" customFormat="1" customHeight="1" s="44">
      <c r="A38" s="52" t="n"/>
      <c r="B38" s="53" t="n"/>
      <c r="C38" s="54" t="n"/>
      <c r="D38" s="55" t="n"/>
      <c r="E38" s="55" t="n"/>
      <c r="F38" s="56" t="n"/>
      <c r="G38" s="61" t="n"/>
      <c r="H38" s="58" t="n"/>
      <c r="I38" s="59" t="n"/>
      <c r="J38" s="191">
        <f>G38-H38</f>
        <v/>
      </c>
      <c r="K38" s="61" t="n">
        <v>0</v>
      </c>
      <c r="L38" s="62">
        <f>G38-H38-K38</f>
        <v/>
      </c>
    </row>
    <row r="39" hidden="1" ht="45" customFormat="1" customHeight="1" s="44">
      <c r="A39" s="52" t="n"/>
      <c r="B39" s="53" t="n"/>
      <c r="C39" s="54" t="n"/>
      <c r="D39" s="55" t="n"/>
      <c r="E39" s="55" t="n"/>
      <c r="F39" s="56" t="n"/>
      <c r="G39" s="61" t="n"/>
      <c r="H39" s="58" t="n"/>
      <c r="I39" s="59" t="n"/>
      <c r="J39" s="191">
        <f>G39-H39</f>
        <v/>
      </c>
      <c r="K39" s="61">
        <f>J39</f>
        <v/>
      </c>
      <c r="L39" s="62">
        <f>J39-K39</f>
        <v/>
      </c>
    </row>
    <row r="40" ht="19.5" customFormat="1" customHeight="1" s="67" thickBot="1">
      <c r="A40" s="166" t="inlineStr">
        <is>
          <t>ИТОГО ЗАРПЛАТА, НАЛОГИ, КОМАНДИРОВОЧНЫЕ</t>
        </is>
      </c>
      <c r="B40" s="195" t="n"/>
      <c r="C40" s="64" t="n"/>
      <c r="D40" s="64" t="n"/>
      <c r="E40" s="64" t="n"/>
      <c r="F40" s="65" t="n"/>
      <c r="G40" s="66">
        <f>SUM(G15:G39)</f>
        <v/>
      </c>
      <c r="H40" s="66">
        <f>SUM(H15:H39)</f>
        <v/>
      </c>
      <c r="I40" s="66" t="n"/>
      <c r="J40" s="66">
        <f>SUM(J15:J39)</f>
        <v/>
      </c>
      <c r="K40" s="66">
        <f>SUM(K15:K39)</f>
        <v/>
      </c>
      <c r="L40" s="66">
        <f>SUM(L15:L39)</f>
        <v/>
      </c>
    </row>
    <row r="41" hidden="1" ht="19.5" customFormat="1" customHeight="1" s="67">
      <c r="A41" s="75" t="inlineStr">
        <is>
          <t xml:space="preserve">ПРОЧИЕ </t>
        </is>
      </c>
      <c r="B41" s="195" t="n"/>
      <c r="C41" s="69" t="n"/>
      <c r="D41" s="69" t="n"/>
      <c r="E41" s="69" t="n"/>
      <c r="F41" s="69" t="n"/>
      <c r="G41" s="70" t="n"/>
      <c r="H41" s="70" t="n"/>
      <c r="I41" s="70" t="n"/>
      <c r="J41" s="70" t="n"/>
      <c r="K41" s="70" t="n"/>
      <c r="L41" s="71" t="n"/>
    </row>
    <row r="42" hidden="1" customFormat="1" s="67">
      <c r="A42" s="52" t="n"/>
      <c r="B42" s="53" t="n"/>
      <c r="C42" s="54" t="n"/>
      <c r="D42" s="193" t="n"/>
      <c r="E42" s="198" t="n"/>
      <c r="F42" s="198" t="n"/>
      <c r="G42" s="57" t="n"/>
      <c r="H42" s="58" t="n"/>
      <c r="I42" s="59" t="n"/>
      <c r="J42" s="191" t="n"/>
      <c r="K42" s="61" t="n"/>
      <c r="L42" s="62" t="n"/>
    </row>
    <row r="43" hidden="1" ht="60" customFormat="1" customHeight="1" s="67">
      <c r="A43" s="52" t="n"/>
      <c r="B43" s="53" t="n"/>
      <c r="C43" s="54" t="n"/>
      <c r="D43" s="193" t="n"/>
      <c r="E43" s="198" t="n"/>
      <c r="F43" s="198" t="n"/>
      <c r="G43" s="198" t="n"/>
      <c r="H43" s="58" t="n"/>
      <c r="I43" s="59" t="n"/>
      <c r="J43" s="191">
        <f>G43-H43</f>
        <v/>
      </c>
      <c r="K43" s="61">
        <f>J43</f>
        <v/>
      </c>
      <c r="L43" s="62">
        <f>G43-H43-K43</f>
        <v/>
      </c>
    </row>
    <row r="44" hidden="1" ht="19.5" customFormat="1" customHeight="1" s="67">
      <c r="A44" s="166" t="inlineStr">
        <is>
          <t>ИТОГО ПРОЧИЕ</t>
        </is>
      </c>
      <c r="B44" s="195" t="n"/>
      <c r="C44" s="64" t="n"/>
      <c r="D44" s="64" t="n"/>
      <c r="E44" s="64" t="n"/>
      <c r="F44" s="65" t="n"/>
      <c r="G44" s="66">
        <f>SUM(G42:G43)</f>
        <v/>
      </c>
      <c r="H44" s="66">
        <f>SUM(H42:H43)</f>
        <v/>
      </c>
      <c r="I44" s="66" t="n"/>
      <c r="J44" s="66">
        <f>SUM(J42:J43)</f>
        <v/>
      </c>
      <c r="K44" s="66">
        <f>SUM(K42:K43)</f>
        <v/>
      </c>
      <c r="L44" s="66">
        <f>SUM(L42:L43)</f>
        <v/>
      </c>
    </row>
    <row r="45" hidden="1" ht="19.5" customFormat="1" customHeight="1" s="44">
      <c r="A45" s="103" t="inlineStr">
        <is>
          <t xml:space="preserve">АРЕНДА </t>
        </is>
      </c>
      <c r="B45" s="195" t="n"/>
      <c r="C45" s="74" t="n"/>
      <c r="D45" s="74" t="n"/>
      <c r="E45" s="74" t="n"/>
      <c r="F45" s="75" t="n"/>
      <c r="G45" s="76" t="n"/>
      <c r="H45" s="76" t="n"/>
      <c r="I45" s="76" t="n"/>
      <c r="J45" s="76" t="n"/>
      <c r="K45" s="76" t="n"/>
      <c r="L45" s="77" t="n"/>
    </row>
    <row r="46" hidden="1" ht="60" customFormat="1" customHeight="1" s="44">
      <c r="A46" s="52" t="n"/>
      <c r="B46" s="53" t="n"/>
      <c r="C46" s="54" t="n"/>
      <c r="D46" s="193" t="n"/>
      <c r="E46" s="217" t="n"/>
      <c r="F46" s="196" t="n"/>
      <c r="G46" s="80" t="n"/>
      <c r="H46" s="55" t="n"/>
      <c r="I46" s="59" t="n"/>
      <c r="J46" s="191" t="n"/>
      <c r="K46" s="61" t="n"/>
      <c r="L46" s="62" t="n"/>
    </row>
    <row r="47" hidden="1" ht="19.5" customFormat="1" customHeight="1" s="44">
      <c r="A47" s="180" t="inlineStr">
        <is>
          <t>ИТОГО АРЕНДА</t>
        </is>
      </c>
      <c r="B47" s="200" t="n"/>
      <c r="C47" s="81" t="n"/>
      <c r="D47" s="81" t="n"/>
      <c r="E47" s="81" t="n"/>
      <c r="F47" s="82" t="n"/>
      <c r="G47" s="83">
        <f>SUM(G46:G46)</f>
        <v/>
      </c>
      <c r="H47" s="83">
        <f>SUM(H46:H46)</f>
        <v/>
      </c>
      <c r="I47" s="83" t="n"/>
      <c r="J47" s="83">
        <f>SUM(J46:J46)</f>
        <v/>
      </c>
      <c r="K47" s="83">
        <f>SUM(K46:K46)</f>
        <v/>
      </c>
      <c r="L47" s="83">
        <f>SUM(L46:L46)</f>
        <v/>
      </c>
    </row>
    <row r="48" hidden="1" ht="21" customHeight="1" thickBot="1"/>
    <row r="49" ht="29.25" customFormat="1" customHeight="1" s="44" thickBot="1">
      <c r="A49" s="47" t="inlineStr">
        <is>
          <t>ДЕПАРТАМЕНТ ЗАКУПОК</t>
        </is>
      </c>
      <c r="B49" s="188" t="n"/>
      <c r="C49" s="46" t="n"/>
      <c r="D49" s="46" t="n"/>
      <c r="E49" s="46" t="n"/>
      <c r="F49" s="47" t="n"/>
      <c r="G49" s="46" t="n"/>
      <c r="H49" s="46" t="n"/>
      <c r="I49" s="46" t="n"/>
      <c r="J49" s="46" t="n"/>
      <c r="K49" s="46" t="n"/>
      <c r="L49" s="48" t="n"/>
    </row>
    <row r="50" ht="27" customFormat="1" customHeight="1" s="44">
      <c r="A50" s="103" t="inlineStr">
        <is>
          <t>ОПЛАТА ПОСТАВЩИКАМ</t>
        </is>
      </c>
      <c r="B50" s="195" t="n"/>
      <c r="C50" s="49" t="n"/>
      <c r="D50" s="87" t="n"/>
      <c r="E50" s="49" t="n"/>
      <c r="F50" s="69" t="n"/>
      <c r="G50" s="70" t="n"/>
      <c r="H50" s="70" t="n"/>
      <c r="I50" s="70" t="n"/>
      <c r="J50" s="70" t="n"/>
      <c r="K50" s="70" t="n"/>
      <c r="L50" s="71" t="n"/>
    </row>
    <row r="51" ht="61.2" customFormat="1" customHeight="1" s="44">
      <c r="A51" s="52" t="inlineStr">
        <is>
          <t>ООО "СБЕРБАНК ФАКТОРИНГ"</t>
        </is>
      </c>
      <c r="B51" s="53" t="inlineStr">
        <is>
          <t>Оплата по Договору поставки № 643/00186217-62280 от 15.12.2015 года с ПАО "Северсталь" ИНН 3528000597, УПД № 100023074 от 06.02.2023г.(факторинг)</t>
        </is>
      </c>
      <c r="C51" s="52" t="inlineStr">
        <is>
          <t>Чернышова Светлана Эдуардовна</t>
        </is>
      </c>
      <c r="D51" s="193" t="n"/>
      <c r="E51" s="194" t="inlineStr">
        <is>
          <t>Договор 643/00186217-62280 от 15.12.2015</t>
        </is>
      </c>
      <c r="F51" s="197" t="n"/>
      <c r="G51" s="57" t="n">
        <v>1019695.2</v>
      </c>
      <c r="H51" s="59" t="n"/>
      <c r="I51" s="148" t="n">
        <v>45008</v>
      </c>
      <c r="J51" s="192" t="n">
        <v>1019695.2</v>
      </c>
      <c r="K51" s="192" t="n">
        <v>1019695.2</v>
      </c>
      <c r="L51" s="62">
        <f>J51-K51</f>
        <v/>
      </c>
    </row>
    <row r="52" ht="61.2" customFormat="1" customHeight="1" s="44">
      <c r="A52" s="52" t="inlineStr">
        <is>
          <t>ООО "СБЕРБАНК ФАКТОРИНГ"</t>
        </is>
      </c>
      <c r="B52" s="53" t="inlineStr">
        <is>
          <t>Оплата по Договору поставки № 643/00186217-62280 от 15.12.2015 года с ПАО "Северсталь" ИНН 3528000597, УПД № 100023635 от 07.02.2023г.(факторинг)</t>
        </is>
      </c>
      <c r="C52" s="52" t="inlineStr">
        <is>
          <t>Чернышова Светлана Эдуардовна</t>
        </is>
      </c>
      <c r="D52" s="193" t="n"/>
      <c r="E52" s="194" t="inlineStr">
        <is>
          <t>Договор 643/00186217-62280 от 15.12.2015</t>
        </is>
      </c>
      <c r="F52" s="197" t="n"/>
      <c r="G52" s="57" t="n">
        <v>623118.72</v>
      </c>
      <c r="H52" s="59" t="n"/>
      <c r="I52" s="148" t="n">
        <v>45009</v>
      </c>
      <c r="J52" s="192" t="n">
        <v>623118.72</v>
      </c>
      <c r="K52" s="192" t="n">
        <v>623118.72</v>
      </c>
      <c r="L52" s="62">
        <f>J52-K52</f>
        <v/>
      </c>
    </row>
    <row r="53" ht="81.59999999999999" customFormat="1" customHeight="1" s="44">
      <c r="A53" s="52" t="inlineStr">
        <is>
          <t>ООО "СБЕРБАНК ФАКТОРИНГ"</t>
        </is>
      </c>
      <c r="B53" s="53" t="inlineStr">
        <is>
          <t>Оплата по Договору поставки №643/00186217-72268  от 24.01.2017 года с ПАО "Северсталь" ИНН 3528000597, УПД № 100024321 от 07.02.2023г. (факторинг)</t>
        </is>
      </c>
      <c r="C53" s="52" t="inlineStr">
        <is>
          <t>Чернышова Светлана Эдуардовна</t>
        </is>
      </c>
      <c r="D53" s="193" t="n"/>
      <c r="E53" s="194" t="inlineStr">
        <is>
          <t>Договор 643/00186217-72268 от 24.01.2017</t>
        </is>
      </c>
      <c r="F53" s="197" t="n"/>
      <c r="G53" s="57" t="n">
        <v>872448</v>
      </c>
      <c r="H53" s="59" t="n"/>
      <c r="I53" s="148" t="n">
        <v>45009</v>
      </c>
      <c r="J53" s="192" t="n">
        <v>872448</v>
      </c>
      <c r="K53" s="192" t="n">
        <v>872448</v>
      </c>
      <c r="L53" s="62">
        <f>J53-K53</f>
        <v/>
      </c>
    </row>
    <row r="54" ht="61.2" customFormat="1" customHeight="1" s="44">
      <c r="A54" s="52" t="inlineStr">
        <is>
          <t>ООО "СБЕРБАНК ФАКТОРИНГ"</t>
        </is>
      </c>
      <c r="B54" s="53" t="inlineStr">
        <is>
          <t>Оплата по Договору поставки № 643/00186217-62280 от 15.12.2015 года с ПАО "Северсталь" ИНН 3528000597, УПД № 100025134 от 07.02.2023г.(факторинг)</t>
        </is>
      </c>
      <c r="C54" s="52" t="inlineStr">
        <is>
          <t>Чернышова Светлана Эдуардовна</t>
        </is>
      </c>
      <c r="D54" s="193" t="n"/>
      <c r="E54" s="194" t="inlineStr">
        <is>
          <t>Договор 643/00186217-62280 от 15.12.2015</t>
        </is>
      </c>
      <c r="F54" s="197" t="n"/>
      <c r="G54" s="57" t="n">
        <v>230895.6</v>
      </c>
      <c r="H54" s="59" t="n"/>
      <c r="I54" s="148" t="n">
        <v>45009</v>
      </c>
      <c r="J54" s="192" t="n">
        <v>230895.6</v>
      </c>
      <c r="K54" s="192" t="n">
        <v>230895.6</v>
      </c>
      <c r="L54" s="62">
        <f>J54-K54</f>
        <v/>
      </c>
    </row>
    <row r="55" ht="61.2" customFormat="1" customHeight="1" s="44">
      <c r="A55" s="52" t="inlineStr">
        <is>
          <t>ООО "СБЕРБАНК ФАКТОРИНГ"</t>
        </is>
      </c>
      <c r="B55" s="53" t="inlineStr">
        <is>
          <t>Оплата по Договору поставки № 643/00186217-62280 от 15.12.2015 года с ПАО "Северсталь" ИНН 3528000597, УПД № 100025707 от 08.02.2023г.(факторинг)</t>
        </is>
      </c>
      <c r="C55" s="52" t="inlineStr">
        <is>
          <t>Чернышова Светлана Эдуардовна</t>
        </is>
      </c>
      <c r="D55" s="193" t="n"/>
      <c r="E55" s="194" t="inlineStr">
        <is>
          <t>Договор 643/00186217-62280 от 15.12.2015</t>
        </is>
      </c>
      <c r="F55" s="197" t="n"/>
      <c r="G55" s="57" t="n">
        <v>261665.66</v>
      </c>
      <c r="H55" s="59" t="n"/>
      <c r="I55" s="148" t="n">
        <v>45012</v>
      </c>
      <c r="J55" s="192" t="n">
        <v>261665.66</v>
      </c>
      <c r="K55" s="192" t="n">
        <v>261665.66</v>
      </c>
      <c r="L55" s="62">
        <f>J55-K55</f>
        <v/>
      </c>
    </row>
    <row r="56" ht="61.2" customFormat="1" customHeight="1" s="44">
      <c r="A56" s="52" t="inlineStr">
        <is>
          <t>ООО "СБЕРБАНК ФАКТОРИНГ"</t>
        </is>
      </c>
      <c r="B56" s="53" t="inlineStr">
        <is>
          <t>Оплата по Договору поставки № 643/00186217-62280 от 15.12.2015 года с ПАО "Северсталь" ИНН 3528000597, УПД № 100028387 от 10.02.2023г.(факторинг)</t>
        </is>
      </c>
      <c r="C56" s="52" t="inlineStr">
        <is>
          <t>Чернышова Светлана Эдуардовна</t>
        </is>
      </c>
      <c r="D56" s="193" t="n"/>
      <c r="E56" s="194" t="inlineStr">
        <is>
          <t>Договор 643/00186217-62280 от 15.12.2015</t>
        </is>
      </c>
      <c r="F56" s="197" t="n"/>
      <c r="G56" s="57" t="n">
        <v>1173831.54</v>
      </c>
      <c r="H56" s="59" t="n"/>
      <c r="I56" s="148" t="n">
        <v>45012</v>
      </c>
      <c r="J56" s="192" t="n">
        <v>1173831.54</v>
      </c>
      <c r="K56" s="192" t="n">
        <v>1173831.54</v>
      </c>
      <c r="L56" s="62">
        <f>J56-K56</f>
        <v/>
      </c>
    </row>
    <row r="57" ht="61.2" customFormat="1" customHeight="1" s="44">
      <c r="A57" s="52" t="inlineStr">
        <is>
          <t>ООО "СБЕРБАНК ФАКТОРИНГ"</t>
        </is>
      </c>
      <c r="B57" s="53" t="inlineStr">
        <is>
          <t>Оплата по Договору поставки № 643/00186217-62280 от 15.12.2015 года с ПАО "Северсталь" ИНН 3528000597, УПД № 100028477 от 10.02.2023г.(факторинг)</t>
        </is>
      </c>
      <c r="C57" s="52" t="inlineStr">
        <is>
          <t>Чернышова Светлана Эдуардовна</t>
        </is>
      </c>
      <c r="D57" s="193" t="n"/>
      <c r="E57" s="194" t="inlineStr">
        <is>
          <t>Договор 643/00186217-62280 от 15.12.2015</t>
        </is>
      </c>
      <c r="F57" s="197" t="n"/>
      <c r="G57" s="57" t="n">
        <v>12270697.44</v>
      </c>
      <c r="H57" s="59" t="n"/>
      <c r="I57" s="148" t="n">
        <v>45012</v>
      </c>
      <c r="J57" s="192" t="n">
        <v>12270697.44</v>
      </c>
      <c r="K57" s="192" t="n">
        <v>12270697.44</v>
      </c>
      <c r="L57" s="62">
        <f>J57-K57</f>
        <v/>
      </c>
    </row>
    <row r="58" ht="61.2" customFormat="1" customHeight="1" s="44">
      <c r="A58" s="52" t="inlineStr">
        <is>
          <t>ООО "СБЕРБАНК ФАКТОРИНГ"</t>
        </is>
      </c>
      <c r="B58" s="53" t="inlineStr">
        <is>
          <t>Оплата по Договору поставки № 643/00186217-62280 от 15.12.2015 года с ПАО "Северсталь" ИНН 3528000597, УПД № 100028468 от 10.02.2023г.(факторинг)</t>
        </is>
      </c>
      <c r="C58" s="52" t="inlineStr">
        <is>
          <t>Чернышова Светлана Эдуардовна</t>
        </is>
      </c>
      <c r="D58" s="193" t="n"/>
      <c r="E58" s="194" t="inlineStr">
        <is>
          <t>Договор 643/00186217-62280 от 15.12.2015</t>
        </is>
      </c>
      <c r="F58" s="197" t="n"/>
      <c r="G58" s="57" t="n">
        <v>3814909.26</v>
      </c>
      <c r="H58" s="59" t="n"/>
      <c r="I58" s="148" t="n">
        <v>45012</v>
      </c>
      <c r="J58" s="192" t="n">
        <v>3814909.26</v>
      </c>
      <c r="K58" s="192" t="n">
        <v>3814909.26</v>
      </c>
      <c r="L58" s="62">
        <f>J58-K58</f>
        <v/>
      </c>
    </row>
    <row r="59" ht="61.2" customFormat="1" customHeight="1" s="44">
      <c r="A59" s="52" t="inlineStr">
        <is>
          <t>ООО "СБЕРБАНК ФАКТОРИНГ"</t>
        </is>
      </c>
      <c r="B59" s="53" t="inlineStr">
        <is>
          <t>Оплата по Договору поставки № 643/00186217-62280 от 15.12.2015 года с ПАО "Северсталь" ИНН 3528000597, УПД № 100028473 от 10.02.2023г.(факторинг)</t>
        </is>
      </c>
      <c r="C59" s="52" t="inlineStr">
        <is>
          <t>Чернышова Светлана Эдуардовна</t>
        </is>
      </c>
      <c r="D59" s="193" t="n"/>
      <c r="E59" s="194" t="inlineStr">
        <is>
          <t>Договор 643/00186217-62280 от 15.12.2015</t>
        </is>
      </c>
      <c r="F59" s="197" t="n"/>
      <c r="G59" s="57" t="n">
        <v>16338034.04</v>
      </c>
      <c r="H59" s="59" t="n"/>
      <c r="I59" s="148" t="n">
        <v>45012</v>
      </c>
      <c r="J59" s="192" t="n">
        <v>16338034.04</v>
      </c>
      <c r="K59" s="192" t="n">
        <v>16338034.04</v>
      </c>
      <c r="L59" s="62">
        <f>J59-K59</f>
        <v/>
      </c>
    </row>
    <row r="60" ht="61.2" customFormat="1" customHeight="1" s="44">
      <c r="A60" s="52" t="inlineStr">
        <is>
          <t>ООО "СБЕРБАНК ФАКТОРИНГ"</t>
        </is>
      </c>
      <c r="B60" s="53" t="inlineStr">
        <is>
          <t>Оплата по Договору поставки № 643/00186217-62280 от 15.12.2015 года с ПАО "Северсталь" ИНН 3528000597, УПД № 100028481 от 10.02.2023г.(факторинг)</t>
        </is>
      </c>
      <c r="C60" s="52" t="inlineStr">
        <is>
          <t>Чернышова Светлана Эдуардовна</t>
        </is>
      </c>
      <c r="D60" s="193" t="n"/>
      <c r="E60" s="194" t="inlineStr">
        <is>
          <t>Договор 643/00186217-62280 от 15.12.2015</t>
        </is>
      </c>
      <c r="F60" s="197" t="n"/>
      <c r="G60" s="57" t="n">
        <v>88960.32000000001</v>
      </c>
      <c r="H60" s="59" t="n"/>
      <c r="I60" s="148" t="n">
        <v>45012</v>
      </c>
      <c r="J60" s="192" t="n">
        <v>88960.32000000001</v>
      </c>
      <c r="K60" s="192" t="n">
        <v>88960.32000000001</v>
      </c>
      <c r="L60" s="62">
        <f>J60-K60</f>
        <v/>
      </c>
    </row>
    <row r="61" ht="61.2" customFormat="1" customHeight="1" s="44">
      <c r="A61" s="52" t="inlineStr">
        <is>
          <t>ООО "СБЕРБАНК ФАКТОРИНГ"</t>
        </is>
      </c>
      <c r="B61" s="53" t="inlineStr">
        <is>
          <t>Оплата по Договору поставки № 643/00186217-62280 от 15.12.2015 года с ПАО "Северсталь" ИНН 3528000597, УПД № 100028591 от 10.02.2023г.(факторинг)</t>
        </is>
      </c>
      <c r="C61" s="52" t="inlineStr">
        <is>
          <t>Чернышова Светлана Эдуардовна</t>
        </is>
      </c>
      <c r="D61" s="193" t="n"/>
      <c r="E61" s="194" t="inlineStr">
        <is>
          <t>Договор 643/00186217-62280 от 15.12.2015</t>
        </is>
      </c>
      <c r="F61" s="197" t="n"/>
      <c r="G61" s="57" t="n">
        <v>3983383.37</v>
      </c>
      <c r="H61" s="59" t="n"/>
      <c r="I61" s="148" t="n">
        <v>45012</v>
      </c>
      <c r="J61" s="192" t="n">
        <v>3983383.37</v>
      </c>
      <c r="K61" s="192" t="n">
        <v>3983383.37</v>
      </c>
      <c r="L61" s="62">
        <f>J61-K61</f>
        <v/>
      </c>
    </row>
    <row r="62" ht="61.2" customFormat="1" customHeight="1" s="44">
      <c r="A62" s="52" t="inlineStr">
        <is>
          <t>ООО "СБЕРБАНК ФАКТОРИНГ"</t>
        </is>
      </c>
      <c r="B62" s="53" t="inlineStr">
        <is>
          <t>Оплата по Договору поставки № 643/00186217-62280 от 15.12.2015 года с ПАО "Северсталь" ИНН 3528000597, УПД № 100028569 от 10.02.2023г.(факторинг)</t>
        </is>
      </c>
      <c r="C62" s="52" t="inlineStr">
        <is>
          <t>Чернышова Светлана Эдуардовна</t>
        </is>
      </c>
      <c r="D62" s="193" t="n"/>
      <c r="E62" s="194" t="inlineStr">
        <is>
          <t>Договор 643/00186217-62280 от 15.12.2015</t>
        </is>
      </c>
      <c r="F62" s="197" t="n"/>
      <c r="G62" s="57" t="n">
        <v>3648177.04</v>
      </c>
      <c r="H62" s="59" t="n"/>
      <c r="I62" s="148" t="n">
        <v>45012</v>
      </c>
      <c r="J62" s="192" t="n">
        <v>3648177.04</v>
      </c>
      <c r="K62" s="192" t="n">
        <v>3648177.04</v>
      </c>
      <c r="L62" s="62">
        <f>J62-K62</f>
        <v/>
      </c>
    </row>
    <row r="63" ht="61.2" customFormat="1" customHeight="1" s="44">
      <c r="A63" s="52" t="inlineStr">
        <is>
          <t>ООО "СБЕРБАНК ФАКТОРИНГ"</t>
        </is>
      </c>
      <c r="B63" s="53" t="inlineStr">
        <is>
          <t>Оплата по Договору поставки № 643/00186217-62280 от 15.12.2015 года с ПАО "Северсталь" ИНН 3528000597, УПД № 100028602 от 10.02.2023г.(факторинг)</t>
        </is>
      </c>
      <c r="C63" s="52" t="inlineStr">
        <is>
          <t>Чернышова Светлана Эдуардовна</t>
        </is>
      </c>
      <c r="D63" s="193" t="n"/>
      <c r="E63" s="194" t="inlineStr">
        <is>
          <t>Договор 643/00186217-62280 от 15.12.2015</t>
        </is>
      </c>
      <c r="F63" s="197" t="n"/>
      <c r="G63" s="57" t="n">
        <v>3228499.2</v>
      </c>
      <c r="H63" s="59" t="n"/>
      <c r="I63" s="148" t="n">
        <v>45012</v>
      </c>
      <c r="J63" s="192" t="n">
        <v>3228499.2</v>
      </c>
      <c r="K63" s="192" t="n">
        <v>3228499.2</v>
      </c>
      <c r="L63" s="62">
        <f>J63-K63</f>
        <v/>
      </c>
    </row>
    <row r="64" ht="40.8" customFormat="1" customHeight="1" s="44">
      <c r="A64" s="52" t="inlineStr">
        <is>
          <t>МЗ БАЛАКОВО АО</t>
        </is>
      </c>
      <c r="B64" s="53" t="inlineStr">
        <is>
          <t>Оплата за металлопрокат</t>
        </is>
      </c>
      <c r="C64" s="52" t="inlineStr">
        <is>
          <t>Чернышова Светлана Эдуардовна</t>
        </is>
      </c>
      <c r="D64" s="193" t="n"/>
      <c r="E64" s="194" t="inlineStr">
        <is>
          <t>21-09-0809</t>
        </is>
      </c>
      <c r="F64" s="197" t="n"/>
      <c r="G64" s="57" t="n">
        <v>322451995.25</v>
      </c>
      <c r="H64" s="59" t="n"/>
      <c r="I64" s="148" t="n">
        <v>45013</v>
      </c>
      <c r="J64" s="192" t="n">
        <v>322451995.25</v>
      </c>
      <c r="K64" s="192" t="n">
        <v>250000000</v>
      </c>
      <c r="L64" s="62">
        <f>J64-K64</f>
        <v/>
      </c>
    </row>
    <row r="65" ht="40.8" customFormat="1" customHeight="1" s="44">
      <c r="A65" s="52" t="inlineStr">
        <is>
          <t>ПКФ ДИПОС ООО</t>
        </is>
      </c>
      <c r="B65" s="53" t="inlineStr">
        <is>
          <t>Оплата за металлопрокат</t>
        </is>
      </c>
      <c r="C65" s="52" t="inlineStr">
        <is>
          <t>Чернышова Светлана Эдуардовна</t>
        </is>
      </c>
      <c r="D65" s="222" t="n"/>
      <c r="E65" s="223" t="inlineStr">
        <is>
          <t>5015/ДП</t>
        </is>
      </c>
      <c r="F65" s="224" t="n"/>
      <c r="G65" s="61" t="n">
        <v>1470336</v>
      </c>
      <c r="H65" s="59" t="n"/>
      <c r="I65" s="59" t="n">
        <v>45013</v>
      </c>
      <c r="J65" s="191">
        <f>G65</f>
        <v/>
      </c>
      <c r="K65" s="191" t="n"/>
      <c r="L65" s="62">
        <f>J65-K65</f>
        <v/>
      </c>
    </row>
    <row r="66" ht="40.8" customFormat="1" customHeight="1" s="44">
      <c r="A66" s="52" t="inlineStr">
        <is>
          <t>ООО "ОМЕГА МЕТАЛЛ"</t>
        </is>
      </c>
      <c r="B66" s="53" t="inlineStr">
        <is>
          <t>Оплата за металлопрокат</t>
        </is>
      </c>
      <c r="C66" s="52" t="inlineStr">
        <is>
          <t>Чернышова Светлана Эдуардовна</t>
        </is>
      </c>
      <c r="D66" s="222" t="n"/>
      <c r="E66" s="223" t="inlineStr">
        <is>
          <t>ОМА-071114-3</t>
        </is>
      </c>
      <c r="F66" s="224" t="n"/>
      <c r="G66" s="61" t="n">
        <v>4015540.5</v>
      </c>
      <c r="H66" s="59" t="n"/>
      <c r="I66" s="59" t="n">
        <v>45013</v>
      </c>
      <c r="J66" s="191">
        <f>G66</f>
        <v/>
      </c>
      <c r="K66" s="191" t="n"/>
      <c r="L66" s="62">
        <f>J66-K66</f>
        <v/>
      </c>
    </row>
    <row r="67" ht="40.8" customFormat="1" customHeight="1" s="44">
      <c r="A67" s="52" t="inlineStr">
        <is>
          <t>М ТЕРМИНАЛ ООО</t>
        </is>
      </c>
      <c r="B67" s="53" t="inlineStr">
        <is>
          <t>Оплата за металлопрокат</t>
        </is>
      </c>
      <c r="C67" s="52" t="inlineStr">
        <is>
          <t>Чернышова Светлана Эдуардовна</t>
        </is>
      </c>
      <c r="D67" s="222" t="n"/>
      <c r="E67" s="223" t="inlineStr">
        <is>
          <t>№МТР12042022</t>
        </is>
      </c>
      <c r="F67" s="224" t="n"/>
      <c r="G67" s="61" t="n">
        <v>258571.5</v>
      </c>
      <c r="H67" s="59" t="n"/>
      <c r="I67" s="59" t="n">
        <v>45013</v>
      </c>
      <c r="J67" s="191">
        <f>G67</f>
        <v/>
      </c>
      <c r="K67" s="191" t="n"/>
      <c r="L67" s="62">
        <f>J67-K67</f>
        <v/>
      </c>
    </row>
    <row r="68" ht="40.8" customFormat="1" customHeight="1" s="44">
      <c r="A68" s="52" t="inlineStr">
        <is>
          <t>ОМК МАРКЕТ АО</t>
        </is>
      </c>
      <c r="B68" s="53" t="inlineStr">
        <is>
          <t>Оплата за металлопрокат</t>
        </is>
      </c>
      <c r="C68" s="52" t="inlineStr">
        <is>
          <t>Чернышова Светлана Эдуардовна</t>
        </is>
      </c>
      <c r="D68" s="222" t="n"/>
      <c r="E68" s="223" t="inlineStr">
        <is>
          <t>100-2020/77</t>
        </is>
      </c>
      <c r="F68" s="224" t="n"/>
      <c r="G68" s="61" t="n">
        <v>4095943</v>
      </c>
      <c r="H68" s="59" t="n"/>
      <c r="I68" s="59" t="n">
        <v>45013</v>
      </c>
      <c r="J68" s="191">
        <f>G68</f>
        <v/>
      </c>
      <c r="K68" s="191" t="n"/>
      <c r="L68" s="62">
        <f>J68-K68</f>
        <v/>
      </c>
    </row>
    <row r="69" ht="40.8" customFormat="1" customHeight="1" s="44">
      <c r="A69" s="52" t="inlineStr">
        <is>
          <t>Металлсервис-Москва</t>
        </is>
      </c>
      <c r="B69" s="53" t="inlineStr">
        <is>
          <t>Оплата за металлопрокат</t>
        </is>
      </c>
      <c r="C69" s="52" t="inlineStr">
        <is>
          <t>Чернышова Светлана Эдуардовна</t>
        </is>
      </c>
      <c r="D69" s="222" t="n"/>
      <c r="E69" s="223" t="inlineStr">
        <is>
          <t>16Р-115</t>
        </is>
      </c>
      <c r="F69" s="224" t="n"/>
      <c r="G69" s="61" t="n">
        <v>2500000</v>
      </c>
      <c r="H69" s="59" t="n"/>
      <c r="I69" s="59" t="n">
        <v>45013</v>
      </c>
      <c r="J69" s="191">
        <f>G69</f>
        <v/>
      </c>
      <c r="K69" s="191" t="n"/>
      <c r="L69" s="62">
        <f>J69-K69</f>
        <v/>
      </c>
    </row>
    <row r="70" ht="40.8" customFormat="1" customHeight="1" s="44">
      <c r="A70" s="52" t="inlineStr">
        <is>
          <t>ИНТЕРМЕТГРУПП ООО</t>
        </is>
      </c>
      <c r="B70" s="53" t="inlineStr">
        <is>
          <t>Оплата за металлопрокат</t>
        </is>
      </c>
      <c r="C70" s="52" t="inlineStr">
        <is>
          <t>Чернышова Светлана Эдуардовна</t>
        </is>
      </c>
      <c r="D70" s="222" t="n"/>
      <c r="E70" s="223" t="inlineStr">
        <is>
          <t>15Т/2020</t>
        </is>
      </c>
      <c r="F70" s="224" t="n"/>
      <c r="G70" s="61" t="n">
        <v>1195604</v>
      </c>
      <c r="H70" s="59" t="n"/>
      <c r="I70" s="59" t="n">
        <v>45013</v>
      </c>
      <c r="J70" s="191">
        <f>G70</f>
        <v/>
      </c>
      <c r="K70" s="191" t="n"/>
      <c r="L70" s="62">
        <f>J70-K70</f>
        <v/>
      </c>
    </row>
    <row r="71" ht="40.8" customFormat="1" customHeight="1" s="44">
      <c r="A71" s="52" t="inlineStr">
        <is>
          <t>ЭПМ ООО РМЗ</t>
        </is>
      </c>
      <c r="B71" s="53" t="inlineStr">
        <is>
          <t>Оплата за металлопрокат</t>
        </is>
      </c>
      <c r="C71" s="52" t="inlineStr">
        <is>
          <t>Чернышова Светлана Эдуардовна</t>
        </is>
      </c>
      <c r="D71" s="222" t="n"/>
      <c r="E71" s="223" t="inlineStr">
        <is>
          <t>108Р/03-23</t>
        </is>
      </c>
      <c r="F71" s="224" t="n"/>
      <c r="G71" s="61" t="n">
        <v>4853744</v>
      </c>
      <c r="H71" s="59" t="n"/>
      <c r="I71" s="59" t="n">
        <v>45013</v>
      </c>
      <c r="J71" s="191">
        <f>G71</f>
        <v/>
      </c>
      <c r="K71" s="191" t="n"/>
      <c r="L71" s="62">
        <f>J71-K71</f>
        <v/>
      </c>
    </row>
    <row r="72" ht="40.8" customFormat="1" customHeight="1" s="44">
      <c r="A72" s="52" t="inlineStr">
        <is>
          <t>Фирма Севзапметалл</t>
        </is>
      </c>
      <c r="B72" s="53" t="inlineStr">
        <is>
          <t>Оплата за металлопрокат</t>
        </is>
      </c>
      <c r="C72" s="52" t="inlineStr">
        <is>
          <t>Чернышова Светлана Эдуардовна</t>
        </is>
      </c>
      <c r="D72" s="222" t="n"/>
      <c r="E72" s="223" t="n">
        <v>2</v>
      </c>
      <c r="F72" s="224" t="n"/>
      <c r="G72" s="61" t="n">
        <v>1440685.5</v>
      </c>
      <c r="H72" s="59" t="n"/>
      <c r="I72" s="59" t="n">
        <v>45013</v>
      </c>
      <c r="J72" s="191">
        <f>G72</f>
        <v/>
      </c>
      <c r="K72" s="191" t="n"/>
      <c r="L72" s="62">
        <f>J72-K72</f>
        <v/>
      </c>
    </row>
    <row r="73" ht="40.8" customFormat="1" customHeight="1" s="44">
      <c r="A73" s="52" t="inlineStr">
        <is>
          <t>Металлсервис-Москва</t>
        </is>
      </c>
      <c r="B73" s="53" t="inlineStr">
        <is>
          <t>Оплата за металлопрокат</t>
        </is>
      </c>
      <c r="C73" s="52" t="inlineStr">
        <is>
          <t>Чернышова Светлана Эдуардовна</t>
        </is>
      </c>
      <c r="D73" s="222" t="n"/>
      <c r="E73" s="223" t="inlineStr">
        <is>
          <t>15Р-1430/СПб</t>
        </is>
      </c>
      <c r="F73" s="224" t="n"/>
      <c r="G73" s="61" t="n">
        <v>500000</v>
      </c>
      <c r="H73" s="59" t="n"/>
      <c r="I73" s="59" t="n">
        <v>45013</v>
      </c>
      <c r="J73" s="191">
        <f>G73</f>
        <v/>
      </c>
      <c r="K73" s="191" t="n"/>
      <c r="L73" s="62">
        <f>J73-K73</f>
        <v/>
      </c>
    </row>
    <row r="74" ht="40.8" customFormat="1" customHeight="1" s="44">
      <c r="A74" s="52" t="inlineStr">
        <is>
          <t>СК ЛЕНСТРОЙДЕТАЛЬ АО</t>
        </is>
      </c>
      <c r="B74" s="53" t="inlineStr">
        <is>
          <t>Оплата за металлопрокат</t>
        </is>
      </c>
      <c r="C74" s="52" t="inlineStr">
        <is>
          <t>Чернышова Светлана Эдуардовна</t>
        </is>
      </c>
      <c r="D74" s="222" t="n"/>
      <c r="E74" s="223" t="inlineStr">
        <is>
          <t>35/14</t>
        </is>
      </c>
      <c r="F74" s="224" t="n"/>
      <c r="G74" s="61" t="n">
        <v>1068783.3</v>
      </c>
      <c r="H74" s="59" t="n"/>
      <c r="I74" s="59" t="n">
        <v>45013</v>
      </c>
      <c r="J74" s="191">
        <f>G74</f>
        <v/>
      </c>
      <c r="K74" s="191" t="n"/>
      <c r="L74" s="62">
        <f>J74-K74</f>
        <v/>
      </c>
    </row>
    <row r="75" ht="40.8" customFormat="1" customHeight="1" s="44">
      <c r="A75" s="52" t="inlineStr">
        <is>
          <t xml:space="preserve">Мечел-Сервис </t>
        </is>
      </c>
      <c r="B75" s="53" t="inlineStr">
        <is>
          <t>Оплата за металлопрокат</t>
        </is>
      </c>
      <c r="C75" s="52" t="inlineStr">
        <is>
          <t>Чернышова Светлана Эдуардовна</t>
        </is>
      </c>
      <c r="D75" s="222" t="n"/>
      <c r="E75" s="223" t="inlineStr">
        <is>
          <t>370019010120</t>
        </is>
      </c>
      <c r="F75" s="224" t="n"/>
      <c r="G75" s="61" t="n">
        <v>2099272.99</v>
      </c>
      <c r="H75" s="59" t="n"/>
      <c r="I75" s="59" t="n">
        <v>45013</v>
      </c>
      <c r="J75" s="191">
        <f>G75</f>
        <v/>
      </c>
      <c r="K75" s="191" t="n"/>
      <c r="L75" s="62">
        <f>J75-K75</f>
        <v/>
      </c>
    </row>
    <row r="76" ht="40.8" customFormat="1" customHeight="1" s="44">
      <c r="A76" s="52" t="inlineStr">
        <is>
          <t>Торговый дом ММК</t>
        </is>
      </c>
      <c r="B76" s="53" t="inlineStr">
        <is>
          <t>Оплата за металлопрокат</t>
        </is>
      </c>
      <c r="C76" s="52" t="inlineStr">
        <is>
          <t>Чернышова Светлана Эдуардовна</t>
        </is>
      </c>
      <c r="D76" s="222" t="n"/>
      <c r="E76" s="223" t="inlineStr">
        <is>
          <t>РД-9000205</t>
        </is>
      </c>
      <c r="F76" s="224" t="n"/>
      <c r="G76" s="61" t="n">
        <v>1520000</v>
      </c>
      <c r="H76" s="59" t="n"/>
      <c r="I76" s="59" t="n">
        <v>45013</v>
      </c>
      <c r="J76" s="191">
        <f>G76</f>
        <v/>
      </c>
      <c r="K76" s="191" t="n"/>
      <c r="L76" s="62">
        <f>J76-K76</f>
        <v/>
      </c>
    </row>
    <row r="77" ht="40.8" customFormat="1" customHeight="1" s="44">
      <c r="A77" s="52" t="inlineStr">
        <is>
          <t>ПТК</t>
        </is>
      </c>
      <c r="B77" s="53" t="inlineStr">
        <is>
          <t>Оплата за металлопрокат</t>
        </is>
      </c>
      <c r="C77" s="52" t="inlineStr">
        <is>
          <t>Чернышова Светлана Эдуардовна</t>
        </is>
      </c>
      <c r="D77" s="222" t="n"/>
      <c r="E77" s="223" t="inlineStr">
        <is>
          <t>Реализации по счетам</t>
        </is>
      </c>
      <c r="F77" s="224" t="n"/>
      <c r="G77" s="61" t="n">
        <v>274823.1</v>
      </c>
      <c r="H77" s="59" t="n"/>
      <c r="I77" s="59" t="n">
        <v>45013</v>
      </c>
      <c r="J77" s="191">
        <f>G77</f>
        <v/>
      </c>
      <c r="K77" s="191" t="n"/>
      <c r="L77" s="62">
        <f>J77-K77</f>
        <v/>
      </c>
    </row>
    <row r="78" hidden="1" ht="40.8" customFormat="1" customHeight="1" s="44">
      <c r="A78" s="52" t="n"/>
      <c r="B78" s="53" t="n"/>
      <c r="C78" s="52" t="inlineStr">
        <is>
          <t>Чернышова Светлана Эдуардовна</t>
        </is>
      </c>
      <c r="D78" s="222" t="n"/>
      <c r="E78" s="223" t="n"/>
      <c r="F78" s="224" t="n"/>
      <c r="G78" s="61" t="n"/>
      <c r="H78" s="59" t="n"/>
      <c r="I78" s="59" t="n"/>
      <c r="J78" s="191" t="n"/>
      <c r="K78" s="191" t="n"/>
      <c r="L78" s="62" t="n"/>
    </row>
    <row r="79" hidden="1" ht="40.8" customFormat="1" customHeight="1" s="44">
      <c r="A79" s="52" t="n"/>
      <c r="B79" s="53" t="n"/>
      <c r="C79" s="52" t="inlineStr">
        <is>
          <t>Чернышова Светлана Эдуардовна</t>
        </is>
      </c>
      <c r="D79" s="222" t="n"/>
      <c r="E79" s="223" t="n"/>
      <c r="F79" s="224" t="n"/>
      <c r="G79" s="61" t="n"/>
      <c r="H79" s="59" t="n"/>
      <c r="I79" s="59" t="n"/>
      <c r="J79" s="191" t="n"/>
      <c r="K79" s="191" t="n"/>
      <c r="L79" s="62" t="n"/>
    </row>
    <row r="80" hidden="1" ht="40.8" customFormat="1" customHeight="1" s="44">
      <c r="A80" s="52" t="n"/>
      <c r="B80" s="53" t="n"/>
      <c r="C80" s="52" t="inlineStr">
        <is>
          <t>Чернышова Светлана Эдуардовна</t>
        </is>
      </c>
      <c r="D80" s="222" t="n"/>
      <c r="E80" s="223" t="n"/>
      <c r="F80" s="224" t="n"/>
      <c r="G80" s="61" t="n"/>
      <c r="H80" s="59" t="n"/>
      <c r="I80" s="59" t="n"/>
      <c r="J80" s="191" t="n"/>
      <c r="K80" s="191" t="n"/>
      <c r="L80" s="62" t="n"/>
    </row>
    <row r="81" ht="40.8" customFormat="1" customHeight="1" s="44">
      <c r="A81" s="52" t="inlineStr">
        <is>
          <t>А ГРУПП 771701001</t>
        </is>
      </c>
      <c r="B81" s="53" t="inlineStr">
        <is>
          <t>Оплата за металлопрокат</t>
        </is>
      </c>
      <c r="C81" s="52" t="inlineStr">
        <is>
          <t>Чернышова Светлана Эдуардовна</t>
        </is>
      </c>
      <c r="D81" s="222" t="n"/>
      <c r="E81" s="223" t="inlineStr">
        <is>
          <t>1/138/3/6248</t>
        </is>
      </c>
      <c r="F81" s="224" t="n"/>
      <c r="G81" s="61" t="n">
        <v>4005540</v>
      </c>
      <c r="H81" s="59" t="n"/>
      <c r="I81" s="59" t="n">
        <v>45013</v>
      </c>
      <c r="J81" s="191" t="n">
        <v>4005540</v>
      </c>
      <c r="K81" s="191" t="n"/>
      <c r="L81" s="62">
        <f>J81-K81</f>
        <v/>
      </c>
    </row>
    <row r="82" ht="40.8" customFormat="1" customHeight="1" s="44">
      <c r="A82" s="52" t="inlineStr">
        <is>
          <t>Ашинский метзавод</t>
        </is>
      </c>
      <c r="B82" s="53" t="inlineStr">
        <is>
          <t>Оплата за металлопрокат</t>
        </is>
      </c>
      <c r="C82" s="52" t="inlineStr">
        <is>
          <t>Чернышова Светлана Эдуардовна</t>
        </is>
      </c>
      <c r="D82" s="222" t="n"/>
      <c r="E82" s="223" t="inlineStr">
        <is>
          <t>3125/2017</t>
        </is>
      </c>
      <c r="F82" s="224" t="n"/>
      <c r="G82" s="61" t="n">
        <v>20754407.27</v>
      </c>
      <c r="H82" s="59" t="n"/>
      <c r="I82" s="59" t="n">
        <v>45013</v>
      </c>
      <c r="J82" s="191" t="n">
        <v>20754407.27</v>
      </c>
      <c r="K82" s="191" t="n"/>
      <c r="L82" s="62">
        <f>J82-K82</f>
        <v/>
      </c>
    </row>
    <row r="83" ht="40.8" customFormat="1" customHeight="1" s="44">
      <c r="A83" s="52" t="inlineStr">
        <is>
          <t>ВМЗ АО</t>
        </is>
      </c>
      <c r="B83" s="53" t="inlineStr">
        <is>
          <t>Оплата за металлопрокат</t>
        </is>
      </c>
      <c r="C83" s="52" t="inlineStr">
        <is>
          <t>Чернышова Светлана Эдуардовна</t>
        </is>
      </c>
      <c r="D83" s="222" t="n"/>
      <c r="E83" s="223" t="inlineStr">
        <is>
          <t>7851117</t>
        </is>
      </c>
      <c r="F83" s="224" t="n"/>
      <c r="G83" s="61" t="n">
        <v>19375919.32</v>
      </c>
      <c r="H83" s="59" t="n"/>
      <c r="I83" s="59" t="n">
        <v>45013</v>
      </c>
      <c r="J83" s="191" t="n">
        <v>19375919.32</v>
      </c>
      <c r="K83" s="191" t="n"/>
      <c r="L83" s="62">
        <f>J83-K83</f>
        <v/>
      </c>
    </row>
    <row r="84" ht="40.8" customFormat="1" customHeight="1" s="44">
      <c r="A84" s="52" t="inlineStr">
        <is>
          <t>ЗТЗ</t>
        </is>
      </c>
      <c r="B84" s="53" t="inlineStr">
        <is>
          <t>Оплата за металлопрокат</t>
        </is>
      </c>
      <c r="C84" s="52" t="inlineStr">
        <is>
          <t>Чернышова Светлана Эдуардовна</t>
        </is>
      </c>
      <c r="D84" s="222" t="n"/>
      <c r="E84" s="223" t="inlineStr">
        <is>
          <t>П-11/17</t>
        </is>
      </c>
      <c r="F84" s="224" t="n"/>
      <c r="G84" s="61" t="n">
        <v>11493280.54</v>
      </c>
      <c r="H84" s="59" t="n"/>
      <c r="I84" s="59" t="n">
        <v>45013</v>
      </c>
      <c r="J84" s="191" t="n">
        <v>11493280.54</v>
      </c>
      <c r="K84" s="191" t="n"/>
      <c r="L84" s="62">
        <f>J84-K84</f>
        <v/>
      </c>
    </row>
    <row r="85" ht="40.8" customFormat="1" customHeight="1" s="44">
      <c r="A85" s="52" t="inlineStr">
        <is>
          <t>КМК "ТЭМПО"</t>
        </is>
      </c>
      <c r="B85" s="53" t="inlineStr">
        <is>
          <t>Оплата за металлопрокат</t>
        </is>
      </c>
      <c r="C85" s="52" t="inlineStr">
        <is>
          <t>Чернышова Светлана Эдуардовна</t>
        </is>
      </c>
      <c r="D85" s="222" t="n"/>
      <c r="E85" s="223" t="inlineStr">
        <is>
          <t>О11/17041</t>
        </is>
      </c>
      <c r="F85" s="224" t="n"/>
      <c r="G85" s="61" t="n">
        <v>147032068.5</v>
      </c>
      <c r="H85" s="59" t="n"/>
      <c r="I85" s="59" t="n">
        <v>45013</v>
      </c>
      <c r="J85" s="191" t="n">
        <v>147032068.5</v>
      </c>
      <c r="K85" s="191" t="n"/>
      <c r="L85" s="62">
        <f>J85-K85</f>
        <v/>
      </c>
    </row>
    <row r="86" ht="40.8" customFormat="1" customHeight="1" s="44">
      <c r="A86" s="52" t="inlineStr">
        <is>
          <t>МЕТАЛЛ СЕРВИС ООО</t>
        </is>
      </c>
      <c r="B86" s="53" t="inlineStr">
        <is>
          <t>Оплата за металлопрокат</t>
        </is>
      </c>
      <c r="C86" s="52" t="inlineStr">
        <is>
          <t>Чернышова Светлана Эдуардовна</t>
        </is>
      </c>
      <c r="D86" s="222" t="n"/>
      <c r="E86" s="223" t="inlineStr">
        <is>
          <t>22/06/2021-100</t>
        </is>
      </c>
      <c r="F86" s="224" t="n"/>
      <c r="G86" s="61" t="n">
        <v>4545954.25</v>
      </c>
      <c r="H86" s="59" t="n"/>
      <c r="I86" s="59" t="n">
        <v>45013</v>
      </c>
      <c r="J86" s="191" t="n">
        <v>4545954.25</v>
      </c>
      <c r="K86" s="191" t="n"/>
      <c r="L86" s="62">
        <f>J86-K86</f>
        <v/>
      </c>
    </row>
    <row r="87" ht="40.8" customFormat="1" customHeight="1" s="44">
      <c r="A87" s="52" t="inlineStr">
        <is>
          <t>МеталлСтильКомпани</t>
        </is>
      </c>
      <c r="B87" s="53" t="inlineStr">
        <is>
          <t>Оплата за металлопрокат</t>
        </is>
      </c>
      <c r="C87" s="52" t="inlineStr">
        <is>
          <t>Чернышова Светлана Эдуардовна</t>
        </is>
      </c>
      <c r="D87" s="222" t="n"/>
      <c r="E87" s="223" t="n">
        <v>44256</v>
      </c>
      <c r="F87" s="224" t="n"/>
      <c r="G87" s="61" t="n">
        <v>1119437.2</v>
      </c>
      <c r="H87" s="59" t="n"/>
      <c r="I87" s="59" t="n">
        <v>45013</v>
      </c>
      <c r="J87" s="191" t="n">
        <v>1119437.2</v>
      </c>
      <c r="K87" s="191" t="n"/>
      <c r="L87" s="62">
        <f>J87-K87</f>
        <v/>
      </c>
    </row>
    <row r="88" ht="40.8" customFormat="1" customHeight="1" s="44">
      <c r="A88" s="52" t="inlineStr">
        <is>
          <t>ММК завод</t>
        </is>
      </c>
      <c r="B88" s="53" t="inlineStr">
        <is>
          <t>Оплата за металлопрокат</t>
        </is>
      </c>
      <c r="C88" s="52" t="inlineStr">
        <is>
          <t>Чернышова Светлана Эдуардовна</t>
        </is>
      </c>
      <c r="D88" s="222" t="n"/>
      <c r="E88" s="223" t="inlineStr">
        <is>
          <t>225037</t>
        </is>
      </c>
      <c r="F88" s="224" t="n"/>
      <c r="G88" s="61" t="n">
        <v>23357147.76</v>
      </c>
      <c r="H88" s="59" t="n"/>
      <c r="I88" s="59" t="n">
        <v>45013</v>
      </c>
      <c r="J88" s="191" t="n">
        <v>23357147.76</v>
      </c>
      <c r="K88" s="191" t="n"/>
      <c r="L88" s="62">
        <f>J88-K88</f>
        <v/>
      </c>
    </row>
    <row r="89" ht="40.8" customFormat="1" customHeight="1" s="44">
      <c r="A89" s="52" t="inlineStr">
        <is>
          <t>НЛМК</t>
        </is>
      </c>
      <c r="B89" s="53" t="inlineStr">
        <is>
          <t>Оплата за металлопрокат</t>
        </is>
      </c>
      <c r="C89" s="52" t="inlineStr">
        <is>
          <t>Чернышова Светлана Эдуардовна</t>
        </is>
      </c>
      <c r="D89" s="222" t="n"/>
      <c r="E89" s="223" t="inlineStr">
        <is>
          <t>В107581-18</t>
        </is>
      </c>
      <c r="F89" s="224" t="n"/>
      <c r="G89" s="61" t="n">
        <v>57905862.59999999</v>
      </c>
      <c r="H89" s="59" t="n"/>
      <c r="I89" s="59" t="n">
        <v>45013</v>
      </c>
      <c r="J89" s="191" t="n">
        <v>57905862.59999999</v>
      </c>
      <c r="K89" s="191" t="n"/>
      <c r="L89" s="62">
        <f>J89-K89</f>
        <v/>
      </c>
    </row>
    <row r="90" ht="40.8" customFormat="1" customHeight="1" s="44">
      <c r="A90" s="52" t="inlineStr">
        <is>
          <t>НЛМК-Калуга</t>
        </is>
      </c>
      <c r="B90" s="53" t="inlineStr">
        <is>
          <t>Оплата за металлопрокат</t>
        </is>
      </c>
      <c r="C90" s="52" t="inlineStr">
        <is>
          <t>Чернышова Светлана Эдуардовна</t>
        </is>
      </c>
      <c r="D90" s="222" t="n"/>
      <c r="E90" s="223" t="inlineStr">
        <is>
          <t>14.106761.221</t>
        </is>
      </c>
      <c r="F90" s="224" t="n"/>
      <c r="G90" s="61" t="n">
        <v>40207990.54</v>
      </c>
      <c r="H90" s="59" t="n"/>
      <c r="I90" s="59" t="n">
        <v>45013</v>
      </c>
      <c r="J90" s="191" t="n">
        <v>40207990.54</v>
      </c>
      <c r="K90" s="191" t="n"/>
      <c r="L90" s="62">
        <f>J90-K90</f>
        <v/>
      </c>
    </row>
    <row r="91" ht="40.8" customFormat="1" customHeight="1" s="44">
      <c r="A91" s="52" t="inlineStr">
        <is>
          <t>НЛМК-Урал (Бывший НСММЗ)</t>
        </is>
      </c>
      <c r="B91" s="53" t="inlineStr">
        <is>
          <t>Оплата за металлопрокат</t>
        </is>
      </c>
      <c r="C91" s="52" t="inlineStr">
        <is>
          <t>Чернышова Светлана Эдуардовна</t>
        </is>
      </c>
      <c r="D91" s="222" t="n"/>
      <c r="E91" s="223" t="inlineStr">
        <is>
          <t>14.106761.221</t>
        </is>
      </c>
      <c r="F91" s="224" t="n"/>
      <c r="G91" s="61" t="n">
        <v>100000000</v>
      </c>
      <c r="H91" s="59" t="n"/>
      <c r="I91" s="59" t="n">
        <v>45013</v>
      </c>
      <c r="J91" s="191" t="n">
        <v>100000000</v>
      </c>
      <c r="K91" s="191" t="n"/>
      <c r="L91" s="62">
        <f>J91-K91</f>
        <v/>
      </c>
    </row>
    <row r="92" ht="40.8" customFormat="1" customHeight="1" s="44">
      <c r="A92" s="52" t="inlineStr">
        <is>
          <t>Сиверский метизный завод</t>
        </is>
      </c>
      <c r="B92" s="53" t="inlineStr">
        <is>
          <t>Оплата за металлопрокат</t>
        </is>
      </c>
      <c r="C92" s="52" t="inlineStr">
        <is>
          <t>Чернышова Светлана Эдуардовна</t>
        </is>
      </c>
      <c r="D92" s="222" t="n"/>
      <c r="E92" s="223" t="inlineStr">
        <is>
          <t>117/1</t>
        </is>
      </c>
      <c r="F92" s="224" t="n"/>
      <c r="G92" s="61" t="n">
        <v>3863926.68</v>
      </c>
      <c r="H92" s="59" t="n"/>
      <c r="I92" s="59" t="n">
        <v>45013</v>
      </c>
      <c r="J92" s="191" t="n">
        <v>3863926.68</v>
      </c>
      <c r="K92" s="191" t="n"/>
      <c r="L92" s="62">
        <f>J92-K92</f>
        <v/>
      </c>
    </row>
    <row r="93" ht="40.8" customFormat="1" customHeight="1" s="44">
      <c r="A93" s="52" t="inlineStr">
        <is>
          <t>СОЮЗМЕТАЛЛСЕРВИС ООО</t>
        </is>
      </c>
      <c r="B93" s="53" t="inlineStr">
        <is>
          <t>Оплата за металлопрокат</t>
        </is>
      </c>
      <c r="C93" s="52" t="inlineStr">
        <is>
          <t>Чернышова Светлана Эдуардовна</t>
        </is>
      </c>
      <c r="D93" s="222" t="n"/>
      <c r="E93" s="223" t="inlineStr">
        <is>
          <t>2М</t>
        </is>
      </c>
      <c r="F93" s="224" t="n"/>
      <c r="G93" s="61" t="n">
        <v>39981087.8</v>
      </c>
      <c r="H93" s="59" t="n"/>
      <c r="I93" s="59" t="n">
        <v>45013</v>
      </c>
      <c r="J93" s="191" t="n">
        <v>39981087.8</v>
      </c>
      <c r="K93" s="191" t="n"/>
      <c r="L93" s="62">
        <f>J93-K93</f>
        <v/>
      </c>
    </row>
    <row r="94" ht="40.8" customFormat="1" customHeight="1" s="44">
      <c r="A94" s="52" t="inlineStr">
        <is>
          <t>Уральский металлопромышленный центр</t>
        </is>
      </c>
      <c r="B94" s="53" t="inlineStr">
        <is>
          <t>Оплата за металлопрокат</t>
        </is>
      </c>
      <c r="C94" s="52" t="inlineStr">
        <is>
          <t>Чернышова Светлана Эдуардовна</t>
        </is>
      </c>
      <c r="D94" s="222" t="n"/>
      <c r="E94" s="223" t="inlineStr">
        <is>
          <t>360Е-22</t>
        </is>
      </c>
      <c r="F94" s="224" t="n"/>
      <c r="G94" s="61" t="n">
        <v>3906685.5</v>
      </c>
      <c r="H94" s="59" t="n"/>
      <c r="I94" s="59" t="n">
        <v>45013</v>
      </c>
      <c r="J94" s="191" t="n">
        <v>3906685.5</v>
      </c>
      <c r="K94" s="191" t="n"/>
      <c r="L94" s="62">
        <f>J94-K94</f>
        <v/>
      </c>
    </row>
    <row r="95" ht="40.8" customFormat="1" customHeight="1" s="44">
      <c r="A95" s="52" t="inlineStr">
        <is>
          <t>ТД ТМК АО</t>
        </is>
      </c>
      <c r="B95" s="53" t="inlineStr">
        <is>
          <t>Оплата за металлопрокат</t>
        </is>
      </c>
      <c r="C95" s="52" t="inlineStr">
        <is>
          <t>Чернышова Светлана Эдуардовна</t>
        </is>
      </c>
      <c r="D95" s="222" t="n"/>
      <c r="E95" s="223" t="inlineStr">
        <is>
          <t>1069</t>
        </is>
      </c>
      <c r="F95" s="224" t="n"/>
      <c r="G95" s="61" t="n">
        <v>1170077.74</v>
      </c>
      <c r="H95" s="59" t="n"/>
      <c r="I95" s="59" t="n">
        <v>45013</v>
      </c>
      <c r="J95" s="191" t="n">
        <v>1170077.74</v>
      </c>
      <c r="K95" s="191" t="n"/>
      <c r="L95" s="62">
        <f>J95-K95</f>
        <v/>
      </c>
    </row>
    <row r="96" ht="40.8" customFormat="1" customHeight="1" s="44">
      <c r="A96" s="52" t="inlineStr">
        <is>
          <t>Филиал АО "ВМЗ" г.Альметьевск</t>
        </is>
      </c>
      <c r="B96" s="53" t="inlineStr">
        <is>
          <t>Оплата за металлопрокат</t>
        </is>
      </c>
      <c r="C96" s="52" t="inlineStr">
        <is>
          <t>Чернышова Светлана Эдуардовна</t>
        </is>
      </c>
      <c r="D96" s="222" t="n"/>
      <c r="E96" s="223" t="inlineStr">
        <is>
          <t>861639</t>
        </is>
      </c>
      <c r="F96" s="224" t="n"/>
      <c r="G96" s="61" t="n">
        <v>9727137.51</v>
      </c>
      <c r="H96" s="59" t="n"/>
      <c r="I96" s="59" t="n">
        <v>45013</v>
      </c>
      <c r="J96" s="191" t="n">
        <v>9727137.51</v>
      </c>
      <c r="K96" s="191" t="n"/>
      <c r="L96" s="62">
        <f>J96-K96</f>
        <v/>
      </c>
    </row>
    <row r="97" ht="40.8" customFormat="1" customHeight="1" s="44">
      <c r="A97" s="52" t="inlineStr">
        <is>
          <t>МЗ БАЛАКОВО АО</t>
        </is>
      </c>
      <c r="B97" s="53" t="inlineStr">
        <is>
          <t>Оплата за металлопрокат</t>
        </is>
      </c>
      <c r="C97" s="52" t="inlineStr">
        <is>
          <t>Чернышова Светлана Эдуардовна</t>
        </is>
      </c>
      <c r="D97" s="193" t="n"/>
      <c r="E97" s="194" t="inlineStr">
        <is>
          <t>21-09-0809</t>
        </is>
      </c>
      <c r="F97" s="197" t="n"/>
      <c r="G97" s="57" t="n">
        <v>15670000</v>
      </c>
      <c r="H97" s="59" t="n"/>
      <c r="I97" s="59" t="n">
        <v>45014</v>
      </c>
      <c r="J97" s="191" t="n">
        <v>15670000</v>
      </c>
      <c r="K97" s="191" t="n"/>
      <c r="L97" s="62">
        <f>J97-K97</f>
        <v/>
      </c>
    </row>
    <row r="98" ht="40.8" customFormat="1" customHeight="1" s="44">
      <c r="A98" s="52" t="inlineStr">
        <is>
          <t>ВМЗ АО</t>
        </is>
      </c>
      <c r="B98" s="53" t="inlineStr">
        <is>
          <t>Оплата за металлопрокат</t>
        </is>
      </c>
      <c r="C98" s="52" t="inlineStr">
        <is>
          <t>Чернышова Светлана Эдуардовна</t>
        </is>
      </c>
      <c r="D98" s="193" t="n"/>
      <c r="E98" s="194" t="inlineStr">
        <is>
          <t>7851117</t>
        </is>
      </c>
      <c r="F98" s="197" t="n"/>
      <c r="G98" s="57" t="n">
        <v>9687959.66</v>
      </c>
      <c r="H98" s="59" t="n"/>
      <c r="I98" s="59" t="n">
        <v>45014</v>
      </c>
      <c r="J98" s="191" t="n">
        <v>9687959.66</v>
      </c>
      <c r="K98" s="191" t="n"/>
      <c r="L98" s="62">
        <f>J98-K98</f>
        <v/>
      </c>
    </row>
    <row r="99" ht="40.8" customFormat="1" customHeight="1" s="44">
      <c r="A99" s="52" t="inlineStr">
        <is>
          <t>КМК "ТЭМПО"</t>
        </is>
      </c>
      <c r="B99" s="53" t="inlineStr">
        <is>
          <t>Оплата за металлопрокат</t>
        </is>
      </c>
      <c r="C99" s="52" t="inlineStr">
        <is>
          <t>Чернышова Светлана Эдуардовна</t>
        </is>
      </c>
      <c r="D99" s="193" t="n"/>
      <c r="E99" s="194" t="inlineStr">
        <is>
          <t>О11/17041</t>
        </is>
      </c>
      <c r="F99" s="197" t="n"/>
      <c r="G99" s="57" t="n">
        <v>45706193</v>
      </c>
      <c r="H99" s="59" t="n"/>
      <c r="I99" s="59" t="n">
        <v>45014</v>
      </c>
      <c r="J99" s="191" t="n">
        <v>45706193</v>
      </c>
      <c r="K99" s="191" t="n"/>
      <c r="L99" s="62">
        <f>J99-K99</f>
        <v/>
      </c>
    </row>
    <row r="100" ht="40.8" customFormat="1" customHeight="1" s="44">
      <c r="A100" s="52" t="inlineStr">
        <is>
          <t>МЕТАЛЛ СЕРВИС ООО</t>
        </is>
      </c>
      <c r="B100" s="53" t="inlineStr">
        <is>
          <t>Оплата за металлопрокат</t>
        </is>
      </c>
      <c r="C100" s="52" t="inlineStr">
        <is>
          <t>Чернышова Светлана Эдуардовна</t>
        </is>
      </c>
      <c r="D100" s="193" t="n"/>
      <c r="E100" s="194" t="inlineStr">
        <is>
          <t>22/06/2021-100</t>
        </is>
      </c>
      <c r="F100" s="197" t="n"/>
      <c r="G100" s="57" t="n">
        <v>654045.7522</v>
      </c>
      <c r="H100" s="59" t="n"/>
      <c r="I100" s="59" t="n">
        <v>45014</v>
      </c>
      <c r="J100" s="191" t="n">
        <v>654045.7522</v>
      </c>
      <c r="K100" s="191" t="n"/>
      <c r="L100" s="62">
        <f>J100-K100</f>
        <v/>
      </c>
    </row>
    <row r="101" ht="40.8" customFormat="1" customHeight="1" s="44">
      <c r="A101" s="52" t="inlineStr">
        <is>
          <t>НЛМК-Урал (Бывший НСММЗ)</t>
        </is>
      </c>
      <c r="B101" s="53" t="inlineStr">
        <is>
          <t>Оплата за металлопрокат</t>
        </is>
      </c>
      <c r="C101" s="52" t="inlineStr">
        <is>
          <t>Чернышова Светлана Эдуардовна</t>
        </is>
      </c>
      <c r="D101" s="193" t="n"/>
      <c r="E101" s="194" t="inlineStr">
        <is>
          <t>14.106761.221</t>
        </is>
      </c>
      <c r="F101" s="197" t="n"/>
      <c r="G101" s="57" t="n">
        <v>19000000</v>
      </c>
      <c r="H101" s="59" t="n"/>
      <c r="I101" s="59" t="n">
        <v>45014</v>
      </c>
      <c r="J101" s="191" t="n">
        <v>19000000</v>
      </c>
      <c r="K101" s="191" t="n"/>
      <c r="L101" s="62">
        <f>J101-K101</f>
        <v/>
      </c>
    </row>
    <row r="102" ht="40.8" customFormat="1" customHeight="1" s="44">
      <c r="A102" s="52" t="inlineStr">
        <is>
          <t>ТК Новосталь-М</t>
        </is>
      </c>
      <c r="B102" s="53" t="inlineStr">
        <is>
          <t>Оплата за металлопрокат</t>
        </is>
      </c>
      <c r="C102" s="52" t="inlineStr">
        <is>
          <t>Чернышова Светлана Эдуардовна</t>
        </is>
      </c>
      <c r="D102" s="193" t="n"/>
      <c r="E102" s="194" t="inlineStr">
        <is>
          <t>П-0061 от 27.01.2023г.</t>
        </is>
      </c>
      <c r="F102" s="197" t="n"/>
      <c r="G102" s="57" t="n">
        <v>10000000</v>
      </c>
      <c r="H102" s="59" t="n"/>
      <c r="I102" s="59" t="n">
        <v>45014</v>
      </c>
      <c r="J102" s="191" t="n">
        <v>10000000</v>
      </c>
      <c r="K102" s="191" t="n"/>
      <c r="L102" s="62">
        <f>J102-K102</f>
        <v/>
      </c>
    </row>
    <row r="103" ht="40.8" customFormat="1" customHeight="1" s="44">
      <c r="A103" s="52" t="inlineStr">
        <is>
          <t>Уральский металлопромышленный центр</t>
        </is>
      </c>
      <c r="B103" s="53" t="inlineStr">
        <is>
          <t>Оплата за металлопрокат</t>
        </is>
      </c>
      <c r="C103" s="52" t="inlineStr">
        <is>
          <t>Чернышова Светлана Эдуардовна</t>
        </is>
      </c>
      <c r="D103" s="193" t="n"/>
      <c r="E103" s="194" t="inlineStr">
        <is>
          <t>360Е-22</t>
        </is>
      </c>
      <c r="F103" s="197" t="n"/>
      <c r="G103" s="57" t="n">
        <v>4893710</v>
      </c>
      <c r="H103" s="59" t="n"/>
      <c r="I103" s="59" t="n">
        <v>45014</v>
      </c>
      <c r="J103" s="191" t="n">
        <v>4893710</v>
      </c>
      <c r="K103" s="191" t="n"/>
      <c r="L103" s="62">
        <f>J103-K103</f>
        <v/>
      </c>
    </row>
    <row r="104" ht="40.8" customFormat="1" customHeight="1" s="44">
      <c r="A104" s="52" t="inlineStr">
        <is>
          <t>Филиал АО "ВМЗ" г.Альметьевск</t>
        </is>
      </c>
      <c r="B104" s="53" t="inlineStr">
        <is>
          <t>Оплата за металлопрокат</t>
        </is>
      </c>
      <c r="C104" s="52" t="inlineStr">
        <is>
          <t>Чернышова Светлана Эдуардовна</t>
        </is>
      </c>
      <c r="D104" s="193" t="n"/>
      <c r="E104" s="194" t="inlineStr">
        <is>
          <t>861639</t>
        </is>
      </c>
      <c r="F104" s="197" t="n"/>
      <c r="G104" s="57" t="n">
        <v>4061618.1</v>
      </c>
      <c r="H104" s="59" t="n"/>
      <c r="I104" s="59" t="n">
        <v>45014</v>
      </c>
      <c r="J104" s="191" t="n">
        <v>4061618.1</v>
      </c>
      <c r="K104" s="191" t="n"/>
      <c r="L104" s="62">
        <f>J104-K104</f>
        <v/>
      </c>
    </row>
    <row r="105" ht="61.2" customFormat="1" customHeight="1" s="44">
      <c r="A105" s="52" t="inlineStr">
        <is>
          <t>ООО "СБЕРБАНК ФАКТОРИНГ"</t>
        </is>
      </c>
      <c r="B105" s="53" t="inlineStr">
        <is>
          <t xml:space="preserve">Оплата по Договору поставки № 643/00186217-62280 от 15.12.2015 года с ПАО "Северсталь" ИНН 3528000597, УПД № 100029196 от 13.02.2023г.(факторинг) </t>
        </is>
      </c>
      <c r="C105" s="52" t="inlineStr">
        <is>
          <t>Чернышова Светлана Эдуардовна</t>
        </is>
      </c>
      <c r="D105" s="193" t="n"/>
      <c r="E105" s="194" t="inlineStr">
        <is>
          <t>Договор 643/00186217-62280 от 15.12.2015</t>
        </is>
      </c>
      <c r="F105" s="197" t="n"/>
      <c r="G105" s="57" t="n">
        <v>88960.32000000001</v>
      </c>
      <c r="H105" s="59" t="n"/>
      <c r="I105" s="59" t="n">
        <v>45015</v>
      </c>
      <c r="J105" s="191" t="n">
        <v>88960.32000000001</v>
      </c>
      <c r="K105" s="191" t="n"/>
      <c r="L105" s="62">
        <f>J105-K105</f>
        <v/>
      </c>
    </row>
    <row r="106" ht="61.2" customFormat="1" customHeight="1" s="44">
      <c r="A106" s="52" t="inlineStr">
        <is>
          <t>ООО "СБЕРБАНК ФАКТОРИНГ"</t>
        </is>
      </c>
      <c r="B106" s="53" t="inlineStr">
        <is>
          <t xml:space="preserve">Оплата по Договору поставки № 643/00186217-62280 от 15.12.2015 года с ПАО "Северсталь" ИНН 3528000597, УПД № 100029199 от 13.02.2023г.(факторинг) </t>
        </is>
      </c>
      <c r="C106" s="52" t="inlineStr">
        <is>
          <t>Чернышова Светлана Эдуардовна</t>
        </is>
      </c>
      <c r="D106" s="193" t="n"/>
      <c r="E106" s="194" t="inlineStr">
        <is>
          <t>Договор 643/00186217-62280 от 15.12.2015</t>
        </is>
      </c>
      <c r="F106" s="197" t="n"/>
      <c r="G106" s="57" t="n">
        <v>230587.8</v>
      </c>
      <c r="H106" s="59" t="n"/>
      <c r="I106" s="59" t="n">
        <v>45015</v>
      </c>
      <c r="J106" s="191" t="n">
        <v>230587.8</v>
      </c>
      <c r="K106" s="191" t="n"/>
      <c r="L106" s="62">
        <f>J106-K106</f>
        <v/>
      </c>
    </row>
    <row r="107" ht="61.2" customFormat="1" customHeight="1" s="44">
      <c r="A107" s="52" t="inlineStr">
        <is>
          <t>ООО "СБЕРБАНК ФАКТОРИНГ"</t>
        </is>
      </c>
      <c r="B107" s="53" t="inlineStr">
        <is>
          <t xml:space="preserve">Оплата по Договору поставки № 643/00186217-62280 от 15.12.2015 года с ПАО "Северсталь" ИНН 3528000597, УПД № 100029269 от 13.02.2023г.(факторинг) </t>
        </is>
      </c>
      <c r="C107" s="52" t="inlineStr">
        <is>
          <t>Чернышова Светлана Эдуардовна</t>
        </is>
      </c>
      <c r="D107" s="193" t="n"/>
      <c r="E107" s="194" t="inlineStr">
        <is>
          <t>Договор 643/00186217-62280 от 15.12.2015</t>
        </is>
      </c>
      <c r="F107" s="197" t="n"/>
      <c r="G107" s="57" t="n">
        <v>222639.64</v>
      </c>
      <c r="H107" s="59" t="n"/>
      <c r="I107" s="59" t="n">
        <v>45015</v>
      </c>
      <c r="J107" s="191" t="n">
        <v>222639.64</v>
      </c>
      <c r="K107" s="191" t="n"/>
      <c r="L107" s="62">
        <f>J107-K107</f>
        <v/>
      </c>
    </row>
    <row r="108" ht="40.8" customFormat="1" customHeight="1" s="44">
      <c r="A108" s="52" t="inlineStr">
        <is>
          <t>Антикор Полимер</t>
        </is>
      </c>
      <c r="B108" s="53" t="inlineStr">
        <is>
          <t>Оплата за металлопрокат</t>
        </is>
      </c>
      <c r="C108" s="52" t="inlineStr">
        <is>
          <t>Чернышова Светлана Эдуардовна</t>
        </is>
      </c>
      <c r="D108" s="193" t="n"/>
      <c r="E108" s="194" t="inlineStr">
        <is>
          <t>041</t>
        </is>
      </c>
      <c r="F108" s="197" t="n"/>
      <c r="G108" s="57" t="n">
        <v>3685724</v>
      </c>
      <c r="H108" s="59" t="n"/>
      <c r="I108" s="59" t="n">
        <v>45015</v>
      </c>
      <c r="J108" s="191" t="n">
        <v>3685724</v>
      </c>
      <c r="K108" s="191" t="n"/>
      <c r="L108" s="62">
        <f>J108-K108</f>
        <v/>
      </c>
    </row>
    <row r="109" ht="40.8" customFormat="1" customHeight="1" s="44">
      <c r="A109" s="52" t="inlineStr">
        <is>
          <t>Антикор Полимер</t>
        </is>
      </c>
      <c r="B109" s="53" t="inlineStr">
        <is>
          <t>Оплата за металлопрокат</t>
        </is>
      </c>
      <c r="C109" s="52" t="inlineStr">
        <is>
          <t>Чернышова Светлана Эдуардовна</t>
        </is>
      </c>
      <c r="D109" s="193" t="n"/>
      <c r="E109" s="194" t="inlineStr">
        <is>
          <t>190-07-УИ</t>
        </is>
      </c>
      <c r="F109" s="197" t="n"/>
      <c r="G109" s="57" t="n">
        <v>325029.96</v>
      </c>
      <c r="H109" s="59" t="n"/>
      <c r="I109" s="59" t="n">
        <v>45015</v>
      </c>
      <c r="J109" s="191" t="n">
        <v>325029.96</v>
      </c>
      <c r="K109" s="191" t="n"/>
      <c r="L109" s="62">
        <f>J109-K109</f>
        <v/>
      </c>
    </row>
    <row r="110" ht="40.8" customFormat="1" customHeight="1" s="44">
      <c r="A110" s="52" t="inlineStr">
        <is>
          <t>ВМЗ АО</t>
        </is>
      </c>
      <c r="B110" s="53" t="inlineStr">
        <is>
          <t>Оплата за металлопрокат</t>
        </is>
      </c>
      <c r="C110" s="52" t="inlineStr">
        <is>
          <t>Чернышова Светлана Эдуардовна</t>
        </is>
      </c>
      <c r="D110" s="193" t="n"/>
      <c r="E110" s="194" t="inlineStr">
        <is>
          <t>7851117</t>
        </is>
      </c>
      <c r="F110" s="197" t="n"/>
      <c r="G110" s="57" t="n">
        <v>9687959.66</v>
      </c>
      <c r="H110" s="59" t="n"/>
      <c r="I110" s="59" t="n">
        <v>45015</v>
      </c>
      <c r="J110" s="191" t="n">
        <v>9687959.66</v>
      </c>
      <c r="K110" s="191" t="n"/>
      <c r="L110" s="62">
        <f>J110-K110</f>
        <v/>
      </c>
    </row>
    <row r="111" ht="40.8" customFormat="1" customHeight="1" s="44">
      <c r="A111" s="52" t="inlineStr">
        <is>
          <t>КМК "ТЭМПО"</t>
        </is>
      </c>
      <c r="B111" s="53" t="inlineStr">
        <is>
          <t>Оплата за металлопрокат</t>
        </is>
      </c>
      <c r="C111" s="52" t="inlineStr">
        <is>
          <t>Чернышова Светлана Эдуардовна</t>
        </is>
      </c>
      <c r="D111" s="193" t="n"/>
      <c r="E111" s="194" t="inlineStr">
        <is>
          <t>О11/17041</t>
        </is>
      </c>
      <c r="F111" s="197" t="n"/>
      <c r="G111" s="57" t="n">
        <v>20000000</v>
      </c>
      <c r="H111" s="59" t="n"/>
      <c r="I111" s="59" t="n">
        <v>45015</v>
      </c>
      <c r="J111" s="191" t="n">
        <v>20000000</v>
      </c>
      <c r="K111" s="191" t="n"/>
      <c r="L111" s="62">
        <f>J111-K111</f>
        <v/>
      </c>
    </row>
    <row r="112" ht="40.8" customFormat="1" customHeight="1" s="44">
      <c r="A112" s="52" t="inlineStr">
        <is>
          <t>МЕТАЛЛ СЕРВИС ООО</t>
        </is>
      </c>
      <c r="B112" s="53" t="inlineStr">
        <is>
          <t>Оплата за металлопрокат</t>
        </is>
      </c>
      <c r="C112" s="52" t="inlineStr">
        <is>
          <t>Чернышова Светлана Эдуардовна</t>
        </is>
      </c>
      <c r="D112" s="193" t="n"/>
      <c r="E112" s="194" t="inlineStr">
        <is>
          <t>22/06/2021-100</t>
        </is>
      </c>
      <c r="F112" s="197" t="n"/>
      <c r="G112" s="57" t="n">
        <v>1507364.5</v>
      </c>
      <c r="H112" s="59" t="n"/>
      <c r="I112" s="59" t="n">
        <v>45015</v>
      </c>
      <c r="J112" s="191" t="n">
        <v>1507364.5</v>
      </c>
      <c r="K112" s="191" t="n"/>
      <c r="L112" s="62">
        <f>J112-K112</f>
        <v/>
      </c>
    </row>
    <row r="113" ht="40.8" customFormat="1" customHeight="1" s="44">
      <c r="A113" s="52" t="inlineStr">
        <is>
          <t>НЛМК</t>
        </is>
      </c>
      <c r="B113" s="53" t="inlineStr">
        <is>
          <t>Оплата за металлопрокат</t>
        </is>
      </c>
      <c r="C113" s="52" t="inlineStr">
        <is>
          <t>Чернышова Светлана Эдуардовна</t>
        </is>
      </c>
      <c r="D113" s="193" t="n"/>
      <c r="E113" s="194" t="inlineStr">
        <is>
          <t>В107581-18</t>
        </is>
      </c>
      <c r="F113" s="197" t="n"/>
      <c r="G113" s="57" t="n">
        <v>3650901.39</v>
      </c>
      <c r="H113" s="59" t="n"/>
      <c r="I113" s="59" t="n">
        <v>45015</v>
      </c>
      <c r="J113" s="191" t="n">
        <v>3650901.39</v>
      </c>
      <c r="K113" s="191" t="n"/>
      <c r="L113" s="62">
        <f>J113-K113</f>
        <v/>
      </c>
    </row>
    <row r="114" ht="40.8" customFormat="1" customHeight="1" s="44">
      <c r="A114" s="52" t="inlineStr">
        <is>
          <t>Уральский металлопромышленный центр</t>
        </is>
      </c>
      <c r="B114" s="53" t="inlineStr">
        <is>
          <t>Оплата за металлопрокат</t>
        </is>
      </c>
      <c r="C114" s="52" t="inlineStr">
        <is>
          <t>Чернышова Светлана Эдуардовна</t>
        </is>
      </c>
      <c r="D114" s="193" t="n"/>
      <c r="E114" s="194" t="inlineStr">
        <is>
          <t>360Е-22</t>
        </is>
      </c>
      <c r="F114" s="197" t="n"/>
      <c r="G114" s="57" t="n">
        <v>6202972</v>
      </c>
      <c r="H114" s="59" t="n"/>
      <c r="I114" s="59" t="n">
        <v>45015</v>
      </c>
      <c r="J114" s="191" t="n">
        <v>6202972</v>
      </c>
      <c r="K114" s="191" t="n"/>
      <c r="L114" s="62">
        <f>J114-K114</f>
        <v/>
      </c>
    </row>
    <row r="115" ht="40.8" customFormat="1" customHeight="1" s="44">
      <c r="A115" s="52" t="inlineStr">
        <is>
          <t>Филиал АО "ВМЗ" г.Альметьевск</t>
        </is>
      </c>
      <c r="B115" s="53" t="inlineStr">
        <is>
          <t>Оплата за металлопрокат</t>
        </is>
      </c>
      <c r="C115" s="52" t="inlineStr">
        <is>
          <t>Чернышова Светлана Эдуардовна</t>
        </is>
      </c>
      <c r="D115" s="193" t="n"/>
      <c r="E115" s="194" t="inlineStr">
        <is>
          <t>861639</t>
        </is>
      </c>
      <c r="F115" s="197" t="n"/>
      <c r="G115" s="57" t="n">
        <v>4061618.1</v>
      </c>
      <c r="H115" s="59" t="n"/>
      <c r="I115" s="59" t="n">
        <v>45015</v>
      </c>
      <c r="J115" s="191" t="n">
        <v>4061618.1</v>
      </c>
      <c r="K115" s="191" t="n"/>
      <c r="L115" s="62">
        <f>J115-K115</f>
        <v/>
      </c>
    </row>
    <row r="116" ht="61.2" customFormat="1" customHeight="1" s="44">
      <c r="A116" s="52" t="inlineStr">
        <is>
          <t>ООО "СБЕРБАНК ФАКТОРИНГ"</t>
        </is>
      </c>
      <c r="B116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116" s="52" t="inlineStr">
        <is>
          <t>Чернышова Светлана Эдуардовна</t>
        </is>
      </c>
      <c r="D116" s="193" t="n"/>
      <c r="E116" s="194" t="inlineStr">
        <is>
          <t>Договор 643/00186217-62280 от 15.12.2015</t>
        </is>
      </c>
      <c r="F116" s="197" t="n"/>
      <c r="G116" s="57" t="n">
        <v>710833.2</v>
      </c>
      <c r="H116" s="59" t="n"/>
      <c r="I116" s="59" t="n">
        <v>45016</v>
      </c>
      <c r="J116" s="191" t="n">
        <v>710833.2</v>
      </c>
      <c r="K116" s="191" t="n"/>
      <c r="L116" s="62">
        <f>J116-K116</f>
        <v/>
      </c>
    </row>
    <row r="117" ht="40.8" customFormat="1" customHeight="1" s="44">
      <c r="A117" s="52" t="inlineStr">
        <is>
          <t>Ашинский метзавод</t>
        </is>
      </c>
      <c r="B117" s="53" t="inlineStr">
        <is>
          <t>Оплата за металлопрокат</t>
        </is>
      </c>
      <c r="C117" s="52" t="inlineStr">
        <is>
          <t>Чернышова Светлана Эдуардовна</t>
        </is>
      </c>
      <c r="D117" s="193" t="n"/>
      <c r="E117" s="194" t="inlineStr">
        <is>
          <t>3125/2017</t>
        </is>
      </c>
      <c r="F117" s="197" t="n"/>
      <c r="G117" s="57" t="n">
        <v>7209648</v>
      </c>
      <c r="H117" s="59" t="n"/>
      <c r="I117" s="59" t="n">
        <v>45016</v>
      </c>
      <c r="J117" s="191" t="n">
        <v>7209648</v>
      </c>
      <c r="K117" s="191" t="n"/>
      <c r="L117" s="62">
        <f>J117-K117</f>
        <v/>
      </c>
    </row>
    <row r="118" ht="40.8" customFormat="1" customHeight="1" s="44">
      <c r="A118" s="86" t="inlineStr">
        <is>
          <t>ВМЗ АО</t>
        </is>
      </c>
      <c r="B118" s="53" t="inlineStr">
        <is>
          <t>Оплата за металлопрокат</t>
        </is>
      </c>
      <c r="C118" s="52" t="inlineStr">
        <is>
          <t>Чернышова Светлана Эдуардовна</t>
        </is>
      </c>
      <c r="D118" s="193" t="n"/>
      <c r="E118" s="194" t="inlineStr">
        <is>
          <t>7851117</t>
        </is>
      </c>
      <c r="F118" s="197" t="n"/>
      <c r="G118" s="61" t="n">
        <v>9687959.67</v>
      </c>
      <c r="H118" s="59" t="n"/>
      <c r="I118" s="59" t="n">
        <v>45016</v>
      </c>
      <c r="J118" s="191" t="n">
        <v>9687959.67</v>
      </c>
      <c r="K118" s="191" t="n"/>
      <c r="L118" s="62">
        <f>J118-K118</f>
        <v/>
      </c>
    </row>
    <row r="119" ht="40.8" customFormat="1" customHeight="1" s="44">
      <c r="A119" s="86" t="inlineStr">
        <is>
          <t>КМК "ТЭМПО"</t>
        </is>
      </c>
      <c r="B119" s="53" t="inlineStr">
        <is>
          <t>Оплата за металлопрокат</t>
        </is>
      </c>
      <c r="C119" s="52" t="inlineStr">
        <is>
          <t>Чернышова Светлана Эдуардовна</t>
        </is>
      </c>
      <c r="D119" s="193" t="n"/>
      <c r="E119" s="194" t="inlineStr">
        <is>
          <t>О11/17041</t>
        </is>
      </c>
      <c r="F119" s="197" t="n"/>
      <c r="G119" s="61" t="n">
        <v>12912567.10000001</v>
      </c>
      <c r="H119" s="59" t="n"/>
      <c r="I119" s="59" t="n">
        <v>45016</v>
      </c>
      <c r="J119" s="191" t="n">
        <v>12912567.10000001</v>
      </c>
      <c r="K119" s="191" t="n"/>
      <c r="L119" s="62">
        <f>J119-K119</f>
        <v/>
      </c>
    </row>
    <row r="120" ht="40.8" customFormat="1" customHeight="1" s="44">
      <c r="A120" s="86" t="inlineStr">
        <is>
          <t>МЕТАЛЛ СЕРВИС ООО</t>
        </is>
      </c>
      <c r="B120" s="53" t="inlineStr">
        <is>
          <t>Оплата за металлопрокат</t>
        </is>
      </c>
      <c r="C120" s="52" t="inlineStr">
        <is>
          <t>Чернышова Светлана Эдуардовна</t>
        </is>
      </c>
      <c r="D120" s="193" t="n"/>
      <c r="E120" s="194" t="inlineStr">
        <is>
          <t>22/06/2021-100</t>
        </is>
      </c>
      <c r="F120" s="197" t="n"/>
      <c r="G120" s="61" t="n">
        <v>2181124</v>
      </c>
      <c r="H120" s="59" t="n"/>
      <c r="I120" s="59" t="n">
        <v>45016</v>
      </c>
      <c r="J120" s="191" t="n">
        <v>2181124</v>
      </c>
      <c r="K120" s="191" t="n"/>
      <c r="L120" s="62">
        <f>J120-K120</f>
        <v/>
      </c>
    </row>
    <row r="121" ht="40.8" customFormat="1" customHeight="1" s="44">
      <c r="A121" s="86" t="inlineStr">
        <is>
          <t>МеталлСтильКомпани</t>
        </is>
      </c>
      <c r="B121" s="53" t="inlineStr">
        <is>
          <t>Оплата за металлопрокат</t>
        </is>
      </c>
      <c r="C121" s="52" t="inlineStr">
        <is>
          <t>Чернышова Светлана Эдуардовна</t>
        </is>
      </c>
      <c r="D121" s="193" t="n"/>
      <c r="E121" s="194" t="n">
        <v>44256</v>
      </c>
      <c r="F121" s="197" t="n"/>
      <c r="G121" s="61" t="n">
        <v>2164000</v>
      </c>
      <c r="H121" s="59" t="n"/>
      <c r="I121" s="59" t="n">
        <v>45016</v>
      </c>
      <c r="J121" s="191" t="n">
        <v>2164000</v>
      </c>
      <c r="K121" s="191" t="n"/>
      <c r="L121" s="62">
        <f>J121-K121</f>
        <v/>
      </c>
    </row>
    <row r="122" ht="40.8" customFormat="1" customHeight="1" s="44">
      <c r="A122" s="86" t="inlineStr">
        <is>
          <t>НЛМК-Урал (Бывший НСММЗ)</t>
        </is>
      </c>
      <c r="B122" s="53" t="inlineStr">
        <is>
          <t>Оплата за металлопрокат</t>
        </is>
      </c>
      <c r="C122" s="52" t="inlineStr">
        <is>
          <t>Чернышова Светлана Эдуардовна</t>
        </is>
      </c>
      <c r="D122" s="193" t="n"/>
      <c r="E122" s="194" t="inlineStr">
        <is>
          <t>14.106761.221</t>
        </is>
      </c>
      <c r="F122" s="197" t="n"/>
      <c r="G122" s="61" t="n">
        <v>2887756.12</v>
      </c>
      <c r="H122" s="59" t="n"/>
      <c r="I122" s="59" t="n">
        <v>45016</v>
      </c>
      <c r="J122" s="191" t="n">
        <v>2887756.12</v>
      </c>
      <c r="K122" s="191" t="n"/>
      <c r="L122" s="62">
        <f>J122-K122</f>
        <v/>
      </c>
    </row>
    <row r="123" ht="40.8" customFormat="1" customHeight="1" s="44">
      <c r="A123" s="86" t="inlineStr">
        <is>
          <t>Уральский металлопромышленный центр</t>
        </is>
      </c>
      <c r="B123" s="53" t="inlineStr">
        <is>
          <t>Оплата за металлопрокат</t>
        </is>
      </c>
      <c r="C123" s="52" t="inlineStr">
        <is>
          <t>Чернышова Светлана Эдуардовна</t>
        </is>
      </c>
      <c r="D123" s="193" t="n"/>
      <c r="E123" s="194" t="inlineStr">
        <is>
          <t>360Е-22</t>
        </is>
      </c>
      <c r="F123" s="197" t="n"/>
      <c r="G123" s="61" t="n">
        <v>2738240</v>
      </c>
      <c r="H123" s="59" t="n"/>
      <c r="I123" s="59" t="n">
        <v>45016</v>
      </c>
      <c r="J123" s="191" t="n">
        <v>2738240</v>
      </c>
      <c r="K123" s="191" t="n"/>
      <c r="L123" s="62">
        <f>J123-K123</f>
        <v/>
      </c>
    </row>
    <row r="124" ht="40.8" customFormat="1" customHeight="1" s="44">
      <c r="A124" s="86" t="inlineStr">
        <is>
          <t>Филиал АО "ВМЗ" г.Альметьевск</t>
        </is>
      </c>
      <c r="B124" s="53" t="inlineStr">
        <is>
          <t>Оплата за металлопрокат</t>
        </is>
      </c>
      <c r="C124" s="52" t="inlineStr">
        <is>
          <t>Чернышова Светлана Эдуардовна</t>
        </is>
      </c>
      <c r="D124" s="193" t="n"/>
      <c r="E124" s="194" t="inlineStr">
        <is>
          <t>861639</t>
        </is>
      </c>
      <c r="F124" s="197" t="n"/>
      <c r="G124" s="61" t="n">
        <v>4061618.1</v>
      </c>
      <c r="H124" s="59" t="n"/>
      <c r="I124" s="59" t="n">
        <v>45016</v>
      </c>
      <c r="J124" s="191" t="n">
        <v>4061618.1</v>
      </c>
      <c r="K124" s="191" t="n"/>
      <c r="L124" s="62">
        <f>J124-K124</f>
        <v/>
      </c>
    </row>
    <row r="125" ht="61.2" customFormat="1" customHeight="1" s="44">
      <c r="A125" s="86" t="inlineStr">
        <is>
          <t>ООО "СБЕРБАНК ФАКТОРИНГ"</t>
        </is>
      </c>
      <c r="B125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125" s="52" t="inlineStr">
        <is>
          <t>Чернышова Светлана Эдуардовна</t>
        </is>
      </c>
      <c r="D125" s="193" t="n"/>
      <c r="E125" s="194" t="inlineStr">
        <is>
          <t>Договор 643/00186217-62280 от 15.12.2015</t>
        </is>
      </c>
      <c r="F125" s="197" t="n"/>
      <c r="G125" s="61" t="n">
        <v>220636.34</v>
      </c>
      <c r="H125" s="59" t="n"/>
      <c r="I125" s="59" t="n">
        <v>45019</v>
      </c>
      <c r="J125" s="191" t="n">
        <v>220636.34</v>
      </c>
      <c r="K125" s="191" t="n"/>
      <c r="L125" s="62">
        <f>J125-K125</f>
        <v/>
      </c>
    </row>
    <row r="126" ht="61.2" customFormat="1" customHeight="1" s="44">
      <c r="A126" s="86" t="inlineStr">
        <is>
          <t>ООО "СБЕРБАНК ФАКТОРИНГ"</t>
        </is>
      </c>
      <c r="B126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126" s="52" t="inlineStr">
        <is>
          <t>Чернышова Светлана Эдуардовна</t>
        </is>
      </c>
      <c r="D126" s="193" t="n"/>
      <c r="E126" s="194" t="inlineStr">
        <is>
          <t>Договор 643/00186217-62280 от 15.12.2015</t>
        </is>
      </c>
      <c r="F126" s="197" t="n"/>
      <c r="G126" s="61" t="n">
        <v>613879.2</v>
      </c>
      <c r="H126" s="59" t="n"/>
      <c r="I126" s="59" t="n">
        <v>45019</v>
      </c>
      <c r="J126" s="191" t="n">
        <v>613879.2</v>
      </c>
      <c r="K126" s="191" t="n"/>
      <c r="L126" s="62">
        <f>J126-K126</f>
        <v/>
      </c>
    </row>
    <row r="127" ht="61.2" customFormat="1" customHeight="1" s="44">
      <c r="A127" s="86" t="inlineStr">
        <is>
          <t>ООО "СБЕРБАНК ФАКТОРИНГ"</t>
        </is>
      </c>
      <c r="B127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127" s="52" t="inlineStr">
        <is>
          <t>Чернышова Светлана Эдуардовна</t>
        </is>
      </c>
      <c r="D127" s="193" t="n"/>
      <c r="E127" s="194" t="inlineStr">
        <is>
          <t>Договор 643/00186217-62280 от 15.12.2015</t>
        </is>
      </c>
      <c r="F127" s="197" t="n"/>
      <c r="G127" s="61" t="n">
        <v>232681.44</v>
      </c>
      <c r="H127" s="59" t="n"/>
      <c r="I127" s="59" t="n">
        <v>45019</v>
      </c>
      <c r="J127" s="191" t="n">
        <v>232681.44</v>
      </c>
      <c r="K127" s="191" t="n"/>
      <c r="L127" s="62">
        <f>J127-K127</f>
        <v/>
      </c>
    </row>
    <row r="128" ht="61.2" customFormat="1" customHeight="1" s="44">
      <c r="A128" s="86" t="inlineStr">
        <is>
          <t>ООО "СБЕРБАНК ФАКТОРИНГ"</t>
        </is>
      </c>
      <c r="B128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128" s="52" t="inlineStr">
        <is>
          <t>Чернышова Светлана Эдуардовна</t>
        </is>
      </c>
      <c r="D128" s="193" t="n"/>
      <c r="E128" s="194" t="inlineStr">
        <is>
          <t>Договор 643/00186217-62280 от 15.12.2015</t>
        </is>
      </c>
      <c r="F128" s="197" t="n"/>
      <c r="G128" s="61" t="n">
        <v>5009046.68</v>
      </c>
      <c r="H128" s="59" t="n"/>
      <c r="I128" s="59" t="n">
        <v>45019</v>
      </c>
      <c r="J128" s="191" t="n">
        <v>5009046.68</v>
      </c>
      <c r="K128" s="191" t="n"/>
      <c r="L128" s="62">
        <f>J128-K128</f>
        <v/>
      </c>
    </row>
    <row r="129" ht="61.2" customFormat="1" customHeight="1" s="44">
      <c r="A129" s="86" t="inlineStr">
        <is>
          <t>ООО "СБЕРБАНК ФАКТОРИНГ"</t>
        </is>
      </c>
      <c r="B129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129" s="52" t="inlineStr">
        <is>
          <t>Чернышова Светлана Эдуардовна</t>
        </is>
      </c>
      <c r="D129" s="193" t="n"/>
      <c r="E129" s="194" t="inlineStr">
        <is>
          <t>Договор 643/00186217-62280 от 15.12.2015</t>
        </is>
      </c>
      <c r="F129" s="197" t="n"/>
      <c r="G129" s="61" t="n">
        <v>2735354.27</v>
      </c>
      <c r="H129" s="59" t="n"/>
      <c r="I129" s="59" t="n">
        <v>45019</v>
      </c>
      <c r="J129" s="191" t="n">
        <v>2735354.27</v>
      </c>
      <c r="K129" s="191" t="n"/>
      <c r="L129" s="62">
        <f>J129-K129</f>
        <v/>
      </c>
    </row>
    <row r="130" ht="40.8" customFormat="1" customHeight="1" s="44">
      <c r="A130" s="86" t="inlineStr">
        <is>
          <t>МЗ БАЛАКОВО АО</t>
        </is>
      </c>
      <c r="B130" s="53" t="inlineStr">
        <is>
          <t>Оплата за металлопрокат</t>
        </is>
      </c>
      <c r="C130" s="52" t="inlineStr">
        <is>
          <t>Чернышова Светлана Эдуардовна</t>
        </is>
      </c>
      <c r="D130" s="193" t="n"/>
      <c r="E130" s="194" t="inlineStr">
        <is>
          <t>21-09-0809</t>
        </is>
      </c>
      <c r="F130" s="197" t="n"/>
      <c r="G130" s="61" t="n">
        <v>3626275.5</v>
      </c>
      <c r="H130" s="59" t="n"/>
      <c r="I130" s="59" t="n">
        <v>45019</v>
      </c>
      <c r="J130" s="191" t="n">
        <v>3626275.5</v>
      </c>
      <c r="K130" s="191" t="n"/>
      <c r="L130" s="62">
        <f>J130-K130</f>
        <v/>
      </c>
    </row>
    <row r="131" ht="40.8" customFormat="1" customHeight="1" s="44">
      <c r="A131" s="86" t="inlineStr">
        <is>
          <t>ВМЗ АО</t>
        </is>
      </c>
      <c r="B131" s="53" t="inlineStr">
        <is>
          <t>Оплата за металлопрокат</t>
        </is>
      </c>
      <c r="C131" s="52" t="inlineStr">
        <is>
          <t>Чернышова Светлана Эдуардовна</t>
        </is>
      </c>
      <c r="D131" s="193" t="n"/>
      <c r="E131" s="194" t="inlineStr">
        <is>
          <t>7851117</t>
        </is>
      </c>
      <c r="F131" s="197" t="n"/>
      <c r="G131" s="61" t="n">
        <v>26938652.1</v>
      </c>
      <c r="H131" s="59" t="n"/>
      <c r="I131" s="59" t="n">
        <v>45019</v>
      </c>
      <c r="J131" s="191" t="n">
        <v>26938652.1</v>
      </c>
      <c r="K131" s="191" t="n"/>
      <c r="L131" s="62">
        <f>J131-K131</f>
        <v/>
      </c>
    </row>
    <row r="132" ht="40.8" customFormat="1" customHeight="1" s="44">
      <c r="A132" s="86" t="inlineStr">
        <is>
          <t>СОЮЗМЕТАЛЛСЕРВИС ООО</t>
        </is>
      </c>
      <c r="B132" s="53" t="inlineStr">
        <is>
          <t>Оплата за металлопрокат</t>
        </is>
      </c>
      <c r="C132" s="52" t="inlineStr">
        <is>
          <t>Чернышова Светлана Эдуардовна</t>
        </is>
      </c>
      <c r="D132" s="193" t="n"/>
      <c r="E132" s="194" t="inlineStr">
        <is>
          <t>2М</t>
        </is>
      </c>
      <c r="F132" s="197" t="n"/>
      <c r="G132" s="61" t="n">
        <v>9434000</v>
      </c>
      <c r="H132" s="59" t="n"/>
      <c r="I132" s="59" t="n">
        <v>45019</v>
      </c>
      <c r="J132" s="191" t="n">
        <v>9434000</v>
      </c>
      <c r="K132" s="191" t="n"/>
      <c r="L132" s="62">
        <f>J132-K132</f>
        <v/>
      </c>
    </row>
    <row r="133" ht="40.8" customFormat="1" customHeight="1" s="44">
      <c r="A133" s="86" t="inlineStr">
        <is>
          <t>Уральский металлопромышленный центр</t>
        </is>
      </c>
      <c r="B133" s="53" t="inlineStr">
        <is>
          <t>Оплата за металлопрокат</t>
        </is>
      </c>
      <c r="C133" s="52" t="inlineStr">
        <is>
          <t>Чернышова Светлана Эдуардовна</t>
        </is>
      </c>
      <c r="D133" s="193" t="n"/>
      <c r="E133" s="194" t="inlineStr">
        <is>
          <t>360Е-22</t>
        </is>
      </c>
      <c r="F133" s="197" t="n"/>
      <c r="G133" s="61" t="n">
        <v>6380756</v>
      </c>
      <c r="H133" s="59" t="n"/>
      <c r="I133" s="59" t="n">
        <v>45019</v>
      </c>
      <c r="J133" s="191" t="n">
        <v>6380756</v>
      </c>
      <c r="K133" s="191" t="n"/>
      <c r="L133" s="62">
        <f>J133-K133</f>
        <v/>
      </c>
    </row>
    <row r="134" ht="40.8" customFormat="1" customHeight="1" s="44">
      <c r="A134" s="86" t="inlineStr">
        <is>
          <t>Филиал АО "ВМЗ" г.Альметьевск</t>
        </is>
      </c>
      <c r="B134" s="53" t="inlineStr">
        <is>
          <t>Оплата за металлопрокат</t>
        </is>
      </c>
      <c r="C134" s="52" t="inlineStr">
        <is>
          <t>Чернышова Светлана Эдуардовна</t>
        </is>
      </c>
      <c r="D134" s="193" t="n"/>
      <c r="E134" s="194" t="inlineStr">
        <is>
          <t>861639</t>
        </is>
      </c>
      <c r="F134" s="197" t="n"/>
      <c r="G134" s="61" t="n">
        <v>8981136.9</v>
      </c>
      <c r="H134" s="59" t="n"/>
      <c r="I134" s="59" t="n">
        <v>45019</v>
      </c>
      <c r="J134" s="191" t="n">
        <v>8981136.9</v>
      </c>
      <c r="K134" s="191" t="n"/>
      <c r="L134" s="62">
        <f>J134-K134</f>
        <v/>
      </c>
    </row>
    <row r="135" ht="40.8" customFormat="1" customHeight="1" s="44">
      <c r="A135" s="86" t="inlineStr">
        <is>
          <t>Уральский металлопромышленный центр</t>
        </is>
      </c>
      <c r="B135" s="53" t="inlineStr">
        <is>
          <t>Оплата за металлопрокат</t>
        </is>
      </c>
      <c r="C135" s="52" t="inlineStr">
        <is>
          <t>Чернышова Светлана Эдуардовна</t>
        </is>
      </c>
      <c r="D135" s="193" t="n"/>
      <c r="E135" s="194" t="inlineStr">
        <is>
          <t>360Е-22</t>
        </is>
      </c>
      <c r="F135" s="197" t="n"/>
      <c r="G135" s="61" t="n">
        <v>6185430</v>
      </c>
      <c r="H135" s="59" t="n"/>
      <c r="I135" s="59" t="n">
        <v>45020</v>
      </c>
      <c r="J135" s="191" t="n">
        <v>6185430</v>
      </c>
      <c r="K135" s="191" t="n"/>
      <c r="L135" s="62">
        <f>J135-K135</f>
        <v/>
      </c>
    </row>
    <row r="136" ht="40.8" customFormat="1" customHeight="1" s="44">
      <c r="A136" s="86" t="inlineStr">
        <is>
          <t>ВМЗ АО</t>
        </is>
      </c>
      <c r="B136" s="53" t="inlineStr">
        <is>
          <t>Оплата за металлопрокат</t>
        </is>
      </c>
      <c r="C136" s="52" t="inlineStr">
        <is>
          <t>Чернышова Светлана Эдуардовна</t>
        </is>
      </c>
      <c r="D136" s="193" t="n"/>
      <c r="E136" s="194" t="inlineStr">
        <is>
          <t>7851117</t>
        </is>
      </c>
      <c r="F136" s="197" t="n"/>
      <c r="G136" s="61" t="n">
        <v>4255790.32</v>
      </c>
      <c r="H136" s="59" t="n"/>
      <c r="I136" s="59" t="n">
        <v>45021</v>
      </c>
      <c r="J136" s="191" t="n">
        <v>4255790.32</v>
      </c>
      <c r="K136" s="191" t="n"/>
      <c r="L136" s="62">
        <f>J136-K136</f>
        <v/>
      </c>
    </row>
    <row r="137" ht="40.8" customFormat="1" customHeight="1" s="44">
      <c r="A137" s="86" t="inlineStr">
        <is>
          <t>Уральский металлопромышленный центр</t>
        </is>
      </c>
      <c r="B137" s="53" t="inlineStr">
        <is>
          <t>Оплата за металлопрокат</t>
        </is>
      </c>
      <c r="C137" s="52" t="inlineStr">
        <is>
          <t>Чернышова Светлана Эдуардовна</t>
        </is>
      </c>
      <c r="D137" s="193" t="n"/>
      <c r="E137" s="194" t="inlineStr">
        <is>
          <t>360Е-22</t>
        </is>
      </c>
      <c r="F137" s="197" t="n"/>
      <c r="G137" s="61" t="n">
        <v>5770650</v>
      </c>
      <c r="H137" s="59" t="n"/>
      <c r="I137" s="59" t="n">
        <v>45021</v>
      </c>
      <c r="J137" s="191" t="n">
        <v>5770650</v>
      </c>
      <c r="K137" s="191" t="n"/>
      <c r="L137" s="62">
        <f>J137-K137</f>
        <v/>
      </c>
    </row>
    <row r="138" ht="61.2" customFormat="1" customHeight="1" s="44">
      <c r="A138" s="86" t="inlineStr">
        <is>
          <t>ООО "СБЕРБАНК ФАКТОРИНГ"</t>
        </is>
      </c>
      <c r="B138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138" s="52" t="inlineStr">
        <is>
          <t>Чернышова Светлана Эдуардовна</t>
        </is>
      </c>
      <c r="D138" s="193" t="n"/>
      <c r="E138" s="194" t="inlineStr">
        <is>
          <t>Договор 643/00186217-62280 от 15.12.2015</t>
        </is>
      </c>
      <c r="F138" s="197" t="n"/>
      <c r="G138" s="61" t="n">
        <v>361889.89</v>
      </c>
      <c r="H138" s="59" t="n"/>
      <c r="I138" s="59" t="n">
        <v>45022</v>
      </c>
      <c r="J138" s="191" t="n">
        <v>361889.89</v>
      </c>
      <c r="K138" s="191" t="n"/>
      <c r="L138" s="62">
        <f>J138-K138</f>
        <v/>
      </c>
    </row>
    <row r="139" ht="61.2" customFormat="1" customHeight="1" s="44">
      <c r="A139" s="86" t="inlineStr">
        <is>
          <t>ООО "СБЕРБАНК ФАКТОРИНГ"</t>
        </is>
      </c>
      <c r="B139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139" s="52" t="inlineStr">
        <is>
          <t>Чернышова Светлана Эдуардовна</t>
        </is>
      </c>
      <c r="D139" s="193" t="n"/>
      <c r="E139" s="194" t="inlineStr">
        <is>
          <t>Договор 643/00186217-62280 от 15.12.2015</t>
        </is>
      </c>
      <c r="F139" s="197" t="n"/>
      <c r="G139" s="61" t="n">
        <v>2357378.62</v>
      </c>
      <c r="H139" s="59" t="n"/>
      <c r="I139" s="59" t="n">
        <v>45022</v>
      </c>
      <c r="J139" s="191" t="n">
        <v>2357378.62</v>
      </c>
      <c r="K139" s="191" t="n"/>
      <c r="L139" s="62">
        <f>J139-K139</f>
        <v/>
      </c>
    </row>
    <row r="140" ht="40.8" customFormat="1" customHeight="1" s="44">
      <c r="A140" s="86" t="inlineStr">
        <is>
          <t>ВМЗ АО</t>
        </is>
      </c>
      <c r="B140" s="53" t="inlineStr">
        <is>
          <t>Оплата за металлопрокат</t>
        </is>
      </c>
      <c r="C140" s="52" t="inlineStr">
        <is>
          <t>Чернышова Светлана Эдуардовна</t>
        </is>
      </c>
      <c r="D140" s="193" t="n"/>
      <c r="E140" s="194" t="inlineStr">
        <is>
          <t>7851117</t>
        </is>
      </c>
      <c r="F140" s="197" t="n"/>
      <c r="G140" s="61" t="n">
        <v>10962552.57</v>
      </c>
      <c r="H140" s="59" t="n"/>
      <c r="I140" s="59" t="n">
        <v>45022</v>
      </c>
      <c r="J140" s="191" t="n">
        <v>10962552.57</v>
      </c>
      <c r="K140" s="191" t="n"/>
      <c r="L140" s="62">
        <f>J140-K140</f>
        <v/>
      </c>
    </row>
    <row r="141" ht="40.8" customFormat="1" customHeight="1" s="44">
      <c r="A141" s="86" t="inlineStr">
        <is>
          <t>ТД ТМК АО</t>
        </is>
      </c>
      <c r="B141" s="53" t="inlineStr">
        <is>
          <t>Оплата за металлопрокат</t>
        </is>
      </c>
      <c r="C141" s="52" t="inlineStr">
        <is>
          <t>Чернышова Светлана Эдуардовна</t>
        </is>
      </c>
      <c r="D141" s="193" t="n"/>
      <c r="E141" s="194" t="inlineStr">
        <is>
          <t>1069</t>
        </is>
      </c>
      <c r="F141" s="197" t="n"/>
      <c r="G141" s="61" t="n">
        <v>12432249.42</v>
      </c>
      <c r="H141" s="59" t="n"/>
      <c r="I141" s="59" t="n">
        <v>45022</v>
      </c>
      <c r="J141" s="191" t="n">
        <v>12432249.42</v>
      </c>
      <c r="K141" s="191" t="n"/>
      <c r="L141" s="62">
        <f>J141-K141</f>
        <v/>
      </c>
    </row>
    <row r="142" ht="40.8" customFormat="1" customHeight="1" s="44">
      <c r="A142" s="86" t="inlineStr">
        <is>
          <t>Филиал АО "ВМЗ" г.Альметьевск</t>
        </is>
      </c>
      <c r="B142" s="53" t="inlineStr">
        <is>
          <t>Оплата за металлопрокат</t>
        </is>
      </c>
      <c r="C142" s="52" t="inlineStr">
        <is>
          <t>Чернышова Светлана Эдуардовна</t>
        </is>
      </c>
      <c r="D142" s="193" t="n"/>
      <c r="E142" s="194" t="inlineStr">
        <is>
          <t>861639</t>
        </is>
      </c>
      <c r="F142" s="197" t="n"/>
      <c r="G142" s="61" t="n">
        <v>925126.5</v>
      </c>
      <c r="H142" s="59" t="n"/>
      <c r="I142" s="59" t="n">
        <v>45022</v>
      </c>
      <c r="J142" s="191" t="n">
        <v>925126.5</v>
      </c>
      <c r="K142" s="191" t="n"/>
      <c r="L142" s="62">
        <f>J142-K142</f>
        <v/>
      </c>
    </row>
    <row r="143" ht="40.8" customFormat="1" customHeight="1" s="44">
      <c r="A143" s="86" t="inlineStr">
        <is>
          <t>ВМЗ АО</t>
        </is>
      </c>
      <c r="B143" s="53" t="inlineStr">
        <is>
          <t>Оплата за металлопрокат</t>
        </is>
      </c>
      <c r="C143" s="52" t="inlineStr">
        <is>
          <t>Чернышова Светлана Эдуардовна</t>
        </is>
      </c>
      <c r="D143" s="193" t="n"/>
      <c r="E143" s="194" t="inlineStr">
        <is>
          <t>7851117</t>
        </is>
      </c>
      <c r="F143" s="197" t="n"/>
      <c r="G143" s="61" t="n">
        <v>5149554.48</v>
      </c>
      <c r="H143" s="59" t="n"/>
      <c r="I143" s="59" t="n">
        <v>45023</v>
      </c>
      <c r="J143" s="191" t="n">
        <v>5149554.48</v>
      </c>
      <c r="K143" s="191" t="n"/>
      <c r="L143" s="62">
        <f>J143-K143</f>
        <v/>
      </c>
    </row>
    <row r="144" ht="40.8" customFormat="1" customHeight="1" s="44">
      <c r="A144" s="86" t="inlineStr">
        <is>
          <t>Уральский металлопромышленный центр</t>
        </is>
      </c>
      <c r="B144" s="53" t="inlineStr">
        <is>
          <t>Оплата за металлопрокат</t>
        </is>
      </c>
      <c r="C144" s="52" t="inlineStr">
        <is>
          <t>Чернышова Светлана Эдуардовна</t>
        </is>
      </c>
      <c r="D144" s="193" t="n"/>
      <c r="E144" s="194" t="inlineStr">
        <is>
          <t>360Е-22</t>
        </is>
      </c>
      <c r="F144" s="197" t="n"/>
      <c r="G144" s="61" t="n">
        <v>7172347</v>
      </c>
      <c r="H144" s="59" t="n"/>
      <c r="I144" s="59" t="n">
        <v>45023</v>
      </c>
      <c r="J144" s="191" t="n">
        <v>7172347</v>
      </c>
      <c r="K144" s="191" t="n"/>
      <c r="L144" s="62">
        <f>J144-K144</f>
        <v/>
      </c>
    </row>
    <row r="145" ht="40.8" customFormat="1" customHeight="1" s="44">
      <c r="A145" s="86" t="inlineStr">
        <is>
          <t>ТД ТМК АО</t>
        </is>
      </c>
      <c r="B145" s="53" t="inlineStr">
        <is>
          <t>Оплата за металлопрокат</t>
        </is>
      </c>
      <c r="C145" s="52" t="inlineStr">
        <is>
          <t>Чернышова Светлана Эдуардовна</t>
        </is>
      </c>
      <c r="D145" s="193" t="n"/>
      <c r="E145" s="194" t="inlineStr">
        <is>
          <t>1069</t>
        </is>
      </c>
      <c r="F145" s="197" t="n"/>
      <c r="G145" s="61" t="n">
        <v>2340155.48</v>
      </c>
      <c r="H145" s="59" t="n"/>
      <c r="I145" s="59" t="n">
        <v>45023</v>
      </c>
      <c r="J145" s="191" t="n">
        <v>2340155.48</v>
      </c>
      <c r="K145" s="191" t="n"/>
      <c r="L145" s="62">
        <f>J145-K145</f>
        <v/>
      </c>
    </row>
    <row r="146" ht="40.8" customFormat="1" customHeight="1" s="44">
      <c r="A146" s="86" t="inlineStr">
        <is>
          <t>Филиал АО "ВМЗ" г.Альметьевск</t>
        </is>
      </c>
      <c r="B146" s="53" t="inlineStr">
        <is>
          <t>Оплата за металлопрокат</t>
        </is>
      </c>
      <c r="C146" s="52" t="inlineStr">
        <is>
          <t>Чернышова Светлана Эдуардовна</t>
        </is>
      </c>
      <c r="D146" s="193" t="n"/>
      <c r="E146" s="194" t="inlineStr">
        <is>
          <t>861639</t>
        </is>
      </c>
      <c r="F146" s="197" t="n"/>
      <c r="G146" s="61" t="n">
        <v>2710123.52</v>
      </c>
      <c r="H146" s="59" t="n"/>
      <c r="I146" s="59" t="n">
        <v>45023</v>
      </c>
      <c r="J146" s="191" t="n">
        <v>2710123.52</v>
      </c>
      <c r="K146" s="191" t="n"/>
      <c r="L146" s="62">
        <f>J146-K146</f>
        <v/>
      </c>
    </row>
    <row r="147" ht="61.2" customFormat="1" customHeight="1" s="44">
      <c r="A147" s="86" t="inlineStr">
        <is>
          <t>ООО "СБЕРБАНК ФАКТОРИНГ"</t>
        </is>
      </c>
      <c r="B147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147" s="52" t="inlineStr">
        <is>
          <t>Чернышова Светлана Эдуардовна</t>
        </is>
      </c>
      <c r="D147" s="193" t="n"/>
      <c r="E147" s="194" t="inlineStr">
        <is>
          <t>Договор 643/00186217-62280 от 15.12.2015</t>
        </is>
      </c>
      <c r="F147" s="197" t="n"/>
      <c r="G147" s="61" t="n">
        <v>612732.6</v>
      </c>
      <c r="H147" s="59" t="n"/>
      <c r="I147" s="59" t="n">
        <v>45026</v>
      </c>
      <c r="J147" s="191" t="n">
        <v>612732.6</v>
      </c>
      <c r="K147" s="191" t="n"/>
      <c r="L147" s="62">
        <f>J147-K147</f>
        <v/>
      </c>
    </row>
    <row r="148" ht="61.2" customFormat="1" customHeight="1" s="44">
      <c r="A148" s="86" t="inlineStr">
        <is>
          <t>ООО "СБЕРБАНК ФАКТОРИНГ"</t>
        </is>
      </c>
      <c r="B148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148" s="52" t="inlineStr">
        <is>
          <t>Чернышова Светлана Эдуардовна</t>
        </is>
      </c>
      <c r="D148" s="193" t="n"/>
      <c r="E148" s="194" t="inlineStr">
        <is>
          <t>Договор 643/00186217-62280 от 15.12.2015</t>
        </is>
      </c>
      <c r="F148" s="197" t="n"/>
      <c r="G148" s="61" t="n">
        <v>1779157.8</v>
      </c>
      <c r="H148" s="59" t="n"/>
      <c r="I148" s="59" t="n">
        <v>45026</v>
      </c>
      <c r="J148" s="191" t="n">
        <v>1779157.8</v>
      </c>
      <c r="K148" s="191" t="n"/>
      <c r="L148" s="62">
        <f>J148-K148</f>
        <v/>
      </c>
    </row>
    <row r="149" ht="61.2" customFormat="1" customHeight="1" s="44">
      <c r="A149" s="86" t="inlineStr">
        <is>
          <t>ООО "СБЕРБАНК ФАКТОРИНГ"</t>
        </is>
      </c>
      <c r="B149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149" s="52" t="inlineStr">
        <is>
          <t>Чернышова Светлана Эдуардовна</t>
        </is>
      </c>
      <c r="D149" s="193" t="n"/>
      <c r="E149" s="194" t="inlineStr">
        <is>
          <t>Договор 643/00186217-62280 от 15.12.2015</t>
        </is>
      </c>
      <c r="F149" s="197" t="n"/>
      <c r="G149" s="61" t="n">
        <v>3088807.2</v>
      </c>
      <c r="H149" s="59" t="n"/>
      <c r="I149" s="59" t="n">
        <v>45026</v>
      </c>
      <c r="J149" s="191" t="n">
        <v>3088807.2</v>
      </c>
      <c r="K149" s="191" t="n"/>
      <c r="L149" s="62">
        <f>J149-K149</f>
        <v/>
      </c>
    </row>
    <row r="150" ht="61.2" customFormat="1" customHeight="1" s="44">
      <c r="A150" s="86" t="inlineStr">
        <is>
          <t>ООО "СБЕРБАНК ФАКТОРИНГ"</t>
        </is>
      </c>
      <c r="B150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150" s="52" t="inlineStr">
        <is>
          <t>Чернышова Светлана Эдуардовна</t>
        </is>
      </c>
      <c r="D150" s="193" t="n"/>
      <c r="E150" s="194" t="inlineStr">
        <is>
          <t>Договор 643/00186217-62280 от 15.12.2015</t>
        </is>
      </c>
      <c r="F150" s="197" t="n"/>
      <c r="G150" s="61" t="n">
        <v>1212973.2</v>
      </c>
      <c r="H150" s="59" t="n"/>
      <c r="I150" s="59" t="n">
        <v>45026</v>
      </c>
      <c r="J150" s="191" t="n">
        <v>1212973.2</v>
      </c>
      <c r="K150" s="191" t="n"/>
      <c r="L150" s="62">
        <f>J150-K150</f>
        <v/>
      </c>
    </row>
    <row r="151" ht="61.2" customFormat="1" customHeight="1" s="44">
      <c r="A151" s="86" t="inlineStr">
        <is>
          <t>ООО "СБЕРБАНК ФАКТОРИНГ"</t>
        </is>
      </c>
      <c r="B151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151" s="52" t="inlineStr">
        <is>
          <t>Чернышова Светлана Эдуардовна</t>
        </is>
      </c>
      <c r="D151" s="193" t="n"/>
      <c r="E151" s="194" t="inlineStr">
        <is>
          <t>Договор 643/00186217-62280 от 15.12.2015</t>
        </is>
      </c>
      <c r="F151" s="197" t="n"/>
      <c r="G151" s="61" t="n">
        <v>4779448.35</v>
      </c>
      <c r="H151" s="59" t="n"/>
      <c r="I151" s="59" t="n">
        <v>45026</v>
      </c>
      <c r="J151" s="191" t="n">
        <v>4779448.35</v>
      </c>
      <c r="K151" s="191" t="n"/>
      <c r="L151" s="62">
        <f>J151-K151</f>
        <v/>
      </c>
    </row>
    <row r="152" ht="61.2" customFormat="1" customHeight="1" s="44">
      <c r="A152" s="86" t="inlineStr">
        <is>
          <t>ООО "СБЕРБАНК ФАКТОРИНГ"</t>
        </is>
      </c>
      <c r="B152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152" s="52" t="inlineStr">
        <is>
          <t>Чернышова Светлана Эдуардовна</t>
        </is>
      </c>
      <c r="D152" s="193" t="n"/>
      <c r="E152" s="194" t="inlineStr">
        <is>
          <t>Договор 643/00186217-62280 от 15.12.2015</t>
        </is>
      </c>
      <c r="F152" s="197" t="n"/>
      <c r="G152" s="61" t="n">
        <v>12184961.66</v>
      </c>
      <c r="H152" s="59" t="n"/>
      <c r="I152" s="59" t="n">
        <v>45026</v>
      </c>
      <c r="J152" s="191" t="n">
        <v>12184961.66</v>
      </c>
      <c r="K152" s="191" t="n"/>
      <c r="L152" s="62">
        <f>J152-K152</f>
        <v/>
      </c>
    </row>
    <row r="153" ht="61.2" customFormat="1" customHeight="1" s="44">
      <c r="A153" s="86" t="inlineStr">
        <is>
          <t>ООО "СБЕРБАНК ФАКТОРИНГ"</t>
        </is>
      </c>
      <c r="B153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153" s="52" t="inlineStr">
        <is>
          <t>Чернышова Светлана Эдуардовна</t>
        </is>
      </c>
      <c r="D153" s="193" t="n"/>
      <c r="E153" s="194" t="inlineStr">
        <is>
          <t>Договор 643/00186217-62280 от 15.12.2015</t>
        </is>
      </c>
      <c r="F153" s="197" t="n"/>
      <c r="G153" s="61" t="n">
        <v>8189960.95</v>
      </c>
      <c r="H153" s="59" t="n"/>
      <c r="I153" s="59" t="n">
        <v>45026</v>
      </c>
      <c r="J153" s="191" t="n">
        <v>8189960.95</v>
      </c>
      <c r="K153" s="191" t="n"/>
      <c r="L153" s="62">
        <f>J153-K153</f>
        <v/>
      </c>
    </row>
    <row r="154" ht="61.2" customFormat="1" customHeight="1" s="44">
      <c r="A154" s="86" t="inlineStr">
        <is>
          <t>ООО "СБЕРБАНК ФАКТОРИНГ"</t>
        </is>
      </c>
      <c r="B154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54" s="52" t="inlineStr">
        <is>
          <t>Чернышова Светлана Эдуардовна</t>
        </is>
      </c>
      <c r="D154" s="193" t="n"/>
      <c r="E154" s="194" t="inlineStr">
        <is>
          <t>Договор 643/00186217-62280 от 15.12.2015</t>
        </is>
      </c>
      <c r="F154" s="197" t="n"/>
      <c r="G154" s="61" t="n">
        <v>12087895.74</v>
      </c>
      <c r="H154" s="59" t="n"/>
      <c r="I154" s="59" t="n">
        <v>45027</v>
      </c>
      <c r="J154" s="191" t="n">
        <v>12087895.74</v>
      </c>
      <c r="K154" s="191" t="n"/>
      <c r="L154" s="62">
        <f>J154-K154</f>
        <v/>
      </c>
    </row>
    <row r="155" ht="61.2" customFormat="1" customHeight="1" s="44">
      <c r="A155" s="86" t="inlineStr">
        <is>
          <t>ООО "СБЕРБАНК ФАКТОРИНГ"</t>
        </is>
      </c>
      <c r="B155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55" s="52" t="inlineStr">
        <is>
          <t>Чернышова Светлана Эдуардовна</t>
        </is>
      </c>
      <c r="D155" s="193" t="n"/>
      <c r="E155" s="194" t="inlineStr">
        <is>
          <t>Договор 643/00186217-62280 от 15.12.2015</t>
        </is>
      </c>
      <c r="F155" s="197" t="n"/>
      <c r="G155" s="61" t="n">
        <v>8505625.640000001</v>
      </c>
      <c r="H155" s="59" t="n"/>
      <c r="I155" s="59" t="n">
        <v>45027</v>
      </c>
      <c r="J155" s="191" t="n">
        <v>8505625.640000001</v>
      </c>
      <c r="K155" s="191" t="n"/>
      <c r="L155" s="62">
        <f>J155-K155</f>
        <v/>
      </c>
    </row>
    <row r="156" ht="40.8" customFormat="1" customHeight="1" s="44">
      <c r="A156" s="86" t="inlineStr">
        <is>
          <t>ВМЗ АО</t>
        </is>
      </c>
      <c r="B156" s="53" t="inlineStr">
        <is>
          <t>Оплата за металлопрокат</t>
        </is>
      </c>
      <c r="C156" s="52" t="inlineStr">
        <is>
          <t>Чернышова Светлана Эдуардовна</t>
        </is>
      </c>
      <c r="D156" s="193" t="n"/>
      <c r="E156" s="194" t="inlineStr">
        <is>
          <t>7851117</t>
        </is>
      </c>
      <c r="F156" s="197" t="n"/>
      <c r="G156" s="61" t="n">
        <v>284542.2</v>
      </c>
      <c r="H156" s="59" t="n"/>
      <c r="I156" s="59" t="n">
        <v>45027</v>
      </c>
      <c r="J156" s="191" t="n">
        <v>284542.2</v>
      </c>
      <c r="K156" s="191" t="n"/>
      <c r="L156" s="62">
        <f>J156-K156</f>
        <v/>
      </c>
    </row>
    <row r="157" ht="40.8" customFormat="1" customHeight="1" s="44">
      <c r="A157" s="86" t="inlineStr">
        <is>
          <t>ВМЗ АО</t>
        </is>
      </c>
      <c r="B157" s="53" t="inlineStr">
        <is>
          <t>Оплата за металлопрокат</t>
        </is>
      </c>
      <c r="C157" s="52" t="inlineStr">
        <is>
          <t>Чернышова Светлана Эдуардовна</t>
        </is>
      </c>
      <c r="D157" s="193" t="n"/>
      <c r="E157" s="194" t="inlineStr">
        <is>
          <t>7851117</t>
        </is>
      </c>
      <c r="F157" s="197" t="n"/>
      <c r="G157" s="61" t="n">
        <v>5108976</v>
      </c>
      <c r="H157" s="59" t="n"/>
      <c r="I157" s="59" t="n">
        <v>45028</v>
      </c>
      <c r="J157" s="191" t="n">
        <v>5108976</v>
      </c>
      <c r="K157" s="191" t="n"/>
      <c r="L157" s="62">
        <f>J157-K157</f>
        <v/>
      </c>
    </row>
    <row r="158" ht="40.8" customFormat="1" customHeight="1" s="44">
      <c r="A158" s="86" t="inlineStr">
        <is>
          <t>Уральский металлопромышленный центр</t>
        </is>
      </c>
      <c r="B158" s="53" t="inlineStr">
        <is>
          <t>Оплата за металлопрокат</t>
        </is>
      </c>
      <c r="C158" s="52" t="inlineStr">
        <is>
          <t>Чернышова Светлана Эдуардовна</t>
        </is>
      </c>
      <c r="D158" s="193" t="n"/>
      <c r="E158" s="194" t="inlineStr">
        <is>
          <t>360Е-22</t>
        </is>
      </c>
      <c r="F158" s="197" t="n"/>
      <c r="G158" s="61" t="n">
        <v>3480245.77</v>
      </c>
      <c r="H158" s="59" t="n"/>
      <c r="I158" s="59" t="n">
        <v>45028</v>
      </c>
      <c r="J158" s="191" t="n">
        <v>3480245.77</v>
      </c>
      <c r="K158" s="191" t="n"/>
      <c r="L158" s="62">
        <f>J158-K158</f>
        <v/>
      </c>
    </row>
    <row r="159" ht="40.8" customFormat="1" customHeight="1" s="44">
      <c r="A159" s="86" t="inlineStr">
        <is>
          <t>ВМЗ АО</t>
        </is>
      </c>
      <c r="B159" s="53" t="inlineStr">
        <is>
          <t>Оплата за металлопрокат</t>
        </is>
      </c>
      <c r="C159" s="52" t="inlineStr">
        <is>
          <t>Чернышова Светлана Эдуардовна</t>
        </is>
      </c>
      <c r="D159" s="193" t="n"/>
      <c r="E159" s="194" t="inlineStr">
        <is>
          <t>7851117</t>
        </is>
      </c>
      <c r="F159" s="197" t="n"/>
      <c r="G159" s="61" t="n">
        <v>12724226.62</v>
      </c>
      <c r="H159" s="59" t="n"/>
      <c r="I159" s="59" t="n">
        <v>45029</v>
      </c>
      <c r="J159" s="191" t="n">
        <v>12724226.62</v>
      </c>
      <c r="K159" s="191" t="n"/>
      <c r="L159" s="62">
        <f>J159-K159</f>
        <v/>
      </c>
    </row>
    <row r="160" ht="40.8" customFormat="1" customHeight="1" s="44">
      <c r="A160" s="86" t="inlineStr">
        <is>
          <t>Филиал АО "ВМЗ" г.Альметьевск</t>
        </is>
      </c>
      <c r="B160" s="53" t="inlineStr">
        <is>
          <t>Оплата за металлопрокат</t>
        </is>
      </c>
      <c r="C160" s="52" t="inlineStr">
        <is>
          <t>Чернышова Светлана Эдуардовна</t>
        </is>
      </c>
      <c r="D160" s="193" t="n"/>
      <c r="E160" s="194" t="inlineStr">
        <is>
          <t>861639</t>
        </is>
      </c>
      <c r="F160" s="197" t="n"/>
      <c r="G160" s="61" t="n">
        <v>154786.49</v>
      </c>
      <c r="H160" s="59" t="n"/>
      <c r="I160" s="59" t="n">
        <v>45029</v>
      </c>
      <c r="J160" s="191" t="n">
        <v>154786.49</v>
      </c>
      <c r="K160" s="191" t="n"/>
      <c r="L160" s="62">
        <f>J160-K160</f>
        <v/>
      </c>
    </row>
    <row r="161" ht="61.2" customFormat="1" customHeight="1" s="44">
      <c r="A161" s="86" t="inlineStr">
        <is>
          <t>ООО "СБЕРБАНК ФАКТОРИНГ"</t>
        </is>
      </c>
      <c r="B161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61" s="52" t="inlineStr">
        <is>
          <t>Чернышова Светлана Эдуардовна</t>
        </is>
      </c>
      <c r="D161" s="193" t="n"/>
      <c r="E161" s="194" t="inlineStr">
        <is>
          <t>Договор 643/00186217-62280 от 15.12.2015</t>
        </is>
      </c>
      <c r="F161" s="197" t="n"/>
      <c r="G161" s="61" t="n">
        <v>321845.71</v>
      </c>
      <c r="H161" s="59" t="n"/>
      <c r="I161" s="59" t="n">
        <v>45030</v>
      </c>
      <c r="J161" s="191" t="n">
        <v>321845.71</v>
      </c>
      <c r="K161" s="191" t="n"/>
      <c r="L161" s="62">
        <f>J161-K161</f>
        <v/>
      </c>
    </row>
    <row r="162" ht="40.8" customFormat="1" customHeight="1" s="44">
      <c r="A162" s="86" t="inlineStr">
        <is>
          <t>А ГРУПП 771701001</t>
        </is>
      </c>
      <c r="B162" s="53" t="inlineStr">
        <is>
          <t>Оплата за металлопрокат</t>
        </is>
      </c>
      <c r="C162" s="52" t="inlineStr">
        <is>
          <t>Чернышова Светлана Эдуардовна</t>
        </is>
      </c>
      <c r="D162" s="193" t="n"/>
      <c r="E162" s="194" t="inlineStr">
        <is>
          <t>1/138/3/6248</t>
        </is>
      </c>
      <c r="F162" s="197" t="n"/>
      <c r="G162" s="61" t="n">
        <v>1329935.2</v>
      </c>
      <c r="H162" s="59" t="n"/>
      <c r="I162" s="59" t="n">
        <v>45030</v>
      </c>
      <c r="J162" s="191" t="n">
        <v>1329935.2</v>
      </c>
      <c r="K162" s="191" t="n"/>
      <c r="L162" s="62">
        <f>J162-K162</f>
        <v/>
      </c>
    </row>
    <row r="163" ht="40.8" customFormat="1" customHeight="1" s="44">
      <c r="A163" s="86" t="inlineStr">
        <is>
          <t>А ГРУПП 771701001</t>
        </is>
      </c>
      <c r="B163" s="53" t="inlineStr">
        <is>
          <t>Оплата за металлопрокат</t>
        </is>
      </c>
      <c r="C163" s="52" t="inlineStr">
        <is>
          <t>Чернышова Светлана Эдуардовна</t>
        </is>
      </c>
      <c r="D163" s="193" t="n"/>
      <c r="E163" s="194" t="inlineStr">
        <is>
          <t>1/32/223/9730</t>
        </is>
      </c>
      <c r="F163" s="197" t="n"/>
      <c r="G163" s="61" t="n">
        <v>1329935.2</v>
      </c>
      <c r="H163" s="59" t="n"/>
      <c r="I163" s="59" t="n">
        <v>45030</v>
      </c>
      <c r="J163" s="191" t="n">
        <v>1329935.2</v>
      </c>
      <c r="K163" s="191" t="n"/>
      <c r="L163" s="62">
        <f>J163-K163</f>
        <v/>
      </c>
    </row>
    <row r="164" ht="40.8" customFormat="1" customHeight="1" s="44">
      <c r="A164" s="86" t="inlineStr">
        <is>
          <t>ВМЗ АО</t>
        </is>
      </c>
      <c r="B164" s="53" t="inlineStr">
        <is>
          <t>Оплата за металлопрокат</t>
        </is>
      </c>
      <c r="C164" s="52" t="inlineStr">
        <is>
          <t>Чернышова Светлана Эдуардовна</t>
        </is>
      </c>
      <c r="D164" s="193" t="n"/>
      <c r="E164" s="194" t="inlineStr">
        <is>
          <t>7851117</t>
        </is>
      </c>
      <c r="F164" s="197" t="n"/>
      <c r="G164" s="61" t="n">
        <v>33163451.94</v>
      </c>
      <c r="H164" s="59" t="n"/>
      <c r="I164" s="59" t="n">
        <v>45030</v>
      </c>
      <c r="J164" s="191" t="n">
        <v>33163451.94</v>
      </c>
      <c r="K164" s="191" t="n"/>
      <c r="L164" s="62">
        <f>J164-K164</f>
        <v/>
      </c>
    </row>
    <row r="165" ht="40.8" customFormat="1" customHeight="1" s="44">
      <c r="A165" s="86" t="inlineStr">
        <is>
          <t>Уральский металлопромышленный центр</t>
        </is>
      </c>
      <c r="B165" s="53" t="inlineStr">
        <is>
          <t>Оплата за металлопрокат</t>
        </is>
      </c>
      <c r="C165" s="52" t="inlineStr">
        <is>
          <t>Чернышова Светлана Эдуардовна</t>
        </is>
      </c>
      <c r="D165" s="193" t="n"/>
      <c r="E165" s="194" t="inlineStr">
        <is>
          <t>360Е-22</t>
        </is>
      </c>
      <c r="F165" s="197" t="n"/>
      <c r="G165" s="61" t="n">
        <v>2971680</v>
      </c>
      <c r="H165" s="59" t="n"/>
      <c r="I165" s="59" t="n">
        <v>45030</v>
      </c>
      <c r="J165" s="191" t="n">
        <v>2971680</v>
      </c>
      <c r="K165" s="191" t="n"/>
      <c r="L165" s="62">
        <f>J165-K165</f>
        <v/>
      </c>
    </row>
    <row r="166" ht="40.8" customFormat="1" customHeight="1" s="44">
      <c r="A166" s="86" t="inlineStr">
        <is>
          <t>ТД ТМК АО</t>
        </is>
      </c>
      <c r="B166" s="53" t="inlineStr">
        <is>
          <t>Оплата за металлопрокат</t>
        </is>
      </c>
      <c r="C166" s="52" t="inlineStr">
        <is>
          <t>Чернышова Светлана Эдуардовна</t>
        </is>
      </c>
      <c r="D166" s="193" t="n"/>
      <c r="E166" s="194" t="inlineStr">
        <is>
          <t>1069</t>
        </is>
      </c>
      <c r="F166" s="197" t="n"/>
      <c r="G166" s="61" t="n">
        <v>3616560</v>
      </c>
      <c r="H166" s="59" t="n"/>
      <c r="I166" s="59" t="n">
        <v>45030</v>
      </c>
      <c r="J166" s="191" t="n">
        <v>3616560</v>
      </c>
      <c r="K166" s="191" t="n"/>
      <c r="L166" s="62">
        <f>J166-K166</f>
        <v/>
      </c>
    </row>
    <row r="167" ht="40.8" customFormat="1" customHeight="1" s="44">
      <c r="A167" s="86" t="inlineStr">
        <is>
          <t>Филиал АО "ВМЗ" г.Альметьевск</t>
        </is>
      </c>
      <c r="B167" s="53" t="inlineStr">
        <is>
          <t>Оплата за металлопрокат</t>
        </is>
      </c>
      <c r="C167" s="52" t="inlineStr">
        <is>
          <t>Чернышова Светлана Эдуардовна</t>
        </is>
      </c>
      <c r="D167" s="193" t="n"/>
      <c r="E167" s="194" t="inlineStr">
        <is>
          <t>861639</t>
        </is>
      </c>
      <c r="F167" s="197" t="n"/>
      <c r="G167" s="61" t="n">
        <v>4474760.7</v>
      </c>
      <c r="H167" s="59" t="n"/>
      <c r="I167" s="59" t="n">
        <v>45030</v>
      </c>
      <c r="J167" s="191" t="n">
        <v>4474760.7</v>
      </c>
      <c r="K167" s="191" t="n"/>
      <c r="L167" s="62">
        <f>J167-K167</f>
        <v/>
      </c>
    </row>
    <row r="168" ht="61.2" customFormat="1" customHeight="1" s="44">
      <c r="A168" s="86" t="inlineStr">
        <is>
          <t>ООО "СБЕРБАНК ФАКТОРИНГ"</t>
        </is>
      </c>
      <c r="B168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68" s="52" t="inlineStr">
        <is>
          <t>Чернышова Светлана Эдуардовна</t>
        </is>
      </c>
      <c r="D168" s="193" t="n"/>
      <c r="E168" s="194" t="inlineStr">
        <is>
          <t>Договор 643/00186217-62280 от 15.12.2015</t>
        </is>
      </c>
      <c r="F168" s="197" t="n"/>
      <c r="G168" s="61" t="n">
        <v>825056.23</v>
      </c>
      <c r="H168" s="59" t="n"/>
      <c r="I168" s="59" t="n">
        <v>45033</v>
      </c>
      <c r="J168" s="191" t="n">
        <v>825056.23</v>
      </c>
      <c r="K168" s="191" t="n"/>
      <c r="L168" s="62">
        <f>J168-K168</f>
        <v/>
      </c>
    </row>
    <row r="169" ht="61.2" customFormat="1" customHeight="1" s="44">
      <c r="A169" s="86" t="inlineStr">
        <is>
          <t>ООО "СБЕРБАНК ФАКТОРИНГ"</t>
        </is>
      </c>
      <c r="B169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69" s="52" t="inlineStr">
        <is>
          <t>Чернышова Светлана Эдуардовна</t>
        </is>
      </c>
      <c r="D169" s="193" t="n"/>
      <c r="E169" s="194" t="inlineStr">
        <is>
          <t>Договор 643/00186217-62280 от 15.12.2015</t>
        </is>
      </c>
      <c r="F169" s="197" t="n"/>
      <c r="G169" s="61" t="n">
        <v>4063199.26</v>
      </c>
      <c r="H169" s="59" t="n"/>
      <c r="I169" s="59" t="n">
        <v>45033</v>
      </c>
      <c r="J169" s="191" t="n">
        <v>4063199.26</v>
      </c>
      <c r="K169" s="191" t="n"/>
      <c r="L169" s="62">
        <f>J169-K169</f>
        <v/>
      </c>
    </row>
    <row r="170" ht="61.2" customFormat="1" customHeight="1" s="44">
      <c r="A170" s="86" t="inlineStr">
        <is>
          <t>ООО "СБЕРБАНК ФАКТОРИНГ"</t>
        </is>
      </c>
      <c r="B170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70" s="52" t="inlineStr">
        <is>
          <t>Чернышова Светлана Эдуардовна</t>
        </is>
      </c>
      <c r="D170" s="193" t="n"/>
      <c r="E170" s="194" t="inlineStr">
        <is>
          <t>Договор 643/00186217-62280 от 15.12.2015</t>
        </is>
      </c>
      <c r="F170" s="197" t="n"/>
      <c r="G170" s="61" t="n">
        <v>20386699.74</v>
      </c>
      <c r="H170" s="59" t="n"/>
      <c r="I170" s="59" t="n">
        <v>45033</v>
      </c>
      <c r="J170" s="191" t="n">
        <v>20386699.74</v>
      </c>
      <c r="K170" s="191" t="n"/>
      <c r="L170" s="62">
        <f>J170-K170</f>
        <v/>
      </c>
    </row>
    <row r="171" ht="40.8" customFormat="1" customHeight="1" s="44">
      <c r="A171" s="86" t="inlineStr">
        <is>
          <t>Уральский металлопромышленный центр</t>
        </is>
      </c>
      <c r="B171" s="53" t="inlineStr">
        <is>
          <t>Оплата за металлопрокат</t>
        </is>
      </c>
      <c r="C171" s="52" t="inlineStr">
        <is>
          <t>Чернышова Светлана Эдуардовна</t>
        </is>
      </c>
      <c r="D171" s="193" t="n"/>
      <c r="E171" s="194" t="inlineStr">
        <is>
          <t>360Е-22</t>
        </is>
      </c>
      <c r="F171" s="197" t="n"/>
      <c r="G171" s="61" t="n">
        <v>2683280</v>
      </c>
      <c r="H171" s="59" t="n"/>
      <c r="I171" s="59" t="n">
        <v>45034</v>
      </c>
      <c r="J171" s="191" t="n">
        <v>2683280</v>
      </c>
      <c r="K171" s="191" t="n"/>
      <c r="L171" s="62">
        <f>J171-K171</f>
        <v/>
      </c>
    </row>
    <row r="172" ht="81.59999999999999" customFormat="1" customHeight="1" s="44">
      <c r="A172" s="86" t="inlineStr">
        <is>
          <t>ООО "СБЕРБАНК ФАКТОРИНГ"</t>
        </is>
      </c>
      <c r="B172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72" s="52" t="inlineStr">
        <is>
          <t>Чернышова Светлана Эдуардовна</t>
        </is>
      </c>
      <c r="D172" s="193" t="n"/>
      <c r="E172" s="194" t="inlineStr">
        <is>
          <t>Договор 643/00186217-72268 от 24.01.2017</t>
        </is>
      </c>
      <c r="F172" s="197" t="n"/>
      <c r="G172" s="61" t="n">
        <v>1126584.23</v>
      </c>
      <c r="H172" s="59" t="n"/>
      <c r="I172" s="59" t="n">
        <v>45035</v>
      </c>
      <c r="J172" s="191" t="n">
        <v>1126584.23</v>
      </c>
      <c r="K172" s="191" t="n"/>
      <c r="L172" s="62">
        <f>J172-K172</f>
        <v/>
      </c>
    </row>
    <row r="173" ht="40.8" customFormat="1" customHeight="1" s="44">
      <c r="A173" s="86" t="inlineStr">
        <is>
          <t>ВМЗ АО</t>
        </is>
      </c>
      <c r="B173" s="53" t="inlineStr">
        <is>
          <t>Оплата за металлопрокат</t>
        </is>
      </c>
      <c r="C173" s="52" t="inlineStr">
        <is>
          <t>Чернышова Светлана Эдуардовна</t>
        </is>
      </c>
      <c r="D173" s="193" t="n"/>
      <c r="E173" s="194" t="inlineStr">
        <is>
          <t>7851117</t>
        </is>
      </c>
      <c r="F173" s="197" t="n"/>
      <c r="G173" s="61" t="n">
        <v>9758951.640000001</v>
      </c>
      <c r="H173" s="59" t="n"/>
      <c r="I173" s="59" t="n">
        <v>45035</v>
      </c>
      <c r="J173" s="191" t="n">
        <v>9758951.640000001</v>
      </c>
      <c r="K173" s="191" t="n"/>
      <c r="L173" s="62">
        <f>J173-K173</f>
        <v/>
      </c>
    </row>
    <row r="174" ht="40.8" customFormat="1" customHeight="1" s="44">
      <c r="A174" s="86" t="inlineStr">
        <is>
          <t>Уральский металлопромышленный центр</t>
        </is>
      </c>
      <c r="B174" s="53" t="inlineStr">
        <is>
          <t>Оплата за металлопрокат</t>
        </is>
      </c>
      <c r="C174" s="52" t="inlineStr">
        <is>
          <t>Чернышова Светлана Эдуардовна</t>
        </is>
      </c>
      <c r="D174" s="193" t="n"/>
      <c r="E174" s="194" t="inlineStr">
        <is>
          <t>360Е-22</t>
        </is>
      </c>
      <c r="F174" s="197" t="n"/>
      <c r="G174" s="61" t="n">
        <v>2749920</v>
      </c>
      <c r="H174" s="59" t="n"/>
      <c r="I174" s="59" t="n">
        <v>45035</v>
      </c>
      <c r="J174" s="191" t="n">
        <v>2749920</v>
      </c>
      <c r="K174" s="191" t="n"/>
      <c r="L174" s="62">
        <f>J174-K174</f>
        <v/>
      </c>
    </row>
    <row r="175" ht="40.8" customFormat="1" customHeight="1" s="44">
      <c r="A175" s="86" t="inlineStr">
        <is>
          <t>Филиал АО "ВМЗ" г.Альметьевск</t>
        </is>
      </c>
      <c r="B175" s="53" t="inlineStr">
        <is>
          <t>Оплата за металлопрокат</t>
        </is>
      </c>
      <c r="C175" s="52" t="inlineStr">
        <is>
          <t>Чернышова Светлана Эдуардовна</t>
        </is>
      </c>
      <c r="D175" s="193" t="n"/>
      <c r="E175" s="194" t="inlineStr">
        <is>
          <t>861639</t>
        </is>
      </c>
      <c r="F175" s="197" t="n"/>
      <c r="G175" s="61" t="n">
        <v>4756854.24</v>
      </c>
      <c r="H175" s="59" t="n"/>
      <c r="I175" s="59" t="n">
        <v>45035</v>
      </c>
      <c r="J175" s="191" t="n">
        <v>4756854.24</v>
      </c>
      <c r="K175" s="191" t="n"/>
      <c r="L175" s="62">
        <f>J175-K175</f>
        <v/>
      </c>
    </row>
    <row r="176" ht="40.8" customFormat="1" customHeight="1" s="44">
      <c r="A176" s="86" t="inlineStr">
        <is>
          <t>ВМЗ АО</t>
        </is>
      </c>
      <c r="B176" s="53" t="inlineStr">
        <is>
          <t>Оплата за металлопрокат</t>
        </is>
      </c>
      <c r="C176" s="52" t="inlineStr">
        <is>
          <t>Чернышова Светлана Эдуардовна</t>
        </is>
      </c>
      <c r="D176" s="193" t="n"/>
      <c r="E176" s="194" t="inlineStr">
        <is>
          <t>7851117</t>
        </is>
      </c>
      <c r="F176" s="197" t="n"/>
      <c r="G176" s="61" t="n">
        <v>5003352.3</v>
      </c>
      <c r="H176" s="59" t="n"/>
      <c r="I176" s="59" t="n">
        <v>45036</v>
      </c>
      <c r="J176" s="191" t="n">
        <v>5003352.3</v>
      </c>
      <c r="K176" s="191" t="n"/>
      <c r="L176" s="62">
        <f>J176-K176</f>
        <v/>
      </c>
    </row>
    <row r="177" ht="40.8" customFormat="1" customHeight="1" s="44">
      <c r="A177" s="86" t="inlineStr">
        <is>
          <t>Филиал АО "ВМЗ" г.Альметьевск</t>
        </is>
      </c>
      <c r="B177" s="53" t="inlineStr">
        <is>
          <t>Оплата за металлопрокат</t>
        </is>
      </c>
      <c r="C177" s="52" t="inlineStr">
        <is>
          <t>Чернышова Светлана Эдуардовна</t>
        </is>
      </c>
      <c r="D177" s="193" t="n"/>
      <c r="E177" s="194" t="inlineStr">
        <is>
          <t>861639</t>
        </is>
      </c>
      <c r="F177" s="197" t="n"/>
      <c r="G177" s="61" t="n">
        <v>1313447.7</v>
      </c>
      <c r="H177" s="59" t="n"/>
      <c r="I177" s="59" t="n">
        <v>45036</v>
      </c>
      <c r="J177" s="191" t="n">
        <v>1313447.7</v>
      </c>
      <c r="K177" s="191" t="n"/>
      <c r="L177" s="62">
        <f>J177-K177</f>
        <v/>
      </c>
    </row>
    <row r="178" ht="40.8" customFormat="1" customHeight="1" s="44">
      <c r="A178" s="86" t="inlineStr">
        <is>
          <t>ВМЗ АО</t>
        </is>
      </c>
      <c r="B178" s="53" t="inlineStr">
        <is>
          <t>Оплата за металлопрокат</t>
        </is>
      </c>
      <c r="C178" s="52" t="inlineStr">
        <is>
          <t>Чернышова Светлана Эдуардовна</t>
        </is>
      </c>
      <c r="D178" s="193" t="n"/>
      <c r="E178" s="194" t="inlineStr">
        <is>
          <t>7851117</t>
        </is>
      </c>
      <c r="F178" s="197" t="n"/>
      <c r="G178" s="61" t="n">
        <v>16723838.34</v>
      </c>
      <c r="H178" s="59" t="n"/>
      <c r="I178" s="59" t="n">
        <v>45037</v>
      </c>
      <c r="J178" s="191" t="n">
        <v>16723838.34</v>
      </c>
      <c r="K178" s="191" t="n"/>
      <c r="L178" s="62">
        <f>J178-K178</f>
        <v/>
      </c>
    </row>
    <row r="179" ht="40.8" customFormat="1" customHeight="1" s="44">
      <c r="A179" s="86" t="inlineStr">
        <is>
          <t>Филиал АО "ВМЗ" г.Альметьевск</t>
        </is>
      </c>
      <c r="B179" s="53" t="inlineStr">
        <is>
          <t>Оплата за металлопрокат</t>
        </is>
      </c>
      <c r="C179" s="52" t="inlineStr">
        <is>
          <t>Чернышова Светлана Эдуардовна</t>
        </is>
      </c>
      <c r="D179" s="193" t="n"/>
      <c r="E179" s="194" t="inlineStr">
        <is>
          <t>861639</t>
        </is>
      </c>
      <c r="F179" s="197" t="n"/>
      <c r="G179" s="61" t="n">
        <v>15057358.88</v>
      </c>
      <c r="H179" s="59" t="n"/>
      <c r="I179" s="59" t="n">
        <v>45037</v>
      </c>
      <c r="J179" s="191" t="n">
        <v>15057358.88</v>
      </c>
      <c r="K179" s="191" t="n"/>
      <c r="L179" s="62">
        <f>J179-K179</f>
        <v/>
      </c>
    </row>
    <row r="180" ht="61.2" customFormat="1" customHeight="1" s="44">
      <c r="A180" s="86" t="inlineStr">
        <is>
          <t>ООО "СБЕРБАНК ФАКТОРИНГ"</t>
        </is>
      </c>
      <c r="B180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80" s="52" t="inlineStr">
        <is>
          <t>Чернышова Светлана Эдуардовна</t>
        </is>
      </c>
      <c r="D180" s="193" t="n"/>
      <c r="E180" s="194" t="inlineStr">
        <is>
          <t>Договор 643/00186217-62280 от 15.12.2015</t>
        </is>
      </c>
      <c r="F180" s="197" t="n"/>
      <c r="G180" s="61" t="n">
        <v>342704.52</v>
      </c>
      <c r="H180" s="59" t="n"/>
      <c r="I180" s="59" t="n">
        <v>45040</v>
      </c>
      <c r="J180" s="191" t="n">
        <v>342704.52</v>
      </c>
      <c r="K180" s="191" t="n"/>
      <c r="L180" s="62">
        <f>J180-K180</f>
        <v/>
      </c>
    </row>
    <row r="181" ht="61.2" customFormat="1" customHeight="1" s="44">
      <c r="A181" s="86" t="inlineStr">
        <is>
          <t>ООО "СБЕРБАНК ФАКТОРИНГ"</t>
        </is>
      </c>
      <c r="B181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81" s="52" t="inlineStr">
        <is>
          <t>Чернышова Светлана Эдуардовна</t>
        </is>
      </c>
      <c r="D181" s="193" t="n"/>
      <c r="E181" s="194" t="inlineStr">
        <is>
          <t>Договор 643/00186217-62280 от 15.12.2015</t>
        </is>
      </c>
      <c r="F181" s="197" t="n"/>
      <c r="G181" s="61" t="n">
        <v>1367787.3</v>
      </c>
      <c r="H181" s="59" t="n"/>
      <c r="I181" s="59" t="n">
        <v>45040</v>
      </c>
      <c r="J181" s="191" t="n">
        <v>1367787.3</v>
      </c>
      <c r="K181" s="191" t="n"/>
      <c r="L181" s="62">
        <f>J181-K181</f>
        <v/>
      </c>
    </row>
    <row r="182" ht="61.2" customFormat="1" customHeight="1" s="44">
      <c r="A182" s="86" t="inlineStr">
        <is>
          <t>ООО "СБЕРБАНК ФАКТОРИНГ"</t>
        </is>
      </c>
      <c r="B182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82" s="52" t="inlineStr">
        <is>
          <t>Чернышова Светлана Эдуардовна</t>
        </is>
      </c>
      <c r="D182" s="193" t="n"/>
      <c r="E182" s="194" t="inlineStr">
        <is>
          <t>Договор 643/00186217-62280 от 15.12.2015</t>
        </is>
      </c>
      <c r="F182" s="197" t="n"/>
      <c r="G182" s="61" t="n">
        <v>377455.68</v>
      </c>
      <c r="H182" s="59" t="n"/>
      <c r="I182" s="59" t="n">
        <v>45040</v>
      </c>
      <c r="J182" s="191" t="n">
        <v>377455.68</v>
      </c>
      <c r="K182" s="191" t="n"/>
      <c r="L182" s="62">
        <f>J182-K182</f>
        <v/>
      </c>
    </row>
    <row r="183" ht="61.2" customFormat="1" customHeight="1" s="44">
      <c r="A183" s="86" t="inlineStr">
        <is>
          <t>ООО "СБЕРБАНК ФАКТОРИНГ"</t>
        </is>
      </c>
      <c r="B183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83" s="52" t="inlineStr">
        <is>
          <t>Чернышова Светлана Эдуардовна</t>
        </is>
      </c>
      <c r="D183" s="193" t="n"/>
      <c r="E183" s="194" t="inlineStr">
        <is>
          <t>Договор 643/00186217-62280 от 15.12.2015</t>
        </is>
      </c>
      <c r="F183" s="197" t="n"/>
      <c r="G183" s="61" t="n">
        <v>754911.36</v>
      </c>
      <c r="H183" s="59" t="n"/>
      <c r="I183" s="59" t="n">
        <v>45040</v>
      </c>
      <c r="J183" s="191" t="n">
        <v>754911.36</v>
      </c>
      <c r="K183" s="191" t="n"/>
      <c r="L183" s="62">
        <f>J183-K183</f>
        <v/>
      </c>
    </row>
    <row r="184" ht="61.2" customFormat="1" customHeight="1" s="44">
      <c r="A184" s="86" t="inlineStr">
        <is>
          <t>ООО "СБЕРБАНК ФАКТОРИНГ"</t>
        </is>
      </c>
      <c r="B184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84" s="52" t="inlineStr">
        <is>
          <t>Чернышова Светлана Эдуардовна</t>
        </is>
      </c>
      <c r="D184" s="193" t="n"/>
      <c r="E184" s="194" t="inlineStr">
        <is>
          <t>Договор 643/00186217-62280 от 15.12.2015</t>
        </is>
      </c>
      <c r="F184" s="197" t="n"/>
      <c r="G184" s="61" t="n">
        <v>262969.78</v>
      </c>
      <c r="H184" s="59" t="n"/>
      <c r="I184" s="59" t="n">
        <v>45040</v>
      </c>
      <c r="J184" s="191" t="n">
        <v>262969.78</v>
      </c>
      <c r="K184" s="191" t="n"/>
      <c r="L184" s="62">
        <f>J184-K184</f>
        <v/>
      </c>
    </row>
    <row r="185" ht="61.2" customFormat="1" customHeight="1" s="44">
      <c r="A185" s="86" t="inlineStr">
        <is>
          <t>ООО "СБЕРБАНК ФАКТОРИНГ"</t>
        </is>
      </c>
      <c r="B185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85" s="52" t="inlineStr">
        <is>
          <t>Чернышова Светлана Эдуардовна</t>
        </is>
      </c>
      <c r="D185" s="193" t="n"/>
      <c r="E185" s="194" t="inlineStr">
        <is>
          <t>Договор 643/00186217-62280 от 15.12.2015</t>
        </is>
      </c>
      <c r="F185" s="197" t="n"/>
      <c r="G185" s="61" t="n">
        <v>19468880.16</v>
      </c>
      <c r="H185" s="59" t="n"/>
      <c r="I185" s="59" t="n">
        <v>45040</v>
      </c>
      <c r="J185" s="191" t="n">
        <v>19468880.16</v>
      </c>
      <c r="K185" s="191" t="n"/>
      <c r="L185" s="62">
        <f>J185-K185</f>
        <v/>
      </c>
    </row>
    <row r="186" ht="61.2" customFormat="1" customHeight="1" s="44">
      <c r="A186" s="86" t="inlineStr">
        <is>
          <t>ООО "СБЕРБАНК ФАКТОРИНГ"</t>
        </is>
      </c>
      <c r="B186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86" s="52" t="inlineStr">
        <is>
          <t>Чернышова Светлана Эдуардовна</t>
        </is>
      </c>
      <c r="D186" s="193" t="n"/>
      <c r="E186" s="194" t="inlineStr">
        <is>
          <t>Договор 643/00186217-62280 от 15.12.2015</t>
        </is>
      </c>
      <c r="F186" s="197" t="n"/>
      <c r="G186" s="61" t="n">
        <v>8090767.7</v>
      </c>
      <c r="H186" s="59" t="n"/>
      <c r="I186" s="59" t="n">
        <v>45040</v>
      </c>
      <c r="J186" s="191" t="n">
        <v>8090767.7</v>
      </c>
      <c r="K186" s="191" t="n"/>
      <c r="L186" s="62">
        <f>J186-K186</f>
        <v/>
      </c>
    </row>
    <row r="187" ht="61.2" customFormat="1" customHeight="1" s="44">
      <c r="A187" s="86" t="inlineStr">
        <is>
          <t>ООО "СБЕРБАНК ФАКТОРИНГ"</t>
        </is>
      </c>
      <c r="B187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87" s="52" t="inlineStr">
        <is>
          <t>Чернышова Светлана Эдуардовна</t>
        </is>
      </c>
      <c r="D187" s="193" t="n"/>
      <c r="E187" s="194" t="inlineStr">
        <is>
          <t>Договор 643/00186217-62280 от 15.12.2015</t>
        </is>
      </c>
      <c r="F187" s="197" t="n"/>
      <c r="G187" s="61" t="n">
        <v>803115.36</v>
      </c>
      <c r="H187" s="59" t="n"/>
      <c r="I187" s="59" t="n">
        <v>45040</v>
      </c>
      <c r="J187" s="191" t="n">
        <v>803115.36</v>
      </c>
      <c r="K187" s="191" t="n"/>
      <c r="L187" s="62">
        <f>J187-K187</f>
        <v/>
      </c>
    </row>
    <row r="188" ht="61.2" customFormat="1" customHeight="1" s="44">
      <c r="A188" s="86" t="inlineStr">
        <is>
          <t>ООО "СБЕРБАНК ФАКТОРИНГ"</t>
        </is>
      </c>
      <c r="B188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88" s="52" t="inlineStr">
        <is>
          <t>Чернышова Светлана Эдуардовна</t>
        </is>
      </c>
      <c r="D188" s="193" t="n"/>
      <c r="E188" s="194" t="inlineStr">
        <is>
          <t>Договор 643/00186217-62280 от 15.12.2015</t>
        </is>
      </c>
      <c r="F188" s="197" t="n"/>
      <c r="G188" s="61" t="n">
        <v>4123542.78</v>
      </c>
      <c r="H188" s="59" t="n"/>
      <c r="I188" s="59" t="n">
        <v>45040</v>
      </c>
      <c r="J188" s="191" t="n">
        <v>4123542.78</v>
      </c>
      <c r="K188" s="191" t="n"/>
      <c r="L188" s="62">
        <f>J188-K188</f>
        <v/>
      </c>
    </row>
    <row r="189" ht="61.2" customFormat="1" customHeight="1" s="44">
      <c r="A189" s="86" t="inlineStr">
        <is>
          <t>ООО "СБЕРБАНК ФАКТОРИНГ"</t>
        </is>
      </c>
      <c r="B189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89" s="52" t="inlineStr">
        <is>
          <t>Чернышова Светлана Эдуардовна</t>
        </is>
      </c>
      <c r="D189" s="193" t="n"/>
      <c r="E189" s="194" t="inlineStr">
        <is>
          <t>Договор 643/00186217-62280 от 15.12.2015</t>
        </is>
      </c>
      <c r="F189" s="197" t="n"/>
      <c r="G189" s="61" t="n">
        <v>32950466.34</v>
      </c>
      <c r="H189" s="59" t="n"/>
      <c r="I189" s="59" t="n">
        <v>45040</v>
      </c>
      <c r="J189" s="191" t="n">
        <v>32950466.34</v>
      </c>
      <c r="K189" s="191" t="n"/>
      <c r="L189" s="62">
        <f>J189-K189</f>
        <v/>
      </c>
    </row>
    <row r="190" ht="61.2" customFormat="1" customHeight="1" s="44">
      <c r="A190" s="86" t="inlineStr">
        <is>
          <t>ООО "СБЕРБАНК ФАКТОРИНГ"</t>
        </is>
      </c>
      <c r="B190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90" s="52" t="inlineStr">
        <is>
          <t>Чернышова Светлана Эдуардовна</t>
        </is>
      </c>
      <c r="D190" s="193" t="n"/>
      <c r="E190" s="194" t="inlineStr">
        <is>
          <t>Договор 643/00186217-62280 от 15.12.2015</t>
        </is>
      </c>
      <c r="F190" s="197" t="n"/>
      <c r="G190" s="61" t="n">
        <v>3362149.01</v>
      </c>
      <c r="H190" s="59" t="n"/>
      <c r="I190" s="59" t="n">
        <v>45040</v>
      </c>
      <c r="J190" s="191" t="n">
        <v>3362149.01</v>
      </c>
      <c r="K190" s="191" t="n"/>
      <c r="L190" s="62">
        <f>J190-K190</f>
        <v/>
      </c>
    </row>
    <row r="191" ht="40.8" customFormat="1" customHeight="1" s="44">
      <c r="A191" s="86" t="inlineStr">
        <is>
          <t>А ГРУПП 771701001</t>
        </is>
      </c>
      <c r="B191" s="53" t="inlineStr">
        <is>
          <t>Оплата за металлопрокат</t>
        </is>
      </c>
      <c r="C191" s="52" t="inlineStr">
        <is>
          <t>Чернышова Светлана Эдуардовна</t>
        </is>
      </c>
      <c r="D191" s="193" t="n"/>
      <c r="E191" s="194" t="inlineStr">
        <is>
          <t>1/138/3/6248</t>
        </is>
      </c>
      <c r="F191" s="197" t="n"/>
      <c r="G191" s="61" t="n">
        <v>1229707.45</v>
      </c>
      <c r="H191" s="59" t="n"/>
      <c r="I191" s="59" t="n">
        <v>45040</v>
      </c>
      <c r="J191" s="191" t="n">
        <v>1229707.45</v>
      </c>
      <c r="K191" s="191" t="n"/>
      <c r="L191" s="62">
        <f>J191-K191</f>
        <v/>
      </c>
    </row>
    <row r="192" ht="40.8" customFormat="1" customHeight="1" s="44">
      <c r="A192" s="86" t="inlineStr">
        <is>
          <t>А ГРУПП 771701001</t>
        </is>
      </c>
      <c r="B192" s="53" t="inlineStr">
        <is>
          <t>Оплата за металлопрокат</t>
        </is>
      </c>
      <c r="C192" s="52" t="inlineStr">
        <is>
          <t>Чернышова Светлана Эдуардовна</t>
        </is>
      </c>
      <c r="D192" s="193" t="n"/>
      <c r="E192" s="194" t="inlineStr">
        <is>
          <t>1/32/223/9730</t>
        </is>
      </c>
      <c r="F192" s="197" t="n"/>
      <c r="G192" s="61" t="n">
        <v>1229707.45</v>
      </c>
      <c r="H192" s="59" t="n"/>
      <c r="I192" s="59" t="n">
        <v>45040</v>
      </c>
      <c r="J192" s="191" t="n">
        <v>1229707.45</v>
      </c>
      <c r="K192" s="191" t="n"/>
      <c r="L192" s="62">
        <f>J192-K192</f>
        <v/>
      </c>
    </row>
    <row r="193" ht="61.2" customFormat="1" customHeight="1" s="44">
      <c r="A193" s="86" t="inlineStr">
        <is>
          <t>ООО "СБЕРБАНК ФАКТОРИНГ"</t>
        </is>
      </c>
      <c r="B193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93" s="52" t="inlineStr">
        <is>
          <t>Чернышова Светлана Эдуардовна</t>
        </is>
      </c>
      <c r="D193" s="193" t="n"/>
      <c r="E193" s="194" t="inlineStr">
        <is>
          <t>Договор 643/00186217-62280 от 15.12.2015</t>
        </is>
      </c>
      <c r="F193" s="197" t="n"/>
      <c r="G193" s="61" t="n">
        <v>827759.65</v>
      </c>
      <c r="H193" s="59" t="n"/>
      <c r="I193" s="59" t="n">
        <v>45043</v>
      </c>
      <c r="J193" s="191" t="n">
        <v>827759.65</v>
      </c>
      <c r="K193" s="191" t="n"/>
      <c r="L193" s="62">
        <f>J193-K193</f>
        <v/>
      </c>
    </row>
    <row r="194" ht="40.8" customFormat="1" customHeight="1" s="44">
      <c r="A194" s="86" t="inlineStr">
        <is>
          <t>ВМЗ АО</t>
        </is>
      </c>
      <c r="B194" s="53" t="inlineStr">
        <is>
          <t>Оплата за металлопрокат</t>
        </is>
      </c>
      <c r="C194" s="52" t="inlineStr">
        <is>
          <t>Чернышова Светлана Эдуардовна</t>
        </is>
      </c>
      <c r="D194" s="193" t="n"/>
      <c r="E194" s="194" t="inlineStr">
        <is>
          <t>7851117</t>
        </is>
      </c>
      <c r="F194" s="197" t="n"/>
      <c r="G194" s="61" t="n">
        <v>5512103.94</v>
      </c>
      <c r="H194" s="59" t="n"/>
      <c r="I194" s="59" t="n">
        <v>45043</v>
      </c>
      <c r="J194" s="191" t="n">
        <v>5512103.94</v>
      </c>
      <c r="K194" s="191" t="n"/>
      <c r="L194" s="62">
        <f>J194-K194</f>
        <v/>
      </c>
    </row>
    <row r="195" ht="40.8" customFormat="1" customHeight="1" s="44">
      <c r="A195" s="86" t="inlineStr">
        <is>
          <t>ТД ТМК АО</t>
        </is>
      </c>
      <c r="B195" s="53" t="inlineStr">
        <is>
          <t>Оплата за металлопрокат</t>
        </is>
      </c>
      <c r="C195" s="52" t="inlineStr">
        <is>
          <t>Чернышова Светлана Эдуардовна</t>
        </is>
      </c>
      <c r="D195" s="193" t="n"/>
      <c r="E195" s="194" t="inlineStr">
        <is>
          <t>1069</t>
        </is>
      </c>
      <c r="F195" s="197" t="n"/>
      <c r="G195" s="61" t="n">
        <v>5950443</v>
      </c>
      <c r="H195" s="59" t="n"/>
      <c r="I195" s="59" t="n">
        <v>45043</v>
      </c>
      <c r="J195" s="191" t="n">
        <v>5950443</v>
      </c>
      <c r="K195" s="191" t="n"/>
      <c r="L195" s="62">
        <f>J195-K195</f>
        <v/>
      </c>
    </row>
    <row r="196" ht="40.8" customFormat="1" customHeight="1" s="44">
      <c r="A196" s="86" t="inlineStr">
        <is>
          <t>Филиал АО "ВМЗ" г.Альметьевск</t>
        </is>
      </c>
      <c r="B196" s="53" t="inlineStr">
        <is>
          <t>Оплата за металлопрокат</t>
        </is>
      </c>
      <c r="C196" s="52" t="inlineStr">
        <is>
          <t>Чернышова Светлана Эдуардовна</t>
        </is>
      </c>
      <c r="D196" s="193" t="n"/>
      <c r="E196" s="194" t="inlineStr">
        <is>
          <t>861639</t>
        </is>
      </c>
      <c r="F196" s="197" t="n"/>
      <c r="G196" s="61" t="n">
        <v>1420210.11</v>
      </c>
      <c r="H196" s="59" t="n"/>
      <c r="I196" s="59" t="n">
        <v>45043</v>
      </c>
      <c r="J196" s="191" t="n">
        <v>1420210.11</v>
      </c>
      <c r="K196" s="191" t="n"/>
      <c r="L196" s="62">
        <f>J196-K196</f>
        <v/>
      </c>
    </row>
    <row r="197" ht="81.59999999999999" customFormat="1" customHeight="1" s="44">
      <c r="A197" s="86" t="inlineStr">
        <is>
          <t>ООО "СБЕРБАНК ФАКТОРИНГ"</t>
        </is>
      </c>
      <c r="B197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97" s="52" t="inlineStr">
        <is>
          <t>Чернышова Светлана Эдуардовна</t>
        </is>
      </c>
      <c r="D197" s="193" t="n"/>
      <c r="E197" s="194" t="inlineStr">
        <is>
          <t>Договор 643/00186217-72268 от 24.01.2017</t>
        </is>
      </c>
      <c r="F197" s="197" t="n"/>
      <c r="G197" s="61" t="n">
        <v>3064810.8</v>
      </c>
      <c r="H197" s="59" t="n"/>
      <c r="I197" s="59" t="n">
        <v>45044</v>
      </c>
      <c r="J197" s="191" t="n">
        <v>3064810.8</v>
      </c>
      <c r="K197" s="191" t="n"/>
      <c r="L197" s="62">
        <f>J197-K197</f>
        <v/>
      </c>
    </row>
    <row r="198" ht="81.59999999999999" customFormat="1" customHeight="1" s="44">
      <c r="A198" s="86" t="inlineStr">
        <is>
          <t>ООО "СБЕРБАНК ФАКТОРИНГ"</t>
        </is>
      </c>
      <c r="B198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98" s="52" t="inlineStr">
        <is>
          <t>Чернышова Светлана Эдуардовна</t>
        </is>
      </c>
      <c r="D198" s="193" t="n"/>
      <c r="E198" s="194" t="inlineStr">
        <is>
          <t>Договор 643/00186217-72268 от 24.01.2017</t>
        </is>
      </c>
      <c r="F198" s="197" t="n"/>
      <c r="G198" s="61" t="n">
        <v>1313754.29</v>
      </c>
      <c r="H198" s="59" t="n"/>
      <c r="I198" s="59" t="n">
        <v>45044</v>
      </c>
      <c r="J198" s="191" t="n">
        <v>1313754.29</v>
      </c>
      <c r="K198" s="191" t="n"/>
      <c r="L198" s="62">
        <f>J198-K198</f>
        <v/>
      </c>
    </row>
    <row r="199" ht="40.8" customFormat="1" customHeight="1" s="44">
      <c r="A199" s="86" t="inlineStr">
        <is>
          <t>Ашинский метзавод</t>
        </is>
      </c>
      <c r="B199" s="53" t="inlineStr">
        <is>
          <t>Оплата за металлопрокат</t>
        </is>
      </c>
      <c r="C199" s="52" t="inlineStr">
        <is>
          <t>Чернышова Светлана Эдуардовна</t>
        </is>
      </c>
      <c r="D199" s="193" t="n"/>
      <c r="E199" s="194" t="inlineStr">
        <is>
          <t>3125/2017</t>
        </is>
      </c>
      <c r="F199" s="197" t="n"/>
      <c r="G199" s="61" t="n">
        <v>27858288</v>
      </c>
      <c r="H199" s="59" t="n"/>
      <c r="I199" s="59" t="n">
        <v>45044</v>
      </c>
      <c r="J199" s="191" t="n">
        <v>27858288</v>
      </c>
      <c r="K199" s="191" t="n"/>
      <c r="L199" s="62">
        <f>J199-K199</f>
        <v/>
      </c>
    </row>
    <row r="200" ht="40.8" customFormat="1" customHeight="1" s="44">
      <c r="A200" s="86" t="inlineStr">
        <is>
          <t>МЗ БАЛАКОВО АО</t>
        </is>
      </c>
      <c r="B200" s="53" t="inlineStr">
        <is>
          <t>Оплата за металлопрокат</t>
        </is>
      </c>
      <c r="C200" s="52" t="inlineStr">
        <is>
          <t>Чернышова Светлана Эдуардовна</t>
        </is>
      </c>
      <c r="D200" s="193" t="n"/>
      <c r="E200" s="194" t="inlineStr">
        <is>
          <t>21-09-0809</t>
        </is>
      </c>
      <c r="F200" s="197" t="n"/>
      <c r="G200" s="61" t="n">
        <v>1350000</v>
      </c>
      <c r="H200" s="59" t="n"/>
      <c r="I200" s="59" t="n">
        <v>45044</v>
      </c>
      <c r="J200" s="191" t="n">
        <v>1350000</v>
      </c>
      <c r="K200" s="191" t="n"/>
      <c r="L200" s="62">
        <f>J200-K200</f>
        <v/>
      </c>
    </row>
    <row r="201" ht="40.8" customFormat="1" customHeight="1" s="44">
      <c r="A201" s="86" t="inlineStr">
        <is>
          <t>КМК "ТЭМПО"</t>
        </is>
      </c>
      <c r="B201" s="53" t="inlineStr">
        <is>
          <t>Оплата за металлопрокат</t>
        </is>
      </c>
      <c r="C201" s="52" t="inlineStr">
        <is>
          <t>Чернышова Светлана Эдуардовна</t>
        </is>
      </c>
      <c r="D201" s="193" t="n"/>
      <c r="E201" s="194" t="inlineStr">
        <is>
          <t>О11/17041</t>
        </is>
      </c>
      <c r="F201" s="197" t="n"/>
      <c r="G201" s="61" t="n">
        <v>170000000</v>
      </c>
      <c r="H201" s="59" t="n"/>
      <c r="I201" s="59" t="n">
        <v>45044</v>
      </c>
      <c r="J201" s="191" t="n">
        <v>170000000</v>
      </c>
      <c r="K201" s="191" t="n"/>
      <c r="L201" s="62">
        <f>J201-K201</f>
        <v/>
      </c>
    </row>
    <row r="202" ht="40.8" customFormat="1" customHeight="1" s="44">
      <c r="A202" s="86" t="inlineStr">
        <is>
          <t>НЛМК</t>
        </is>
      </c>
      <c r="B202" s="53" t="inlineStr">
        <is>
          <t>Оплата за металлопрокат</t>
        </is>
      </c>
      <c r="C202" s="52" t="inlineStr">
        <is>
          <t>Чернышова Светлана Эдуардовна</t>
        </is>
      </c>
      <c r="D202" s="193" t="n"/>
      <c r="E202" s="194" t="inlineStr">
        <is>
          <t>В107581-18</t>
        </is>
      </c>
      <c r="F202" s="197" t="n"/>
      <c r="G202" s="61" t="n">
        <v>13583019.65</v>
      </c>
      <c r="H202" s="59" t="n"/>
      <c r="I202" s="59" t="n">
        <v>45044</v>
      </c>
      <c r="J202" s="191" t="n">
        <v>13583019.65</v>
      </c>
      <c r="K202" s="191" t="n"/>
      <c r="L202" s="62">
        <f>J202-K202</f>
        <v/>
      </c>
    </row>
    <row r="203" ht="40.8" customFormat="1" customHeight="1" s="44">
      <c r="A203" s="86" t="inlineStr">
        <is>
          <t>НЛМК-Калуга</t>
        </is>
      </c>
      <c r="B203" s="53" t="inlineStr">
        <is>
          <t>Оплата за металлопрокат</t>
        </is>
      </c>
      <c r="C203" s="52" t="inlineStr">
        <is>
          <t>Чернышова Светлана Эдуардовна</t>
        </is>
      </c>
      <c r="D203" s="193" t="n"/>
      <c r="E203" s="194" t="inlineStr">
        <is>
          <t>14.106761.221</t>
        </is>
      </c>
      <c r="F203" s="197" t="n"/>
      <c r="G203" s="61" t="n">
        <v>159740253.81</v>
      </c>
      <c r="H203" s="59" t="n"/>
      <c r="I203" s="59" t="n">
        <v>45044</v>
      </c>
      <c r="J203" s="191" t="n">
        <v>159740253.81</v>
      </c>
      <c r="K203" s="191" t="n"/>
      <c r="L203" s="62">
        <f>J203-K203</f>
        <v/>
      </c>
    </row>
    <row r="204" ht="40.8" customFormat="1" customHeight="1" s="44">
      <c r="A204" s="86" t="inlineStr">
        <is>
          <t>НЛМК-Урал (Бывший НСММЗ)</t>
        </is>
      </c>
      <c r="B204" s="53" t="inlineStr">
        <is>
          <t>Оплата за металлопрокат</t>
        </is>
      </c>
      <c r="C204" s="52" t="inlineStr">
        <is>
          <t>Чернышова Светлана Эдуардовна</t>
        </is>
      </c>
      <c r="D204" s="193" t="n"/>
      <c r="E204" s="194" t="inlineStr">
        <is>
          <t>14.106761.221</t>
        </is>
      </c>
      <c r="F204" s="197" t="n"/>
      <c r="G204" s="61" t="n">
        <v>260000000</v>
      </c>
      <c r="H204" s="59" t="n"/>
      <c r="I204" s="59" t="n">
        <v>45044</v>
      </c>
      <c r="J204" s="191" t="n">
        <v>260000000</v>
      </c>
      <c r="K204" s="191" t="n"/>
      <c r="L204" s="62">
        <f>J204-K204</f>
        <v/>
      </c>
    </row>
    <row r="205" ht="40.8" customFormat="1" customHeight="1" s="44">
      <c r="A205" s="86" t="inlineStr">
        <is>
          <t>ПАО "ТМК"</t>
        </is>
      </c>
      <c r="B205" s="53" t="inlineStr">
        <is>
          <t>Оплата за металлопрокат</t>
        </is>
      </c>
      <c r="C205" s="52" t="inlineStr">
        <is>
          <t>Чернышова Светлана Эдуардовна</t>
        </is>
      </c>
      <c r="D205" s="193" t="n"/>
      <c r="E205" s="194" t="inlineStr">
        <is>
          <t>Т-Яр-8</t>
        </is>
      </c>
      <c r="F205" s="197" t="n"/>
      <c r="G205" s="61" t="n">
        <v>83776000</v>
      </c>
      <c r="H205" s="59" t="n"/>
      <c r="I205" s="59" t="n">
        <v>45044</v>
      </c>
      <c r="J205" s="191" t="n">
        <v>83776000</v>
      </c>
      <c r="K205" s="191" t="n"/>
      <c r="L205" s="62">
        <f>J205-K205</f>
        <v/>
      </c>
    </row>
    <row r="206" ht="40.8" customFormat="1" customHeight="1" s="44">
      <c r="A206" s="86" t="inlineStr">
        <is>
          <t>Сиверский метизный завод</t>
        </is>
      </c>
      <c r="B206" s="53" t="inlineStr">
        <is>
          <t>Оплата за металлопрокат</t>
        </is>
      </c>
      <c r="C206" s="52" t="inlineStr">
        <is>
          <t>Чернышова Светлана Эдуардовна</t>
        </is>
      </c>
      <c r="D206" s="193" t="n"/>
      <c r="E206" s="194" t="inlineStr">
        <is>
          <t>117/1</t>
        </is>
      </c>
      <c r="F206" s="197" t="n"/>
      <c r="G206" s="61" t="n">
        <v>2800000</v>
      </c>
      <c r="H206" s="59" t="n"/>
      <c r="I206" s="59" t="n">
        <v>45044</v>
      </c>
      <c r="J206" s="191" t="n">
        <v>2800000</v>
      </c>
      <c r="K206" s="191" t="n"/>
      <c r="L206" s="62">
        <f>J206-K206</f>
        <v/>
      </c>
    </row>
    <row r="207" ht="40.8" customFormat="1" customHeight="1" s="44">
      <c r="A207" s="86" t="inlineStr">
        <is>
          <t>СОЮЗМЕТАЛЛСЕРВИС ООО</t>
        </is>
      </c>
      <c r="B207" s="53" t="inlineStr">
        <is>
          <t>Оплата за металлопрокат</t>
        </is>
      </c>
      <c r="C207" s="52" t="inlineStr">
        <is>
          <t>Чернышова Светлана Эдуардовна</t>
        </is>
      </c>
      <c r="D207" s="193" t="n"/>
      <c r="E207" s="194" t="inlineStr">
        <is>
          <t>2М</t>
        </is>
      </c>
      <c r="F207" s="197" t="n"/>
      <c r="G207" s="61" t="n">
        <v>20682800</v>
      </c>
      <c r="H207" s="59" t="n"/>
      <c r="I207" s="59" t="n">
        <v>45044</v>
      </c>
      <c r="J207" s="191" t="n">
        <v>20682800</v>
      </c>
      <c r="K207" s="191" t="n"/>
      <c r="L207" s="62">
        <f>J207-K207</f>
        <v/>
      </c>
    </row>
    <row r="208" ht="40.8" customFormat="1" customHeight="1" s="44">
      <c r="A208" s="86" t="inlineStr">
        <is>
          <t>Стальные Решения</t>
        </is>
      </c>
      <c r="B208" s="53" t="inlineStr">
        <is>
          <t>Оплата за металлопрокат</t>
        </is>
      </c>
      <c r="C208" s="52" t="inlineStr">
        <is>
          <t>Чернышова Светлана Эдуардовна</t>
        </is>
      </c>
      <c r="D208" s="193" t="n"/>
      <c r="E208" s="194" t="inlineStr">
        <is>
          <t>03-000302/1406</t>
        </is>
      </c>
      <c r="F208" s="197" t="n"/>
      <c r="G208" s="61" t="n">
        <v>2500000</v>
      </c>
      <c r="H208" s="59" t="n"/>
      <c r="I208" s="59" t="n">
        <v>45044</v>
      </c>
      <c r="J208" s="191" t="n">
        <v>2500000</v>
      </c>
      <c r="K208" s="191" t="n"/>
      <c r="L208" s="62">
        <f>J208-K208</f>
        <v/>
      </c>
    </row>
    <row r="209" ht="40.8" customFormat="1" customHeight="1" s="44">
      <c r="A209" s="86" t="inlineStr">
        <is>
          <t>ТК МС-ТРЕЙД ООО</t>
        </is>
      </c>
      <c r="B209" s="53" t="inlineStr">
        <is>
          <t>Оплата за металлопрокат</t>
        </is>
      </c>
      <c r="C209" s="52" t="inlineStr">
        <is>
          <t>Чернышова Светлана Эдуардовна</t>
        </is>
      </c>
      <c r="D209" s="193" t="n"/>
      <c r="E209" s="194" t="inlineStr">
        <is>
          <t>ААМТ5-000034</t>
        </is>
      </c>
      <c r="F209" s="197" t="n"/>
      <c r="G209" s="61" t="n">
        <v>9600000</v>
      </c>
      <c r="H209" s="59" t="n"/>
      <c r="I209" s="59" t="n">
        <v>45044</v>
      </c>
      <c r="J209" s="191" t="n">
        <v>9600000</v>
      </c>
      <c r="K209" s="191" t="n"/>
      <c r="L209" s="62">
        <f>J209-K209</f>
        <v/>
      </c>
    </row>
    <row r="210" ht="40.8" customFormat="1" customHeight="1" s="44">
      <c r="A210" s="86" t="inlineStr">
        <is>
          <t>ТК Новосталь-М</t>
        </is>
      </c>
      <c r="B210" s="53" t="inlineStr">
        <is>
          <t>Оплата за металлопрокат</t>
        </is>
      </c>
      <c r="C210" s="52" t="inlineStr">
        <is>
          <t>Чернышова Светлана Эдуардовна</t>
        </is>
      </c>
      <c r="D210" s="193" t="n"/>
      <c r="E210" s="194" t="inlineStr">
        <is>
          <t>П-0061 от 27.01.2023г.</t>
        </is>
      </c>
      <c r="F210" s="197" t="n"/>
      <c r="G210" s="61" t="n">
        <v>170000000</v>
      </c>
      <c r="H210" s="59" t="n"/>
      <c r="I210" s="59" t="n">
        <v>45044</v>
      </c>
      <c r="J210" s="191" t="n">
        <v>170000000</v>
      </c>
      <c r="K210" s="191" t="n"/>
      <c r="L210" s="62">
        <f>J210-K210</f>
        <v/>
      </c>
    </row>
    <row r="211" hidden="1" customFormat="1" s="44">
      <c r="A211" s="52" t="n"/>
      <c r="B211" s="53" t="n"/>
      <c r="C211" s="52" t="n"/>
      <c r="D211" s="193" t="n"/>
      <c r="E211" s="194" t="n"/>
      <c r="F211" s="197" t="n"/>
      <c r="G211" s="57" t="n"/>
      <c r="H211" s="59" t="n"/>
      <c r="I211" s="59" t="n"/>
      <c r="J211" s="191" t="n"/>
      <c r="K211" s="191" t="n"/>
      <c r="L211" s="62" t="n"/>
    </row>
    <row r="212" hidden="1" customFormat="1" s="44">
      <c r="A212" s="52" t="n"/>
      <c r="B212" s="53" t="n"/>
      <c r="C212" s="52" t="n"/>
      <c r="D212" s="193" t="n"/>
      <c r="E212" s="194" t="n"/>
      <c r="F212" s="197" t="n"/>
      <c r="G212" s="57" t="n"/>
      <c r="H212" s="59" t="n"/>
      <c r="I212" s="59" t="n"/>
      <c r="J212" s="191" t="n"/>
      <c r="K212" s="191" t="n"/>
      <c r="L212" s="62" t="n"/>
    </row>
    <row r="213" hidden="1" customFormat="1" s="44">
      <c r="A213" s="52" t="n"/>
      <c r="B213" s="53" t="n"/>
      <c r="C213" s="52" t="n"/>
      <c r="D213" s="193" t="n"/>
      <c r="E213" s="194" t="n"/>
      <c r="F213" s="197" t="n"/>
      <c r="G213" s="57" t="n"/>
      <c r="H213" s="59" t="n"/>
      <c r="I213" s="59" t="n"/>
      <c r="J213" s="191" t="n"/>
      <c r="K213" s="191" t="n"/>
      <c r="L213" s="62" t="n"/>
    </row>
    <row r="214" hidden="1" customFormat="1" s="44">
      <c r="A214" s="52" t="n"/>
      <c r="B214" s="53" t="n"/>
      <c r="C214" s="52" t="n"/>
      <c r="D214" s="193" t="n"/>
      <c r="E214" s="194" t="n"/>
      <c r="F214" s="197" t="n"/>
      <c r="G214" s="57" t="n"/>
      <c r="H214" s="59" t="n"/>
      <c r="I214" s="59" t="n"/>
      <c r="J214" s="191" t="n"/>
      <c r="K214" s="191" t="n"/>
      <c r="L214" s="62" t="n"/>
    </row>
    <row r="215" hidden="1" customFormat="1" s="44">
      <c r="A215" s="52" t="n"/>
      <c r="B215" s="53" t="n"/>
      <c r="C215" s="52" t="n"/>
      <c r="D215" s="193" t="n"/>
      <c r="E215" s="194" t="n"/>
      <c r="F215" s="197" t="n"/>
      <c r="G215" s="57" t="n"/>
      <c r="H215" s="59" t="n"/>
      <c r="I215" s="59" t="n"/>
      <c r="J215" s="191" t="n"/>
      <c r="K215" s="191" t="n"/>
      <c r="L215" s="62" t="n"/>
    </row>
    <row r="216" hidden="1" customFormat="1" s="44">
      <c r="A216" s="52" t="n"/>
      <c r="B216" s="53" t="n"/>
      <c r="C216" s="52" t="n"/>
      <c r="D216" s="193" t="n"/>
      <c r="E216" s="194" t="n"/>
      <c r="F216" s="197" t="n"/>
      <c r="G216" s="57" t="n"/>
      <c r="H216" s="59" t="n"/>
      <c r="I216" s="59" t="n"/>
      <c r="J216" s="191" t="n"/>
      <c r="K216" s="191" t="n"/>
      <c r="L216" s="62" t="n"/>
    </row>
    <row r="217" hidden="1" customFormat="1" s="44">
      <c r="A217" s="52" t="n"/>
      <c r="B217" s="53" t="n"/>
      <c r="C217" s="52" t="n"/>
      <c r="D217" s="193" t="n"/>
      <c r="E217" s="194" t="n"/>
      <c r="F217" s="197" t="n"/>
      <c r="G217" s="57" t="n"/>
      <c r="H217" s="59" t="n"/>
      <c r="I217" s="59" t="n"/>
      <c r="J217" s="191" t="n"/>
      <c r="K217" s="191" t="n"/>
      <c r="L217" s="62" t="n"/>
    </row>
    <row r="218" hidden="1" customFormat="1" s="44">
      <c r="A218" s="52" t="n"/>
      <c r="B218" s="53" t="n"/>
      <c r="C218" s="52" t="n"/>
      <c r="D218" s="193" t="n"/>
      <c r="E218" s="194" t="n"/>
      <c r="F218" s="197" t="n"/>
      <c r="G218" s="57" t="n"/>
      <c r="H218" s="59" t="n"/>
      <c r="I218" s="59" t="n"/>
      <c r="J218" s="191" t="n"/>
      <c r="K218" s="191" t="n"/>
      <c r="L218" s="62" t="n"/>
    </row>
    <row r="219" hidden="1" customFormat="1" s="44">
      <c r="A219" s="52" t="n"/>
      <c r="B219" s="53" t="n"/>
      <c r="C219" s="52" t="n"/>
      <c r="D219" s="193" t="n"/>
      <c r="E219" s="194" t="n"/>
      <c r="F219" s="197" t="n"/>
      <c r="G219" s="57" t="n"/>
      <c r="H219" s="59" t="n"/>
      <c r="I219" s="59" t="n"/>
      <c r="J219" s="191" t="n"/>
      <c r="K219" s="191" t="n"/>
      <c r="L219" s="62" t="n"/>
    </row>
    <row r="220" hidden="1" customFormat="1" s="44">
      <c r="A220" s="52" t="n"/>
      <c r="B220" s="53" t="n"/>
      <c r="C220" s="52" t="n"/>
      <c r="D220" s="193" t="n"/>
      <c r="E220" s="194" t="n"/>
      <c r="F220" s="197" t="n"/>
      <c r="G220" s="57" t="n"/>
      <c r="H220" s="59" t="n"/>
      <c r="I220" s="59" t="n"/>
      <c r="J220" s="191" t="n"/>
      <c r="K220" s="191" t="n"/>
      <c r="L220" s="62" t="n"/>
    </row>
    <row r="221" hidden="1" customFormat="1" s="44">
      <c r="A221" s="52" t="n"/>
      <c r="B221" s="53" t="n"/>
      <c r="C221" s="52" t="n"/>
      <c r="D221" s="193" t="n"/>
      <c r="E221" s="194" t="n"/>
      <c r="F221" s="197" t="n"/>
      <c r="G221" s="57" t="n"/>
      <c r="H221" s="59" t="n"/>
      <c r="I221" s="59" t="n"/>
      <c r="J221" s="191" t="n"/>
      <c r="K221" s="191" t="n"/>
      <c r="L221" s="62" t="n"/>
    </row>
    <row r="222" hidden="1" customFormat="1" s="44">
      <c r="A222" s="52" t="n"/>
      <c r="B222" s="53" t="n"/>
      <c r="C222" s="52" t="n"/>
      <c r="D222" s="193" t="n"/>
      <c r="E222" s="194" t="n"/>
      <c r="F222" s="197" t="n"/>
      <c r="G222" s="57" t="n"/>
      <c r="H222" s="59" t="n"/>
      <c r="I222" s="59" t="n"/>
      <c r="J222" s="191" t="n"/>
      <c r="K222" s="191" t="n"/>
      <c r="L222" s="62" t="n"/>
    </row>
    <row r="223" hidden="1" customFormat="1" s="44">
      <c r="A223" s="52" t="n"/>
      <c r="B223" s="53" t="n"/>
      <c r="C223" s="52" t="n"/>
      <c r="D223" s="193" t="n"/>
      <c r="E223" s="194" t="n"/>
      <c r="F223" s="197" t="n"/>
      <c r="G223" s="57" t="n"/>
      <c r="H223" s="59" t="n"/>
      <c r="I223" s="59" t="n"/>
      <c r="J223" s="191" t="n"/>
      <c r="K223" s="191" t="n"/>
      <c r="L223" s="62" t="n"/>
    </row>
    <row r="224" ht="19.5" customFormat="1" customHeight="1" s="119" thickBot="1">
      <c r="A224" s="179" t="inlineStr">
        <is>
          <t>ИТОГО Оплата поставщикам</t>
        </is>
      </c>
      <c r="B224" s="199" t="n"/>
      <c r="C224" s="116" t="n"/>
      <c r="D224" s="116" t="n"/>
      <c r="E224" s="116" t="n"/>
      <c r="F224" s="117" t="n"/>
      <c r="G224" s="118">
        <f>SUM(G51:G223)</f>
        <v/>
      </c>
      <c r="H224" s="118">
        <f>SUM(H51:H223)</f>
        <v/>
      </c>
      <c r="I224" s="118" t="n"/>
      <c r="J224" s="118">
        <f>SUM(J51:J223)</f>
        <v/>
      </c>
      <c r="K224" s="118">
        <f>SUM(K51:K223)</f>
        <v/>
      </c>
      <c r="L224" s="118">
        <f>SUM(L51:L223)</f>
        <v/>
      </c>
    </row>
    <row r="225" ht="19.5" customFormat="1" customHeight="1" s="85" thickBot="1">
      <c r="A225" s="166" t="inlineStr">
        <is>
          <t>ИТОГО ОБЯЗАТЕЛЬНЫЕ ПЛАТЕЖИ</t>
        </is>
      </c>
      <c r="B225" s="195" t="n"/>
      <c r="C225" s="64" t="n"/>
      <c r="D225" s="64" t="n"/>
      <c r="E225" s="64" t="n"/>
      <c r="F225" s="65" t="n"/>
      <c r="G225" s="84">
        <f>G40+G44+G224</f>
        <v/>
      </c>
      <c r="H225" s="84">
        <f>H40+H44+H224</f>
        <v/>
      </c>
      <c r="I225" s="84" t="n"/>
      <c r="J225" s="84">
        <f>J40+J44+J224</f>
        <v/>
      </c>
      <c r="K225" s="84">
        <f>K40+K44+K224</f>
        <v/>
      </c>
      <c r="L225" s="84">
        <f>L40+L44+L47+L224</f>
        <v/>
      </c>
    </row>
    <row r="226" hidden="1" ht="30" customFormat="1" customHeight="1" s="44" thickBot="1">
      <c r="A226" s="46" t="inlineStr">
        <is>
          <t>ДИРЕКЦИЯ ПО КОММЕРЧЕСКОЙ ДЕЯТЕЛЬНОСТИ</t>
        </is>
      </c>
      <c r="B226" s="46" t="n"/>
      <c r="C226" s="46" t="n"/>
      <c r="D226" s="46" t="n"/>
      <c r="E226" s="46" t="n"/>
      <c r="F226" s="47" t="n"/>
      <c r="G226" s="46" t="n"/>
      <c r="H226" s="46" t="n"/>
      <c r="I226" s="46" t="n"/>
      <c r="J226" s="46" t="n"/>
      <c r="K226" s="46" t="n"/>
      <c r="L226" s="48" t="n"/>
    </row>
    <row r="227" hidden="1" ht="19.5" customFormat="1" customHeight="1" s="44">
      <c r="A227" s="189" t="inlineStr">
        <is>
          <t>ПРОЧИЕ</t>
        </is>
      </c>
      <c r="B227" s="190" t="n"/>
      <c r="C227" s="49" t="n"/>
      <c r="D227" s="49" t="n"/>
      <c r="E227" s="49" t="n"/>
      <c r="F227" s="69" t="n"/>
      <c r="G227" s="70" t="n"/>
      <c r="H227" s="70" t="n"/>
      <c r="I227" s="70" t="n"/>
      <c r="J227" s="70" t="n"/>
      <c r="K227" s="70" t="n"/>
      <c r="L227" s="71" t="n"/>
    </row>
    <row r="228" hidden="1" ht="62.25" customFormat="1" customHeight="1" s="44">
      <c r="A228" s="52" t="inlineStr">
        <is>
          <t>ТК Новосталь</t>
        </is>
      </c>
      <c r="B228" s="53" t="n"/>
      <c r="C228" s="54" t="n"/>
      <c r="D228" s="193" t="n"/>
      <c r="E228" s="196" t="n"/>
      <c r="F228" s="196" t="n"/>
      <c r="G228" s="80" t="n"/>
      <c r="H228" s="55" t="n"/>
      <c r="I228" s="59" t="n"/>
      <c r="J228" s="191" t="n"/>
      <c r="K228" s="61" t="n"/>
      <c r="L228" s="62" t="n"/>
    </row>
    <row r="229" hidden="1" ht="62.25" customFormat="1" customHeight="1" s="44">
      <c r="A229" s="52" t="n"/>
      <c r="B229" s="53" t="n"/>
      <c r="C229" s="54" t="n"/>
      <c r="D229" s="193" t="n"/>
      <c r="E229" s="196" t="n"/>
      <c r="F229" s="196" t="n"/>
      <c r="G229" s="80" t="n"/>
      <c r="H229" s="80" t="n"/>
      <c r="I229" s="59" t="n"/>
      <c r="J229" s="191" t="n"/>
      <c r="K229" s="61" t="n"/>
      <c r="L229" s="62" t="n"/>
    </row>
    <row r="230" hidden="1" ht="81.75" customFormat="1" customHeight="1" s="44">
      <c r="A230" s="52" t="n"/>
      <c r="B230" s="53" t="n"/>
      <c r="C230" s="54" t="n"/>
      <c r="D230" s="193" t="n"/>
      <c r="E230" s="196" t="n"/>
      <c r="F230" s="196" t="n"/>
      <c r="G230" s="80" t="n"/>
      <c r="H230" s="80" t="n"/>
      <c r="I230" s="59" t="n"/>
      <c r="J230" s="191" t="n"/>
      <c r="K230" s="61" t="n"/>
      <c r="L230" s="62" t="n"/>
    </row>
    <row r="231" hidden="1" ht="81.75" customFormat="1" customHeight="1" s="44">
      <c r="A231" s="52" t="n"/>
      <c r="B231" s="53" t="n"/>
      <c r="C231" s="54" t="n"/>
      <c r="D231" s="193" t="n"/>
      <c r="E231" s="196" t="n"/>
      <c r="F231" s="196" t="n"/>
      <c r="G231" s="80" t="n"/>
      <c r="H231" s="80" t="n"/>
      <c r="I231" s="59" t="n"/>
      <c r="J231" s="191" t="n"/>
      <c r="K231" s="61" t="n"/>
      <c r="L231" s="62" t="n"/>
    </row>
    <row r="232" hidden="1" ht="44.25" customFormat="1" customHeight="1" s="44">
      <c r="A232" s="52" t="n"/>
      <c r="B232" s="53" t="n"/>
      <c r="C232" s="54" t="n"/>
      <c r="D232" s="193" t="n"/>
      <c r="E232" s="196" t="n"/>
      <c r="F232" s="196" t="n"/>
      <c r="G232" s="80" t="n"/>
      <c r="H232" s="80" t="n"/>
      <c r="I232" s="59" t="n"/>
      <c r="J232" s="191" t="n"/>
      <c r="K232" s="61" t="n"/>
      <c r="L232" s="62" t="n"/>
    </row>
    <row r="233" hidden="1" ht="44.25" customFormat="1" customHeight="1" s="44">
      <c r="A233" s="52" t="n"/>
      <c r="B233" s="53" t="n"/>
      <c r="C233" s="54" t="n"/>
      <c r="D233" s="193" t="n"/>
      <c r="E233" s="196" t="n"/>
      <c r="F233" s="196" t="n"/>
      <c r="G233" s="80" t="n"/>
      <c r="H233" s="80" t="n"/>
      <c r="I233" s="59" t="n"/>
      <c r="J233" s="191" t="n"/>
      <c r="K233" s="61" t="n"/>
      <c r="L233" s="62" t="n"/>
    </row>
    <row r="234" hidden="1" ht="62.25" customFormat="1" customHeight="1" s="44">
      <c r="A234" s="52" t="n"/>
      <c r="B234" s="53" t="n"/>
      <c r="C234" s="54" t="n"/>
      <c r="D234" s="193" t="n"/>
      <c r="E234" s="196" t="n"/>
      <c r="F234" s="196" t="n"/>
      <c r="G234" s="80" t="n"/>
      <c r="H234" s="55" t="n"/>
      <c r="I234" s="59" t="n"/>
      <c r="J234" s="191" t="n"/>
      <c r="K234" s="57" t="n"/>
      <c r="L234" s="62" t="n"/>
    </row>
    <row r="235" hidden="1" ht="62.25" customFormat="1" customHeight="1" s="44">
      <c r="A235" s="52" t="n"/>
      <c r="B235" s="53" t="n"/>
      <c r="C235" s="54" t="n"/>
      <c r="D235" s="193" t="n"/>
      <c r="E235" s="196" t="n"/>
      <c r="F235" s="196" t="n"/>
      <c r="G235" s="80" t="n"/>
      <c r="H235" s="55" t="n"/>
      <c r="I235" s="59" t="n"/>
      <c r="J235" s="191" t="n"/>
      <c r="K235" s="61" t="n"/>
      <c r="L235" s="62" t="n"/>
    </row>
    <row r="236" hidden="1" ht="62.25" customFormat="1" customHeight="1" s="44">
      <c r="A236" s="52" t="n"/>
      <c r="B236" s="53" t="n"/>
      <c r="C236" s="54" t="n"/>
      <c r="D236" s="193" t="n"/>
      <c r="E236" s="196" t="n"/>
      <c r="F236" s="196" t="n"/>
      <c r="G236" s="80" t="n"/>
      <c r="H236" s="55" t="n"/>
      <c r="I236" s="59" t="n"/>
      <c r="J236" s="191" t="n"/>
      <c r="K236" s="61" t="n"/>
      <c r="L236" s="62" t="n"/>
    </row>
    <row r="237" hidden="1" ht="62.25" customFormat="1" customHeight="1" s="44">
      <c r="A237" s="52" t="n"/>
      <c r="B237" s="53" t="n"/>
      <c r="C237" s="52" t="n"/>
      <c r="D237" s="193" t="n"/>
      <c r="E237" s="196" t="n"/>
      <c r="F237" s="196" t="n"/>
      <c r="G237" s="80" t="n"/>
      <c r="H237" s="55" t="n"/>
      <c r="I237" s="59" t="n"/>
      <c r="J237" s="191" t="n"/>
      <c r="K237" s="61" t="n"/>
      <c r="L237" s="62" t="n"/>
    </row>
    <row r="238" hidden="1" ht="62.25" customFormat="1" customHeight="1" s="44">
      <c r="A238" s="86" t="n"/>
      <c r="B238" s="53" t="n"/>
      <c r="C238" s="52" t="n"/>
      <c r="D238" s="193" t="n"/>
      <c r="E238" s="198" t="n"/>
      <c r="F238" s="198" t="n"/>
      <c r="G238" s="57" t="n"/>
      <c r="H238" s="58" t="n"/>
      <c r="I238" s="59" t="n"/>
      <c r="J238" s="191" t="n"/>
      <c r="K238" s="57" t="n"/>
      <c r="L238" s="62" t="n"/>
    </row>
    <row r="239" hidden="1" ht="62.25" customFormat="1" customHeight="1" s="44">
      <c r="A239" s="86" t="n"/>
      <c r="B239" s="53" t="n"/>
      <c r="C239" s="52" t="n"/>
      <c r="D239" s="193" t="n"/>
      <c r="E239" s="198" t="n"/>
      <c r="F239" s="198" t="n"/>
      <c r="G239" s="57" t="n"/>
      <c r="H239" s="58" t="n"/>
      <c r="I239" s="59" t="n"/>
      <c r="J239" s="191" t="n"/>
      <c r="K239" s="57" t="n"/>
      <c r="L239" s="62" t="n"/>
    </row>
    <row r="240" hidden="1" ht="19.5" customFormat="1" customHeight="1" s="44">
      <c r="A240" s="166" t="inlineStr">
        <is>
          <t xml:space="preserve">ИТОГО ПРОЧИЕ </t>
        </is>
      </c>
      <c r="B240" s="195" t="n"/>
      <c r="C240" s="64" t="n"/>
      <c r="D240" s="64" t="n"/>
      <c r="E240" s="64" t="n"/>
      <c r="F240" s="65" t="n"/>
      <c r="G240" s="66">
        <f>SUM(G228:G239)</f>
        <v/>
      </c>
      <c r="H240" s="66">
        <f>SUM(H228:H239)</f>
        <v/>
      </c>
      <c r="I240" s="66" t="n"/>
      <c r="J240" s="66">
        <f>SUM(J228:J239)</f>
        <v/>
      </c>
      <c r="K240" s="66">
        <f>SUM(K228:K239)</f>
        <v/>
      </c>
      <c r="L240" s="66">
        <f>SUM(L228:L239)</f>
        <v/>
      </c>
    </row>
    <row r="241" hidden="1" ht="19.5" customFormat="1" customHeight="1" s="44">
      <c r="A241" s="75" t="inlineStr">
        <is>
          <t>ЛОГИСТИКА</t>
        </is>
      </c>
      <c r="B241" s="195" t="n"/>
      <c r="C241" s="49" t="n"/>
      <c r="D241" s="87" t="n"/>
      <c r="E241" s="49" t="n"/>
      <c r="F241" s="69" t="n"/>
      <c r="G241" s="70" t="n"/>
      <c r="H241" s="70" t="n"/>
      <c r="I241" s="70" t="n"/>
      <c r="J241" s="70" t="n"/>
      <c r="K241" s="70" t="n"/>
      <c r="L241" s="71" t="n"/>
    </row>
    <row r="242" hidden="1" ht="45" customFormat="1" customHeight="1" s="44">
      <c r="A242" s="86" t="n"/>
      <c r="B242" s="53" t="n"/>
      <c r="C242" s="52" t="n"/>
      <c r="D242" s="193" t="n"/>
      <c r="E242" s="194" t="n"/>
      <c r="F242" s="197" t="n"/>
      <c r="G242" s="61" t="n"/>
      <c r="H242" s="59" t="n"/>
      <c r="I242" s="59" t="n"/>
      <c r="J242" s="191">
        <f>G242-H242</f>
        <v/>
      </c>
      <c r="K242" s="61">
        <f>J242</f>
        <v/>
      </c>
      <c r="L242" s="62">
        <f>G242-H242-K242</f>
        <v/>
      </c>
    </row>
    <row r="243" hidden="1" ht="45" customFormat="1" customHeight="1" s="44">
      <c r="A243" s="86" t="n"/>
      <c r="B243" s="53" t="n"/>
      <c r="C243" s="52" t="n"/>
      <c r="D243" s="193" t="n"/>
      <c r="E243" s="194" t="n"/>
      <c r="F243" s="197" t="n"/>
      <c r="G243" s="61" t="n"/>
      <c r="H243" s="59" t="n"/>
      <c r="I243" s="59" t="n"/>
      <c r="J243" s="191">
        <f>G243-H243</f>
        <v/>
      </c>
      <c r="K243" s="61">
        <f>J243</f>
        <v/>
      </c>
      <c r="L243" s="62">
        <f>G243-H243-K243</f>
        <v/>
      </c>
    </row>
    <row r="244" hidden="1" ht="45" customFormat="1" customHeight="1" s="44">
      <c r="A244" s="86" t="n"/>
      <c r="B244" s="53" t="n"/>
      <c r="C244" s="52" t="n"/>
      <c r="D244" s="193" t="n"/>
      <c r="E244" s="194" t="n"/>
      <c r="F244" s="197" t="n"/>
      <c r="G244" s="61" t="n"/>
      <c r="H244" s="59" t="n"/>
      <c r="I244" s="59" t="n"/>
      <c r="J244" s="191">
        <f>G244-H244</f>
        <v/>
      </c>
      <c r="K244" s="61">
        <f>J244</f>
        <v/>
      </c>
      <c r="L244" s="62">
        <f>G244-H244-K244</f>
        <v/>
      </c>
    </row>
    <row r="245" hidden="1" ht="45" customFormat="1" customHeight="1" s="44">
      <c r="A245" s="86" t="n"/>
      <c r="B245" s="53" t="n"/>
      <c r="C245" s="52" t="n"/>
      <c r="D245" s="193" t="n"/>
      <c r="E245" s="197" t="n"/>
      <c r="F245" s="197" t="n"/>
      <c r="G245" s="61" t="n"/>
      <c r="H245" s="59" t="n"/>
      <c r="I245" s="59" t="n"/>
      <c r="J245" s="191">
        <f>G245-H245</f>
        <v/>
      </c>
      <c r="K245" s="61">
        <f>J245</f>
        <v/>
      </c>
      <c r="L245" s="62">
        <f>J245-K245</f>
        <v/>
      </c>
    </row>
    <row r="246" hidden="1" ht="45" customFormat="1" customHeight="1" s="44">
      <c r="A246" s="86" t="n"/>
      <c r="B246" s="53" t="n"/>
      <c r="C246" s="52" t="n"/>
      <c r="D246" s="193" t="n"/>
      <c r="E246" s="194" t="n"/>
      <c r="F246" s="197" t="n"/>
      <c r="G246" s="61" t="n"/>
      <c r="H246" s="59" t="n"/>
      <c r="I246" s="59" t="n"/>
      <c r="J246" s="191">
        <f>G246-H246</f>
        <v/>
      </c>
      <c r="K246" s="61">
        <f>J246</f>
        <v/>
      </c>
      <c r="L246" s="62">
        <f>J246-K246</f>
        <v/>
      </c>
    </row>
    <row r="247" hidden="1" ht="45" customFormat="1" customHeight="1" s="44">
      <c r="A247" s="86" t="n"/>
      <c r="B247" s="53" t="n"/>
      <c r="C247" s="52" t="n"/>
      <c r="D247" s="193" t="n"/>
      <c r="E247" s="194" t="n"/>
      <c r="F247" s="197" t="n"/>
      <c r="G247" s="61" t="n"/>
      <c r="H247" s="59" t="n"/>
      <c r="I247" s="59" t="n"/>
      <c r="J247" s="191">
        <f>G247-H247</f>
        <v/>
      </c>
      <c r="K247" s="61">
        <f>J247</f>
        <v/>
      </c>
      <c r="L247" s="62">
        <f>J247-K247</f>
        <v/>
      </c>
    </row>
    <row r="248" hidden="1" ht="45" customFormat="1" customHeight="1" s="44">
      <c r="A248" s="86" t="n"/>
      <c r="B248" s="53" t="n"/>
      <c r="C248" s="52" t="n"/>
      <c r="D248" s="193" t="n"/>
      <c r="E248" s="197" t="n"/>
      <c r="F248" s="197" t="n"/>
      <c r="G248" s="61" t="n"/>
      <c r="H248" s="59" t="n"/>
      <c r="I248" s="59" t="n"/>
      <c r="J248" s="191">
        <f>G248-H248</f>
        <v/>
      </c>
      <c r="K248" s="61">
        <f>J248</f>
        <v/>
      </c>
      <c r="L248" s="62">
        <f>J248-K248</f>
        <v/>
      </c>
    </row>
    <row r="249" hidden="1" ht="45" customFormat="1" customHeight="1" s="44">
      <c r="A249" s="86" t="n"/>
      <c r="B249" s="53" t="n"/>
      <c r="C249" s="52" t="n"/>
      <c r="D249" s="198" t="n"/>
      <c r="E249" s="194" t="n"/>
      <c r="F249" s="198" t="n"/>
      <c r="G249" s="61" t="n"/>
      <c r="H249" s="61" t="n"/>
      <c r="I249" s="59" t="n"/>
      <c r="J249" s="191">
        <f>G249-H249</f>
        <v/>
      </c>
      <c r="K249" s="61">
        <f>J249</f>
        <v/>
      </c>
      <c r="L249" s="62">
        <f>J249-K249</f>
        <v/>
      </c>
    </row>
    <row r="250" hidden="1" ht="45" customFormat="1" customHeight="1" s="44">
      <c r="A250" s="86" t="n"/>
      <c r="B250" s="53" t="n"/>
      <c r="C250" s="52" t="n"/>
      <c r="D250" s="198" t="n"/>
      <c r="E250" s="194" t="n"/>
      <c r="F250" s="198" t="n"/>
      <c r="G250" s="61" t="n"/>
      <c r="H250" s="61" t="n"/>
      <c r="I250" s="59" t="n"/>
      <c r="J250" s="191">
        <f>G250-H250</f>
        <v/>
      </c>
      <c r="K250" s="61">
        <f>J250</f>
        <v/>
      </c>
      <c r="L250" s="62">
        <f>J250-K250</f>
        <v/>
      </c>
    </row>
    <row r="251" hidden="1" ht="45" customFormat="1" customHeight="1" s="44">
      <c r="A251" s="86" t="n"/>
      <c r="B251" s="53" t="n"/>
      <c r="C251" s="52" t="n"/>
      <c r="D251" s="198" t="n"/>
      <c r="E251" s="194" t="n"/>
      <c r="F251" s="198" t="n"/>
      <c r="G251" s="61" t="n"/>
      <c r="H251" s="61" t="n"/>
      <c r="I251" s="59" t="n"/>
      <c r="J251" s="191">
        <f>G251-H251</f>
        <v/>
      </c>
      <c r="K251" s="61">
        <f>J251</f>
        <v/>
      </c>
      <c r="L251" s="62">
        <f>J251-K251</f>
        <v/>
      </c>
    </row>
    <row r="252" hidden="1" ht="45" customFormat="1" customHeight="1" s="44">
      <c r="A252" s="86" t="n"/>
      <c r="B252" s="53" t="n"/>
      <c r="C252" s="52" t="n"/>
      <c r="D252" s="198" t="n"/>
      <c r="E252" s="194" t="n"/>
      <c r="F252" s="198" t="n"/>
      <c r="G252" s="61" t="n"/>
      <c r="H252" s="61" t="n"/>
      <c r="I252" s="59" t="n"/>
      <c r="J252" s="191">
        <f>G252-H252</f>
        <v/>
      </c>
      <c r="K252" s="61">
        <f>J252</f>
        <v/>
      </c>
      <c r="L252" s="62">
        <f>J252-K252</f>
        <v/>
      </c>
    </row>
    <row r="253" hidden="1" ht="45" customFormat="1" customHeight="1" s="44">
      <c r="A253" s="86" t="n"/>
      <c r="B253" s="53" t="n"/>
      <c r="C253" s="52" t="n"/>
      <c r="D253" s="193" t="n"/>
      <c r="E253" s="197" t="n"/>
      <c r="F253" s="197" t="n"/>
      <c r="G253" s="61" t="n"/>
      <c r="H253" s="59" t="n"/>
      <c r="I253" s="59" t="n"/>
      <c r="J253" s="191">
        <f>G253-H253</f>
        <v/>
      </c>
      <c r="K253" s="61">
        <f>J253</f>
        <v/>
      </c>
      <c r="L253" s="62">
        <f>J253-K253</f>
        <v/>
      </c>
    </row>
    <row r="254" hidden="1" ht="45" customFormat="1" customHeight="1" s="44">
      <c r="A254" s="86" t="n"/>
      <c r="B254" s="53" t="n"/>
      <c r="C254" s="52" t="n"/>
      <c r="D254" s="193" t="n"/>
      <c r="E254" s="197" t="n"/>
      <c r="F254" s="197" t="n"/>
      <c r="G254" s="61" t="n"/>
      <c r="H254" s="59" t="n"/>
      <c r="I254" s="59" t="n"/>
      <c r="J254" s="191">
        <f>G254-H254</f>
        <v/>
      </c>
      <c r="K254" s="61">
        <f>J254</f>
        <v/>
      </c>
      <c r="L254" s="62">
        <f>J254-K254</f>
        <v/>
      </c>
    </row>
    <row r="255" hidden="1" ht="45" customFormat="1" customHeight="1" s="44">
      <c r="A255" s="86" t="n"/>
      <c r="B255" s="53" t="n"/>
      <c r="C255" s="52" t="n"/>
      <c r="D255" s="193" t="n"/>
      <c r="E255" s="197" t="n"/>
      <c r="F255" s="197" t="n"/>
      <c r="G255" s="61" t="n"/>
      <c r="H255" s="59" t="n"/>
      <c r="I255" s="59" t="n"/>
      <c r="J255" s="191">
        <f>G255-H255</f>
        <v/>
      </c>
      <c r="K255" s="61">
        <f>J255</f>
        <v/>
      </c>
      <c r="L255" s="62">
        <f>J255-K255</f>
        <v/>
      </c>
    </row>
    <row r="256" hidden="1" ht="45" customFormat="1" customHeight="1" s="44">
      <c r="A256" s="86" t="n"/>
      <c r="B256" s="53" t="n"/>
      <c r="C256" s="52" t="n"/>
      <c r="D256" s="193" t="n"/>
      <c r="E256" s="197" t="n"/>
      <c r="F256" s="197" t="n"/>
      <c r="G256" s="61" t="n"/>
      <c r="H256" s="59" t="n"/>
      <c r="I256" s="59" t="n"/>
      <c r="J256" s="191">
        <f>G256-H256</f>
        <v/>
      </c>
      <c r="K256" s="61">
        <f>J256</f>
        <v/>
      </c>
      <c r="L256" s="62">
        <f>J256-K256</f>
        <v/>
      </c>
    </row>
    <row r="257" hidden="1" ht="45" customFormat="1" customHeight="1" s="44">
      <c r="A257" s="86" t="n"/>
      <c r="B257" s="53" t="n"/>
      <c r="C257" s="52" t="n"/>
      <c r="D257" s="193" t="n"/>
      <c r="E257" s="197" t="n"/>
      <c r="F257" s="197" t="n"/>
      <c r="G257" s="61" t="n"/>
      <c r="H257" s="59" t="n"/>
      <c r="I257" s="59" t="n"/>
      <c r="J257" s="191">
        <f>G257-H257</f>
        <v/>
      </c>
      <c r="K257" s="61">
        <f>J257</f>
        <v/>
      </c>
      <c r="L257" s="62">
        <f>J257-K257</f>
        <v/>
      </c>
    </row>
    <row r="258" hidden="1" ht="45" customFormat="1" customHeight="1" s="44">
      <c r="A258" s="86" t="n"/>
      <c r="B258" s="53" t="n"/>
      <c r="C258" s="52" t="n"/>
      <c r="D258" s="193" t="n"/>
      <c r="E258" s="197" t="n"/>
      <c r="F258" s="197" t="n"/>
      <c r="G258" s="61" t="n"/>
      <c r="H258" s="59" t="n"/>
      <c r="I258" s="59" t="n"/>
      <c r="J258" s="191">
        <f>G258-H258</f>
        <v/>
      </c>
      <c r="K258" s="61">
        <f>J258</f>
        <v/>
      </c>
      <c r="L258" s="62">
        <f>J258-K258</f>
        <v/>
      </c>
    </row>
    <row r="259" hidden="1" ht="45" customFormat="1" customHeight="1" s="44">
      <c r="A259" s="86" t="n"/>
      <c r="B259" s="53" t="n"/>
      <c r="C259" s="52" t="n"/>
      <c r="D259" s="193" t="n"/>
      <c r="E259" s="197" t="n"/>
      <c r="F259" s="197" t="n"/>
      <c r="G259" s="61" t="n"/>
      <c r="H259" s="59" t="n"/>
      <c r="I259" s="59" t="n"/>
      <c r="J259" s="191">
        <f>G259-H259</f>
        <v/>
      </c>
      <c r="K259" s="61">
        <f>J259</f>
        <v/>
      </c>
      <c r="L259" s="62">
        <f>J259-K259</f>
        <v/>
      </c>
    </row>
    <row r="260" hidden="1" ht="45" customFormat="1" customHeight="1" s="44">
      <c r="A260" s="86" t="n"/>
      <c r="B260" s="53" t="n"/>
      <c r="C260" s="52" t="n"/>
      <c r="D260" s="193" t="n"/>
      <c r="E260" s="197" t="n"/>
      <c r="F260" s="197" t="n"/>
      <c r="G260" s="61" t="n"/>
      <c r="H260" s="59" t="n"/>
      <c r="I260" s="59" t="n"/>
      <c r="J260" s="191">
        <f>G260-H260</f>
        <v/>
      </c>
      <c r="K260" s="61">
        <f>J260</f>
        <v/>
      </c>
      <c r="L260" s="62">
        <f>J260-K260</f>
        <v/>
      </c>
    </row>
    <row r="261" hidden="1" ht="45" customFormat="1" customHeight="1" s="44">
      <c r="A261" s="86" t="n"/>
      <c r="B261" s="53" t="n"/>
      <c r="C261" s="52" t="n"/>
      <c r="D261" s="193" t="n"/>
      <c r="E261" s="197" t="n"/>
      <c r="F261" s="197" t="n"/>
      <c r="G261" s="61" t="n"/>
      <c r="H261" s="59" t="n"/>
      <c r="I261" s="59" t="n"/>
      <c r="J261" s="191">
        <f>G261-H261</f>
        <v/>
      </c>
      <c r="K261" s="61">
        <f>J261</f>
        <v/>
      </c>
      <c r="L261" s="62">
        <f>J261-K261</f>
        <v/>
      </c>
    </row>
    <row r="262" hidden="1" ht="45" customFormat="1" customHeight="1" s="44">
      <c r="A262" s="86" t="n"/>
      <c r="B262" s="53" t="n"/>
      <c r="C262" s="52" t="n"/>
      <c r="D262" s="193" t="n"/>
      <c r="E262" s="197" t="n"/>
      <c r="F262" s="197" t="n"/>
      <c r="G262" s="61" t="n"/>
      <c r="H262" s="59" t="n"/>
      <c r="I262" s="59" t="n"/>
      <c r="J262" s="191">
        <f>G262-H262</f>
        <v/>
      </c>
      <c r="K262" s="61">
        <f>J262</f>
        <v/>
      </c>
      <c r="L262" s="62">
        <f>J262-K262</f>
        <v/>
      </c>
    </row>
    <row r="263" hidden="1" ht="45" customFormat="1" customHeight="1" s="44">
      <c r="A263" s="86" t="n"/>
      <c r="B263" s="53" t="n"/>
      <c r="C263" s="52" t="n"/>
      <c r="D263" s="193" t="n"/>
      <c r="E263" s="197" t="n"/>
      <c r="F263" s="197" t="n"/>
      <c r="G263" s="61" t="n"/>
      <c r="H263" s="59" t="n"/>
      <c r="I263" s="59" t="n"/>
      <c r="J263" s="191">
        <f>G263-H263</f>
        <v/>
      </c>
      <c r="K263" s="61">
        <f>J263</f>
        <v/>
      </c>
      <c r="L263" s="62">
        <f>J263-K263</f>
        <v/>
      </c>
    </row>
    <row r="264" hidden="1" ht="45" customFormat="1" customHeight="1" s="44">
      <c r="A264" s="86" t="n"/>
      <c r="B264" s="53" t="n"/>
      <c r="C264" s="52" t="n"/>
      <c r="D264" s="193" t="n"/>
      <c r="E264" s="197" t="n"/>
      <c r="F264" s="197" t="n"/>
      <c r="G264" s="61" t="n"/>
      <c r="H264" s="59" t="n"/>
      <c r="I264" s="59" t="n"/>
      <c r="J264" s="191">
        <f>G264-H264</f>
        <v/>
      </c>
      <c r="K264" s="61">
        <f>J264</f>
        <v/>
      </c>
      <c r="L264" s="62">
        <f>J264-K264</f>
        <v/>
      </c>
    </row>
    <row r="265" hidden="1" ht="45" customFormat="1" customHeight="1" s="44">
      <c r="A265" s="86" t="n"/>
      <c r="B265" s="53" t="n"/>
      <c r="C265" s="52" t="n"/>
      <c r="D265" s="193" t="n"/>
      <c r="E265" s="197" t="n"/>
      <c r="F265" s="197" t="n"/>
      <c r="G265" s="61" t="n"/>
      <c r="H265" s="59" t="n"/>
      <c r="I265" s="59" t="n"/>
      <c r="J265" s="191">
        <f>G265-H265</f>
        <v/>
      </c>
      <c r="K265" s="61">
        <f>J265</f>
        <v/>
      </c>
      <c r="L265" s="62">
        <f>J265-K265</f>
        <v/>
      </c>
    </row>
    <row r="266" hidden="1" ht="45" customFormat="1" customHeight="1" s="44">
      <c r="A266" s="86" t="n"/>
      <c r="B266" s="53" t="n"/>
      <c r="C266" s="52" t="n"/>
      <c r="D266" s="193" t="n"/>
      <c r="E266" s="197" t="n"/>
      <c r="F266" s="197" t="n"/>
      <c r="G266" s="61" t="n"/>
      <c r="H266" s="59" t="n"/>
      <c r="I266" s="59" t="n"/>
      <c r="J266" s="191">
        <f>G266-H266</f>
        <v/>
      </c>
      <c r="K266" s="61">
        <f>J266</f>
        <v/>
      </c>
      <c r="L266" s="62">
        <f>J266-K266</f>
        <v/>
      </c>
    </row>
    <row r="267" hidden="1" ht="45" customFormat="1" customHeight="1" s="44">
      <c r="A267" s="86" t="n"/>
      <c r="B267" s="53" t="n"/>
      <c r="C267" s="52" t="n"/>
      <c r="D267" s="193" t="n"/>
      <c r="E267" s="194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J267-K267</f>
        <v/>
      </c>
    </row>
    <row r="268" hidden="1" ht="45" customFormat="1" customHeight="1" s="44">
      <c r="A268" s="86" t="n"/>
      <c r="B268" s="53" t="n"/>
      <c r="C268" s="52" t="n"/>
      <c r="D268" s="193" t="n"/>
      <c r="E268" s="194" t="n"/>
      <c r="F268" s="197" t="n"/>
      <c r="G268" s="61" t="n"/>
      <c r="H268" s="59" t="n"/>
      <c r="I268" s="59" t="n"/>
      <c r="J268" s="191">
        <f>G268-H268</f>
        <v/>
      </c>
      <c r="K268" s="80">
        <f>J268</f>
        <v/>
      </c>
      <c r="L268" s="62">
        <f>G268-H268-K268</f>
        <v/>
      </c>
    </row>
    <row r="269" hidden="1" ht="45" customFormat="1" customHeight="1" s="44">
      <c r="A269" s="86" t="n"/>
      <c r="B269" s="53" t="n"/>
      <c r="C269" s="52" t="n"/>
      <c r="D269" s="193" t="n"/>
      <c r="E269" s="194" t="n"/>
      <c r="F269" s="197" t="n"/>
      <c r="G269" s="61" t="n"/>
      <c r="H269" s="59" t="n"/>
      <c r="I269" s="59" t="n"/>
      <c r="J269" s="191">
        <f>G269-H269</f>
        <v/>
      </c>
      <c r="K269" s="80">
        <f>J269</f>
        <v/>
      </c>
      <c r="L269" s="62">
        <f>G269-H269-K269</f>
        <v/>
      </c>
    </row>
    <row r="270" hidden="1" ht="45" customFormat="1" customHeight="1" s="44">
      <c r="A270" s="86" t="n"/>
      <c r="B270" s="53" t="n"/>
      <c r="C270" s="52" t="n"/>
      <c r="D270" s="193" t="n"/>
      <c r="E270" s="194" t="n"/>
      <c r="F270" s="197" t="n"/>
      <c r="G270" s="61" t="n"/>
      <c r="H270" s="59" t="n"/>
      <c r="I270" s="59" t="n"/>
      <c r="J270" s="191">
        <f>G270-H270</f>
        <v/>
      </c>
      <c r="K270" s="80">
        <f>J270</f>
        <v/>
      </c>
      <c r="L270" s="62">
        <f>G270-H270-K270</f>
        <v/>
      </c>
    </row>
    <row r="271" hidden="1" ht="45" customFormat="1" customHeight="1" s="44">
      <c r="A271" s="86" t="n"/>
      <c r="B271" s="53" t="n"/>
      <c r="C271" s="52" t="n"/>
      <c r="D271" s="193" t="n"/>
      <c r="E271" s="197" t="n"/>
      <c r="F271" s="197" t="n"/>
      <c r="G271" s="61" t="n"/>
      <c r="H271" s="59" t="n"/>
      <c r="I271" s="59" t="n"/>
      <c r="J271" s="191">
        <f>G271-H271</f>
        <v/>
      </c>
      <c r="K271" s="61">
        <f>J271</f>
        <v/>
      </c>
      <c r="L271" s="62">
        <f>J271-K271</f>
        <v/>
      </c>
    </row>
    <row r="272" hidden="1" ht="45" customFormat="1" customHeight="1" s="44">
      <c r="A272" s="86" t="n"/>
      <c r="B272" s="53" t="n"/>
      <c r="C272" s="52" t="n"/>
      <c r="D272" s="193" t="n"/>
      <c r="E272" s="197" t="n"/>
      <c r="F272" s="197" t="n"/>
      <c r="G272" s="61" t="n"/>
      <c r="H272" s="59" t="n"/>
      <c r="I272" s="59" t="n"/>
      <c r="J272" s="191">
        <f>G272-H272</f>
        <v/>
      </c>
      <c r="K272" s="61">
        <f>J272</f>
        <v/>
      </c>
      <c r="L272" s="62">
        <f>J272-K272</f>
        <v/>
      </c>
    </row>
    <row r="273" hidden="1" ht="45" customFormat="1" customHeight="1" s="44">
      <c r="A273" s="86" t="n"/>
      <c r="B273" s="53" t="n"/>
      <c r="C273" s="52" t="n"/>
      <c r="D273" s="193" t="n"/>
      <c r="E273" s="197" t="n"/>
      <c r="F273" s="197" t="n"/>
      <c r="G273" s="61" t="n"/>
      <c r="H273" s="59" t="n"/>
      <c r="I273" s="59" t="n"/>
      <c r="J273" s="191">
        <f>G273-H273</f>
        <v/>
      </c>
      <c r="K273" s="61">
        <f>J273</f>
        <v/>
      </c>
      <c r="L273" s="62">
        <f>J273-K273</f>
        <v/>
      </c>
    </row>
    <row r="274" hidden="1" ht="45" customFormat="1" customHeight="1" s="44">
      <c r="A274" s="86" t="n"/>
      <c r="B274" s="53" t="n"/>
      <c r="C274" s="52" t="n"/>
      <c r="D274" s="193" t="n"/>
      <c r="E274" s="197" t="n"/>
      <c r="F274" s="197" t="n"/>
      <c r="G274" s="61" t="n"/>
      <c r="H274" s="59" t="n"/>
      <c r="I274" s="59" t="n"/>
      <c r="J274" s="191">
        <f>G274-H274</f>
        <v/>
      </c>
      <c r="K274" s="61">
        <f>J274</f>
        <v/>
      </c>
      <c r="L274" s="62">
        <f>J274-K274</f>
        <v/>
      </c>
    </row>
    <row r="275" hidden="1" ht="45" customFormat="1" customHeight="1" s="44">
      <c r="A275" s="86" t="n"/>
      <c r="B275" s="53" t="n"/>
      <c r="C275" s="52" t="n"/>
      <c r="D275" s="193" t="n"/>
      <c r="E275" s="197" t="n"/>
      <c r="F275" s="197" t="n"/>
      <c r="G275" s="61" t="n"/>
      <c r="H275" s="59" t="n"/>
      <c r="I275" s="59" t="n"/>
      <c r="J275" s="191">
        <f>G275-H275</f>
        <v/>
      </c>
      <c r="K275" s="61">
        <f>J275</f>
        <v/>
      </c>
      <c r="L275" s="62">
        <f>J275-K275</f>
        <v/>
      </c>
    </row>
    <row r="276" hidden="1" ht="19.5" customFormat="1" customHeight="1" s="44" thickBot="1">
      <c r="A276" s="166" t="inlineStr">
        <is>
          <t>ИТОГО ЛОГИСТИКА</t>
        </is>
      </c>
      <c r="B276" s="195" t="n"/>
      <c r="C276" s="64" t="n"/>
      <c r="D276" s="64" t="n"/>
      <c r="E276" s="64" t="n"/>
      <c r="F276" s="65" t="n"/>
      <c r="G276" s="66">
        <f>SUM(G242:G275)</f>
        <v/>
      </c>
      <c r="H276" s="66">
        <f>SUM(H242:H275)</f>
        <v/>
      </c>
      <c r="I276" s="66" t="n"/>
      <c r="J276" s="66">
        <f>SUM(J242:J275)</f>
        <v/>
      </c>
      <c r="K276" s="66">
        <f>SUM(K242:K275)</f>
        <v/>
      </c>
      <c r="L276" s="66">
        <f>SUM(L242:L275)</f>
        <v/>
      </c>
    </row>
    <row r="277" ht="30.75" customFormat="1" customHeight="1" s="85" thickBot="1">
      <c r="A277" s="46" t="inlineStr">
        <is>
          <t>ДИРЕКЦИЯ ПО АДМИНИСТРАТИВНО-ХОЗЯЙСТВЕННЫМ ВОПРОСАМ</t>
        </is>
      </c>
      <c r="B277" s="46" t="n"/>
      <c r="C277" s="46" t="n"/>
      <c r="D277" s="97" t="n"/>
      <c r="E277" s="46" t="n"/>
      <c r="F277" s="47" t="n"/>
      <c r="G277" s="46" t="n"/>
      <c r="H277" s="46" t="n"/>
      <c r="I277" s="46" t="n"/>
      <c r="J277" s="46" t="n"/>
      <c r="K277" s="46" t="n"/>
      <c r="L277" s="48" t="n"/>
    </row>
    <row r="278" ht="19.5" customFormat="1" customHeight="1" s="67">
      <c r="A278" s="189" t="inlineStr">
        <is>
          <t>СТРАХОВАНИЕ А/М</t>
        </is>
      </c>
      <c r="B278" s="190" t="n"/>
      <c r="C278" s="69" t="n"/>
      <c r="D278" s="90" t="n"/>
      <c r="E278" s="69" t="n"/>
      <c r="F278" s="69" t="n"/>
      <c r="G278" s="70" t="n"/>
      <c r="H278" s="70" t="n"/>
      <c r="I278" s="70" t="n"/>
      <c r="J278" s="70" t="n"/>
      <c r="K278" s="70" t="n"/>
      <c r="L278" s="71" t="n"/>
    </row>
    <row r="279" ht="57.75" customFormat="1" customHeight="1" s="44">
      <c r="A279" s="86" t="inlineStr">
        <is>
          <t>СПАО "Ингосстрах"</t>
        </is>
      </c>
      <c r="B279" s="53" t="inlineStr">
        <is>
          <t>Оплата по счету № 35-11750-2451898/23 от 22.03.23г. премия по полису № CL248033182 (Renault Logan T583ХА777RUS), владелец ЗАО "АриэльГрупп"</t>
        </is>
      </c>
      <c r="C279" s="52" t="inlineStr">
        <is>
          <t>Густенков Андрей Викторович</t>
        </is>
      </c>
      <c r="D279" s="193" t="n"/>
      <c r="E279" s="194" t="inlineStr">
        <is>
          <t>Счет № 35-11750-2451898/23 от 22.03.23г.</t>
        </is>
      </c>
      <c r="F279" s="197" t="n"/>
      <c r="G279" s="61" t="n">
        <v>13479.19</v>
      </c>
      <c r="H279" s="59" t="n"/>
      <c r="I279" s="59" t="n">
        <v>45013</v>
      </c>
      <c r="J279" s="191">
        <f>G279-H279</f>
        <v/>
      </c>
      <c r="K279" s="191" t="n">
        <v>13479.19</v>
      </c>
      <c r="L279" s="62">
        <f>G279-H279-K279</f>
        <v/>
      </c>
    </row>
    <row r="280" ht="57.75" customFormat="1" customHeight="1" s="44">
      <c r="A280" s="86" t="inlineStr">
        <is>
          <t>СПАО "Ингосстрах"</t>
        </is>
      </c>
      <c r="B280" s="53" t="inlineStr">
        <is>
          <t>Оплата по счету № 35-11710-2452076/23 от 22.03.23г. премия по полису № AI249540285 (Renault Logan T583ХА777RUS), владелец ЗАО "АриэльГрупп"</t>
        </is>
      </c>
      <c r="C280" s="52" t="inlineStr">
        <is>
          <t>Густенков Андрей Викторович</t>
        </is>
      </c>
      <c r="D280" s="193" t="n"/>
      <c r="E280" s="194" t="inlineStr">
        <is>
          <t>Счет № 35-11750-2451898/23 от 22.03.23г.</t>
        </is>
      </c>
      <c r="F280" s="197" t="n"/>
      <c r="G280" s="61" t="n">
        <v>33375</v>
      </c>
      <c r="H280" s="59" t="n"/>
      <c r="I280" s="59" t="n">
        <v>45013</v>
      </c>
      <c r="J280" s="191">
        <f>G280-H280</f>
        <v/>
      </c>
      <c r="K280" s="191" t="n">
        <v>33375</v>
      </c>
      <c r="L280" s="62">
        <f>G280-H280-K280</f>
        <v/>
      </c>
    </row>
    <row r="281" ht="57.75" customFormat="1" customHeight="1" s="44">
      <c r="A281" s="86" t="inlineStr">
        <is>
          <t>ООО "ЗДОРОВАЯ ВОДА"</t>
        </is>
      </c>
      <c r="B281" s="53" t="inlineStr">
        <is>
          <t>Оплата по счету № В5-012086 от 22.03.2023 за воду питьевую</t>
        </is>
      </c>
      <c r="C281" s="52" t="inlineStr">
        <is>
          <t>Густенков Андрей Викторович</t>
        </is>
      </c>
      <c r="D281" s="193" t="n"/>
      <c r="E281" s="194" t="inlineStr">
        <is>
          <t>Счет № В5-012086 от 22.03.2023</t>
        </is>
      </c>
      <c r="F281" s="197" t="n"/>
      <c r="G281" s="61" t="n">
        <v>4090</v>
      </c>
      <c r="H281" s="59" t="n"/>
      <c r="I281" s="59" t="n">
        <v>45013</v>
      </c>
      <c r="J281" s="191">
        <f>G281-H281</f>
        <v/>
      </c>
      <c r="K281" s="191">
        <f>J281</f>
        <v/>
      </c>
      <c r="L281" s="62">
        <f>G281-H281-K281</f>
        <v/>
      </c>
    </row>
    <row r="282" ht="57.75" customFormat="1" customHeight="1" s="44">
      <c r="A282" s="86" t="inlineStr">
        <is>
          <t>ООО "Комус"</t>
        </is>
      </c>
      <c r="B282" s="53" t="inlineStr">
        <is>
          <t>Оплата по счету № 0VT/892805/44333729 от 03.03.23  за канцтовары</t>
        </is>
      </c>
      <c r="C282" s="52" t="inlineStr">
        <is>
          <t>Густенков Андрей Викторович</t>
        </is>
      </c>
      <c r="D282" s="193" t="n"/>
      <c r="E282" s="194" t="inlineStr">
        <is>
          <t>Счет № 0VT/892805/44333729 от 03.03.23</t>
        </is>
      </c>
      <c r="F282" s="197" t="n"/>
      <c r="G282" s="61" t="n">
        <v>16629.11</v>
      </c>
      <c r="H282" s="59" t="n"/>
      <c r="I282" s="59" t="n">
        <v>45013</v>
      </c>
      <c r="J282" s="191">
        <f>G282-H282</f>
        <v/>
      </c>
      <c r="K282" s="191">
        <f>J282</f>
        <v/>
      </c>
      <c r="L282" s="62">
        <f>G282-H282-K282</f>
        <v/>
      </c>
    </row>
    <row r="283" hidden="1" ht="15.75" customFormat="1" customHeight="1" s="67">
      <c r="A283" s="91" t="n"/>
      <c r="B283" s="92" t="n"/>
      <c r="C283" s="54" t="n"/>
      <c r="D283" s="193" t="n"/>
      <c r="E283" s="197" t="n"/>
      <c r="F283" s="219" t="inlineStr">
        <is>
          <t>№ 1533/21-М от 09.03.2021</t>
        </is>
      </c>
      <c r="G283" s="201" t="n"/>
      <c r="H283" s="55" t="n"/>
      <c r="I283" s="59" t="n"/>
      <c r="J283" s="191">
        <f>G283-H283</f>
        <v/>
      </c>
      <c r="K283" s="61">
        <f>J283</f>
        <v/>
      </c>
      <c r="L283" s="62">
        <f>J283-K283</f>
        <v/>
      </c>
    </row>
    <row r="284" ht="19.5" customFormat="1" customHeight="1" s="67" thickBot="1">
      <c r="A284" s="180" t="inlineStr">
        <is>
          <t>ИТОГО СТРАХОВАНИЕ А/М</t>
        </is>
      </c>
      <c r="B284" s="200" t="n"/>
      <c r="C284" s="81" t="n"/>
      <c r="D284" s="81" t="n"/>
      <c r="E284" s="81" t="n"/>
      <c r="F284" s="82" t="n"/>
      <c r="G284" s="83">
        <f>SUM(G279:G283)</f>
        <v/>
      </c>
      <c r="H284" s="83">
        <f>SUM(H279:H283)</f>
        <v/>
      </c>
      <c r="I284" s="83" t="n"/>
      <c r="J284" s="83">
        <f>SUM(J279:J283)</f>
        <v/>
      </c>
      <c r="K284" s="83">
        <f>SUM(K279:K283)</f>
        <v/>
      </c>
      <c r="L284" s="83">
        <f>SUM(L279:L283)</f>
        <v/>
      </c>
    </row>
    <row r="285" ht="30.75" customFormat="1" customHeight="1" s="85" thickBot="1">
      <c r="A285" s="47" t="inlineStr">
        <is>
          <t>ДИРЕКЦИЯ ПО УПРАВЛЕНИЮ ПЕРСОНАЛОМ</t>
        </is>
      </c>
      <c r="B285" s="188" t="n"/>
      <c r="C285" s="96" t="n"/>
      <c r="D285" s="97" t="n"/>
      <c r="E285" s="46" t="n"/>
      <c r="F285" s="47" t="n"/>
      <c r="G285" s="46" t="n"/>
      <c r="H285" s="46" t="n"/>
      <c r="I285" s="46" t="n"/>
      <c r="J285" s="46" t="n"/>
      <c r="K285" s="46" t="n"/>
      <c r="L285" s="48" t="n"/>
    </row>
    <row r="286" ht="19.5" customFormat="1" customHeight="1" s="85">
      <c r="A286" s="189" t="inlineStr">
        <is>
          <t>ПОИСК, ПОДБОР ПЕРСОНАЛА</t>
        </is>
      </c>
      <c r="B286" s="190" t="n"/>
      <c r="C286" s="49" t="n"/>
      <c r="D286" s="87" t="n"/>
      <c r="E286" s="49" t="n"/>
      <c r="F286" s="50" t="n"/>
      <c r="G286" s="49" t="n"/>
      <c r="H286" s="49" t="n"/>
      <c r="I286" s="49" t="n"/>
      <c r="J286" s="49" t="n"/>
      <c r="K286" s="49" t="n"/>
      <c r="L286" s="51" t="n"/>
    </row>
    <row r="287" ht="61.5" customFormat="1" customHeight="1" s="44">
      <c r="A287" s="104" t="inlineStr">
        <is>
          <t>ООО "Хэдхантер"</t>
        </is>
      </c>
      <c r="B287" s="63" t="inlineStr">
        <is>
          <t>Оплата по счету №36563/89 от 21.03.2023г. за Пополнение лицевого счета для работы с услугами HeadHunter</t>
        </is>
      </c>
      <c r="C287" s="54" t="inlineStr">
        <is>
          <t>Булгакова Наталия Игоревна</t>
        </is>
      </c>
      <c r="D287" s="198" t="n"/>
      <c r="E287" s="198" t="inlineStr">
        <is>
          <t>Счет №36563/89 от 21.03.2023г.</t>
        </is>
      </c>
      <c r="F287" s="198" t="n"/>
      <c r="G287" s="61" t="n">
        <v>43962</v>
      </c>
      <c r="H287" s="59" t="n"/>
      <c r="I287" s="59" t="n">
        <v>45013</v>
      </c>
      <c r="J287" s="191">
        <f>G287-H287</f>
        <v/>
      </c>
      <c r="K287" s="191">
        <f>J287</f>
        <v/>
      </c>
      <c r="L287" s="62">
        <f>G287-H287-K287</f>
        <v/>
      </c>
    </row>
    <row r="288" hidden="1" ht="19.5" customFormat="1" customHeight="1" s="85">
      <c r="A288" s="52" t="n"/>
      <c r="B288" s="53" t="n"/>
      <c r="C288" s="54" t="n"/>
      <c r="D288" s="198" t="n"/>
      <c r="E288" s="98" t="n"/>
      <c r="F288" s="197" t="n"/>
      <c r="G288" s="201" t="n"/>
      <c r="H288" s="55" t="n"/>
      <c r="I288" s="59" t="n"/>
      <c r="J288" s="191">
        <f>G288-H288</f>
        <v/>
      </c>
      <c r="K288" s="61">
        <f>J288</f>
        <v/>
      </c>
      <c r="L288" s="99">
        <f>G288-H288-K288</f>
        <v/>
      </c>
    </row>
    <row r="289" ht="27" customFormat="1" customHeight="1" s="67" thickBot="1">
      <c r="A289" s="166" t="inlineStr">
        <is>
          <t>ИТОГО ПОИСК, ПОДБОР ПЕРСОНАЛА</t>
        </is>
      </c>
      <c r="B289" s="195" t="n"/>
      <c r="C289" s="64" t="n"/>
      <c r="D289" s="100" t="n"/>
      <c r="E289" s="64" t="n"/>
      <c r="F289" s="65" t="n"/>
      <c r="G289" s="66">
        <f>SUM(G287:G288)</f>
        <v/>
      </c>
      <c r="H289" s="66">
        <f>SUM(H287:H288)</f>
        <v/>
      </c>
      <c r="I289" s="66" t="n"/>
      <c r="J289" s="66">
        <f>SUM(J287:J288)</f>
        <v/>
      </c>
      <c r="K289" s="66">
        <f>SUM(K287:K288)</f>
        <v/>
      </c>
      <c r="L289" s="101">
        <f>SUM(L287:L288)</f>
        <v/>
      </c>
    </row>
    <row r="290" hidden="1" ht="19.5" customFormat="1" customHeight="1" s="67">
      <c r="A290" s="75" t="inlineStr">
        <is>
          <t>СТРАХОВАНИЕ СОТРУДНИКОВ, ДМС</t>
        </is>
      </c>
      <c r="B290" s="195" t="n"/>
      <c r="C290" s="74" t="n"/>
      <c r="D290" s="102" t="n"/>
      <c r="E290" s="74" t="n"/>
      <c r="F290" s="103" t="n"/>
      <c r="G290" s="74" t="n"/>
      <c r="H290" s="74" t="n"/>
      <c r="I290" s="74" t="n"/>
      <c r="J290" s="74" t="n"/>
      <c r="K290" s="74" t="n"/>
      <c r="L290" s="77" t="n"/>
    </row>
    <row r="291" hidden="1" ht="60" customFormat="1" customHeight="1" s="67">
      <c r="A291" s="104" t="n"/>
      <c r="B291" s="105" t="n"/>
      <c r="C291" s="220" t="n"/>
      <c r="D291" s="196" t="n"/>
      <c r="E291" s="221" t="n"/>
      <c r="F291" s="220" t="inlineStr">
        <is>
          <t>№ 0330S/045/0002697/22 от 10.08.2022</t>
        </is>
      </c>
      <c r="G291" s="108" t="n"/>
      <c r="H291" s="95" t="n"/>
      <c r="I291" s="59" t="n"/>
      <c r="J291" s="191">
        <f>G291-H291</f>
        <v/>
      </c>
      <c r="K291" s="57" t="n"/>
      <c r="L291" s="62">
        <f>G291-H291-K291</f>
        <v/>
      </c>
    </row>
    <row r="292" hidden="1" ht="19.5" customFormat="1" customHeight="1" s="67" thickBot="1">
      <c r="A292" s="166" t="inlineStr">
        <is>
          <t>ИТОГО СТРАХОВАНИЕ СОТРУДНИКОВ, ДМС</t>
        </is>
      </c>
      <c r="B292" s="195" t="n"/>
      <c r="C292" s="64" t="n"/>
      <c r="D292" s="100" t="n"/>
      <c r="E292" s="64" t="n"/>
      <c r="F292" s="65" t="n"/>
      <c r="G292" s="66">
        <f>SUM(G291:G291)</f>
        <v/>
      </c>
      <c r="H292" s="66">
        <f>SUM(H291:H291)</f>
        <v/>
      </c>
      <c r="I292" s="66" t="n"/>
      <c r="J292" s="66">
        <f>SUM(J291:J291)</f>
        <v/>
      </c>
      <c r="K292" s="66">
        <f>SUM(K291:K291)</f>
        <v/>
      </c>
      <c r="L292" s="66">
        <f>SUM(L291:L291)</f>
        <v/>
      </c>
    </row>
    <row r="293" hidden="1" ht="30.75" customFormat="1" customHeight="1" s="85" thickBot="1">
      <c r="A293" s="46" t="inlineStr">
        <is>
          <t>ДИРЕКЦИЯ ПО АДМИНИСТРАТИВНО-ХОЗЯЙСТВЕННЫМ ВОПРОСАМ</t>
        </is>
      </c>
      <c r="B293" s="46" t="n"/>
      <c r="C293" s="46" t="n"/>
      <c r="D293" s="97" t="n"/>
      <c r="E293" s="46" t="n"/>
      <c r="F293" s="47" t="n"/>
      <c r="G293" s="46" t="n"/>
      <c r="H293" s="46" t="n"/>
      <c r="I293" s="46" t="n"/>
      <c r="J293" s="46" t="n"/>
      <c r="K293" s="46" t="n"/>
      <c r="L293" s="48" t="n"/>
    </row>
    <row r="294" hidden="1" ht="19.5" customFormat="1" customHeight="1" s="85">
      <c r="A294" s="189" t="inlineStr">
        <is>
          <t>ПРОЧИЕ</t>
        </is>
      </c>
      <c r="B294" s="190" t="n"/>
      <c r="C294" s="49" t="n"/>
      <c r="D294" s="87" t="n"/>
      <c r="E294" s="49" t="n"/>
      <c r="F294" s="50" t="n"/>
      <c r="G294" s="49" t="n"/>
      <c r="H294" s="49" t="n"/>
      <c r="I294" s="49" t="n"/>
      <c r="J294" s="49" t="n"/>
      <c r="K294" s="49" t="n"/>
      <c r="L294" s="51" t="n"/>
    </row>
    <row r="295" hidden="1" ht="44.25" customFormat="1" customHeight="1" s="85">
      <c r="A295" s="52" t="n"/>
      <c r="B295" s="53" t="n"/>
      <c r="C295" s="54" t="n"/>
      <c r="D295" s="193" t="n"/>
      <c r="E295" s="98" t="n"/>
      <c r="F295" s="197" t="n"/>
      <c r="G295" s="201" t="n"/>
      <c r="H295" s="55" t="n"/>
      <c r="I295" s="59" t="n"/>
      <c r="J295" s="191">
        <f>G295-H295</f>
        <v/>
      </c>
      <c r="K295" s="61" t="n"/>
      <c r="L295" s="62">
        <f>J295-K295</f>
        <v/>
      </c>
    </row>
    <row r="296" hidden="1" ht="62.25" customFormat="1" customHeight="1" s="85">
      <c r="A296" s="52" t="n"/>
      <c r="B296" s="53" t="n"/>
      <c r="C296" s="54" t="n"/>
      <c r="D296" s="193" t="n"/>
      <c r="E296" s="98" t="n"/>
      <c r="F296" s="197" t="n"/>
      <c r="G296" s="201" t="n"/>
      <c r="H296" s="55" t="n"/>
      <c r="I296" s="59" t="n"/>
      <c r="J296" s="191">
        <f>G296-H296</f>
        <v/>
      </c>
      <c r="K296" s="80">
        <f>J296</f>
        <v/>
      </c>
      <c r="L296" s="62">
        <f>G296-H296-K296</f>
        <v/>
      </c>
    </row>
    <row r="297" hidden="1" ht="62.25" customFormat="1" customHeight="1" s="85">
      <c r="A297" s="52" t="n"/>
      <c r="B297" s="53" t="n"/>
      <c r="C297" s="54" t="n"/>
      <c r="D297" s="193" t="n"/>
      <c r="E297" s="109" t="n"/>
      <c r="F297" s="197" t="n"/>
      <c r="G297" s="201" t="n"/>
      <c r="H297" s="55" t="n"/>
      <c r="I297" s="59" t="n"/>
      <c r="J297" s="191">
        <f>G297-H297</f>
        <v/>
      </c>
      <c r="K297" s="80">
        <f>J297</f>
        <v/>
      </c>
      <c r="L297" s="62">
        <f>G297-H297-K297</f>
        <v/>
      </c>
    </row>
    <row r="298" hidden="1" ht="62.25" customFormat="1" customHeight="1" s="85">
      <c r="A298" s="52" t="n"/>
      <c r="B298" s="53" t="n"/>
      <c r="C298" s="54" t="n"/>
      <c r="D298" s="193" t="n"/>
      <c r="E298" s="98" t="n"/>
      <c r="F298" s="197" t="n"/>
      <c r="G298" s="201" t="n"/>
      <c r="H298" s="55" t="n"/>
      <c r="I298" s="59" t="n"/>
      <c r="J298" s="191">
        <f>G298-H298</f>
        <v/>
      </c>
      <c r="K298" s="80">
        <f>J298</f>
        <v/>
      </c>
      <c r="L298" s="62">
        <f>G298-H298-K298</f>
        <v/>
      </c>
    </row>
    <row r="299" hidden="1" ht="62.25" customFormat="1" customHeight="1" s="85">
      <c r="A299" s="52" t="n"/>
      <c r="B299" s="53" t="n"/>
      <c r="C299" s="54" t="n"/>
      <c r="D299" s="193" t="n"/>
      <c r="E299" s="98" t="n"/>
      <c r="F299" s="197" t="n"/>
      <c r="G299" s="201" t="n"/>
      <c r="H299" s="55" t="n"/>
      <c r="I299" s="59" t="n"/>
      <c r="J299" s="191">
        <f>G299-H299</f>
        <v/>
      </c>
      <c r="K299" s="61">
        <f>J299</f>
        <v/>
      </c>
      <c r="L299" s="62">
        <f>J299-K299</f>
        <v/>
      </c>
    </row>
    <row r="300" hidden="1" ht="89.25" customFormat="1" customHeight="1" s="85">
      <c r="A300" s="52" t="n"/>
      <c r="B300" s="53" t="n"/>
      <c r="C300" s="54" t="n"/>
      <c r="D300" s="193" t="n"/>
      <c r="E300" s="98" t="n"/>
      <c r="F300" s="197" t="n"/>
      <c r="G300" s="201" t="n"/>
      <c r="H300" s="55" t="n"/>
      <c r="I300" s="59" t="n"/>
      <c r="J300" s="191">
        <f>G300-H300</f>
        <v/>
      </c>
      <c r="K300" s="61" t="n"/>
      <c r="L300" s="62">
        <f>J300-K300</f>
        <v/>
      </c>
    </row>
    <row r="301" hidden="1" ht="59.25" customFormat="1" customHeight="1" s="85">
      <c r="A301" s="52" t="n"/>
      <c r="B301" s="53" t="n"/>
      <c r="C301" s="54" t="n"/>
      <c r="D301" s="193" t="n"/>
      <c r="E301" s="98" t="n"/>
      <c r="F301" s="197" t="n"/>
      <c r="G301" s="201" t="n"/>
      <c r="H301" s="55" t="n"/>
      <c r="I301" s="59" t="n"/>
      <c r="J301" s="191">
        <f>G301-H301</f>
        <v/>
      </c>
      <c r="K301" s="80" t="n"/>
      <c r="L301" s="62">
        <f>G301-H301-K301</f>
        <v/>
      </c>
    </row>
    <row r="302" hidden="1" ht="59.25" customFormat="1" customHeight="1" s="85">
      <c r="A302" s="52" t="n"/>
      <c r="B302" s="53" t="n"/>
      <c r="C302" s="54" t="n"/>
      <c r="D302" s="193" t="n"/>
      <c r="E302" s="98" t="n"/>
      <c r="F302" s="197" t="n"/>
      <c r="G302" s="201" t="n"/>
      <c r="H302" s="55" t="n"/>
      <c r="I302" s="59" t="n"/>
      <c r="J302" s="191">
        <f>G302-H302</f>
        <v/>
      </c>
      <c r="K302" s="80" t="n"/>
      <c r="L302" s="62">
        <f>G302-H302-K302</f>
        <v/>
      </c>
    </row>
    <row r="303" hidden="1" ht="75.75" customFormat="1" customHeight="1" s="85">
      <c r="A303" s="52" t="n"/>
      <c r="B303" s="53" t="n"/>
      <c r="C303" s="54" t="n"/>
      <c r="D303" s="193" t="n"/>
      <c r="E303" s="98" t="n"/>
      <c r="F303" s="197" t="n"/>
      <c r="G303" s="201" t="n"/>
      <c r="H303" s="55" t="n"/>
      <c r="I303" s="59" t="n"/>
      <c r="J303" s="191">
        <f>G303-H303</f>
        <v/>
      </c>
      <c r="K303" s="80" t="n"/>
      <c r="L303" s="62">
        <f>G303-H303-K303</f>
        <v/>
      </c>
    </row>
    <row r="304" hidden="1" ht="62.25" customFormat="1" customHeight="1" s="85">
      <c r="A304" s="86" t="n"/>
      <c r="B304" s="53" t="n"/>
      <c r="C304" s="52" t="n"/>
      <c r="D304" s="193" t="n"/>
      <c r="E304" s="197" t="n"/>
      <c r="F304" s="197" t="n"/>
      <c r="G304" s="61" t="n"/>
      <c r="H304" s="59" t="n"/>
      <c r="I304" s="59" t="n"/>
      <c r="J304" s="191">
        <f>G304-H304</f>
        <v/>
      </c>
      <c r="K304" s="80" t="n"/>
      <c r="L304" s="62">
        <f>G304-H304-K304</f>
        <v/>
      </c>
    </row>
    <row r="305" hidden="1" ht="59.25" customFormat="1" customHeight="1" s="85">
      <c r="A305" s="86" t="n"/>
      <c r="B305" s="53" t="n"/>
      <c r="C305" s="52" t="n"/>
      <c r="D305" s="193" t="n"/>
      <c r="E305" s="197" t="n"/>
      <c r="F305" s="197" t="n"/>
      <c r="G305" s="61" t="n"/>
      <c r="H305" s="59" t="n"/>
      <c r="I305" s="59" t="n"/>
      <c r="J305" s="191">
        <f>G305-H305</f>
        <v/>
      </c>
      <c r="K305" s="80" t="n"/>
      <c r="L305" s="62">
        <f>G305-H305-K305</f>
        <v/>
      </c>
    </row>
    <row r="306" hidden="1" ht="59.25" customFormat="1" customHeight="1" s="85">
      <c r="A306" s="86" t="n"/>
      <c r="B306" s="53" t="n"/>
      <c r="C306" s="52" t="n"/>
      <c r="D306" s="193" t="n"/>
      <c r="E306" s="197" t="n"/>
      <c r="F306" s="197" t="n"/>
      <c r="G306" s="61" t="n"/>
      <c r="H306" s="59" t="n"/>
      <c r="I306" s="59" t="n"/>
      <c r="J306" s="191">
        <f>G306-H306</f>
        <v/>
      </c>
      <c r="K306" s="80" t="n"/>
      <c r="L306" s="62">
        <f>G306-H306-K306</f>
        <v/>
      </c>
    </row>
    <row r="307" hidden="1" ht="45" customFormat="1" customHeight="1" s="85">
      <c r="A307" s="52" t="n"/>
      <c r="B307" s="53" t="n"/>
      <c r="C307" s="54" t="n"/>
      <c r="D307" s="193" t="n"/>
      <c r="E307" s="98" t="n"/>
      <c r="F307" s="197" t="n"/>
      <c r="G307" s="201" t="n"/>
      <c r="H307" s="61" t="n"/>
      <c r="I307" s="59" t="n"/>
      <c r="J307" s="191">
        <f>G307-H307</f>
        <v/>
      </c>
      <c r="K307" s="61" t="n"/>
      <c r="L307" s="62">
        <f>J307-K307</f>
        <v/>
      </c>
    </row>
    <row r="308" hidden="1" ht="19.5" customFormat="1" customHeight="1" s="44">
      <c r="A308" s="166" t="inlineStr">
        <is>
          <t>ИТОГО ПРОЧИЕ</t>
        </is>
      </c>
      <c r="B308" s="195" t="n"/>
      <c r="C308" s="64" t="n"/>
      <c r="D308" s="64" t="n"/>
      <c r="E308" s="64" t="n"/>
      <c r="F308" s="65" t="n"/>
      <c r="G308" s="66">
        <f>SUM(G295:G307)</f>
        <v/>
      </c>
      <c r="H308" s="66">
        <f>SUM(H295:H307)</f>
        <v/>
      </c>
      <c r="I308" s="66" t="n"/>
      <c r="J308" s="66">
        <f>SUM(J295:J307)</f>
        <v/>
      </c>
      <c r="K308" s="66">
        <f>SUM(K295:K307)</f>
        <v/>
      </c>
      <c r="L308" s="101">
        <f>SUM(L295:L307)</f>
        <v/>
      </c>
    </row>
    <row r="309" hidden="1" ht="19.5" customFormat="1" customHeight="1" s="85">
      <c r="A309" s="75" t="inlineStr">
        <is>
          <t xml:space="preserve">КАНЦЕЛЯРСКИЕ ПРИНАДЛЕЖНОСТИ </t>
        </is>
      </c>
      <c r="B309" s="195" t="n"/>
      <c r="C309" s="75" t="n"/>
      <c r="D309" s="75" t="n"/>
      <c r="E309" s="75" t="n"/>
      <c r="F309" s="75" t="n"/>
      <c r="G309" s="76" t="n"/>
      <c r="H309" s="76" t="n"/>
      <c r="I309" s="76" t="n"/>
      <c r="J309" s="76" t="n"/>
      <c r="K309" s="76" t="n"/>
      <c r="L309" s="110" t="n"/>
    </row>
    <row r="310" hidden="1" ht="60" customFormat="1" customHeight="1" s="85">
      <c r="A310" s="52" t="n"/>
      <c r="B310" s="53" t="n"/>
      <c r="C310" s="54" t="n"/>
      <c r="D310" s="196" t="n"/>
      <c r="E310" s="202" t="n"/>
      <c r="F310" s="198" t="n"/>
      <c r="G310" s="57" t="n"/>
      <c r="H310" s="59" t="n"/>
      <c r="I310" s="59" t="n"/>
      <c r="J310" s="191">
        <f>G310-H310</f>
        <v/>
      </c>
      <c r="K310" s="61">
        <f>J310</f>
        <v/>
      </c>
      <c r="L310" s="62">
        <f>J310-K310</f>
        <v/>
      </c>
    </row>
    <row r="311" hidden="1" ht="60" customFormat="1" customHeight="1" s="85">
      <c r="A311" s="52" t="n"/>
      <c r="B311" s="53" t="n"/>
      <c r="C311" s="54" t="n"/>
      <c r="D311" s="196" t="n"/>
      <c r="E311" s="202" t="n"/>
      <c r="F311" s="198" t="n"/>
      <c r="G311" s="57" t="n"/>
      <c r="H311" s="59" t="n"/>
      <c r="I311" s="59" t="n"/>
      <c r="J311" s="191">
        <f>G311-H311</f>
        <v/>
      </c>
      <c r="K311" s="61">
        <f>J311</f>
        <v/>
      </c>
      <c r="L311" s="62">
        <f>J311-K311</f>
        <v/>
      </c>
    </row>
    <row r="312" hidden="1" ht="19.5" customFormat="1" customHeight="1" s="85">
      <c r="A312" s="180" t="inlineStr">
        <is>
          <t xml:space="preserve">ИТОГО КАНЦЕЛЯРСКИЕ ПРИНАДЛЕЖНОСТИ   </t>
        </is>
      </c>
      <c r="B312" s="200" t="n"/>
      <c r="C312" s="81" t="n"/>
      <c r="D312" s="112" t="n"/>
      <c r="E312" s="81" t="n"/>
      <c r="F312" s="82" t="n"/>
      <c r="G312" s="83">
        <f>SUM(G310:G311)</f>
        <v/>
      </c>
      <c r="H312" s="83">
        <f>SUM(H310:H311)</f>
        <v/>
      </c>
      <c r="I312" s="83" t="n"/>
      <c r="J312" s="83">
        <f>SUM(J310:J311)</f>
        <v/>
      </c>
      <c r="K312" s="83">
        <f>SUM(K310:K311)</f>
        <v/>
      </c>
      <c r="L312" s="83">
        <f>SUM(L310:L311)</f>
        <v/>
      </c>
    </row>
    <row r="313" hidden="1" ht="19.5" customFormat="1" customHeight="1" s="85">
      <c r="A313" s="75" t="inlineStr">
        <is>
          <t>ХОЗЯЙСТВЕННЫЕ ПРИНАДЛЕЖНОСТИ</t>
        </is>
      </c>
      <c r="B313" s="195" t="n"/>
      <c r="C313" s="75" t="n"/>
      <c r="D313" s="171" t="n"/>
      <c r="E313" s="75" t="n"/>
      <c r="F313" s="75" t="n"/>
      <c r="G313" s="76" t="n"/>
      <c r="H313" s="76" t="n"/>
      <c r="I313" s="76" t="n"/>
      <c r="J313" s="76" t="n"/>
      <c r="K313" s="76" t="n"/>
      <c r="L313" s="110" t="n"/>
    </row>
    <row r="314" hidden="1" ht="60" customFormat="1" customHeight="1" s="85">
      <c r="A314" s="52" t="n"/>
      <c r="B314" s="53" t="n"/>
      <c r="C314" s="54" t="n"/>
      <c r="D314" s="196" t="n"/>
      <c r="E314" s="202" t="n"/>
      <c r="F314" s="198" t="n"/>
      <c r="G314" s="57" t="n"/>
      <c r="H314" s="59" t="n"/>
      <c r="I314" s="59" t="n"/>
      <c r="J314" s="191">
        <f>G314-H314</f>
        <v/>
      </c>
      <c r="K314" s="61">
        <f>J314</f>
        <v/>
      </c>
      <c r="L314" s="62">
        <f>J314-K314</f>
        <v/>
      </c>
    </row>
    <row r="315" hidden="1" ht="60" customFormat="1" customHeight="1" s="85">
      <c r="A315" s="52" t="n"/>
      <c r="B315" s="53" t="n"/>
      <c r="C315" s="54" t="n"/>
      <c r="D315" s="196" t="n"/>
      <c r="E315" s="202" t="n"/>
      <c r="F315" s="198" t="n"/>
      <c r="G315" s="57" t="n"/>
      <c r="H315" s="59" t="n"/>
      <c r="I315" s="59" t="n"/>
      <c r="J315" s="191">
        <f>G315-H315</f>
        <v/>
      </c>
      <c r="K315" s="61">
        <f>J315</f>
        <v/>
      </c>
      <c r="L315" s="62">
        <f>J315-K315</f>
        <v/>
      </c>
    </row>
    <row r="316" hidden="1" ht="60" customFormat="1" customHeight="1" s="85">
      <c r="A316" s="52" t="n"/>
      <c r="B316" s="53" t="n"/>
      <c r="C316" s="54" t="n"/>
      <c r="D316" s="196" t="n"/>
      <c r="E316" s="202" t="n"/>
      <c r="F316" s="198" t="n"/>
      <c r="G316" s="57" t="n"/>
      <c r="H316" s="59" t="n"/>
      <c r="I316" s="59" t="n"/>
      <c r="J316" s="191">
        <f>G316-H316</f>
        <v/>
      </c>
      <c r="K316" s="61">
        <f>J316</f>
        <v/>
      </c>
      <c r="L316" s="62">
        <f>J316-K316</f>
        <v/>
      </c>
    </row>
    <row r="317" hidden="1" ht="60" customFormat="1" customHeight="1" s="85">
      <c r="A317" s="52" t="n"/>
      <c r="B317" s="53" t="n"/>
      <c r="C317" s="52" t="n"/>
      <c r="D317" s="196" t="n"/>
      <c r="E317" s="202" t="n"/>
      <c r="F317" s="198" t="n"/>
      <c r="G317" s="57" t="n"/>
      <c r="H317" s="59" t="n"/>
      <c r="I317" s="59" t="n"/>
      <c r="J317" s="191">
        <f>G317-H317</f>
        <v/>
      </c>
      <c r="K317" s="80">
        <f>J317</f>
        <v/>
      </c>
      <c r="L317" s="62">
        <f>G317-H317-K317</f>
        <v/>
      </c>
    </row>
    <row r="318" hidden="1" ht="60" customFormat="1" customHeight="1" s="85">
      <c r="A318" s="52" t="n"/>
      <c r="B318" s="53" t="n"/>
      <c r="C318" s="52" t="n"/>
      <c r="D318" s="196" t="n"/>
      <c r="E318" s="202" t="n"/>
      <c r="F318" s="198" t="n"/>
      <c r="G318" s="57" t="n"/>
      <c r="H318" s="59" t="n"/>
      <c r="I318" s="59" t="n"/>
      <c r="J318" s="191">
        <f>G318-H318</f>
        <v/>
      </c>
      <c r="K318" s="95">
        <f>J318</f>
        <v/>
      </c>
      <c r="L318" s="62">
        <f>G318-H318-K318</f>
        <v/>
      </c>
    </row>
    <row r="319" hidden="1" ht="19.5" customFormat="1" customHeight="1" s="67">
      <c r="A319" s="166" t="inlineStr">
        <is>
          <t>ИТОГО ХОЗЯЙСТВЕННЫЕ ПРИНАДЛЕЖНОСТИ</t>
        </is>
      </c>
      <c r="B319" s="195" t="n"/>
      <c r="C319" s="64" t="n"/>
      <c r="D319" s="64" t="n"/>
      <c r="E319" s="64" t="n"/>
      <c r="F319" s="65" t="n"/>
      <c r="G319" s="66">
        <f>SUM(G314:G318)</f>
        <v/>
      </c>
      <c r="H319" s="66">
        <f>SUM(H314:H318)</f>
        <v/>
      </c>
      <c r="I319" s="66" t="n"/>
      <c r="J319" s="66">
        <f>SUM(J314:J318)</f>
        <v/>
      </c>
      <c r="K319" s="66">
        <f>SUM(K314:K318)</f>
        <v/>
      </c>
      <c r="L319" s="66">
        <f>SUM(L314:L318)</f>
        <v/>
      </c>
    </row>
    <row r="320" hidden="1" ht="19.5" customFormat="1" customHeight="1" s="85">
      <c r="A320" s="103" t="inlineStr">
        <is>
          <t xml:space="preserve">ПРОДУКТЫ ПИТАНИЯ </t>
        </is>
      </c>
      <c r="B320" s="195" t="n"/>
      <c r="C320" s="74" t="n"/>
      <c r="D320" s="74" t="n"/>
      <c r="E320" s="74" t="n"/>
      <c r="F320" s="75" t="n"/>
      <c r="G320" s="76" t="n"/>
      <c r="H320" s="76" t="n"/>
      <c r="I320" s="76" t="n"/>
      <c r="J320" s="76" t="n"/>
      <c r="K320" s="76" t="n"/>
      <c r="L320" s="110" t="n"/>
    </row>
    <row r="321" hidden="1" ht="60" customFormat="1" customHeight="1" s="85">
      <c r="A321" s="52" t="n"/>
      <c r="B321" s="53" t="n"/>
      <c r="C321" s="54" t="n"/>
      <c r="D321" s="196" t="n"/>
      <c r="E321" s="202" t="n"/>
      <c r="F321" s="198" t="n"/>
      <c r="G321" s="57" t="n"/>
      <c r="H321" s="59" t="n"/>
      <c r="I321" s="59" t="n"/>
      <c r="J321" s="191">
        <f>G321-H321</f>
        <v/>
      </c>
      <c r="K321" s="61">
        <f>J321</f>
        <v/>
      </c>
      <c r="L321" s="62">
        <f>J321-K321</f>
        <v/>
      </c>
    </row>
    <row r="322" hidden="1" ht="60" customFormat="1" customHeight="1" s="85">
      <c r="A322" s="52" t="n"/>
      <c r="B322" s="53" t="n"/>
      <c r="C322" s="54" t="n"/>
      <c r="D322" s="196" t="n"/>
      <c r="E322" s="198" t="n"/>
      <c r="F322" s="198" t="n"/>
      <c r="G322" s="57" t="n"/>
      <c r="H322" s="59" t="n"/>
      <c r="I322" s="59" t="n"/>
      <c r="J322" s="191">
        <f>G322-H322</f>
        <v/>
      </c>
      <c r="K322" s="95">
        <f>J322</f>
        <v/>
      </c>
      <c r="L322" s="62">
        <f>G322-H322-K322</f>
        <v/>
      </c>
    </row>
    <row r="323" hidden="1" ht="61.5" customFormat="1" customHeight="1" s="85">
      <c r="A323" s="52" t="n"/>
      <c r="B323" s="53" t="n"/>
      <c r="C323" s="54" t="n"/>
      <c r="D323" s="196" t="n"/>
      <c r="E323" s="202" t="n"/>
      <c r="F323" s="198" t="n"/>
      <c r="G323" s="57" t="n"/>
      <c r="H323" s="59" t="n"/>
      <c r="I323" s="59" t="n"/>
      <c r="J323" s="191">
        <f>G323-H323</f>
        <v/>
      </c>
      <c r="K323" s="61">
        <f>J323</f>
        <v/>
      </c>
      <c r="L323" s="62">
        <f>J323-K323</f>
        <v/>
      </c>
    </row>
    <row r="324" hidden="1" ht="19.5" customFormat="1" customHeight="1" s="85" thickBot="1">
      <c r="A324" s="166" t="inlineStr">
        <is>
          <t>ИТОГО ПРОДУКТЫ ПИТАНИЯ</t>
        </is>
      </c>
      <c r="B324" s="195" t="n"/>
      <c r="C324" s="64" t="n"/>
      <c r="D324" s="64" t="n"/>
      <c r="E324" s="64" t="n"/>
      <c r="F324" s="113" t="n"/>
      <c r="G324" s="114">
        <f>SUM(G321:G323)</f>
        <v/>
      </c>
      <c r="H324" s="114">
        <f>SUM(H321:H323)</f>
        <v/>
      </c>
      <c r="I324" s="114" t="n"/>
      <c r="J324" s="114">
        <f>SUM(J321:J323)</f>
        <v/>
      </c>
      <c r="K324" s="114">
        <f>SUM(K321:K323)</f>
        <v/>
      </c>
      <c r="L324" s="114">
        <f>SUM(L321:L323)</f>
        <v/>
      </c>
    </row>
    <row r="325" ht="30.75" customFormat="1" customHeight="1" s="44" thickBot="1">
      <c r="A325" s="46" t="inlineStr">
        <is>
          <t xml:space="preserve">ДИРЕКЦИЯ ПО ИНФОРМАЦИОННЫМ ТЕХНОЛОГИЯМ </t>
        </is>
      </c>
      <c r="B325" s="46" t="n"/>
      <c r="C325" s="46" t="n"/>
      <c r="D325" s="46" t="n"/>
      <c r="E325" s="46" t="n"/>
      <c r="F325" s="47" t="n"/>
      <c r="G325" s="46" t="n"/>
      <c r="H325" s="46" t="n"/>
      <c r="I325" s="46" t="n"/>
      <c r="J325" s="46" t="n"/>
      <c r="K325" s="46" t="n"/>
      <c r="L325" s="48" t="n"/>
    </row>
    <row r="326" ht="19.5" customFormat="1" customHeight="1" s="44">
      <c r="A326" s="50" t="inlineStr">
        <is>
          <t>ПРОГРАММНОЕ ОБЕСПЕЧЕНИЕ, ОБСЛУЖИВАНИЕ ПО, ИНТЕРНЕТ, СВЯЗЬ</t>
        </is>
      </c>
      <c r="B326" s="203" t="n"/>
      <c r="C326" s="49" t="n"/>
      <c r="D326" s="49" t="n"/>
      <c r="E326" s="49" t="n"/>
      <c r="F326" s="69" t="n"/>
      <c r="G326" s="70" t="n"/>
      <c r="H326" s="70" t="n"/>
      <c r="I326" s="70" t="n"/>
      <c r="J326" s="70" t="n"/>
      <c r="K326" s="70" t="n"/>
      <c r="L326" s="51" t="n"/>
    </row>
    <row r="327" ht="61.5" customFormat="1" customHeight="1" s="44">
      <c r="A327" s="104" t="inlineStr">
        <is>
          <t>ООО "СМС-ЦЕНТР"</t>
        </is>
      </c>
      <c r="B327" s="63" t="inlineStr">
        <is>
          <t>Оплата по счету № 1613323 от 17.03.2023г Рассылка сообщений по договору №627080 от 28.09.2021</t>
        </is>
      </c>
      <c r="C327" s="54" t="inlineStr">
        <is>
          <t>Бенклян Сурен Айкович</t>
        </is>
      </c>
      <c r="D327" s="198" t="n"/>
      <c r="E327" s="198" t="inlineStr">
        <is>
          <t>Счет № 1613323 от 17.03.2023</t>
        </is>
      </c>
      <c r="F327" s="198" t="n"/>
      <c r="G327" s="61" t="n">
        <v>15000</v>
      </c>
      <c r="H327" s="59" t="n"/>
      <c r="I327" s="59" t="n">
        <v>45013</v>
      </c>
      <c r="J327" s="191">
        <f>G327-H327</f>
        <v/>
      </c>
      <c r="K327" s="191">
        <f>J327</f>
        <v/>
      </c>
      <c r="L327" s="62">
        <f>G327-H327-K327</f>
        <v/>
      </c>
    </row>
    <row r="328" ht="61.5" customFormat="1" customHeight="1" s="44">
      <c r="A328" s="104" t="inlineStr">
        <is>
          <t>ООО "ЛАБОРАТОРИЯ АЙ ТИ"</t>
        </is>
      </c>
      <c r="B328" s="63" t="inlineStr">
        <is>
          <t>Оплата по счету № ЛИ-78 от 21.03.2023 г. Абонентская поддержка 1С</t>
        </is>
      </c>
      <c r="C328" s="54" t="inlineStr">
        <is>
          <t>Бенклян Сурен Айкович</t>
        </is>
      </c>
      <c r="D328" s="198" t="n"/>
      <c r="E328" s="198" t="inlineStr">
        <is>
          <t>Счет № ЛИ-78 от 21.03.2023 г.</t>
        </is>
      </c>
      <c r="F328" s="198" t="n"/>
      <c r="G328" s="61" t="n">
        <v>229000</v>
      </c>
      <c r="H328" s="59" t="n"/>
      <c r="I328" s="59" t="n">
        <v>45013</v>
      </c>
      <c r="J328" s="191">
        <f>G328-H328</f>
        <v/>
      </c>
      <c r="K328" s="191">
        <f>J328</f>
        <v/>
      </c>
      <c r="L328" s="62">
        <f>G328-H328-K328</f>
        <v/>
      </c>
    </row>
    <row r="329" ht="61.5" customFormat="1" customHeight="1" s="44">
      <c r="A329" s="104" t="inlineStr">
        <is>
          <t>ООО "ДИВА КОМПЬЮТЕРС"</t>
        </is>
      </c>
      <c r="B329" s="63" t="inlineStr">
        <is>
          <t>Оплата по счету № 109 от 21.03.2023г. за компьютер</t>
        </is>
      </c>
      <c r="C329" s="54" t="inlineStr">
        <is>
          <t>Леурдо Денис Вячеславович</t>
        </is>
      </c>
      <c r="D329" s="198" t="n"/>
      <c r="E329" s="198" t="inlineStr">
        <is>
          <t>Счет № 109 от 21.03.2023г.</t>
        </is>
      </c>
      <c r="F329" s="198" t="n"/>
      <c r="G329" s="61" t="n">
        <v>72350</v>
      </c>
      <c r="H329" s="59" t="n"/>
      <c r="I329" s="59" t="n">
        <v>45013</v>
      </c>
      <c r="J329" s="191">
        <f>G329-H329</f>
        <v/>
      </c>
      <c r="K329" s="191">
        <f>J329</f>
        <v/>
      </c>
      <c r="L329" s="62">
        <f>G329-H329-K329</f>
        <v/>
      </c>
    </row>
    <row r="330" hidden="1" ht="61.5" customFormat="1" customHeight="1" s="44">
      <c r="A330" s="104" t="n"/>
      <c r="B330" s="63" t="n"/>
      <c r="C330" s="54" t="n"/>
      <c r="D330" s="198" t="n"/>
      <c r="E330" s="198" t="n"/>
      <c r="F330" s="198" t="n"/>
      <c r="G330" s="108" t="n"/>
      <c r="H330" s="115" t="n"/>
      <c r="I330" s="59" t="n"/>
      <c r="J330" s="191">
        <f>G330-H330</f>
        <v/>
      </c>
      <c r="K330" s="191" t="n">
        <v>0</v>
      </c>
      <c r="L330" s="62">
        <f>G330-H330-K330</f>
        <v/>
      </c>
    </row>
    <row r="331" hidden="1" ht="61.5" customFormat="1" customHeight="1" s="44">
      <c r="A331" s="104" t="n"/>
      <c r="B331" s="63" t="n"/>
      <c r="C331" s="54" t="n"/>
      <c r="D331" s="198" t="n"/>
      <c r="E331" s="198" t="n"/>
      <c r="F331" s="198" t="n"/>
      <c r="G331" s="108" t="n"/>
      <c r="H331" s="115" t="n"/>
      <c r="I331" s="59" t="n"/>
      <c r="J331" s="191">
        <f>G331-H331</f>
        <v/>
      </c>
      <c r="K331" s="191" t="n">
        <v>0</v>
      </c>
      <c r="L331" s="62">
        <f>G331-H331-K331</f>
        <v/>
      </c>
    </row>
    <row r="332" hidden="1" ht="61.5" customFormat="1" customHeight="1" s="44">
      <c r="A332" s="104" t="n"/>
      <c r="B332" s="63" t="n"/>
      <c r="C332" s="54" t="n"/>
      <c r="D332" s="198" t="n"/>
      <c r="E332" s="198" t="n"/>
      <c r="F332" s="198" t="n"/>
      <c r="G332" s="108" t="n"/>
      <c r="H332" s="115" t="n"/>
      <c r="I332" s="59" t="n"/>
      <c r="J332" s="191">
        <f>G332-H332</f>
        <v/>
      </c>
      <c r="K332" s="191" t="n">
        <v>0</v>
      </c>
      <c r="L332" s="62">
        <f>G332-H332-K332</f>
        <v/>
      </c>
    </row>
    <row r="333" hidden="1" ht="61.5" customFormat="1" customHeight="1" s="44">
      <c r="A333" s="104" t="n"/>
      <c r="B333" s="63" t="n"/>
      <c r="C333" s="54" t="n"/>
      <c r="D333" s="198" t="n"/>
      <c r="E333" s="198" t="n"/>
      <c r="F333" s="198" t="n"/>
      <c r="G333" s="108" t="n"/>
      <c r="H333" s="115" t="n"/>
      <c r="I333" s="59" t="n"/>
      <c r="J333" s="191">
        <f>G333-H333</f>
        <v/>
      </c>
      <c r="K333" s="191" t="n">
        <v>0</v>
      </c>
      <c r="L333" s="62">
        <f>G333-H333-K333</f>
        <v/>
      </c>
    </row>
    <row r="334" hidden="1" ht="61.5" customFormat="1" customHeight="1" s="44">
      <c r="A334" s="104" t="n"/>
      <c r="B334" s="63" t="n"/>
      <c r="C334" s="54" t="n"/>
      <c r="D334" s="198" t="n"/>
      <c r="E334" s="198" t="n"/>
      <c r="F334" s="198" t="n"/>
      <c r="G334" s="108" t="n"/>
      <c r="H334" s="115" t="n"/>
      <c r="I334" s="59" t="n"/>
      <c r="J334" s="191">
        <f>G334-H334</f>
        <v/>
      </c>
      <c r="K334" s="191" t="n">
        <v>0</v>
      </c>
      <c r="L334" s="62">
        <f>G334-H334-K334</f>
        <v/>
      </c>
    </row>
    <row r="335" hidden="1" ht="61.5" customFormat="1" customHeight="1" s="44">
      <c r="A335" s="104" t="n"/>
      <c r="B335" s="63" t="n"/>
      <c r="C335" s="54" t="n"/>
      <c r="D335" s="198" t="n"/>
      <c r="E335" s="198" t="n"/>
      <c r="F335" s="198" t="n"/>
      <c r="G335" s="108" t="n"/>
      <c r="H335" s="115" t="n"/>
      <c r="I335" s="59" t="n"/>
      <c r="J335" s="191">
        <f>G335-H335</f>
        <v/>
      </c>
      <c r="K335" s="191" t="n">
        <v>0</v>
      </c>
      <c r="L335" s="62">
        <f>G335-H335-K335</f>
        <v/>
      </c>
    </row>
    <row r="336" hidden="1" ht="61.5" customFormat="1" customHeight="1" s="44">
      <c r="A336" s="104" t="n"/>
      <c r="B336" s="63" t="n"/>
      <c r="C336" s="54" t="n"/>
      <c r="D336" s="198" t="n"/>
      <c r="E336" s="198" t="n"/>
      <c r="F336" s="198" t="n"/>
      <c r="G336" s="108" t="n"/>
      <c r="H336" s="115" t="n"/>
      <c r="I336" s="59" t="n"/>
      <c r="J336" s="191">
        <f>G336-H336</f>
        <v/>
      </c>
      <c r="K336" s="191" t="n">
        <v>0</v>
      </c>
      <c r="L336" s="62">
        <f>G336-H336-K336</f>
        <v/>
      </c>
    </row>
    <row r="337" hidden="1" ht="61.5" customFormat="1" customHeight="1" s="44">
      <c r="A337" s="104" t="n"/>
      <c r="B337" s="63" t="n"/>
      <c r="C337" s="54" t="n"/>
      <c r="D337" s="198" t="n"/>
      <c r="E337" s="198" t="n"/>
      <c r="F337" s="198" t="n"/>
      <c r="G337" s="108" t="n"/>
      <c r="H337" s="115" t="n"/>
      <c r="I337" s="59" t="n"/>
      <c r="J337" s="191">
        <f>G337-H337</f>
        <v/>
      </c>
      <c r="K337" s="191" t="n">
        <v>0</v>
      </c>
      <c r="L337" s="62">
        <f>G337-H337-K337</f>
        <v/>
      </c>
    </row>
    <row r="338" hidden="1" ht="61.5" customFormat="1" customHeight="1" s="44">
      <c r="A338" s="104" t="n"/>
      <c r="B338" s="63" t="n"/>
      <c r="C338" s="54" t="n"/>
      <c r="D338" s="198" t="n"/>
      <c r="E338" s="202" t="n"/>
      <c r="F338" s="198" t="n"/>
      <c r="G338" s="108" t="n"/>
      <c r="H338" s="115" t="n"/>
      <c r="I338" s="59" t="n"/>
      <c r="J338" s="191">
        <f>G338-H338</f>
        <v/>
      </c>
      <c r="K338" s="191" t="n">
        <v>0</v>
      </c>
      <c r="L338" s="62">
        <f>G338-H338-K338</f>
        <v/>
      </c>
    </row>
    <row r="339" hidden="1" ht="23.25" customFormat="1" customHeight="1" s="44">
      <c r="A339" s="104" t="n"/>
      <c r="B339" s="63" t="n"/>
      <c r="C339" s="54" t="n"/>
      <c r="D339" s="198" t="n"/>
      <c r="E339" s="202" t="n"/>
      <c r="F339" s="198" t="n"/>
      <c r="G339" s="108" t="n"/>
      <c r="H339" s="115" t="n"/>
      <c r="I339" s="59" t="n"/>
      <c r="J339" s="191" t="n"/>
      <c r="K339" s="191" t="n"/>
      <c r="L339" s="62" t="n"/>
    </row>
    <row r="340" ht="19.5" customFormat="1" customHeight="1" s="119" thickBot="1">
      <c r="A340" s="179" t="inlineStr">
        <is>
          <t xml:space="preserve">ИТОГО ПРОГРАММНОЕ ОБЕСПЕЧЕНИЕ, ОБСЛУЖИВАНИЕ ПО, ИНТЕРНЕТ, СВЯЗЬ  </t>
        </is>
      </c>
      <c r="B340" s="199" t="n"/>
      <c r="C340" s="116" t="n"/>
      <c r="D340" s="116" t="n"/>
      <c r="E340" s="116" t="n"/>
      <c r="F340" s="117" t="n"/>
      <c r="G340" s="118">
        <f>SUM(G327:G339)</f>
        <v/>
      </c>
      <c r="H340" s="118">
        <f>SUM(H327:H339)</f>
        <v/>
      </c>
      <c r="I340" s="118" t="n"/>
      <c r="J340" s="118">
        <f>SUM(J327:J339)</f>
        <v/>
      </c>
      <c r="K340" s="118">
        <f>SUM(K327:K339)</f>
        <v/>
      </c>
      <c r="L340" s="118">
        <f>SUM(L327:L339)</f>
        <v/>
      </c>
    </row>
    <row r="341" hidden="1" ht="34.5" customFormat="1" customHeight="1" s="44" thickBot="1">
      <c r="A341" s="47" t="inlineStr">
        <is>
          <t>САНКТ-ПЕТЕРБУРГ</t>
        </is>
      </c>
      <c r="B341" s="188" t="n"/>
      <c r="C341" s="46" t="n"/>
      <c r="D341" s="46" t="n"/>
      <c r="E341" s="46" t="n"/>
      <c r="F341" s="47" t="n"/>
      <c r="G341" s="46" t="n"/>
      <c r="H341" s="46" t="n"/>
      <c r="I341" s="46" t="n"/>
      <c r="J341" s="46" t="n"/>
      <c r="K341" s="46" t="n"/>
      <c r="L341" s="48" t="n"/>
    </row>
    <row r="342" hidden="1" ht="23.25" customFormat="1" customHeight="1" s="44">
      <c r="A342" s="75" t="inlineStr">
        <is>
          <t>ЛОГИСТИКА</t>
        </is>
      </c>
      <c r="B342" s="195" t="n"/>
      <c r="C342" s="49" t="n"/>
      <c r="D342" s="87" t="n"/>
      <c r="E342" s="49" t="n"/>
      <c r="F342" s="69" t="n"/>
      <c r="G342" s="70" t="n"/>
      <c r="H342" s="70" t="n"/>
      <c r="I342" s="70" t="n"/>
      <c r="J342" s="70" t="n"/>
      <c r="K342" s="70" t="n"/>
      <c r="L342" s="71" t="n"/>
    </row>
    <row r="343" hidden="1" ht="45" customFormat="1" customHeight="1" s="44">
      <c r="A343" s="86" t="n"/>
      <c r="B343" s="53" t="n"/>
      <c r="C343" s="52" t="n"/>
      <c r="D343" s="193" t="n"/>
      <c r="E343" s="194" t="n"/>
      <c r="F343" s="197" t="n"/>
      <c r="G343" s="61" t="n"/>
      <c r="H343" s="59" t="n"/>
      <c r="I343" s="59" t="n"/>
      <c r="J343" s="191" t="n"/>
      <c r="K343" s="191" t="n"/>
      <c r="L343" s="62" t="n"/>
    </row>
    <row r="344" hidden="1" ht="45" customFormat="1" customHeight="1" s="44">
      <c r="A344" s="86" t="n"/>
      <c r="B344" s="53" t="n"/>
      <c r="C344" s="52" t="n"/>
      <c r="D344" s="193" t="n"/>
      <c r="E344" s="194" t="n"/>
      <c r="F344" s="197" t="n"/>
      <c r="G344" s="61" t="n"/>
      <c r="H344" s="59" t="n"/>
      <c r="I344" s="59" t="n"/>
      <c r="J344" s="191" t="n"/>
      <c r="K344" s="191" t="n"/>
      <c r="L344" s="62" t="n"/>
    </row>
    <row r="345" hidden="1" ht="24" customFormat="1" customHeight="1" s="44">
      <c r="A345" s="86" t="n"/>
      <c r="B345" s="53" t="n"/>
      <c r="C345" s="52" t="n"/>
      <c r="D345" s="193" t="n"/>
      <c r="E345" s="194" t="n"/>
      <c r="F345" s="197" t="n"/>
      <c r="G345" s="61" t="n"/>
      <c r="H345" s="59" t="n"/>
      <c r="I345" s="59" t="n"/>
      <c r="J345" s="191">
        <f>G345-H345</f>
        <v/>
      </c>
      <c r="K345" s="191" t="n">
        <v>0</v>
      </c>
      <c r="L345" s="62">
        <f>G345-H345-K345</f>
        <v/>
      </c>
    </row>
    <row r="346" hidden="1" ht="24" customFormat="1" customHeight="1" s="44">
      <c r="A346" s="86" t="n"/>
      <c r="B346" s="53" t="n"/>
      <c r="C346" s="52" t="n"/>
      <c r="D346" s="193" t="n"/>
      <c r="E346" s="194" t="n"/>
      <c r="F346" s="197" t="n"/>
      <c r="G346" s="61" t="n"/>
      <c r="H346" s="59" t="n"/>
      <c r="I346" s="59" t="n"/>
      <c r="J346" s="191" t="n"/>
      <c r="K346" s="191" t="n"/>
      <c r="L346" s="62" t="n"/>
    </row>
    <row r="347" hidden="1" ht="45" customFormat="1" customHeight="1" s="44">
      <c r="A347" s="86" t="n"/>
      <c r="B347" s="53" t="n"/>
      <c r="C347" s="52" t="n"/>
      <c r="D347" s="193" t="n"/>
      <c r="E347" s="194" t="n"/>
      <c r="F347" s="197" t="n"/>
      <c r="G347" s="61" t="n"/>
      <c r="H347" s="59" t="n"/>
      <c r="I347" s="59" t="n"/>
      <c r="J347" s="191" t="n"/>
      <c r="K347" s="191" t="n"/>
      <c r="L347" s="62" t="n"/>
    </row>
    <row r="348" hidden="1" ht="45" customFormat="1" customHeight="1" s="44">
      <c r="A348" s="86" t="n"/>
      <c r="B348" s="53" t="n"/>
      <c r="C348" s="52" t="n"/>
      <c r="D348" s="193" t="n"/>
      <c r="E348" s="194" t="n"/>
      <c r="F348" s="197" t="n"/>
      <c r="G348" s="61" t="n"/>
      <c r="H348" s="59" t="n"/>
      <c r="I348" s="59" t="n"/>
      <c r="J348" s="191" t="n"/>
      <c r="K348" s="191" t="n"/>
      <c r="L348" s="62" t="n"/>
    </row>
    <row r="349" hidden="1" ht="45" customFormat="1" customHeight="1" s="44">
      <c r="A349" s="86" t="n"/>
      <c r="B349" s="53" t="n"/>
      <c r="C349" s="52" t="n"/>
      <c r="D349" s="193" t="n"/>
      <c r="E349" s="194" t="n"/>
      <c r="F349" s="197" t="n"/>
      <c r="G349" s="61" t="n"/>
      <c r="H349" s="59" t="n"/>
      <c r="I349" s="59" t="n"/>
      <c r="J349" s="191" t="n"/>
      <c r="K349" s="191" t="n"/>
      <c r="L349" s="62" t="n"/>
    </row>
    <row r="350" hidden="1" ht="19.5" customFormat="1" customHeight="1" s="44">
      <c r="A350" s="166" t="inlineStr">
        <is>
          <t>ИТОГО ЛОГИСТИКА</t>
        </is>
      </c>
      <c r="B350" s="195" t="n"/>
      <c r="C350" s="64" t="n"/>
      <c r="D350" s="64" t="n"/>
      <c r="E350" s="64" t="n"/>
      <c r="F350" s="65" t="n"/>
      <c r="G350" s="66">
        <f>SUM(G343:G349)</f>
        <v/>
      </c>
      <c r="H350" s="66">
        <f>SUM(H343:H349)</f>
        <v/>
      </c>
      <c r="I350" s="66" t="n"/>
      <c r="J350" s="66">
        <f>SUM(J343:J349)</f>
        <v/>
      </c>
      <c r="K350" s="66">
        <f>SUM(K343:K349)</f>
        <v/>
      </c>
      <c r="L350" s="66">
        <f>SUM(L343:L349)</f>
        <v/>
      </c>
    </row>
    <row r="351" hidden="1" ht="45" customFormat="1" customHeight="1" s="44">
      <c r="A351" s="86" t="n"/>
      <c r="B351" s="53" t="n"/>
      <c r="C351" s="52" t="n"/>
      <c r="D351" s="193" t="n"/>
      <c r="E351" s="194" t="n"/>
      <c r="F351" s="197" t="n"/>
      <c r="G351" s="61" t="n"/>
      <c r="H351" s="59" t="n"/>
      <c r="I351" s="59" t="n"/>
      <c r="J351" s="191" t="n"/>
      <c r="K351" s="191" t="n"/>
      <c r="L351" s="62" t="n"/>
    </row>
    <row r="352" hidden="1" ht="45" customFormat="1" customHeight="1" s="44">
      <c r="A352" s="86" t="n"/>
      <c r="B352" s="53" t="n"/>
      <c r="C352" s="52" t="n"/>
      <c r="D352" s="193" t="n"/>
      <c r="E352" s="194" t="n"/>
      <c r="F352" s="197" t="n"/>
      <c r="G352" s="61" t="n"/>
      <c r="H352" s="59" t="n"/>
      <c r="I352" s="59" t="n"/>
      <c r="J352" s="191" t="n"/>
      <c r="K352" s="191" t="n"/>
      <c r="L352" s="62" t="n"/>
    </row>
    <row r="353" hidden="1" ht="45" customFormat="1" customHeight="1" s="44">
      <c r="A353" s="86" t="n"/>
      <c r="B353" s="53" t="n"/>
      <c r="C353" s="52" t="n"/>
      <c r="D353" s="193" t="n"/>
      <c r="E353" s="194" t="n"/>
      <c r="F353" s="197" t="n"/>
      <c r="G353" s="61" t="n"/>
      <c r="H353" s="59" t="n"/>
      <c r="I353" s="59" t="n"/>
      <c r="J353" s="191" t="n"/>
      <c r="K353" s="191" t="n"/>
      <c r="L353" s="62" t="n"/>
    </row>
    <row r="354" hidden="1" ht="45" customFormat="1" customHeight="1" s="44">
      <c r="A354" s="86" t="n"/>
      <c r="B354" s="53" t="n"/>
      <c r="C354" s="52" t="n"/>
      <c r="D354" s="193" t="n"/>
      <c r="E354" s="194" t="n"/>
      <c r="F354" s="197" t="n"/>
      <c r="G354" s="61" t="n"/>
      <c r="H354" s="59" t="n"/>
      <c r="I354" s="59" t="n"/>
      <c r="J354" s="191" t="n"/>
      <c r="K354" s="191" t="n"/>
      <c r="L354" s="62" t="n"/>
    </row>
    <row r="355" hidden="1" ht="45" customFormat="1" customHeight="1" s="44">
      <c r="A355" s="86" t="n"/>
      <c r="B355" s="53" t="n"/>
      <c r="C355" s="52" t="n"/>
      <c r="D355" s="193" t="n"/>
      <c r="E355" s="194" t="n"/>
      <c r="F355" s="197" t="n"/>
      <c r="G355" s="61" t="n"/>
      <c r="H355" s="59" t="n"/>
      <c r="I355" s="59" t="n"/>
      <c r="J355" s="191" t="n"/>
      <c r="K355" s="191" t="n"/>
      <c r="L355" s="62" t="n"/>
    </row>
    <row r="356" hidden="1" ht="27.75" customFormat="1" customHeight="1" s="119" thickBot="1">
      <c r="A356" s="179" t="inlineStr">
        <is>
          <t>ИТОГО САНКТ-ПЕТЕРБУРГ</t>
        </is>
      </c>
      <c r="B356" s="199" t="n"/>
      <c r="C356" s="116" t="n"/>
      <c r="D356" s="116" t="n"/>
      <c r="E356" s="116" t="n"/>
      <c r="F356" s="117" t="n"/>
      <c r="G356" s="118">
        <f>G344+G349+G355</f>
        <v/>
      </c>
      <c r="H356" s="118">
        <f>H344+H349+H355</f>
        <v/>
      </c>
      <c r="I356" s="118" t="n"/>
      <c r="J356" s="118">
        <f>J344+J349+J355</f>
        <v/>
      </c>
      <c r="K356" s="118">
        <f>K344+K349+K355</f>
        <v/>
      </c>
      <c r="L356" s="118">
        <f>L344+L349+L355</f>
        <v/>
      </c>
    </row>
    <row r="357" ht="30.75" customFormat="1" customHeight="1" s="44" thickBot="1">
      <c r="A357" s="47" t="inlineStr">
        <is>
          <t>САМАРА</t>
        </is>
      </c>
      <c r="B357" s="188" t="n"/>
      <c r="C357" s="46" t="n"/>
      <c r="D357" s="46" t="n"/>
      <c r="E357" s="46" t="n"/>
      <c r="F357" s="47" t="n"/>
      <c r="G357" s="46" t="n"/>
      <c r="H357" s="46" t="n"/>
      <c r="I357" s="46" t="n"/>
      <c r="J357" s="46" t="n"/>
      <c r="K357" s="46" t="n"/>
      <c r="L357" s="48" t="n"/>
    </row>
    <row r="358" ht="23.25" customFormat="1" customHeight="1" s="44">
      <c r="A358" s="75" t="inlineStr">
        <is>
          <t>ЛОГИСТИКА</t>
        </is>
      </c>
      <c r="B358" s="195" t="n"/>
      <c r="C358" s="49" t="n"/>
      <c r="D358" s="87" t="n"/>
      <c r="E358" s="49" t="n"/>
      <c r="F358" s="69" t="n"/>
      <c r="G358" s="70" t="n"/>
      <c r="H358" s="70" t="n"/>
      <c r="I358" s="70" t="n"/>
      <c r="J358" s="70" t="n"/>
      <c r="K358" s="70" t="n"/>
      <c r="L358" s="71" t="n"/>
    </row>
    <row r="359" ht="45" customFormat="1" customHeight="1" s="44">
      <c r="A359" s="86" t="inlineStr">
        <is>
          <t>ИП Быков Анатолий Васильевич</t>
        </is>
      </c>
      <c r="B359" s="53" t="inlineStr">
        <is>
          <t>Оплата по счету № 1 от 14.03.2023 г. за транспортные услуги.</t>
        </is>
      </c>
      <c r="C359" s="52" t="inlineStr">
        <is>
          <t>Иванов Герман Вальтерович</t>
        </is>
      </c>
      <c r="D359" s="193" t="n"/>
      <c r="E359" s="194" t="inlineStr">
        <is>
          <t>Счет № 1 от 14.03.2023</t>
        </is>
      </c>
      <c r="F359" s="197" t="n"/>
      <c r="G359" s="61" t="n">
        <v>22000</v>
      </c>
      <c r="H359" s="59" t="n"/>
      <c r="I359" s="59" t="n">
        <v>45013</v>
      </c>
      <c r="J359" s="191">
        <f>G359-H359</f>
        <v/>
      </c>
      <c r="K359" s="191">
        <f>J359</f>
        <v/>
      </c>
      <c r="L359" s="62">
        <f>G359-H359-K359</f>
        <v/>
      </c>
    </row>
    <row r="360" ht="45" customFormat="1" customHeight="1" s="44">
      <c r="A360" s="86" t="inlineStr">
        <is>
          <t>ИП Ветюгов Александр Викторович</t>
        </is>
      </c>
      <c r="B360" s="53" t="inlineStr">
        <is>
          <t>Оплата по счетам № 16, 17, 18 от 11.03.2023 г за транспортные услуги</t>
        </is>
      </c>
      <c r="C360" s="52" t="inlineStr">
        <is>
          <t>Иванов Герман Вальтерович</t>
        </is>
      </c>
      <c r="D360" s="193" t="n"/>
      <c r="E360" s="194" t="inlineStr">
        <is>
          <t>Счета № 16, 17, 18 от 11.03.2023 г</t>
        </is>
      </c>
      <c r="F360" s="197" t="n"/>
      <c r="G360" s="61" t="n">
        <v>112000</v>
      </c>
      <c r="H360" s="59" t="n"/>
      <c r="I360" s="59" t="n">
        <v>45013</v>
      </c>
      <c r="J360" s="191">
        <f>G360-H360</f>
        <v/>
      </c>
      <c r="K360" s="191">
        <f>J360</f>
        <v/>
      </c>
      <c r="L360" s="62">
        <f>G360-H360-K360</f>
        <v/>
      </c>
    </row>
    <row r="361" hidden="1" ht="24" customFormat="1" customHeight="1" s="44">
      <c r="A361" s="86" t="n"/>
      <c r="B361" s="53" t="n"/>
      <c r="C361" s="52" t="n"/>
      <c r="D361" s="193" t="n"/>
      <c r="E361" s="194" t="n"/>
      <c r="F361" s="197" t="n"/>
      <c r="G361" s="61" t="n"/>
      <c r="H361" s="59" t="n"/>
      <c r="I361" s="59" t="n"/>
      <c r="J361" s="191">
        <f>G361-H361</f>
        <v/>
      </c>
      <c r="K361" s="191" t="n">
        <v>0</v>
      </c>
      <c r="L361" s="62">
        <f>G361-H361-K361</f>
        <v/>
      </c>
    </row>
    <row r="362" hidden="1" ht="24" customFormat="1" customHeight="1" s="44">
      <c r="A362" s="86" t="n"/>
      <c r="B362" s="53" t="n"/>
      <c r="C362" s="52" t="n"/>
      <c r="D362" s="193" t="n"/>
      <c r="E362" s="194" t="n"/>
      <c r="F362" s="197" t="n"/>
      <c r="G362" s="61" t="n"/>
      <c r="H362" s="59" t="n"/>
      <c r="I362" s="59" t="n"/>
      <c r="J362" s="191" t="n"/>
      <c r="K362" s="191" t="n"/>
      <c r="L362" s="62" t="n"/>
    </row>
    <row r="363" hidden="1" ht="45" customFormat="1" customHeight="1" s="44">
      <c r="A363" s="86" t="n"/>
      <c r="B363" s="53" t="n"/>
      <c r="C363" s="52" t="n"/>
      <c r="D363" s="193" t="n"/>
      <c r="E363" s="194" t="n"/>
      <c r="F363" s="197" t="n"/>
      <c r="G363" s="61" t="n"/>
      <c r="H363" s="59" t="n"/>
      <c r="I363" s="59" t="n"/>
      <c r="J363" s="191" t="n"/>
      <c r="K363" s="191" t="n"/>
      <c r="L363" s="62" t="n"/>
    </row>
    <row r="364" hidden="1" ht="45" customFormat="1" customHeight="1" s="44">
      <c r="A364" s="86" t="n"/>
      <c r="B364" s="53" t="n"/>
      <c r="C364" s="52" t="n"/>
      <c r="D364" s="193" t="n"/>
      <c r="E364" s="194" t="n"/>
      <c r="F364" s="197" t="n"/>
      <c r="G364" s="61" t="n"/>
      <c r="H364" s="59" t="n"/>
      <c r="I364" s="59" t="n"/>
      <c r="J364" s="191" t="n"/>
      <c r="K364" s="191" t="n"/>
      <c r="L364" s="62" t="n"/>
    </row>
    <row r="365" hidden="1" ht="45" customFormat="1" customHeight="1" s="44">
      <c r="A365" s="86" t="n"/>
      <c r="B365" s="53" t="n"/>
      <c r="C365" s="52" t="n"/>
      <c r="D365" s="193" t="n"/>
      <c r="E365" s="194" t="n"/>
      <c r="F365" s="197" t="n"/>
      <c r="G365" s="61" t="n"/>
      <c r="H365" s="59" t="n"/>
      <c r="I365" s="59" t="n"/>
      <c r="J365" s="191" t="n"/>
      <c r="K365" s="191" t="n"/>
      <c r="L365" s="62" t="n"/>
    </row>
    <row r="366" ht="19.5" customFormat="1" customHeight="1" s="44">
      <c r="A366" s="166" t="inlineStr">
        <is>
          <t>ИТОГО ЛОГИСТИКА</t>
        </is>
      </c>
      <c r="B366" s="195" t="n"/>
      <c r="C366" s="64" t="n"/>
      <c r="D366" s="64" t="n"/>
      <c r="E366" s="64" t="n"/>
      <c r="F366" s="65" t="n"/>
      <c r="G366" s="66">
        <f>SUM(G359:G365)</f>
        <v/>
      </c>
      <c r="H366" s="66">
        <f>SUM(H359:H365)</f>
        <v/>
      </c>
      <c r="I366" s="66" t="n"/>
      <c r="J366" s="66">
        <f>SUM(J359:J365)</f>
        <v/>
      </c>
      <c r="K366" s="66">
        <f>SUM(K359:K365)</f>
        <v/>
      </c>
      <c r="L366" s="66">
        <f>SUM(L359:L365)</f>
        <v/>
      </c>
    </row>
    <row r="367" ht="19.5" customFormat="1" customHeight="1" s="44">
      <c r="A367" s="103" t="inlineStr">
        <is>
          <t xml:space="preserve">АРЕНДА </t>
        </is>
      </c>
      <c r="B367" s="195" t="n"/>
      <c r="C367" s="74" t="n"/>
      <c r="D367" s="74" t="n"/>
      <c r="E367" s="74" t="n"/>
      <c r="F367" s="75" t="n"/>
      <c r="G367" s="76" t="n"/>
      <c r="H367" s="76" t="n"/>
      <c r="I367" s="76" t="n"/>
      <c r="J367" s="76" t="n"/>
      <c r="K367" s="76" t="n"/>
      <c r="L367" s="77" t="n"/>
    </row>
    <row r="368" ht="45" customFormat="1" customHeight="1" s="44">
      <c r="A368" s="86" t="inlineStr">
        <is>
          <t>ИП Маслов Михаил Юрьевич</t>
        </is>
      </c>
      <c r="B368" s="53" t="inlineStr">
        <is>
          <t>Оплата по счету № 75 от 16.03.2023 г за аренду помещения в апреле.</t>
        </is>
      </c>
      <c r="C368" s="52" t="inlineStr">
        <is>
          <t>Иванов Герман Вальтерович</t>
        </is>
      </c>
      <c r="D368" s="193" t="n"/>
      <c r="E368" s="194" t="inlineStr">
        <is>
          <t>Счет № 75 от 16.03.2023</t>
        </is>
      </c>
      <c r="F368" s="197" t="n"/>
      <c r="G368" s="61" t="n">
        <v>80000</v>
      </c>
      <c r="H368" s="59" t="n"/>
      <c r="I368" s="59" t="n">
        <v>45013</v>
      </c>
      <c r="J368" s="191">
        <f>G368-H368</f>
        <v/>
      </c>
      <c r="K368" s="191">
        <f>J368</f>
        <v/>
      </c>
      <c r="L368" s="62">
        <f>G368-H368-K368</f>
        <v/>
      </c>
    </row>
    <row r="369" ht="45" customFormat="1" customHeight="1" s="44">
      <c r="A369" s="86" t="inlineStr">
        <is>
          <t>ИП Маслов Михаил Юрьевич</t>
        </is>
      </c>
      <c r="B369" s="53" t="inlineStr">
        <is>
          <t>Оплата по счету № 61 от 16.03.2023 г. за эксплуатационные расходы за февраль 2023 г.</t>
        </is>
      </c>
      <c r="C369" s="52" t="inlineStr">
        <is>
          <t>Иванов Герман Вальтерович</t>
        </is>
      </c>
      <c r="D369" s="193" t="n"/>
      <c r="E369" s="194" t="inlineStr">
        <is>
          <t>Счет № 61 от 16.03.2023</t>
        </is>
      </c>
      <c r="F369" s="197" t="n"/>
      <c r="G369" s="61" t="n">
        <v>15361.16</v>
      </c>
      <c r="H369" s="59" t="n"/>
      <c r="I369" s="59" t="n">
        <v>45013</v>
      </c>
      <c r="J369" s="191">
        <f>G369-H369</f>
        <v/>
      </c>
      <c r="K369" s="191">
        <f>J369</f>
        <v/>
      </c>
      <c r="L369" s="62">
        <f>G369-H369-K369</f>
        <v/>
      </c>
    </row>
    <row r="370" ht="45" customFormat="1" customHeight="1" s="44">
      <c r="A370" s="86" t="inlineStr">
        <is>
          <t>АО "САМАРАМЕТАЛЛ"</t>
        </is>
      </c>
      <c r="B370" s="53" t="inlineStr">
        <is>
          <t>Оплата по счету № 327 от 20.03.2023 г. за аренду нежилого помещения за апрель 2023 г.</t>
        </is>
      </c>
      <c r="C370" s="52" t="inlineStr">
        <is>
          <t>Иванов Герман Вальтерович</t>
        </is>
      </c>
      <c r="D370" s="193" t="n"/>
      <c r="E370" s="194" t="inlineStr">
        <is>
          <t xml:space="preserve">Счет № 327 от 20.03.2023 </t>
        </is>
      </c>
      <c r="F370" s="197" t="n"/>
      <c r="G370" s="61" t="n">
        <v>12635.01</v>
      </c>
      <c r="H370" s="59" t="n"/>
      <c r="I370" s="59" t="n">
        <v>45013</v>
      </c>
      <c r="J370" s="191">
        <f>G370-H370</f>
        <v/>
      </c>
      <c r="K370" s="191">
        <f>J370</f>
        <v/>
      </c>
      <c r="L370" s="62">
        <f>G370-H370-K370</f>
        <v/>
      </c>
    </row>
    <row r="371" ht="19.5" customFormat="1" customHeight="1" s="44">
      <c r="A371" s="166" t="inlineStr">
        <is>
          <t>ИТОГО АРЕНДА</t>
        </is>
      </c>
      <c r="B371" s="195" t="n"/>
      <c r="C371" s="64" t="n"/>
      <c r="D371" s="64" t="n"/>
      <c r="E371" s="64" t="n"/>
      <c r="F371" s="65" t="n"/>
      <c r="G371" s="66">
        <f>SUM(G368:G370)</f>
        <v/>
      </c>
      <c r="H371" s="66">
        <f>SUM(H368:H370)</f>
        <v/>
      </c>
      <c r="I371" s="66" t="n"/>
      <c r="J371" s="66">
        <f>SUM(J368:J370)</f>
        <v/>
      </c>
      <c r="K371" s="66">
        <f>SUM(K368:K370)</f>
        <v/>
      </c>
      <c r="L371" s="66">
        <f>SUM(L368:L370)</f>
        <v/>
      </c>
    </row>
    <row r="372" ht="19.5" customFormat="1" customHeight="1" s="44">
      <c r="A372" s="103" t="inlineStr">
        <is>
          <t>ПРОЧИЕ</t>
        </is>
      </c>
      <c r="B372" s="195" t="n"/>
      <c r="C372" s="74" t="n"/>
      <c r="D372" s="74" t="n"/>
      <c r="E372" s="74" t="n"/>
      <c r="F372" s="75" t="n"/>
      <c r="G372" s="76" t="n"/>
      <c r="H372" s="76" t="n"/>
      <c r="I372" s="76" t="n"/>
      <c r="J372" s="76" t="n"/>
      <c r="K372" s="76" t="n"/>
      <c r="L372" s="77" t="n"/>
    </row>
    <row r="373" ht="45" customFormat="1" customHeight="1" s="44">
      <c r="A373" s="86" t="inlineStr">
        <is>
          <t>АО "САМАРАМЕТАЛЛ"</t>
        </is>
      </c>
      <c r="B373" s="63" t="inlineStr">
        <is>
          <t>Оплата по счету № 323 от 17.03.2023 г. за подачу-уборку вагонов и оформление документов.</t>
        </is>
      </c>
      <c r="C373" s="52" t="inlineStr">
        <is>
          <t>Иванов Герман Вальтерович</t>
        </is>
      </c>
      <c r="D373" s="193" t="n"/>
      <c r="E373" s="194" t="inlineStr">
        <is>
          <t xml:space="preserve">Счет № 323 от 17.03.2023 г. </t>
        </is>
      </c>
      <c r="F373" s="197" t="n"/>
      <c r="G373" s="61" t="n">
        <v>31644.82</v>
      </c>
      <c r="H373" s="59" t="n"/>
      <c r="I373" s="59" t="n">
        <v>45013</v>
      </c>
      <c r="J373" s="191">
        <f>G373-H373</f>
        <v/>
      </c>
      <c r="K373" s="191">
        <f>J373</f>
        <v/>
      </c>
      <c r="L373" s="62">
        <f>G373-H373-K373</f>
        <v/>
      </c>
    </row>
    <row r="374" ht="45" customFormat="1" customHeight="1" s="44">
      <c r="A374" s="86" t="inlineStr">
        <is>
          <t>АО "САМАРАМЕТАЛЛ"</t>
        </is>
      </c>
      <c r="B374" s="63" t="inlineStr">
        <is>
          <t>Оплата по счету № 381 от 22.03.2023 г. за погрузо-разгрузочные работы и сверхурочное время.</t>
        </is>
      </c>
      <c r="C374" s="52" t="inlineStr">
        <is>
          <t>Иванов Герман Вальтерович</t>
        </is>
      </c>
      <c r="D374" s="193" t="n"/>
      <c r="E374" s="194" t="inlineStr">
        <is>
          <t>Счет №  381 от 22.03.2023 г.</t>
        </is>
      </c>
      <c r="F374" s="197" t="n"/>
      <c r="G374" s="61" t="n">
        <v>314991.27</v>
      </c>
      <c r="H374" s="59" t="n"/>
      <c r="I374" s="59" t="n">
        <v>45013</v>
      </c>
      <c r="J374" s="191">
        <f>G374-H374</f>
        <v/>
      </c>
      <c r="K374" s="191">
        <f>J374</f>
        <v/>
      </c>
      <c r="L374" s="62">
        <f>G374-H374-K374</f>
        <v/>
      </c>
    </row>
    <row r="375" ht="55.5" customFormat="1" customHeight="1" s="44">
      <c r="A375" s="86" t="inlineStr">
        <is>
          <t>ООО "АКРОН МЕТАЛЛ РЕСУРС"</t>
        </is>
      </c>
      <c r="B375" s="63" t="inlineStr">
        <is>
          <t xml:space="preserve">Возврат излишне перечисленных денежных средств по письму согласно акту сверки на 21.03.2023г. </t>
        </is>
      </c>
      <c r="C375" s="52" t="inlineStr">
        <is>
          <t>Иванов Герман Вальтерович</t>
        </is>
      </c>
      <c r="D375" s="193" t="n"/>
      <c r="E375" s="194" t="inlineStr">
        <is>
          <t>Договор поставки №330-10 от 04.10.2022г.</t>
        </is>
      </c>
      <c r="F375" s="197" t="n"/>
      <c r="G375" s="61" t="n">
        <v>717.6</v>
      </c>
      <c r="H375" s="59" t="n"/>
      <c r="I375" s="59" t="n">
        <v>45013</v>
      </c>
      <c r="J375" s="191">
        <f>G375-H375</f>
        <v/>
      </c>
      <c r="K375" s="191">
        <f>J375</f>
        <v/>
      </c>
      <c r="L375" s="62">
        <f>G375-H375-K375</f>
        <v/>
      </c>
    </row>
    <row r="376" ht="55.5" customFormat="1" customHeight="1" s="44">
      <c r="A376" s="86" t="inlineStr">
        <is>
          <t>ООО "ЭКСПЕРТ-ДОСТАВКА"</t>
        </is>
      </c>
      <c r="B376" s="63" t="inlineStr">
        <is>
          <t>Оплата по счету № СЧ-НКВ26451 от 26.03.2023 г по договору № КУ-РФ-NSK80-18 от 26.07.2022 г.</t>
        </is>
      </c>
      <c r="C376" s="52" t="inlineStr">
        <is>
          <t>Иванов Герман Вальтерович</t>
        </is>
      </c>
      <c r="D376" s="193" t="n"/>
      <c r="E376" s="194" t="inlineStr">
        <is>
          <t>Счет № СЧ-НКВ26451 от 26.03.2023</t>
        </is>
      </c>
      <c r="F376" s="197" t="n"/>
      <c r="G376" s="61">
        <f>690+2070</f>
        <v/>
      </c>
      <c r="H376" s="59" t="n"/>
      <c r="I376" s="59" t="n">
        <v>45013</v>
      </c>
      <c r="J376" s="191">
        <f>G376-H376</f>
        <v/>
      </c>
      <c r="K376" s="191">
        <f>J376</f>
        <v/>
      </c>
      <c r="L376" s="62">
        <f>G376-H376-K376</f>
        <v/>
      </c>
    </row>
    <row r="377" hidden="1" ht="21.75" customFormat="1" customHeight="1" s="44">
      <c r="A377" s="86" t="n"/>
      <c r="B377" s="147" t="n"/>
      <c r="C377" s="52" t="n"/>
      <c r="D377" s="193" t="n"/>
      <c r="E377" s="197" t="n"/>
      <c r="F377" s="197" t="n"/>
      <c r="G377" s="61" t="n"/>
      <c r="H377" s="59" t="n"/>
      <c r="I377" s="59" t="n"/>
      <c r="J377" s="191">
        <f>G377-H377</f>
        <v/>
      </c>
      <c r="K377" s="191" t="n">
        <v>0</v>
      </c>
      <c r="L377" s="62">
        <f>J377-K377</f>
        <v/>
      </c>
    </row>
    <row r="378" ht="23.25" customFormat="1" customHeight="1" s="119" thickBot="1">
      <c r="A378" s="179" t="inlineStr">
        <is>
          <t>ИТОГО ПРОЧИЕ</t>
        </is>
      </c>
      <c r="B378" s="199" t="n"/>
      <c r="C378" s="116" t="n"/>
      <c r="D378" s="116" t="n"/>
      <c r="E378" s="116" t="n"/>
      <c r="F378" s="117" t="n"/>
      <c r="G378" s="118">
        <f>SUM(G373:G377)</f>
        <v/>
      </c>
      <c r="H378" s="118">
        <f>SUM(H373:H377)</f>
        <v/>
      </c>
      <c r="I378" s="118" t="n"/>
      <c r="J378" s="118">
        <f>SUM(J373:J377)</f>
        <v/>
      </c>
      <c r="K378" s="118">
        <f>SUM(K373:K377)</f>
        <v/>
      </c>
      <c r="L378" s="118">
        <f>SUM(L373:L377)</f>
        <v/>
      </c>
    </row>
    <row r="379" ht="27.75" customFormat="1" customHeight="1" s="119" thickBot="1">
      <c r="A379" s="179" t="inlineStr">
        <is>
          <t>ИТОГО САМАРА</t>
        </is>
      </c>
      <c r="B379" s="199" t="n"/>
      <c r="C379" s="116" t="n"/>
      <c r="D379" s="116" t="n"/>
      <c r="E379" s="116" t="n"/>
      <c r="F379" s="117" t="n"/>
      <c r="G379" s="118">
        <f>G366+G371+G378</f>
        <v/>
      </c>
      <c r="H379" s="118">
        <f>H366+H371+H378</f>
        <v/>
      </c>
      <c r="I379" s="118" t="n"/>
      <c r="J379" s="118">
        <f>J366+J371+J378</f>
        <v/>
      </c>
      <c r="K379" s="118">
        <f>K366+K371+K378</f>
        <v/>
      </c>
      <c r="L379" s="118">
        <f>L366+L371+L378</f>
        <v/>
      </c>
    </row>
    <row r="380" ht="30.75" customFormat="1" customHeight="1" s="44" thickBot="1">
      <c r="A380" s="47" t="inlineStr">
        <is>
          <t>ТАГАНРОГ</t>
        </is>
      </c>
      <c r="B380" s="188" t="n"/>
      <c r="C380" s="46" t="n"/>
      <c r="D380" s="46" t="n"/>
      <c r="E380" s="46" t="n"/>
      <c r="F380" s="47" t="n"/>
      <c r="G380" s="46" t="n"/>
      <c r="H380" s="46" t="n"/>
      <c r="I380" s="46" t="n"/>
      <c r="J380" s="46" t="n"/>
      <c r="K380" s="46" t="n"/>
      <c r="L380" s="48" t="n"/>
    </row>
    <row r="381" ht="23.25" customFormat="1" customHeight="1" s="44">
      <c r="A381" s="75" t="inlineStr">
        <is>
          <t>ЛОГИСТИКА</t>
        </is>
      </c>
      <c r="B381" s="195" t="n"/>
      <c r="C381" s="49" t="n"/>
      <c r="D381" s="87" t="n"/>
      <c r="E381" s="49" t="n"/>
      <c r="F381" s="69" t="n"/>
      <c r="G381" s="70" t="n"/>
      <c r="H381" s="70" t="n"/>
      <c r="I381" s="70" t="n"/>
      <c r="J381" s="70" t="n"/>
      <c r="K381" s="70" t="n"/>
      <c r="L381" s="71" t="n"/>
    </row>
    <row r="382" ht="45" customFormat="1" customHeight="1" s="44">
      <c r="A382" s="86" t="inlineStr">
        <is>
          <t>ИП Авильченко Алексей Викторович</t>
        </is>
      </c>
      <c r="B382" s="53" t="inlineStr">
        <is>
          <t>Оплата согласно счета №18 от 15.03.23 г. Оказание транспортных услуг.</t>
        </is>
      </c>
      <c r="C382" s="52" t="inlineStr">
        <is>
          <t>Менякин Дмитрий Владимирович</t>
        </is>
      </c>
      <c r="D382" s="193" t="n"/>
      <c r="E382" s="194" t="inlineStr">
        <is>
          <t xml:space="preserve">Счет № 18 от 15.03.2023 </t>
        </is>
      </c>
      <c r="F382" s="197" t="n"/>
      <c r="G382" s="61" t="n">
        <v>11000</v>
      </c>
      <c r="H382" s="59" t="n"/>
      <c r="I382" s="59" t="n">
        <v>45013</v>
      </c>
      <c r="J382" s="191">
        <f>G382-H382</f>
        <v/>
      </c>
      <c r="K382" s="191">
        <f>J382</f>
        <v/>
      </c>
      <c r="L382" s="62">
        <f>G382-H382-K382</f>
        <v/>
      </c>
    </row>
    <row r="383" ht="81" customFormat="1" customHeight="1" s="44">
      <c r="A383" s="86" t="inlineStr">
        <is>
          <t>ИП Григорян Гурген Каджикович</t>
        </is>
      </c>
      <c r="B383" s="53" t="inlineStr">
        <is>
          <t>Оплата согласно счета   № АЛ2303-15 от 15.03.23 г., № АЛ2303-16 от 16.03.23 г. Оказание транспортных услуг.</t>
        </is>
      </c>
      <c r="C383" s="52" t="inlineStr">
        <is>
          <t>Менякин Дмитрий Владимирович</t>
        </is>
      </c>
      <c r="D383" s="193" t="n"/>
      <c r="E383" s="194" t="inlineStr">
        <is>
          <t>Счет № АЛ2303-15 от 15.03.2023., счет № АЛ2303-16 от 16.03.2023</t>
        </is>
      </c>
      <c r="F383" s="197" t="n"/>
      <c r="G383" s="61" t="n">
        <v>20000</v>
      </c>
      <c r="H383" s="59" t="n"/>
      <c r="I383" s="59" t="n">
        <v>45013</v>
      </c>
      <c r="J383" s="191">
        <f>G383-H383</f>
        <v/>
      </c>
      <c r="K383" s="191">
        <f>J383</f>
        <v/>
      </c>
      <c r="L383" s="62">
        <f>G383-H383-K383</f>
        <v/>
      </c>
    </row>
    <row r="384" ht="45" customFormat="1" customHeight="1" s="44">
      <c r="A384" s="86" t="inlineStr">
        <is>
          <t>ИП Панов Сергей Николаевич</t>
        </is>
      </c>
      <c r="B384" s="53" t="inlineStr">
        <is>
          <t>Оплата согласно счета  №15/03 от 15.03.23 г.  Оказание транспортных услуг.</t>
        </is>
      </c>
      <c r="C384" s="52" t="inlineStr">
        <is>
          <t>Менякин Дмитрий Владимирович</t>
        </is>
      </c>
      <c r="D384" s="193" t="n"/>
      <c r="E384" s="194" t="inlineStr">
        <is>
          <t>Счет  № 15/03 от 15.03.23</t>
        </is>
      </c>
      <c r="F384" s="197" t="n"/>
      <c r="G384" s="61" t="n">
        <v>15000</v>
      </c>
      <c r="H384" s="59" t="n"/>
      <c r="I384" s="59" t="n">
        <v>45013</v>
      </c>
      <c r="J384" s="191">
        <f>G384-H384</f>
        <v/>
      </c>
      <c r="K384" s="191">
        <f>J384</f>
        <v/>
      </c>
      <c r="L384" s="62">
        <f>G384-H384-K384</f>
        <v/>
      </c>
    </row>
    <row r="385" ht="45" customFormat="1" customHeight="1" s="44">
      <c r="A385" s="86" t="inlineStr">
        <is>
          <t>ИП Еретин Александр Васильевич</t>
        </is>
      </c>
      <c r="B385" s="53" t="inlineStr">
        <is>
          <t>Оплата согласно счета   №43 от 09.03.2023 г., №48 от 16.03.2023 г. Оказание транспортных услуг.</t>
        </is>
      </c>
      <c r="C385" s="52" t="inlineStr">
        <is>
          <t>Менякин Дмитрий Владимирович</t>
        </is>
      </c>
      <c r="D385" s="193" t="n"/>
      <c r="E385" s="194" t="inlineStr">
        <is>
          <t>Счет  № 43 от 09.03.2023 г., счет № 48 от 16.03.2023</t>
        </is>
      </c>
      <c r="F385" s="197" t="n"/>
      <c r="G385" s="61" t="n">
        <v>21000</v>
      </c>
      <c r="H385" s="59" t="n"/>
      <c r="I385" s="59" t="n">
        <v>45013</v>
      </c>
      <c r="J385" s="191">
        <f>G385-H385</f>
        <v/>
      </c>
      <c r="K385" s="191">
        <f>J385</f>
        <v/>
      </c>
      <c r="L385" s="62">
        <f>G385-H385-K385</f>
        <v/>
      </c>
    </row>
    <row r="386" ht="50.25" customFormat="1" customHeight="1" s="44">
      <c r="A386" s="86" t="inlineStr">
        <is>
          <t>ИП Степанян Шалва Суренович</t>
        </is>
      </c>
      <c r="B386" s="53" t="inlineStr">
        <is>
          <t>Оплата согласно счетов №26 от 03.03.23 г., №27 от 13.03.23г. за оказание транспортных услуг.</t>
        </is>
      </c>
      <c r="C386" s="52" t="inlineStr">
        <is>
          <t>Менякин Дмитрий Владимирович</t>
        </is>
      </c>
      <c r="D386" s="193" t="n"/>
      <c r="E386" s="194" t="inlineStr">
        <is>
          <t>Счета  № 26 от 03.03.2023 г., № 27 от 13.03.2023г.</t>
        </is>
      </c>
      <c r="F386" s="197" t="n"/>
      <c r="G386" s="61" t="n">
        <v>21000</v>
      </c>
      <c r="H386" s="59" t="n"/>
      <c r="I386" s="59" t="n">
        <v>45013</v>
      </c>
      <c r="J386" s="191">
        <f>G386-H386</f>
        <v/>
      </c>
      <c r="K386" s="191">
        <f>J386</f>
        <v/>
      </c>
      <c r="L386" s="62">
        <f>G386-H386-K386</f>
        <v/>
      </c>
    </row>
    <row r="387" ht="57" customFormat="1" customHeight="1" s="44">
      <c r="A387" s="86" t="inlineStr">
        <is>
          <t>ИП Кутов Юрий Викторович</t>
        </is>
      </c>
      <c r="B387" s="53" t="inlineStr">
        <is>
          <t>Оплата согласно счета № 16/3 от 16.03.23 г., № 21/3 от 21.03.23 г.Оказание транспортных услуг.</t>
        </is>
      </c>
      <c r="C387" s="52" t="inlineStr">
        <is>
          <t>Менякин Дмитрий Владимирович</t>
        </is>
      </c>
      <c r="D387" s="193" t="n"/>
      <c r="E387" s="194" t="inlineStr">
        <is>
          <t>Счета № 16/3 от 16.03.2023 г., № 21/3 от 21.03.2023 г.</t>
        </is>
      </c>
      <c r="F387" s="197" t="n"/>
      <c r="G387" s="61" t="n">
        <v>23000</v>
      </c>
      <c r="H387" s="59" t="n"/>
      <c r="I387" s="59" t="n">
        <v>45013</v>
      </c>
      <c r="J387" s="191">
        <f>G387-H387</f>
        <v/>
      </c>
      <c r="K387" s="191">
        <f>J387</f>
        <v/>
      </c>
      <c r="L387" s="62">
        <f>G387-H387-K387</f>
        <v/>
      </c>
    </row>
    <row r="388" ht="45" customFormat="1" customHeight="1" s="44">
      <c r="A388" s="86" t="inlineStr">
        <is>
          <t>ИП Еретин Александр Васильевич</t>
        </is>
      </c>
      <c r="B388" s="53" t="inlineStr">
        <is>
          <t>Оплата согласно счета  №49 от 16.03.23 г. Оказание транспортных услуг.</t>
        </is>
      </c>
      <c r="C388" s="52" t="inlineStr">
        <is>
          <t>Менякин Дмитрий Владимирович</t>
        </is>
      </c>
      <c r="D388" s="193" t="n"/>
      <c r="E388" s="194" t="inlineStr">
        <is>
          <t>Счет № 49 от 16.03.2023</t>
        </is>
      </c>
      <c r="F388" s="197" t="n"/>
      <c r="G388" s="61" t="n">
        <v>11000</v>
      </c>
      <c r="H388" s="59" t="n"/>
      <c r="I388" s="59" t="n">
        <v>45013</v>
      </c>
      <c r="J388" s="191">
        <f>G388-H388</f>
        <v/>
      </c>
      <c r="K388" s="191">
        <f>J388</f>
        <v/>
      </c>
      <c r="L388" s="62">
        <f>G388-H388-K388</f>
        <v/>
      </c>
    </row>
    <row r="389" ht="45" customFormat="1" customHeight="1" s="44">
      <c r="A389" s="86" t="inlineStr">
        <is>
          <t>ИП Панов Сергей Николаевич</t>
        </is>
      </c>
      <c r="B389" s="53" t="inlineStr">
        <is>
          <t>Оплата согласно счета  №16/03 от 16.03.23 г. Оказание транспортных услуг.</t>
        </is>
      </c>
      <c r="C389" s="52" t="inlineStr">
        <is>
          <t>Менякин Дмитрий Владимирович</t>
        </is>
      </c>
      <c r="D389" s="193" t="n"/>
      <c r="E389" s="194" t="inlineStr">
        <is>
          <t>Счет № 16/03 от 16.03.2023 г.</t>
        </is>
      </c>
      <c r="F389" s="197" t="n"/>
      <c r="G389" s="61" t="n">
        <v>10000</v>
      </c>
      <c r="H389" s="59" t="n"/>
      <c r="I389" s="59" t="n">
        <v>45013</v>
      </c>
      <c r="J389" s="191">
        <f>G389-H389</f>
        <v/>
      </c>
      <c r="K389" s="191">
        <f>J389</f>
        <v/>
      </c>
      <c r="L389" s="62">
        <f>G389-H389-K389</f>
        <v/>
      </c>
    </row>
    <row r="390" ht="45" customFormat="1" customHeight="1" s="44">
      <c r="A390" s="86" t="inlineStr">
        <is>
          <t>ИП Григорян Гурген Каджикович</t>
        </is>
      </c>
      <c r="B390" s="53" t="inlineStr">
        <is>
          <t>Оплата согласно счета № АЛ2303-16/1 от 16.03.23 г. Оказание транспортных услуг.</t>
        </is>
      </c>
      <c r="C390" s="52" t="inlineStr">
        <is>
          <t>Менякин Дмитрий Владимирович</t>
        </is>
      </c>
      <c r="D390" s="193" t="n"/>
      <c r="E390" s="194" t="inlineStr">
        <is>
          <t>Счет № АЛ2303-16/1 от 16.03.2023 г.</t>
        </is>
      </c>
      <c r="F390" s="197" t="n"/>
      <c r="G390" s="61" t="n">
        <v>10000</v>
      </c>
      <c r="H390" s="59" t="n"/>
      <c r="I390" s="59" t="n">
        <v>45013</v>
      </c>
      <c r="J390" s="191">
        <f>G390-H390</f>
        <v/>
      </c>
      <c r="K390" s="191">
        <f>J390</f>
        <v/>
      </c>
      <c r="L390" s="62">
        <f>G390-H390-K390</f>
        <v/>
      </c>
    </row>
    <row r="391" ht="45" customFormat="1" customHeight="1" s="44">
      <c r="A391" s="86" t="inlineStr">
        <is>
          <t>ИП Топчиев Анатолий Александрович</t>
        </is>
      </c>
      <c r="B391" s="53" t="inlineStr">
        <is>
          <t>Оплата согласно счета № 4 от 23.03.23 г.Оказание транспортных услуг.</t>
        </is>
      </c>
      <c r="C391" s="52" t="inlineStr">
        <is>
          <t>Менякин Дмитрий Владимирович</t>
        </is>
      </c>
      <c r="D391" s="193" t="n"/>
      <c r="E391" s="194" t="inlineStr">
        <is>
          <t>Счет № 4 от 23.03.23 г</t>
        </is>
      </c>
      <c r="F391" s="197" t="n"/>
      <c r="G391" s="61" t="n">
        <v>23000</v>
      </c>
      <c r="H391" s="59" t="n"/>
      <c r="I391" s="59" t="n">
        <v>45013</v>
      </c>
      <c r="J391" s="191">
        <f>G391-H391</f>
        <v/>
      </c>
      <c r="K391" s="191">
        <f>J391</f>
        <v/>
      </c>
      <c r="L391" s="62">
        <f>G391-H391-K391</f>
        <v/>
      </c>
    </row>
    <row r="392" ht="55.5" customFormat="1" customHeight="1" s="44">
      <c r="A392" s="86" t="inlineStr">
        <is>
          <t>ИП Кутов Юрий Викторович</t>
        </is>
      </c>
      <c r="B392" s="53" t="inlineStr">
        <is>
          <t>Оплата согласно счета № 22/3 от 22.03.2023 г., № 23/3 от 23.03.2023 г. Оказание транспортных услуг.</t>
        </is>
      </c>
      <c r="C392" s="52" t="inlineStr">
        <is>
          <t>Менякин Дмитрий Владимирович</t>
        </is>
      </c>
      <c r="D392" s="193" t="n"/>
      <c r="E392" s="194" t="inlineStr">
        <is>
          <t>Счета № 22/3 от 22.03.2023 г., № 23/3 от 23.03.2023 г.</t>
        </is>
      </c>
      <c r="F392" s="197" t="n"/>
      <c r="G392" s="61" t="n">
        <v>17500</v>
      </c>
      <c r="H392" s="59" t="n"/>
      <c r="I392" s="59" t="n">
        <v>45013</v>
      </c>
      <c r="J392" s="191">
        <f>G392-H392</f>
        <v/>
      </c>
      <c r="K392" s="191">
        <f>J392</f>
        <v/>
      </c>
      <c r="L392" s="62">
        <f>G392-H392-K392</f>
        <v/>
      </c>
    </row>
    <row r="393" ht="55.5" customFormat="1" customHeight="1" s="44">
      <c r="A393" s="86" t="inlineStr">
        <is>
          <t>ИП Григорян Гурген Каджикович</t>
        </is>
      </c>
      <c r="B393" s="53" t="inlineStr">
        <is>
          <t>Оплата согласно счета   № АЛ2303--27 от 27.03.2023 г. Оказание транспортных услуг.</t>
        </is>
      </c>
      <c r="C393" s="52" t="inlineStr">
        <is>
          <t>Менякин Дмитрий Владимирович</t>
        </is>
      </c>
      <c r="D393" s="193" t="n"/>
      <c r="E393" s="194" t="inlineStr">
        <is>
          <t xml:space="preserve">Счет № АЛ2303--27 от 27.03.2023 г. </t>
        </is>
      </c>
      <c r="F393" s="197" t="n"/>
      <c r="G393" s="61" t="n">
        <v>22000</v>
      </c>
      <c r="H393" s="59" t="n"/>
      <c r="I393" s="59" t="n">
        <v>45013</v>
      </c>
      <c r="J393" s="191">
        <f>G393-H393</f>
        <v/>
      </c>
      <c r="K393" s="191">
        <f>J393</f>
        <v/>
      </c>
      <c r="L393" s="62">
        <f>G393-H393-K393</f>
        <v/>
      </c>
    </row>
    <row r="394" ht="55.5" customFormat="1" customHeight="1" s="44">
      <c r="A394" s="86" t="inlineStr">
        <is>
          <t>ИП Состин Юрий Владимирович</t>
        </is>
      </c>
      <c r="B394" s="53" t="inlineStr">
        <is>
          <t>Оплата согласно счета №456 от 04.03.2023 г. Оказание транспортных услуг.</t>
        </is>
      </c>
      <c r="C394" s="52" t="inlineStr">
        <is>
          <t>Менякин Дмитрий Владимирович</t>
        </is>
      </c>
      <c r="D394" s="193" t="n"/>
      <c r="E394" s="194" t="inlineStr">
        <is>
          <t>Счет №456 от 04.03.2023 г.</t>
        </is>
      </c>
      <c r="F394" s="197" t="n"/>
      <c r="G394" s="61" t="n">
        <v>10000</v>
      </c>
      <c r="H394" s="59" t="n"/>
      <c r="I394" s="59" t="n">
        <v>45013</v>
      </c>
      <c r="J394" s="191">
        <f>G394-H394</f>
        <v/>
      </c>
      <c r="K394" s="191">
        <f>J394</f>
        <v/>
      </c>
      <c r="L394" s="62">
        <f>G394-H394-K394</f>
        <v/>
      </c>
    </row>
    <row r="395" hidden="1" ht="20.25" customFormat="1" customHeigh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ht="20.25" customFormat="1" customHeight="1" s="44">
      <c r="A396" s="86" t="n"/>
      <c r="B396" s="53" t="n"/>
      <c r="C396" s="52" t="n"/>
      <c r="D396" s="193" t="n"/>
      <c r="E396" s="194" t="n"/>
      <c r="F396" s="197" t="n"/>
      <c r="G396" s="61" t="n"/>
      <c r="H396" s="59" t="n"/>
      <c r="I396" s="59" t="n"/>
      <c r="J396" s="191" t="n"/>
      <c r="K396" s="61" t="n"/>
      <c r="L396" s="62">
        <f>G396-H396-K396</f>
        <v/>
      </c>
    </row>
    <row r="397" ht="19.5" customFormat="1" customHeight="1" s="119" thickBot="1">
      <c r="A397" s="179" t="inlineStr">
        <is>
          <t>ИТОГО ЛОГИСТИКА</t>
        </is>
      </c>
      <c r="B397" s="199" t="n"/>
      <c r="C397" s="116" t="n"/>
      <c r="D397" s="116" t="n"/>
      <c r="E397" s="116" t="n"/>
      <c r="F397" s="117" t="n"/>
      <c r="G397" s="118">
        <f>SUM(G382:G396)</f>
        <v/>
      </c>
      <c r="H397" s="118">
        <f>SUM(H382:H396)</f>
        <v/>
      </c>
      <c r="I397" s="118" t="n"/>
      <c r="J397" s="118">
        <f>SUM(J382:J396)</f>
        <v/>
      </c>
      <c r="K397" s="118">
        <f>SUM(K382:K396)</f>
        <v/>
      </c>
      <c r="L397" s="118">
        <f>SUM(L382:L396)</f>
        <v/>
      </c>
    </row>
    <row r="398" ht="19.5" customFormat="1" customHeight="1" s="44">
      <c r="A398" s="103" t="inlineStr">
        <is>
          <t>ПРОЧИЕ</t>
        </is>
      </c>
      <c r="B398" s="195" t="n"/>
      <c r="C398" s="74" t="n"/>
      <c r="D398" s="74" t="n"/>
      <c r="E398" s="74" t="n"/>
      <c r="F398" s="75" t="n"/>
      <c r="G398" s="76" t="n"/>
      <c r="H398" s="76" t="n"/>
      <c r="I398" s="76" t="n"/>
      <c r="J398" s="76" t="n"/>
      <c r="K398" s="76" t="n"/>
      <c r="L398" s="77" t="n"/>
    </row>
    <row r="399" ht="45" customFormat="1" customHeight="1" s="44">
      <c r="A399" s="86" t="inlineStr">
        <is>
          <t>ООО "ЮЖНЫЙ ВЕТЕР"</t>
        </is>
      </c>
      <c r="B399" s="53" t="inlineStr">
        <is>
          <t>Возврат денежных средств по письму №30 от 17.02.2023г.</t>
        </is>
      </c>
      <c r="C399" s="52" t="inlineStr">
        <is>
          <t>Менякин Дмитрий Владимирович</t>
        </is>
      </c>
      <c r="D399" s="193" t="n"/>
      <c r="E399" s="194" t="inlineStr">
        <is>
          <t>Договор-счет</t>
        </is>
      </c>
      <c r="F399" s="197" t="n"/>
      <c r="G399" s="61" t="n">
        <v>9015</v>
      </c>
      <c r="H399" s="59" t="n"/>
      <c r="I399" s="59" t="n">
        <v>45013</v>
      </c>
      <c r="J399" s="191">
        <f>G399-H399</f>
        <v/>
      </c>
      <c r="K399" s="191" t="n">
        <v>9015</v>
      </c>
      <c r="L399" s="62">
        <f>G399-H399-K399</f>
        <v/>
      </c>
    </row>
    <row r="400" hidden="1" ht="61.5" customFormat="1" customHeight="1" s="44">
      <c r="A400" s="104" t="n"/>
      <c r="B400" s="63" t="n"/>
      <c r="C400" s="52" t="n"/>
      <c r="D400" s="198" t="n"/>
      <c r="E400" s="194" t="n"/>
      <c r="F400" s="198" t="n"/>
      <c r="G400" s="61" t="n"/>
      <c r="H400" s="59" t="n"/>
      <c r="I400" s="59" t="n"/>
      <c r="J400" s="191">
        <f>G400-H400</f>
        <v/>
      </c>
      <c r="K400" s="191" t="n">
        <v>0</v>
      </c>
      <c r="L400" s="62">
        <f>G400-H400-K400</f>
        <v/>
      </c>
    </row>
    <row r="401" hidden="1" ht="45" customFormat="1" customHeight="1" s="44">
      <c r="A401" s="86" t="n"/>
      <c r="B401" s="53" t="n"/>
      <c r="C401" s="52" t="n"/>
      <c r="D401" s="193" t="n"/>
      <c r="E401" s="194" t="n"/>
      <c r="F401" s="197" t="n"/>
      <c r="G401" s="61" t="n"/>
      <c r="H401" s="59" t="n"/>
      <c r="I401" s="59" t="n"/>
      <c r="J401" s="191">
        <f>G401-H401</f>
        <v/>
      </c>
      <c r="K401" s="61">
        <f>J401</f>
        <v/>
      </c>
      <c r="L401" s="62">
        <f>G401-H401-K401</f>
        <v/>
      </c>
    </row>
    <row r="402" hidden="1" ht="45" customFormat="1" customHeight="1" s="44">
      <c r="A402" s="86" t="n"/>
      <c r="B402" s="53" t="n"/>
      <c r="C402" s="52" t="n"/>
      <c r="D402" s="193" t="n"/>
      <c r="E402" s="194" t="n"/>
      <c r="F402" s="197" t="n"/>
      <c r="G402" s="61" t="n"/>
      <c r="H402" s="59" t="n"/>
      <c r="I402" s="59" t="n"/>
      <c r="J402" s="191" t="n"/>
      <c r="K402" s="61" t="n"/>
      <c r="L402" s="62">
        <f>G402-H402-K402</f>
        <v/>
      </c>
    </row>
    <row r="403" ht="27" customFormat="1" customHeight="1" s="119" thickBot="1">
      <c r="A403" s="179" t="inlineStr">
        <is>
          <t>ИТОГО ПРОЧИЕ</t>
        </is>
      </c>
      <c r="B403" s="199" t="n"/>
      <c r="C403" s="116" t="n"/>
      <c r="D403" s="116" t="n"/>
      <c r="E403" s="116" t="n"/>
      <c r="F403" s="117" t="n"/>
      <c r="G403" s="118">
        <f>SUM(G399:G402)</f>
        <v/>
      </c>
      <c r="H403" s="118">
        <f>SUM(H399:H402)</f>
        <v/>
      </c>
      <c r="I403" s="118" t="n"/>
      <c r="J403" s="118">
        <f>SUM(J399:J402)</f>
        <v/>
      </c>
      <c r="K403" s="118">
        <f>SUM(K399:K402)</f>
        <v/>
      </c>
      <c r="L403" s="118">
        <f>SUM(L399:L402)</f>
        <v/>
      </c>
    </row>
    <row r="404" ht="19.5" customFormat="1" customHeight="1" s="44">
      <c r="A404" s="50" t="inlineStr">
        <is>
          <t>ПРОГРАММНОЕ ОБЕСПЕЧЕНИЕ, ОБСЛУЖИВАНИЕ ПО, ИНТЕРНЕТ, СВЯЗЬ</t>
        </is>
      </c>
      <c r="B404" s="203" t="n"/>
      <c r="C404" s="49" t="n"/>
      <c r="D404" s="49" t="n"/>
      <c r="E404" s="49" t="n"/>
      <c r="F404" s="69" t="n"/>
      <c r="G404" s="70" t="n"/>
      <c r="H404" s="70" t="n"/>
      <c r="I404" s="70" t="n"/>
      <c r="J404" s="70" t="n"/>
      <c r="K404" s="70" t="n"/>
      <c r="L404" s="51" t="n"/>
    </row>
    <row r="405" ht="61.5" customFormat="1" customHeight="1" s="44">
      <c r="A405" s="104" t="inlineStr">
        <is>
          <t>ПАО "ВЫМПЕЛКОМ"</t>
        </is>
      </c>
      <c r="B405" s="63" t="inlineStr">
        <is>
          <t>Оплата за мобильную связь по счету №100959863868 от 20.03.2023 г.</t>
        </is>
      </c>
      <c r="C405" s="52" t="inlineStr">
        <is>
          <t>Менякин Дмитрий Владимирович</t>
        </is>
      </c>
      <c r="D405" s="198" t="n"/>
      <c r="E405" s="198" t="inlineStr">
        <is>
          <t>Счет №100959863868 от 20.03.2023 г.</t>
        </is>
      </c>
      <c r="F405" s="198" t="n"/>
      <c r="G405" s="61" t="n">
        <v>1335.84</v>
      </c>
      <c r="H405" s="59" t="n"/>
      <c r="I405" s="59" t="n">
        <v>45013</v>
      </c>
      <c r="J405" s="191">
        <f>G405-H405</f>
        <v/>
      </c>
      <c r="K405" s="191">
        <f>J405</f>
        <v/>
      </c>
      <c r="L405" s="62">
        <f>G405-H405-K405</f>
        <v/>
      </c>
    </row>
    <row r="406" ht="61.5" customFormat="1" customHeight="1" s="44">
      <c r="A406" s="104" t="inlineStr">
        <is>
          <t>ИП Ерёменко Виктор Владимирович</t>
        </is>
      </c>
      <c r="B406" s="63" t="inlineStr">
        <is>
          <t>Оплата согласно счета №С-184 от 15.03.23 г. Заправка картриджа Батайск.</t>
        </is>
      </c>
      <c r="C406" s="52" t="inlineStr">
        <is>
          <t>Менякин Дмитрий Владимирович</t>
        </is>
      </c>
      <c r="D406" s="198" t="n"/>
      <c r="E406" s="194" t="inlineStr">
        <is>
          <t>Счета №С-184 от 15.03.23 г.</t>
        </is>
      </c>
      <c r="F406" s="198" t="n"/>
      <c r="G406" s="61" t="n">
        <v>3150</v>
      </c>
      <c r="H406" s="59" t="n"/>
      <c r="I406" s="59" t="n">
        <v>45013</v>
      </c>
      <c r="J406" s="191">
        <f>G406-H406</f>
        <v/>
      </c>
      <c r="K406" s="191" t="n">
        <v>3150</v>
      </c>
      <c r="L406" s="62">
        <f>G406-H406-K406</f>
        <v/>
      </c>
    </row>
    <row r="407" hidden="1" ht="45" customFormat="1" customHeight="1" s="44">
      <c r="A407" s="86" t="n"/>
      <c r="B407" s="53" t="n"/>
      <c r="C407" s="52" t="n"/>
      <c r="D407" s="193" t="n"/>
      <c r="E407" s="194" t="n"/>
      <c r="F407" s="197" t="n"/>
      <c r="G407" s="61" t="n"/>
      <c r="H407" s="59" t="n"/>
      <c r="I407" s="59" t="n"/>
      <c r="J407" s="191" t="n"/>
      <c r="K407" s="61" t="n"/>
      <c r="L407" s="62">
        <f>G407-H407-K407</f>
        <v/>
      </c>
    </row>
    <row r="408" hidden="1" ht="45" customFormat="1" customHeight="1" s="44">
      <c r="A408" s="86" t="n"/>
      <c r="B408" s="53" t="n"/>
      <c r="C408" s="52" t="n"/>
      <c r="D408" s="193" t="n"/>
      <c r="E408" s="194" t="n"/>
      <c r="F408" s="197" t="n"/>
      <c r="G408" s="61" t="n"/>
      <c r="H408" s="59" t="n"/>
      <c r="I408" s="59" t="n"/>
      <c r="J408" s="191" t="n"/>
      <c r="K408" s="61" t="n"/>
      <c r="L408" s="62">
        <f>G408-H408-K408</f>
        <v/>
      </c>
    </row>
    <row r="409" hidden="1" ht="45" customFormat="1" customHeigh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 t="n"/>
      <c r="K409" s="61" t="n"/>
      <c r="L409" s="62">
        <f>G409-H409-K409</f>
        <v/>
      </c>
    </row>
    <row r="410" hidden="1" ht="45" customFormat="1" customHeight="1" s="44">
      <c r="A410" s="86" t="n"/>
      <c r="B410" s="53" t="n"/>
      <c r="C410" s="52" t="n"/>
      <c r="D410" s="193" t="n"/>
      <c r="E410" s="194" t="n"/>
      <c r="F410" s="197" t="n"/>
      <c r="G410" s="61" t="n"/>
      <c r="H410" s="59" t="n"/>
      <c r="I410" s="59" t="n"/>
      <c r="J410" s="191">
        <f>G410-H410</f>
        <v/>
      </c>
      <c r="K410" s="61">
        <f>J410</f>
        <v/>
      </c>
      <c r="L410" s="62">
        <f>G410-H410-K410</f>
        <v/>
      </c>
    </row>
    <row r="411" hidden="1" ht="25.5" customFormat="1" customHeight="1" s="44">
      <c r="A411" s="86" t="n"/>
      <c r="B411" s="53" t="n"/>
      <c r="C411" s="52" t="n"/>
      <c r="D411" s="193" t="n"/>
      <c r="E411" s="197" t="n"/>
      <c r="F411" s="197" t="n"/>
      <c r="G411" s="61" t="n"/>
      <c r="H411" s="59" t="n"/>
      <c r="I411" s="59" t="n"/>
      <c r="J411" s="191">
        <f>G411-H411</f>
        <v/>
      </c>
      <c r="K411" s="61">
        <f>J411</f>
        <v/>
      </c>
      <c r="L411" s="62">
        <f>J411-K411</f>
        <v/>
      </c>
    </row>
    <row r="412" ht="27" customFormat="1" customHeight="1" s="119" thickBot="1">
      <c r="A412" s="179" t="inlineStr">
        <is>
          <t>ИТОГО ПРОГРАММНОЕ ОБЕСПЕЧЕНИЕ, ОБСЛУЖИВАНИЕ ПО, ИНТЕРНЕТ, СВЯЗЬ</t>
        </is>
      </c>
      <c r="B412" s="199" t="n"/>
      <c r="C412" s="116" t="n"/>
      <c r="D412" s="116" t="n"/>
      <c r="E412" s="116" t="n"/>
      <c r="F412" s="117" t="n"/>
      <c r="G412" s="118">
        <f>SUM(G405:G411)</f>
        <v/>
      </c>
      <c r="H412" s="118">
        <f>SUM(H405:H411)</f>
        <v/>
      </c>
      <c r="I412" s="118" t="n"/>
      <c r="J412" s="118">
        <f>SUM(J405:J411)</f>
        <v/>
      </c>
      <c r="K412" s="118">
        <f>SUM(K405:K411)</f>
        <v/>
      </c>
      <c r="L412" s="118">
        <f>SUM(L405:L411)</f>
        <v/>
      </c>
    </row>
    <row r="413" ht="27.75" customFormat="1" customHeight="1" s="119" thickBot="1">
      <c r="A413" s="218" t="inlineStr">
        <is>
          <t>ИТОГО ТАГАНРОГ</t>
        </is>
      </c>
      <c r="B413" s="188" t="n"/>
      <c r="C413" s="116" t="n"/>
      <c r="D413" s="116" t="n"/>
      <c r="E413" s="116" t="n"/>
      <c r="F413" s="117" t="n"/>
      <c r="G413" s="118">
        <f>G397+G403+G412</f>
        <v/>
      </c>
      <c r="H413" s="118">
        <f>H397+H403+H412</f>
        <v/>
      </c>
      <c r="I413" s="118" t="n"/>
      <c r="J413" s="118">
        <f>J397+J403+J412</f>
        <v/>
      </c>
      <c r="K413" s="118">
        <f>K397+K403+K412</f>
        <v/>
      </c>
      <c r="L413" s="118">
        <f>L397+L403+L412</f>
        <v/>
      </c>
    </row>
    <row r="414" ht="30" customFormat="1" customHeight="1" s="44" thickBot="1">
      <c r="A414" s="46" t="inlineStr">
        <is>
          <t>ДИРЕКЦИЯ ПО КОММЕРЧЕСКОЙ ДЕЯТЕЛЬНОСТИ</t>
        </is>
      </c>
      <c r="B414" s="46" t="n"/>
      <c r="C414" s="46" t="n"/>
      <c r="D414" s="46" t="n"/>
      <c r="E414" s="46" t="n"/>
      <c r="F414" s="47" t="n"/>
      <c r="G414" s="46" t="n"/>
      <c r="H414" s="46" t="n"/>
      <c r="I414" s="46" t="n"/>
      <c r="J414" s="46" t="n"/>
      <c r="K414" s="46" t="n"/>
      <c r="L414" s="48" t="n"/>
    </row>
    <row r="415" ht="23.25" customFormat="1" customHeight="1" s="44">
      <c r="A415" s="189" t="inlineStr">
        <is>
          <t>ЛОГИСТИКА</t>
        </is>
      </c>
      <c r="B415" s="190" t="n"/>
      <c r="C415" s="49" t="n"/>
      <c r="D415" s="87" t="n"/>
      <c r="E415" s="49" t="n"/>
      <c r="F415" s="69" t="n"/>
      <c r="G415" s="70" t="n"/>
      <c r="H415" s="70" t="n"/>
      <c r="I415" s="70" t="n"/>
      <c r="J415" s="70" t="n"/>
      <c r="K415" s="70" t="n"/>
      <c r="L415" s="71" t="n"/>
    </row>
    <row r="416" ht="45" customFormat="1" customHeight="1" s="44">
      <c r="A416" s="86" t="inlineStr">
        <is>
          <t>ИП Сакара Василий Викторович</t>
        </is>
      </c>
      <c r="B416" s="53" t="inlineStr">
        <is>
          <t>Оплата по счету № 12 от 06.03.2023 г. автотранспортные услуги</t>
        </is>
      </c>
      <c r="C416" s="52" t="inlineStr">
        <is>
          <t>Кондратьева Екатерина Валерьевна</t>
        </is>
      </c>
      <c r="D416" s="193" t="n"/>
      <c r="E416" s="194" t="inlineStr">
        <is>
          <t xml:space="preserve">Счет № 12 от 06.03.2023 г. </t>
        </is>
      </c>
      <c r="F416" s="197" t="n"/>
      <c r="G416" s="61" t="n">
        <v>43000</v>
      </c>
      <c r="H416" s="59" t="n"/>
      <c r="I416" s="59" t="n">
        <v>45013</v>
      </c>
      <c r="J416" s="191">
        <f>G416-H416</f>
        <v/>
      </c>
      <c r="K416" s="61" t="n">
        <v>43000</v>
      </c>
      <c r="L416" s="62">
        <f>G416-H416-K416</f>
        <v/>
      </c>
    </row>
    <row r="417" ht="61.2" customFormat="1" customHeight="1" s="44">
      <c r="A417" s="86" t="inlineStr">
        <is>
          <t>ИП Чеботников Антон Юрьевич</t>
        </is>
      </c>
      <c r="B417" s="53" t="inlineStr">
        <is>
          <t>Оплата по счетам №№ 2/03-03 от 03.03.2023, 2/10-03 от 10.03.2023 г. автотранспортные услуги по перевозке грузов</t>
        </is>
      </c>
      <c r="C417" s="52" t="inlineStr">
        <is>
          <t>Кондратьева Екатерина Валерьевна</t>
        </is>
      </c>
      <c r="D417" s="193" t="n"/>
      <c r="E417" s="194" t="inlineStr">
        <is>
          <t xml:space="preserve">Счета №№ 2/03-03 от 03.03.2023, 2/10-03 от 10.03.2023 г. </t>
        </is>
      </c>
      <c r="F417" s="197" t="n"/>
      <c r="G417" s="61" t="n">
        <v>341000</v>
      </c>
      <c r="H417" s="59" t="n"/>
      <c r="I417" s="59" t="n">
        <v>45013</v>
      </c>
      <c r="J417" s="191">
        <f>G417-H417</f>
        <v/>
      </c>
      <c r="K417" s="61" t="n">
        <v>341000</v>
      </c>
      <c r="L417" s="62">
        <f>G417-H417-K417</f>
        <v/>
      </c>
    </row>
    <row r="418" ht="40.8" customFormat="1" customHeight="1" s="44">
      <c r="A418" s="86" t="inlineStr">
        <is>
          <t>Общество с ограниченной ответственностью "АвтоТрансЛогистик"</t>
        </is>
      </c>
      <c r="B418" s="53" t="inlineStr">
        <is>
          <t>Оплата по счету № 71 от 13.03.2023  г. за автотранспортные услуги</t>
        </is>
      </c>
      <c r="C418" s="52" t="inlineStr">
        <is>
          <t>Кондратьева Екатерина Валерьевна</t>
        </is>
      </c>
      <c r="D418" s="193" t="n"/>
      <c r="E418" s="194" t="inlineStr">
        <is>
          <t>Счет № 71 от 13.03.2023</t>
        </is>
      </c>
      <c r="F418" s="197" t="n"/>
      <c r="G418" s="61" t="n">
        <v>135500</v>
      </c>
      <c r="H418" s="59" t="n"/>
      <c r="I418" s="59" t="n">
        <v>45013</v>
      </c>
      <c r="J418" s="191">
        <f>G418-H418</f>
        <v/>
      </c>
      <c r="K418" s="61" t="n">
        <v>135500</v>
      </c>
      <c r="L418" s="62">
        <f>G418-H418-K418</f>
        <v/>
      </c>
    </row>
    <row r="419" ht="45" customFormat="1" customHeight="1" s="44">
      <c r="A419" s="86" t="inlineStr">
        <is>
          <t>ООО "ДАРС"</t>
        </is>
      </c>
      <c r="B419" s="53" t="inlineStr">
        <is>
          <t>Оплата по счету № 229 от 23.02.2023 г услуги по доставке груза</t>
        </is>
      </c>
      <c r="C419" s="52" t="inlineStr">
        <is>
          <t>Кондратьева Екатерина Валерьевна</t>
        </is>
      </c>
      <c r="D419" s="193" t="n"/>
      <c r="E419" s="194" t="inlineStr">
        <is>
          <t>Счет № 229 от 23.02.2023 г</t>
        </is>
      </c>
      <c r="F419" s="197" t="n"/>
      <c r="G419" s="61" t="n">
        <v>13500</v>
      </c>
      <c r="H419" s="59" t="n"/>
      <c r="I419" s="59" t="n">
        <v>45013</v>
      </c>
      <c r="J419" s="191">
        <f>G419-H419</f>
        <v/>
      </c>
      <c r="K419" s="61" t="n">
        <v>13500</v>
      </c>
      <c r="L419" s="62">
        <f>G419-H419-K419</f>
        <v/>
      </c>
    </row>
    <row r="420" ht="45" customFormat="1" customHeight="1" s="44">
      <c r="A420" s="86" t="inlineStr">
        <is>
          <t>ИП Сомкин Игорь Сергеевич</t>
        </is>
      </c>
      <c r="B420" s="53" t="inlineStr">
        <is>
          <t xml:space="preserve">Оплата по счету № 75 от 28.02.2023 г. автотранспортные услуги </t>
        </is>
      </c>
      <c r="C420" s="52" t="inlineStr">
        <is>
          <t>Кондратьева Екатерина Валерьевна</t>
        </is>
      </c>
      <c r="D420" s="193" t="n"/>
      <c r="E420" s="194" t="inlineStr">
        <is>
          <t>Счет № 75 от 28.02.2023 г.</t>
        </is>
      </c>
      <c r="F420" s="197" t="n"/>
      <c r="G420" s="61" t="n">
        <v>34000</v>
      </c>
      <c r="H420" s="59" t="n"/>
      <c r="I420" s="59" t="n">
        <v>45013</v>
      </c>
      <c r="J420" s="191">
        <f>G420-H420</f>
        <v/>
      </c>
      <c r="K420" s="61" t="n">
        <v>34000</v>
      </c>
      <c r="L420" s="62">
        <f>G420-H420-K420</f>
        <v/>
      </c>
    </row>
    <row r="421" ht="45" customFormat="1" customHeight="1" s="44">
      <c r="A421" s="86" t="inlineStr">
        <is>
          <t>ООО "ЭЛИТТРАНС"</t>
        </is>
      </c>
      <c r="B421" s="53" t="inlineStr">
        <is>
          <t>Оплата по счету № C3975 от 22.02.2023 г. за транспортные услуги</t>
        </is>
      </c>
      <c r="C421" s="52" t="inlineStr">
        <is>
          <t>Кондратьева Екатерина Валерьевна</t>
        </is>
      </c>
      <c r="D421" s="193" t="n"/>
      <c r="E421" s="194" t="inlineStr">
        <is>
          <t xml:space="preserve">Счет № C3975 от 22.02.2023 г. </t>
        </is>
      </c>
      <c r="F421" s="197" t="n"/>
      <c r="G421" s="61" t="n">
        <v>21000</v>
      </c>
      <c r="H421" s="59" t="n"/>
      <c r="I421" s="59" t="n">
        <v>45013</v>
      </c>
      <c r="J421" s="191">
        <f>G421-H421</f>
        <v/>
      </c>
      <c r="K421" s="61" t="n">
        <v>21000</v>
      </c>
      <c r="L421" s="62">
        <f>G421-H421-K421</f>
        <v/>
      </c>
    </row>
    <row r="422" ht="45" customFormat="1" customHeight="1" s="44">
      <c r="A422" s="86" t="inlineStr">
        <is>
          <t>Общество с ограниченной ответственностью "АвтоТрансЛогистик"</t>
        </is>
      </c>
      <c r="B422" s="53" t="inlineStr">
        <is>
          <t>Оплата по счету № 80 от 20.03.2023  г. за автотранспортные услуги</t>
        </is>
      </c>
      <c r="C422" s="52" t="inlineStr">
        <is>
          <t>Кондратьева Екатерина Валерьевна</t>
        </is>
      </c>
      <c r="D422" s="193" t="n"/>
      <c r="E422" s="194" t="inlineStr">
        <is>
          <t xml:space="preserve">Счет № 80 от 20.03.2023 г </t>
        </is>
      </c>
      <c r="F422" s="197" t="n"/>
      <c r="G422" s="61" t="n">
        <v>69500</v>
      </c>
      <c r="H422" s="59" t="n"/>
      <c r="I422" s="59" t="n">
        <v>45013</v>
      </c>
      <c r="J422" s="191">
        <f>G422-H422</f>
        <v/>
      </c>
      <c r="K422" s="61" t="n">
        <v>69500</v>
      </c>
      <c r="L422" s="62">
        <f>G422-H422-K422</f>
        <v/>
      </c>
    </row>
    <row r="423" ht="45" customFormat="1" customHeight="1" s="44">
      <c r="A423" s="86" t="inlineStr">
        <is>
          <t>ИП Насонов Николай Иванович</t>
        </is>
      </c>
      <c r="B423" s="53" t="inlineStr">
        <is>
          <t>Оплата по счету № 5 от 17.03.2023 г. транспортно-экспедиционные услуги</t>
        </is>
      </c>
      <c r="C423" s="52" t="inlineStr">
        <is>
          <t>Кондратьева Екатерина Валерьевна</t>
        </is>
      </c>
      <c r="D423" s="193" t="n"/>
      <c r="E423" s="194" t="inlineStr">
        <is>
          <t xml:space="preserve">Счет № 5 от 17.03.2023 г. </t>
        </is>
      </c>
      <c r="F423" s="197" t="n"/>
      <c r="G423" s="61" t="n">
        <v>39500</v>
      </c>
      <c r="H423" s="59" t="n"/>
      <c r="I423" s="59" t="n">
        <v>45013</v>
      </c>
      <c r="J423" s="191">
        <f>G423-H423</f>
        <v/>
      </c>
      <c r="K423" s="61" t="n">
        <v>39500</v>
      </c>
      <c r="L423" s="62">
        <f>G423-H423-K423</f>
        <v/>
      </c>
    </row>
    <row r="424" ht="61.5" customFormat="1" customHeight="1" s="44">
      <c r="A424" s="86" t="inlineStr">
        <is>
          <t>ООО "БС-ТРАНС НН"</t>
        </is>
      </c>
      <c r="B424" s="53" t="inlineStr">
        <is>
          <t>Оплата по счетам №№ 1043 от 15.02.2023, 1040, 1048 от 17.02.2023 г. за транспортные услуги</t>
        </is>
      </c>
      <c r="C424" s="52" t="inlineStr">
        <is>
          <t>Кондратьева Екатерина Валерьевна</t>
        </is>
      </c>
      <c r="D424" s="193" t="n"/>
      <c r="E424" s="194" t="inlineStr">
        <is>
          <t xml:space="preserve">Счета №№ 1043 от 15.02.2023, 1040, 1048 от 17.02.2023 г. </t>
        </is>
      </c>
      <c r="F424" s="197" t="n"/>
      <c r="G424" s="61" t="n">
        <v>350000</v>
      </c>
      <c r="H424" s="59" t="n"/>
      <c r="I424" s="59" t="n">
        <v>45013</v>
      </c>
      <c r="J424" s="191">
        <f>G424-H424</f>
        <v/>
      </c>
      <c r="K424" s="61" t="n">
        <v>350000</v>
      </c>
      <c r="L424" s="62">
        <f>G424-H424-K424</f>
        <v/>
      </c>
    </row>
    <row r="425" ht="73.5" customFormat="1" customHeight="1" s="44">
      <c r="A425" s="86" t="inlineStr">
        <is>
          <t>ООО "Плаза Девелопмент Групп"</t>
        </is>
      </c>
      <c r="B425" s="53" t="inlineStr">
        <is>
          <t>Оплата по счетам №№ 301/7, 301/12 от 01.03.2023, 311/4, 311/6  от 11.03.2023,  гг. перевозки груза</t>
        </is>
      </c>
      <c r="C425" s="52" t="inlineStr">
        <is>
          <t>Кондратьева Екатерина Валерьевна</t>
        </is>
      </c>
      <c r="D425" s="193" t="n"/>
      <c r="E425" s="194" t="inlineStr">
        <is>
          <t>Счета №№ 301/7, 301/12 от 01.03.2023, 311/4, 311/6  от 11.03.2023</t>
        </is>
      </c>
      <c r="F425" s="197" t="n"/>
      <c r="G425" s="61" t="n">
        <v>88000</v>
      </c>
      <c r="H425" s="59" t="n"/>
      <c r="I425" s="59" t="n">
        <v>45013</v>
      </c>
      <c r="J425" s="191">
        <f>G425-H425</f>
        <v/>
      </c>
      <c r="K425" s="61" t="n">
        <v>88000</v>
      </c>
      <c r="L425" s="62">
        <f>G425-H425-K425</f>
        <v/>
      </c>
    </row>
    <row r="426" ht="73.5" customFormat="1" customHeight="1" s="44">
      <c r="A426" s="86" t="inlineStr">
        <is>
          <t xml:space="preserve">ИП Сомкин Сергей </t>
        </is>
      </c>
      <c r="B426" s="53" t="inlineStr">
        <is>
          <t xml:space="preserve">Оплата по счету № 76 от 22.03.2023 г. автотранспортные услуги </t>
        </is>
      </c>
      <c r="C426" s="52" t="inlineStr">
        <is>
          <t>Кондратьева Екатерина Валерьевна</t>
        </is>
      </c>
      <c r="D426" s="193" t="n"/>
      <c r="E426" s="194" t="inlineStr">
        <is>
          <t>Счет № 76 от 22.03.2023</t>
        </is>
      </c>
      <c r="F426" s="197" t="n"/>
      <c r="G426" s="61" t="n">
        <v>79000</v>
      </c>
      <c r="H426" s="59" t="n"/>
      <c r="I426" s="59" t="n">
        <v>45013</v>
      </c>
      <c r="J426" s="191">
        <f>G426-H426</f>
        <v/>
      </c>
      <c r="K426" s="61" t="n">
        <v>79000</v>
      </c>
      <c r="L426" s="62">
        <f>G426-H426-K426</f>
        <v/>
      </c>
    </row>
    <row r="427" ht="54" customFormat="1" customHeight="1" s="44">
      <c r="A427" s="86" t="inlineStr">
        <is>
          <t>ООО "МИР ООО"</t>
        </is>
      </c>
      <c r="B427" s="53" t="inlineStr">
        <is>
          <t>Оплата по упд №№ 107 от 31.03.2023, 267 от 13.03.2023 г. за транспортные услуги</t>
        </is>
      </c>
      <c r="C427" s="52" t="inlineStr">
        <is>
          <t>Кондратьева Екатерина Валерьевна</t>
        </is>
      </c>
      <c r="D427" s="193" t="n"/>
      <c r="E427" s="194" t="inlineStr">
        <is>
          <t xml:space="preserve">УПД №№ 107 от 31.03.2023, 267 от 13.03.2023 г. </t>
        </is>
      </c>
      <c r="F427" s="197" t="n"/>
      <c r="G427" s="61" t="n">
        <v>102000</v>
      </c>
      <c r="H427" s="59" t="n"/>
      <c r="I427" s="59" t="n">
        <v>45013</v>
      </c>
      <c r="J427" s="191">
        <f>G427-H427</f>
        <v/>
      </c>
      <c r="K427" s="61" t="n">
        <v>102000</v>
      </c>
      <c r="L427" s="62">
        <f>G427-H427-K427</f>
        <v/>
      </c>
    </row>
    <row r="428" ht="40.8" customFormat="1" customHeight="1" s="44">
      <c r="A428" s="86" t="inlineStr">
        <is>
          <t>ООО "ДАРС"</t>
        </is>
      </c>
      <c r="B428" s="53" t="inlineStr">
        <is>
          <t>Оплата по счету № 358 от 21.03.2023 г услуги по доставке груза</t>
        </is>
      </c>
      <c r="C428" s="52" t="inlineStr">
        <is>
          <t>Кондратьева Екатерина Валерьевна</t>
        </is>
      </c>
      <c r="D428" s="193" t="n"/>
      <c r="E428" s="194" t="inlineStr">
        <is>
          <t>Счет № 358 от 21.03.2023 г</t>
        </is>
      </c>
      <c r="F428" s="197" t="n"/>
      <c r="G428" s="61" t="n">
        <v>11000</v>
      </c>
      <c r="H428" s="59" t="n"/>
      <c r="I428" s="59" t="n">
        <v>45013</v>
      </c>
      <c r="J428" s="191">
        <f>G428-H428</f>
        <v/>
      </c>
      <c r="K428" s="61" t="n">
        <v>11000</v>
      </c>
      <c r="L428" s="62">
        <f>G428-H428-K428</f>
        <v/>
      </c>
    </row>
    <row r="429" ht="52.2" customFormat="1" customHeight="1" s="44">
      <c r="A429" s="86" t="inlineStr">
        <is>
          <t>ООО "БС-ТРАНС НН"</t>
        </is>
      </c>
      <c r="B429" s="53" t="inlineStr">
        <is>
          <t>Оплата по счетам №№ 1185 от 22.02.2023, 1453 от 10.03.2023 г. за транспортные услуги</t>
        </is>
      </c>
      <c r="C429" s="52" t="inlineStr">
        <is>
          <t>Кондратьева Екатерина Валерьевна</t>
        </is>
      </c>
      <c r="D429" s="193" t="n"/>
      <c r="E429" s="194" t="inlineStr">
        <is>
          <t>Счет счетам №№ 1185 от 22.02.2023, 1453 от 10.03.2023 г.</t>
        </is>
      </c>
      <c r="F429" s="197" t="n"/>
      <c r="G429" s="61" t="n">
        <v>245000</v>
      </c>
      <c r="H429" s="59" t="n"/>
      <c r="I429" s="59" t="n">
        <v>45013</v>
      </c>
      <c r="J429" s="191">
        <f>G429-H429</f>
        <v/>
      </c>
      <c r="K429" s="61" t="n">
        <v>245000</v>
      </c>
      <c r="L429" s="62">
        <f>G429-H429-K429</f>
        <v/>
      </c>
    </row>
    <row r="430" ht="69.59999999999999" customFormat="1" customHeight="1" s="44">
      <c r="A430" s="86" t="inlineStr">
        <is>
          <t>ИП Полякова Виктория Алексеевна</t>
        </is>
      </c>
      <c r="B430" s="53" t="inlineStr">
        <is>
          <t xml:space="preserve">Оплата по счетам № 106 от 06.03.2023, 122 от 13.03.2023, 123 от 14.03.2023  г. транспортные услуги </t>
        </is>
      </c>
      <c r="C430" s="52" t="inlineStr">
        <is>
          <t>Кондратьева Екатерина Валерьевна</t>
        </is>
      </c>
      <c r="D430" s="193" t="n"/>
      <c r="E430" s="194" t="inlineStr">
        <is>
          <t xml:space="preserve"> Счета № 106 от 06.03.2023, 122 от 13.03.2023, 123 от 14.03.2023  г.</t>
        </is>
      </c>
      <c r="F430" s="197" t="n"/>
      <c r="G430" s="61" t="n">
        <v>135000</v>
      </c>
      <c r="H430" s="59" t="n"/>
      <c r="I430" s="59" t="n">
        <v>45013</v>
      </c>
      <c r="J430" s="191">
        <f>G430-H430</f>
        <v/>
      </c>
      <c r="K430" s="61" t="n">
        <v>135000</v>
      </c>
      <c r="L430" s="62">
        <f>G430-H430-K430</f>
        <v/>
      </c>
    </row>
    <row r="431" ht="40.8" customFormat="1" customHeight="1" s="44">
      <c r="A431" s="86" t="inlineStr">
        <is>
          <t>ИП Чеботников Антон Юрьевич</t>
        </is>
      </c>
      <c r="B431" s="53" t="inlineStr">
        <is>
          <t>Оплата по счету № 1/17-03 от 17.03.2023 г. автотранспортные услуги по перевозке грузов</t>
        </is>
      </c>
      <c r="C431" s="52" t="inlineStr">
        <is>
          <t>Кондратьева Екатерина Валерьевна</t>
        </is>
      </c>
      <c r="D431" s="193" t="n"/>
      <c r="E431" s="194" t="inlineStr">
        <is>
          <t>Счет № 1/17-03 от 17.03.2023 г.</t>
        </is>
      </c>
      <c r="F431" s="197" t="n"/>
      <c r="G431" s="61" t="n">
        <v>174000</v>
      </c>
      <c r="H431" s="59" t="n"/>
      <c r="I431" s="59" t="n">
        <v>45013</v>
      </c>
      <c r="J431" s="191">
        <f>G431-H431</f>
        <v/>
      </c>
      <c r="K431" s="61" t="n">
        <v>174000</v>
      </c>
      <c r="L431" s="62">
        <f>G431-H431-K431</f>
        <v/>
      </c>
    </row>
    <row r="432" ht="40.8" customFormat="1" customHeight="1" s="44">
      <c r="A432" s="86" t="inlineStr">
        <is>
          <t>ИП Чупилко Анатолий Васильевич</t>
        </is>
      </c>
      <c r="B432" s="53" t="inlineStr">
        <is>
          <t xml:space="preserve">Оплата по счету № 90 от 21.03.2023 г. транспортные услуги </t>
        </is>
      </c>
      <c r="C432" s="52" t="inlineStr">
        <is>
          <t>Кондратьева Екатерина Валерьевна</t>
        </is>
      </c>
      <c r="D432" s="193" t="n"/>
      <c r="E432" s="194" t="inlineStr">
        <is>
          <t>Счет № 90 от 21.03.2023 г.</t>
        </is>
      </c>
      <c r="F432" s="197" t="n"/>
      <c r="G432" s="61" t="n">
        <v>40000</v>
      </c>
      <c r="H432" s="59" t="n"/>
      <c r="I432" s="59" t="n">
        <v>45013</v>
      </c>
      <c r="J432" s="191">
        <f>G432-H432</f>
        <v/>
      </c>
      <c r="K432" s="61" t="n">
        <v>40000</v>
      </c>
      <c r="L432" s="62">
        <f>G432-H432-K432</f>
        <v/>
      </c>
    </row>
    <row r="433" ht="40.8" customFormat="1" customHeight="1" s="44">
      <c r="A433" s="86" t="inlineStr">
        <is>
          <t>ИП Насонов Николай Иванович</t>
        </is>
      </c>
      <c r="B433" s="53" t="inlineStr">
        <is>
          <t>Оплата по счету № 6 от 24.03.2023 г. транспортно-экспедиционные услуги</t>
        </is>
      </c>
      <c r="C433" s="52" t="inlineStr">
        <is>
          <t>Кондратьева Екатерина Валерьевна</t>
        </is>
      </c>
      <c r="D433" s="193" t="n"/>
      <c r="E433" s="194" t="inlineStr">
        <is>
          <t>Счет № 6 от 24.03.2023 г.</t>
        </is>
      </c>
      <c r="F433" s="197" t="n"/>
      <c r="G433" s="61" t="n">
        <v>109000</v>
      </c>
      <c r="H433" s="59" t="n"/>
      <c r="I433" s="59" t="n">
        <v>45013</v>
      </c>
      <c r="J433" s="191">
        <f>G433-H433</f>
        <v/>
      </c>
      <c r="K433" s="61" t="n">
        <v>109000</v>
      </c>
      <c r="L433" s="62">
        <f>G433-H433-K433</f>
        <v/>
      </c>
    </row>
    <row r="434" ht="52.2" customFormat="1" customHeight="1" s="44">
      <c r="A434" s="86" t="inlineStr">
        <is>
          <t>ООО "ЭЛИТТРАНС"</t>
        </is>
      </c>
      <c r="B434" s="53" t="inlineStr">
        <is>
          <t>Оплата по счетам №№ C5259 от 03.02.2023, С5260 от 16.02.2023 г. за транспортные услуги</t>
        </is>
      </c>
      <c r="C434" s="52" t="inlineStr">
        <is>
          <t>Кондратьева Екатерина Валерьевна</t>
        </is>
      </c>
      <c r="D434" s="193" t="n"/>
      <c r="E434" s="194" t="inlineStr">
        <is>
          <t>Счета №№ C5259 от 03.02.2023, С5260 от 16.02.2023 г.</t>
        </is>
      </c>
      <c r="F434" s="197" t="n"/>
      <c r="G434" s="61" t="n">
        <v>240000</v>
      </c>
      <c r="H434" s="59" t="n"/>
      <c r="I434" s="59" t="n">
        <v>45013</v>
      </c>
      <c r="J434" s="191">
        <f>G434-H434</f>
        <v/>
      </c>
      <c r="K434" s="61" t="n">
        <v>240000</v>
      </c>
      <c r="L434" s="62">
        <f>G434-H434-K434</f>
        <v/>
      </c>
    </row>
    <row r="435" ht="40.8" customFormat="1" customHeight="1" s="44">
      <c r="A435" s="86" t="inlineStr">
        <is>
          <t>ООО "ДЕЛКО"</t>
        </is>
      </c>
      <c r="B435" s="53" t="inlineStr">
        <is>
          <t>Оплата по счету № ДЕЛ18359 от 03.02.2023 г. за транспортные услуги</t>
        </is>
      </c>
      <c r="C435" s="52" t="inlineStr">
        <is>
          <t>Кондратьева Екатерина Валерьевна</t>
        </is>
      </c>
      <c r="D435" s="193" t="n"/>
      <c r="E435" s="194" t="inlineStr">
        <is>
          <t>Счет № ДЕЛ18359 от 03.02.2023 г.</t>
        </is>
      </c>
      <c r="F435" s="197" t="n"/>
      <c r="G435" s="61" t="n">
        <v>122000</v>
      </c>
      <c r="H435" s="59" t="n"/>
      <c r="I435" s="59" t="n">
        <v>45013</v>
      </c>
      <c r="J435" s="191">
        <f>G435-H435</f>
        <v/>
      </c>
      <c r="K435" s="61" t="n">
        <v>122000</v>
      </c>
      <c r="L435" s="62">
        <f>G435-H435-K435</f>
        <v/>
      </c>
    </row>
    <row r="436" hidden="1" customFormat="1" s="44">
      <c r="A436" s="86" t="n"/>
      <c r="B436" s="53" t="n"/>
      <c r="C436" s="52" t="n"/>
      <c r="D436" s="193" t="n"/>
      <c r="E436" s="194" t="n"/>
      <c r="F436" s="197" t="n"/>
      <c r="G436" s="61" t="n"/>
      <c r="H436" s="59" t="n"/>
      <c r="I436" s="59" t="n"/>
      <c r="J436" s="191" t="n"/>
      <c r="K436" s="61" t="n"/>
      <c r="L436" s="62" t="n"/>
    </row>
    <row r="437" hidden="1" customFormat="1" s="44">
      <c r="A437" s="86" t="n"/>
      <c r="B437" s="53" t="n"/>
      <c r="C437" s="52" t="n"/>
      <c r="D437" s="193" t="n"/>
      <c r="E437" s="194" t="n"/>
      <c r="F437" s="197" t="n"/>
      <c r="G437" s="61" t="n"/>
      <c r="H437" s="59" t="n"/>
      <c r="I437" s="59" t="n"/>
      <c r="J437" s="191" t="n"/>
      <c r="K437" s="61" t="n"/>
      <c r="L437" s="62" t="n"/>
    </row>
    <row r="438" hidden="1" customFormat="1" s="44">
      <c r="A438" s="86" t="n"/>
      <c r="B438" s="53" t="n"/>
      <c r="C438" s="52" t="n"/>
      <c r="D438" s="193" t="n"/>
      <c r="E438" s="194" t="n"/>
      <c r="F438" s="197" t="n"/>
      <c r="G438" s="61" t="n"/>
      <c r="H438" s="59" t="n"/>
      <c r="I438" s="59" t="n"/>
      <c r="J438" s="191" t="n"/>
      <c r="K438" s="61" t="n"/>
      <c r="L438" s="62" t="n"/>
    </row>
    <row r="439" hidden="1" customFormat="1" s="44">
      <c r="A439" s="86" t="n"/>
      <c r="B439" s="53" t="n"/>
      <c r="C439" s="52" t="n"/>
      <c r="D439" s="193" t="n"/>
      <c r="E439" s="194" t="n"/>
      <c r="F439" s="197" t="n"/>
      <c r="G439" s="61" t="n"/>
      <c r="H439" s="59" t="n"/>
      <c r="I439" s="59" t="n"/>
      <c r="J439" s="191" t="n"/>
      <c r="K439" s="61" t="n"/>
      <c r="L439" s="62" t="n"/>
    </row>
    <row r="440" hidden="1" customFormat="1" s="44">
      <c r="A440" s="86" t="n"/>
      <c r="B440" s="53" t="n"/>
      <c r="C440" s="52" t="n"/>
      <c r="D440" s="193" t="n"/>
      <c r="E440" s="194" t="n"/>
      <c r="F440" s="197" t="n"/>
      <c r="G440" s="61" t="n"/>
      <c r="H440" s="59" t="n"/>
      <c r="I440" s="59" t="n"/>
      <c r="J440" s="191" t="n"/>
      <c r="K440" s="61" t="n"/>
      <c r="L440" s="62" t="n"/>
    </row>
    <row r="441" hidden="1" customFormat="1" s="44">
      <c r="A441" s="86" t="n"/>
      <c r="B441" s="53" t="n"/>
      <c r="C441" s="52" t="n"/>
      <c r="D441" s="193" t="n"/>
      <c r="E441" s="194" t="n"/>
      <c r="F441" s="197" t="n"/>
      <c r="G441" s="61" t="n"/>
      <c r="H441" s="59" t="n"/>
      <c r="I441" s="59" t="n"/>
      <c r="J441" s="191" t="n"/>
      <c r="K441" s="61" t="n"/>
      <c r="L441" s="62" t="n"/>
    </row>
    <row r="442" hidden="1" customFormat="1" s="44">
      <c r="A442" s="86" t="n"/>
      <c r="B442" s="53" t="n"/>
      <c r="C442" s="52" t="n"/>
      <c r="D442" s="193" t="n"/>
      <c r="E442" s="194" t="n"/>
      <c r="F442" s="197" t="n"/>
      <c r="G442" s="61" t="n"/>
      <c r="H442" s="59" t="n"/>
      <c r="I442" s="59" t="n"/>
      <c r="J442" s="191" t="n"/>
      <c r="K442" s="61" t="n"/>
      <c r="L442" s="62" t="n"/>
    </row>
    <row r="443" hidden="1" ht="45" customFormat="1" customHeigh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 t="n"/>
      <c r="K443" s="61" t="n"/>
      <c r="L443" s="62" t="n"/>
    </row>
    <row r="444" ht="19.5" customFormat="1" customHeight="1" s="119" thickBot="1">
      <c r="A444" s="179" t="inlineStr">
        <is>
          <t>ИТОГО ЛОГИСТИКА</t>
        </is>
      </c>
      <c r="B444" s="199" t="n"/>
      <c r="C444" s="116" t="n"/>
      <c r="D444" s="116" t="n"/>
      <c r="E444" s="116" t="n"/>
      <c r="F444" s="117" t="n"/>
      <c r="G444" s="118">
        <f>SUM(G416:G443)</f>
        <v/>
      </c>
      <c r="H444" s="118">
        <f>SUM(H416:H443)</f>
        <v/>
      </c>
      <c r="I444" s="118" t="n"/>
      <c r="J444" s="118">
        <f>SUM(J416:J443)</f>
        <v/>
      </c>
      <c r="K444" s="118">
        <f>SUM(K416:K443)</f>
        <v/>
      </c>
      <c r="L444" s="118">
        <f>SUM(L416:L443)</f>
        <v/>
      </c>
    </row>
    <row r="445" ht="19.5" customFormat="1" customHeight="1" s="44">
      <c r="A445" s="103" t="inlineStr">
        <is>
          <t>ПРОЧИЕ</t>
        </is>
      </c>
      <c r="B445" s="195" t="n"/>
      <c r="C445" s="74" t="n"/>
      <c r="D445" s="74" t="n"/>
      <c r="E445" s="74" t="n"/>
      <c r="F445" s="75" t="n"/>
      <c r="G445" s="76" t="n"/>
      <c r="H445" s="76" t="n"/>
      <c r="I445" s="76" t="n"/>
      <c r="J445" s="76" t="n"/>
      <c r="K445" s="76" t="n"/>
      <c r="L445" s="77" t="n"/>
    </row>
    <row r="446" ht="45" customFormat="1" customHeight="1" s="44">
      <c r="A446" s="86" t="inlineStr">
        <is>
          <t>ЗАКУПАЙ АО</t>
        </is>
      </c>
      <c r="B446" s="53" t="inlineStr">
        <is>
          <t>Оплата по счету-оферте №36198 от 03.03.2023г. комиссионное вознаграждение % по договору-оферте</t>
        </is>
      </c>
      <c r="C446" s="52" t="inlineStr">
        <is>
          <t>Каврук М</t>
        </is>
      </c>
      <c r="D446" s="193" t="n"/>
      <c r="E446" s="194" t="inlineStr">
        <is>
          <t>Счет-оферта № 36198 от 03.03.2023г.</t>
        </is>
      </c>
      <c r="F446" s="197" t="n"/>
      <c r="G446" s="61" t="n">
        <v>156131</v>
      </c>
      <c r="H446" s="59" t="n"/>
      <c r="I446" s="59" t="n"/>
      <c r="J446" s="191">
        <f>G446-H446</f>
        <v/>
      </c>
      <c r="K446" s="61" t="n">
        <v>0</v>
      </c>
      <c r="L446" s="62">
        <f>G446-H446-K446</f>
        <v/>
      </c>
    </row>
    <row r="447" ht="57.75" customFormat="1" customHeight="1" s="44">
      <c r="A447" s="86" t="inlineStr">
        <is>
          <t>Компания "Тензор"</t>
        </is>
      </c>
      <c r="B447" s="53" t="inlineStr">
        <is>
          <t>Оплата по сч № 123031337870 от 13.03.2023 Права использования "Web-система СБИС" дополнительный сотрудник с регистрацией на внешнем носителе арт. Н</t>
        </is>
      </c>
      <c r="C447" s="52" t="inlineStr">
        <is>
          <t>Бурмистрова Марьяна Вадимовна</t>
        </is>
      </c>
      <c r="D447" s="193" t="n"/>
      <c r="E447" s="194" t="inlineStr">
        <is>
          <t>Счет № 123031337870 от 13.03.2023</t>
        </is>
      </c>
      <c r="F447" s="197" t="n"/>
      <c r="G447" s="61" t="n">
        <v>2700</v>
      </c>
      <c r="H447" s="59" t="n"/>
      <c r="I447" s="59" t="n">
        <v>45013</v>
      </c>
      <c r="J447" s="191">
        <f>G447-H447</f>
        <v/>
      </c>
      <c r="K447" s="191" t="n">
        <v>2700</v>
      </c>
      <c r="L447" s="62">
        <f>G447-H447-K447</f>
        <v/>
      </c>
    </row>
    <row r="448" ht="57.75" customFormat="1" customHeight="1" s="44">
      <c r="A448" s="86" t="inlineStr">
        <is>
          <t>Компания "Тензор"</t>
        </is>
      </c>
      <c r="B448" s="53" t="inlineStr">
        <is>
          <t>Оплата по счету №2393304657 от 23.03.2023 право использования программы для ЭВМ Контур.Фокус 2393304657 , 7702624330-770201001 АО "АРИЭЛЬ МЕТАЛЛ"</t>
        </is>
      </c>
      <c r="C448" s="52" t="inlineStr">
        <is>
          <t>Бурмистрова Марьяна Вадимовна</t>
        </is>
      </c>
      <c r="D448" s="193" t="n"/>
      <c r="E448" s="194" t="inlineStr">
        <is>
          <t>Счет № 2393304657 от 23.03.2023</t>
        </is>
      </c>
      <c r="F448" s="197" t="n"/>
      <c r="G448" s="61" t="n">
        <v>162800</v>
      </c>
      <c r="H448" s="59" t="n"/>
      <c r="I448" s="59" t="n">
        <v>45013</v>
      </c>
      <c r="J448" s="191">
        <f>G448-H448</f>
        <v/>
      </c>
      <c r="K448" s="191" t="n">
        <v>162800</v>
      </c>
      <c r="L448" s="62">
        <f>G448-H448-K448</f>
        <v/>
      </c>
    </row>
    <row r="449" ht="57.75" customFormat="1" customHeight="1" s="44">
      <c r="A449" s="86" t="inlineStr">
        <is>
          <t>ООО "Электронная торговая площадка ГПБ"</t>
        </is>
      </c>
      <c r="B449" s="53" t="inlineStr">
        <is>
          <t>Перечисление денежных средств для обеспечения (задатка) участия в закупочных процедурах, лицевой счет № 2200056149</t>
        </is>
      </c>
      <c r="C449" s="52" t="inlineStr">
        <is>
          <t>Каврук М</t>
        </is>
      </c>
      <c r="D449" s="193" t="n"/>
      <c r="E449" s="194" t="inlineStr">
        <is>
          <t>пополнение лицевой счет № 2200056149</t>
        </is>
      </c>
      <c r="F449" s="197" t="n"/>
      <c r="G449" s="61" t="n">
        <v>76800</v>
      </c>
      <c r="H449" s="59" t="n"/>
      <c r="I449" s="59" t="n">
        <v>45013</v>
      </c>
      <c r="J449" s="191">
        <f>G449-H449</f>
        <v/>
      </c>
      <c r="K449" s="191" t="n">
        <v>76800</v>
      </c>
      <c r="L449" s="62" t="n">
        <v>0</v>
      </c>
    </row>
    <row r="450" ht="57.75" customFormat="1" customHeight="1" s="44">
      <c r="A450" s="86" t="inlineStr">
        <is>
          <t>ООО "МОНОТЕК СТРОЙ "</t>
        </is>
      </c>
      <c r="B450" s="53" t="inlineStr">
        <is>
          <t xml:space="preserve">Возврат излишне перечисленных денежных средств по письму № 94/22/3 на 20.03.2023г. </t>
        </is>
      </c>
      <c r="C450" s="52" t="inlineStr">
        <is>
          <t>Засорин Сергей Вячеславович</t>
        </is>
      </c>
      <c r="D450" s="193" t="n"/>
      <c r="E450" s="194" t="inlineStr">
        <is>
          <t xml:space="preserve">Письму № 94/22/3 на 20.03.2023г. </t>
        </is>
      </c>
      <c r="F450" s="197" t="n"/>
      <c r="G450" s="61" t="n">
        <v>2676.8</v>
      </c>
      <c r="H450" s="59" t="n"/>
      <c r="I450" s="59" t="n"/>
      <c r="J450" s="191">
        <f>G450-H450</f>
        <v/>
      </c>
      <c r="K450" s="191" t="n">
        <v>0</v>
      </c>
      <c r="L450" s="62">
        <f>G450-H450-K450</f>
        <v/>
      </c>
    </row>
    <row r="451" ht="57.75" customFormat="1" customHeight="1" s="44">
      <c r="A451" s="86" t="inlineStr">
        <is>
          <t>ООО "РАМ ГРУПП"</t>
        </is>
      </c>
      <c r="B451" s="53" t="inlineStr">
        <is>
          <t xml:space="preserve">Возврат излишне перечисленных денежных средств по письму № 6 от 01.03.2023г. </t>
        </is>
      </c>
      <c r="C451" s="52" t="inlineStr">
        <is>
          <t>Осинский Евгений Владимирович</t>
        </is>
      </c>
      <c r="D451" s="193" t="n"/>
      <c r="E451" s="194" t="inlineStr">
        <is>
          <t xml:space="preserve">Письмо на возврат № 6 от 01.03.2023г. </t>
        </is>
      </c>
      <c r="F451" s="197" t="n"/>
      <c r="G451" s="61" t="n">
        <v>2235</v>
      </c>
      <c r="H451" s="59" t="n"/>
      <c r="I451" s="59" t="n"/>
      <c r="J451" s="191">
        <f>G451-H451</f>
        <v/>
      </c>
      <c r="K451" s="191" t="n">
        <v>0</v>
      </c>
      <c r="L451" s="62">
        <f>G451-H451-K451</f>
        <v/>
      </c>
    </row>
    <row r="452" hidden="1" ht="18" customFormat="1" customHeight="1" s="44">
      <c r="A452" s="86" t="n"/>
      <c r="B452" s="53" t="n"/>
      <c r="C452" s="52" t="n"/>
      <c r="D452" s="193" t="n"/>
      <c r="E452" s="194" t="n"/>
      <c r="F452" s="197" t="n"/>
      <c r="G452" s="61" t="n"/>
      <c r="H452" s="59" t="n"/>
      <c r="I452" s="59" t="n"/>
      <c r="J452" s="191" t="n"/>
      <c r="K452" s="191" t="n"/>
      <c r="L452" s="62" t="n"/>
    </row>
    <row r="453" hidden="1" ht="18" customFormat="1" customHeight="1" s="44">
      <c r="A453" s="86" t="n"/>
      <c r="B453" s="53" t="n"/>
      <c r="C453" s="52" t="n"/>
      <c r="D453" s="193" t="n"/>
      <c r="E453" s="194" t="n"/>
      <c r="F453" s="197" t="n"/>
      <c r="G453" s="61" t="n"/>
      <c r="H453" s="59" t="n"/>
      <c r="I453" s="59" t="n"/>
      <c r="J453" s="191" t="n"/>
      <c r="K453" s="61" t="n"/>
      <c r="L453" s="62" t="n"/>
    </row>
    <row r="454" ht="19.5" customFormat="1" customHeight="1" s="119" thickBot="1">
      <c r="A454" s="179" t="inlineStr">
        <is>
          <t>ИТОГО ПРОЧИЕ</t>
        </is>
      </c>
      <c r="B454" s="199" t="n"/>
      <c r="C454" s="116" t="n"/>
      <c r="D454" s="116" t="n"/>
      <c r="E454" s="116" t="n"/>
      <c r="F454" s="117" t="n"/>
      <c r="G454" s="118">
        <f>SUM(G446:G453)</f>
        <v/>
      </c>
      <c r="H454" s="118">
        <f>SUM(H446:H453)</f>
        <v/>
      </c>
      <c r="I454" s="118" t="n"/>
      <c r="J454" s="118">
        <f>SUM(J446:J453)</f>
        <v/>
      </c>
      <c r="K454" s="118">
        <f>SUM(K446:K453)</f>
        <v/>
      </c>
      <c r="L454" s="118">
        <f>SUM(L446:L453)</f>
        <v/>
      </c>
    </row>
    <row r="455" hidden="1" ht="45" customFormat="1" customHeight="1" s="44">
      <c r="A455" s="86" t="n"/>
      <c r="B455" s="53" t="n"/>
      <c r="C455" s="52" t="n"/>
      <c r="D455" s="193" t="n"/>
      <c r="E455" s="194" t="n"/>
      <c r="F455" s="197" t="n"/>
      <c r="G455" s="61" t="n"/>
      <c r="H455" s="59" t="n"/>
      <c r="I455" s="59" t="n"/>
      <c r="J455" s="191" t="n"/>
      <c r="K455" s="61" t="n"/>
      <c r="L455" s="62" t="n"/>
    </row>
    <row r="456" hidden="1" ht="45" customFormat="1" customHeight="1" s="44">
      <c r="A456" s="86" t="n"/>
      <c r="B456" s="53" t="n"/>
      <c r="C456" s="52" t="n"/>
      <c r="D456" s="193" t="n"/>
      <c r="E456" s="194" t="n"/>
      <c r="F456" s="197" t="n"/>
      <c r="G456" s="61" t="n"/>
      <c r="H456" s="59" t="n"/>
      <c r="I456" s="59" t="n"/>
      <c r="J456" s="191" t="n"/>
      <c r="K456" s="61" t="n"/>
      <c r="L456" s="62" t="n"/>
    </row>
    <row r="457" hidden="1" ht="45" customFormat="1" customHeight="1" s="44">
      <c r="A457" s="86" t="n"/>
      <c r="B457" s="53" t="n"/>
      <c r="C457" s="52" t="n"/>
      <c r="D457" s="193" t="n"/>
      <c r="E457" s="194" t="n"/>
      <c r="F457" s="197" t="n"/>
      <c r="G457" s="61" t="n"/>
      <c r="H457" s="59" t="n"/>
      <c r="I457" s="59" t="n"/>
      <c r="J457" s="191" t="n"/>
      <c r="K457" s="61" t="n"/>
      <c r="L457" s="62" t="n"/>
    </row>
    <row r="458" hidden="1" ht="45" customFormat="1" customHeight="1" s="44">
      <c r="A458" s="86" t="n"/>
      <c r="B458" s="53" t="n"/>
      <c r="C458" s="52" t="n"/>
      <c r="D458" s="193" t="n"/>
      <c r="E458" s="194" t="n"/>
      <c r="F458" s="197" t="n"/>
      <c r="G458" s="61" t="n"/>
      <c r="H458" s="59" t="n"/>
      <c r="I458" s="59" t="n"/>
      <c r="J458" s="191" t="n"/>
      <c r="K458" s="61" t="n"/>
      <c r="L458" s="62" t="n"/>
    </row>
    <row r="459" hidden="1" ht="45" customFormat="1" customHeight="1" s="44">
      <c r="A459" s="86" t="n"/>
      <c r="B459" s="53" t="n"/>
      <c r="C459" s="52" t="n"/>
      <c r="D459" s="193" t="n"/>
      <c r="E459" s="194" t="n"/>
      <c r="F459" s="197" t="n"/>
      <c r="G459" s="61" t="n"/>
      <c r="H459" s="59" t="n"/>
      <c r="I459" s="59" t="n"/>
      <c r="J459" s="191" t="n"/>
      <c r="K459" s="61" t="n"/>
      <c r="L459" s="62" t="n"/>
    </row>
    <row r="460" hidden="1" ht="45" customFormat="1" customHeight="1" s="44">
      <c r="A460" s="86" t="n"/>
      <c r="B460" s="53" t="n"/>
      <c r="C460" s="52" t="n"/>
      <c r="D460" s="193" t="n"/>
      <c r="E460" s="194" t="n"/>
      <c r="F460" s="197" t="n"/>
      <c r="G460" s="61" t="n"/>
      <c r="H460" s="59" t="n"/>
      <c r="I460" s="59" t="n"/>
      <c r="J460" s="191" t="n"/>
      <c r="K460" s="61" t="n"/>
      <c r="L460" s="62" t="n"/>
    </row>
    <row r="461" hidden="1" ht="45" customFormat="1" customHeight="1" s="44">
      <c r="A461" s="86" t="n"/>
      <c r="B461" s="53" t="n"/>
      <c r="C461" s="52" t="n"/>
      <c r="D461" s="193" t="n"/>
      <c r="E461" s="194" t="n"/>
      <c r="F461" s="197" t="n"/>
      <c r="G461" s="61" t="n"/>
      <c r="H461" s="59" t="n"/>
      <c r="I461" s="59" t="n"/>
      <c r="J461" s="191" t="n"/>
      <c r="K461" s="61" t="n"/>
      <c r="L461" s="62" t="n"/>
    </row>
    <row r="462" hidden="1" ht="45" customFormat="1" customHeight="1" s="44">
      <c r="A462" s="86" t="n"/>
      <c r="B462" s="53" t="n"/>
      <c r="C462" s="52" t="n"/>
      <c r="D462" s="193" t="n"/>
      <c r="E462" s="194" t="n"/>
      <c r="F462" s="197" t="n"/>
      <c r="G462" s="61" t="n"/>
      <c r="H462" s="59" t="n"/>
      <c r="I462" s="59" t="n"/>
      <c r="J462" s="191">
        <f>G462-H462</f>
        <v/>
      </c>
      <c r="K462" s="61">
        <f>J462</f>
        <v/>
      </c>
      <c r="L462" s="62">
        <f>G462-H462-K462</f>
        <v/>
      </c>
    </row>
    <row r="463" ht="28.5" customFormat="1" customHeight="1" s="44">
      <c r="A463" s="75" t="inlineStr">
        <is>
          <t>Отдел маркетинга</t>
        </is>
      </c>
      <c r="B463" s="195" t="n"/>
      <c r="C463" s="49" t="n"/>
      <c r="D463" s="87" t="n"/>
      <c r="E463" s="49" t="n"/>
      <c r="F463" s="69" t="n"/>
      <c r="G463" s="70" t="n"/>
      <c r="H463" s="70" t="n"/>
      <c r="I463" s="70" t="n"/>
      <c r="J463" s="70" t="n"/>
      <c r="K463" s="70" t="n"/>
      <c r="L463" s="71" t="n"/>
    </row>
    <row r="464" ht="57.75" customFormat="1" customHeight="1" s="44">
      <c r="A464" s="86" t="inlineStr">
        <is>
          <t>Акимов Илья Игоревич</t>
        </is>
      </c>
      <c r="B464" s="53" t="inlineStr">
        <is>
          <t>Оплата за визитки по счету № 131 от 15.03.2023г.</t>
        </is>
      </c>
      <c r="C464" s="52" t="inlineStr">
        <is>
          <t>Новикова Валерия Анатольевна</t>
        </is>
      </c>
      <c r="D464" s="193" t="n"/>
      <c r="E464" s="194" t="inlineStr">
        <is>
          <t>Счет № 131 от 15.03.2023г.</t>
        </is>
      </c>
      <c r="F464" s="197" t="n"/>
      <c r="G464" s="61" t="n">
        <v>700</v>
      </c>
      <c r="H464" s="59" t="n"/>
      <c r="I464" s="59" t="n">
        <v>45013</v>
      </c>
      <c r="J464" s="191">
        <f>G464-H464</f>
        <v/>
      </c>
      <c r="K464" s="191" t="n">
        <v>700</v>
      </c>
      <c r="L464" s="62">
        <f>G464-H464-K464</f>
        <v/>
      </c>
    </row>
    <row r="465" ht="45" customFormat="1" customHeight="1" s="44">
      <c r="A465" s="86" t="inlineStr">
        <is>
          <t>Акимов Илья Игоревич</t>
        </is>
      </c>
      <c r="B465" s="53" t="inlineStr">
        <is>
          <t>Оплата за визитки по счету № 134 от 16.03.2023г.</t>
        </is>
      </c>
      <c r="C465" s="52" t="inlineStr">
        <is>
          <t>Новикова Валерия Анатольевна</t>
        </is>
      </c>
      <c r="D465" s="193" t="n"/>
      <c r="E465" s="194" t="inlineStr">
        <is>
          <t>Счет № 134 от 16.03.2023г.</t>
        </is>
      </c>
      <c r="F465" s="197" t="n"/>
      <c r="G465" s="61" t="n">
        <v>2100</v>
      </c>
      <c r="H465" s="59" t="n"/>
      <c r="I465" s="59" t="n">
        <v>45013</v>
      </c>
      <c r="J465" s="191">
        <f>G465-H465</f>
        <v/>
      </c>
      <c r="K465" s="191" t="n">
        <v>2100</v>
      </c>
      <c r="L465" s="62">
        <f>G465-H465-K465</f>
        <v/>
      </c>
    </row>
    <row r="466" hidden="1" customFormat="1" s="44">
      <c r="A466" s="86" t="n"/>
      <c r="B466" s="53" t="n"/>
      <c r="C466" s="52" t="n"/>
      <c r="D466" s="193" t="n"/>
      <c r="E466" s="194" t="n"/>
      <c r="F466" s="197" t="n"/>
      <c r="G466" s="61" t="n"/>
      <c r="H466" s="59" t="n"/>
      <c r="I466" s="59" t="n"/>
      <c r="J466" s="191">
        <f>G466-H466</f>
        <v/>
      </c>
      <c r="K466" s="191">
        <f>J466</f>
        <v/>
      </c>
      <c r="L466" s="62">
        <f>G466-H466-K466</f>
        <v/>
      </c>
    </row>
    <row r="467" hidden="1" ht="45" customFormat="1" customHeight="1" s="44">
      <c r="A467" s="86" t="n"/>
      <c r="B467" s="53" t="n"/>
      <c r="C467" s="52" t="n"/>
      <c r="D467" s="193" t="n"/>
      <c r="E467" s="194" t="n"/>
      <c r="F467" s="197" t="n"/>
      <c r="G467" s="61" t="n"/>
      <c r="H467" s="59" t="n"/>
      <c r="I467" s="59" t="n">
        <v>45006</v>
      </c>
      <c r="J467" s="191">
        <f>G467-H467</f>
        <v/>
      </c>
      <c r="K467" s="191">
        <f>J467</f>
        <v/>
      </c>
      <c r="L467" s="62">
        <f>G467-H467-K467</f>
        <v/>
      </c>
    </row>
    <row r="468" hidden="1" ht="45" customFormat="1" customHeight="1" s="44">
      <c r="A468" s="86" t="n"/>
      <c r="B468" s="53" t="n"/>
      <c r="C468" s="52" t="n"/>
      <c r="D468" s="193" t="n"/>
      <c r="E468" s="194" t="n"/>
      <c r="F468" s="197" t="n"/>
      <c r="G468" s="61" t="n"/>
      <c r="H468" s="59" t="n"/>
      <c r="I468" s="59" t="n">
        <v>45006</v>
      </c>
      <c r="J468" s="191">
        <f>G468-H468</f>
        <v/>
      </c>
      <c r="K468" s="191">
        <f>J468</f>
        <v/>
      </c>
      <c r="L468" s="62">
        <f>G468-H468-K468</f>
        <v/>
      </c>
    </row>
    <row r="469" hidden="1" ht="45" customFormat="1" customHeight="1" s="44">
      <c r="A469" s="86" t="n"/>
      <c r="B469" s="53" t="n"/>
      <c r="C469" s="52" t="n"/>
      <c r="D469" s="193" t="n"/>
      <c r="E469" s="194" t="n"/>
      <c r="F469" s="197" t="n"/>
      <c r="G469" s="61" t="n"/>
      <c r="H469" s="59" t="n"/>
      <c r="I469" s="59" t="n">
        <v>45006</v>
      </c>
      <c r="J469" s="191">
        <f>G469-H469</f>
        <v/>
      </c>
      <c r="K469" s="61">
        <f>J469</f>
        <v/>
      </c>
      <c r="L469" s="62">
        <f>G469-H469-K469</f>
        <v/>
      </c>
    </row>
    <row r="470" hidden="1" ht="45" customFormat="1" customHeight="1" s="44">
      <c r="A470" s="86" t="n"/>
      <c r="B470" s="53" t="n"/>
      <c r="C470" s="52" t="n"/>
      <c r="D470" s="193" t="n"/>
      <c r="E470" s="194" t="n"/>
      <c r="F470" s="197" t="n"/>
      <c r="G470" s="61" t="n"/>
      <c r="H470" s="59" t="n"/>
      <c r="I470" s="59" t="n">
        <v>45006</v>
      </c>
      <c r="J470" s="191">
        <f>G470-H470</f>
        <v/>
      </c>
      <c r="K470" s="61">
        <f>J470</f>
        <v/>
      </c>
      <c r="L470" s="62">
        <f>G470-H470-K470</f>
        <v/>
      </c>
    </row>
    <row r="471" hidden="1" ht="20.25" customFormat="1" customHeight="1" s="44">
      <c r="A471" s="86" t="n"/>
      <c r="B471" s="53" t="n"/>
      <c r="C471" s="52" t="n"/>
      <c r="D471" s="193" t="n"/>
      <c r="E471" s="194" t="n"/>
      <c r="F471" s="197" t="n"/>
      <c r="G471" s="61" t="n"/>
      <c r="H471" s="59" t="n"/>
      <c r="I471" s="59" t="n"/>
      <c r="J471" s="191">
        <f>G471-H471</f>
        <v/>
      </c>
      <c r="K471" s="61">
        <f>J471</f>
        <v/>
      </c>
      <c r="L471" s="62">
        <f>G471-H471-K471</f>
        <v/>
      </c>
    </row>
    <row r="472" ht="24.75" customFormat="1" customHeight="1" s="119" thickBot="1">
      <c r="A472" s="179" t="inlineStr">
        <is>
          <t>ИТОГО Отдел маркетинга</t>
        </is>
      </c>
      <c r="B472" s="199" t="n"/>
      <c r="C472" s="116" t="n"/>
      <c r="D472" s="116" t="n"/>
      <c r="E472" s="116" t="n"/>
      <c r="F472" s="117" t="n"/>
      <c r="G472" s="118">
        <f>SUM(G464:G471)</f>
        <v/>
      </c>
      <c r="H472" s="118">
        <f>SUM(H464:H471)</f>
        <v/>
      </c>
      <c r="I472" s="118" t="n"/>
      <c r="J472" s="118">
        <f>SUM(J464:J471)</f>
        <v/>
      </c>
      <c r="K472" s="118">
        <f>SUM(K464:K471)</f>
        <v/>
      </c>
      <c r="L472" s="118">
        <f>SUM(L464:L471)</f>
        <v/>
      </c>
    </row>
    <row r="473" ht="31.5" customFormat="1" customHeight="1" s="119" thickBot="1">
      <c r="A473" s="179" t="inlineStr">
        <is>
          <t>ИТОГО ПО КОММЕРЧЕСКОЙ ДЕЯТЕЛЬНОСТИ</t>
        </is>
      </c>
      <c r="B473" s="199" t="n"/>
      <c r="C473" s="116" t="n"/>
      <c r="D473" s="116" t="n"/>
      <c r="E473" s="116" t="n"/>
      <c r="F473" s="117" t="n"/>
      <c r="G473" s="118">
        <f>G444+G454+G472</f>
        <v/>
      </c>
      <c r="H473" s="118">
        <f>H444+H454+H472</f>
        <v/>
      </c>
      <c r="I473" s="118" t="n"/>
      <c r="J473" s="118">
        <f>J444+J454+J472</f>
        <v/>
      </c>
      <c r="K473" s="118">
        <f>K444+K454+K472</f>
        <v/>
      </c>
      <c r="L473" s="118">
        <f>L444+L454+L472</f>
        <v/>
      </c>
    </row>
    <row r="474" ht="30.75" customFormat="1" customHeight="1" s="44" thickBot="1">
      <c r="A474" s="47" t="inlineStr">
        <is>
          <t>Администрация</t>
        </is>
      </c>
      <c r="B474" s="188" t="n"/>
      <c r="C474" s="46" t="n"/>
      <c r="D474" s="46" t="n"/>
      <c r="E474" s="46" t="n"/>
      <c r="F474" s="47" t="n"/>
      <c r="G474" s="46" t="n"/>
      <c r="H474" s="46" t="n"/>
      <c r="I474" s="46" t="n"/>
      <c r="J474" s="46" t="n"/>
      <c r="K474" s="46" t="n"/>
      <c r="L474" s="48" t="n"/>
    </row>
    <row r="475" ht="19.5" customFormat="1" customHeight="1" s="44">
      <c r="A475" s="103" t="inlineStr">
        <is>
          <t>ПРОЧИЕ</t>
        </is>
      </c>
      <c r="B475" s="195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76" t="n"/>
      <c r="L475" s="77" t="n"/>
    </row>
    <row r="476" ht="57.75" customFormat="1" customHeight="1" s="44">
      <c r="A476" s="86" t="inlineStr">
        <is>
          <t>ООО "ЭКСПЕРТ-ДОСТАВКА"</t>
        </is>
      </c>
      <c r="B476" s="53" t="inlineStr">
        <is>
          <t>Оплата по счету №СЧ-НКВ26241 от 19 Марта 2023г., за услуги доставки по договору № КУ-РФ-NSK108-8 от 25 Ноября 2022г.</t>
        </is>
      </c>
      <c r="C476" s="52" t="inlineStr">
        <is>
          <t>Коновнина Дарья Михайловна</t>
        </is>
      </c>
      <c r="D476" s="193" t="n"/>
      <c r="E476" s="194" t="inlineStr">
        <is>
          <t>Счет № СЧ-НКВ26241 от 19 Марта 2023г.</t>
        </is>
      </c>
      <c r="F476" s="197" t="n"/>
      <c r="G476" s="61" t="n">
        <v>14210</v>
      </c>
      <c r="H476" s="59" t="n"/>
      <c r="I476" s="59" t="n">
        <v>45013</v>
      </c>
      <c r="J476" s="191">
        <f>G476-H476</f>
        <v/>
      </c>
      <c r="K476" s="191" t="n">
        <v>14210</v>
      </c>
      <c r="L476" s="62">
        <f>G476-H476-K476</f>
        <v/>
      </c>
    </row>
    <row r="477" ht="100.5" customFormat="1" customHeight="1" s="44">
      <c r="A477" s="86" t="inlineStr">
        <is>
          <t>АО "ПФ "СКБ КОНТУР"</t>
        </is>
      </c>
      <c r="B477" s="53" t="inlineStr">
        <is>
          <t>Оплата по счету №2393830859 от 02.03.2023 право использования программы для ЭВМ Контур.Диадок,тарифный план 3000 документов 2393830859 , 7702624330-770201001 АО "АРИЭЛЬ МЕТАЛЛ"</t>
        </is>
      </c>
      <c r="C477" s="52" t="inlineStr">
        <is>
          <t>Булгакова Евгения Александровна</t>
        </is>
      </c>
      <c r="D477" s="193" t="n"/>
      <c r="E477" s="194" t="inlineStr">
        <is>
          <t>Счет №2393830859 от 02.03.2023</t>
        </is>
      </c>
      <c r="F477" s="197" t="n"/>
      <c r="G477" s="61" t="n">
        <v>18600</v>
      </c>
      <c r="H477" s="59" t="n"/>
      <c r="I477" s="59" t="n">
        <v>45013</v>
      </c>
      <c r="J477" s="191">
        <f>G477-H477</f>
        <v/>
      </c>
      <c r="K477" s="191" t="n">
        <v>18600</v>
      </c>
      <c r="L477" s="62">
        <f>G477-H477-K477</f>
        <v/>
      </c>
    </row>
    <row r="478" ht="69.75" customFormat="1" customHeight="1" s="44">
      <c r="A478" s="86" t="inlineStr">
        <is>
          <t>ООО «ТК НОВОСТАЛЬ-М»</t>
        </is>
      </c>
      <c r="B478" s="53" t="inlineStr">
        <is>
          <t>Возврат по договору поставки N 18-01 от 20.01.2023, по спецификации N 2 от 20.03.2023</t>
        </is>
      </c>
      <c r="C478" s="52" t="inlineStr">
        <is>
          <t>Чернышова Светлана Эдуардовна</t>
        </is>
      </c>
      <c r="D478" s="193" t="n"/>
      <c r="E478" s="194" t="inlineStr">
        <is>
          <t>Договор поставки N 18-01 от 20.01.2023, по спецификации N 2 от 20.03.2023</t>
        </is>
      </c>
      <c r="F478" s="197" t="n"/>
      <c r="G478" s="61" t="n">
        <v>25000000</v>
      </c>
      <c r="H478" s="59" t="n"/>
      <c r="I478" s="59" t="n">
        <v>45013</v>
      </c>
      <c r="J478" s="191">
        <f>G478-H478</f>
        <v/>
      </c>
      <c r="K478" s="191" t="n">
        <v>25000000</v>
      </c>
      <c r="L478" s="62">
        <f>G478-H478-K478</f>
        <v/>
      </c>
    </row>
    <row r="479" ht="19.5" customFormat="1" customHeight="1" s="119" thickBot="1">
      <c r="A479" s="179" t="inlineStr">
        <is>
          <t>ИТОГО ПРОЧИЕ</t>
        </is>
      </c>
      <c r="B479" s="199" t="n"/>
      <c r="C479" s="116" t="n"/>
      <c r="D479" s="116" t="n"/>
      <c r="E479" s="116" t="n"/>
      <c r="F479" s="117" t="n"/>
      <c r="G479" s="118">
        <f>SUM(G475:G478)</f>
        <v/>
      </c>
      <c r="H479" s="118">
        <f>SUM(H475:H478)</f>
        <v/>
      </c>
      <c r="I479" s="118" t="n"/>
      <c r="J479" s="118">
        <f>SUM(J475:J478)</f>
        <v/>
      </c>
      <c r="K479" s="118">
        <f>SUM(K475:K478)</f>
        <v/>
      </c>
      <c r="L479" s="118">
        <f>SUM(L475:L478)</f>
        <v/>
      </c>
    </row>
    <row r="480" hidden="1" ht="45" customFormat="1" customHeight="1" s="44">
      <c r="A480" s="86" t="n"/>
      <c r="B480" s="53" t="n"/>
      <c r="C480" s="52" t="n"/>
      <c r="D480" s="193" t="n"/>
      <c r="E480" s="194" t="n"/>
      <c r="F480" s="197" t="n"/>
      <c r="G480" s="61" t="n"/>
      <c r="H480" s="59" t="n"/>
      <c r="I480" s="59" t="n"/>
      <c r="J480" s="191" t="n"/>
      <c r="K480" s="191" t="n"/>
      <c r="L480" s="62" t="n"/>
    </row>
    <row r="481" hidden="1" ht="45" customFormat="1" customHeight="1" s="44">
      <c r="A481" s="86" t="n"/>
      <c r="B481" s="53" t="n"/>
      <c r="C481" s="52" t="n"/>
      <c r="D481" s="193" t="n"/>
      <c r="E481" s="194" t="n"/>
      <c r="F481" s="197" t="n"/>
      <c r="G481" s="61" t="n"/>
      <c r="H481" s="59" t="n"/>
      <c r="I481" s="59" t="n"/>
      <c r="J481" s="191" t="n"/>
      <c r="K481" s="191" t="n"/>
      <c r="L481" s="62" t="n"/>
    </row>
    <row r="482" hidden="1" ht="45" customFormat="1" customHeight="1" s="44">
      <c r="A482" s="86" t="n"/>
      <c r="B482" s="53" t="n"/>
      <c r="C482" s="52" t="n"/>
      <c r="D482" s="193" t="n"/>
      <c r="E482" s="194" t="n"/>
      <c r="F482" s="197" t="n"/>
      <c r="G482" s="61" t="n"/>
      <c r="H482" s="59" t="n"/>
      <c r="I482" s="59" t="n"/>
      <c r="J482" s="191" t="n"/>
      <c r="K482" s="61" t="n"/>
      <c r="L482" s="62" t="n"/>
    </row>
    <row r="483" hidden="1" ht="45" customFormat="1" customHeight="1" s="44">
      <c r="A483" s="86" t="n"/>
      <c r="B483" s="53" t="n"/>
      <c r="C483" s="52" t="n"/>
      <c r="D483" s="193" t="n"/>
      <c r="E483" s="194" t="n"/>
      <c r="F483" s="197" t="n"/>
      <c r="G483" s="61" t="n"/>
      <c r="H483" s="59" t="n"/>
      <c r="I483" s="59" t="n"/>
      <c r="J483" s="191" t="n"/>
      <c r="K483" s="61" t="n"/>
      <c r="L483" s="62" t="n"/>
    </row>
    <row r="484" hidden="1" ht="45" customFormat="1" customHeight="1" s="44">
      <c r="A484" s="86" t="n"/>
      <c r="B484" s="53" t="n"/>
      <c r="C484" s="52" t="n"/>
      <c r="D484" s="193" t="n"/>
      <c r="E484" s="194" t="n"/>
      <c r="F484" s="197" t="n"/>
      <c r="G484" s="61" t="n"/>
      <c r="H484" s="59" t="n"/>
      <c r="I484" s="59" t="n"/>
      <c r="J484" s="191" t="n"/>
      <c r="K484" s="61" t="n"/>
      <c r="L484" s="62" t="n"/>
    </row>
    <row r="485" ht="19.5" customFormat="1" customHeight="1" s="119" thickBot="1">
      <c r="A485" s="179" t="inlineStr">
        <is>
          <t>ИТОГО Администрация</t>
        </is>
      </c>
      <c r="B485" s="199" t="n"/>
      <c r="C485" s="116" t="n"/>
      <c r="D485" s="116" t="n"/>
      <c r="E485" s="116" t="n"/>
      <c r="F485" s="117" t="n"/>
      <c r="G485" s="118">
        <f>SUM(G476:G478)</f>
        <v/>
      </c>
      <c r="H485" s="118">
        <f>SUM(H476:H478)</f>
        <v/>
      </c>
      <c r="I485" s="118" t="n"/>
      <c r="J485" s="118">
        <f>SUM(J476:J478)</f>
        <v/>
      </c>
      <c r="K485" s="118">
        <f>SUM(K476:K478)</f>
        <v/>
      </c>
      <c r="L485" s="118">
        <f>SUM(L476:L478)</f>
        <v/>
      </c>
    </row>
    <row r="486" ht="21" customHeight="1" thickBot="1">
      <c r="A486" s="204" t="inlineStr">
        <is>
          <t>ВСЕГО ПО РЕЕСТРУ, RUB</t>
        </is>
      </c>
      <c r="B486" s="188" t="n"/>
      <c r="C486" s="120" t="n"/>
      <c r="D486" s="120" t="n"/>
      <c r="E486" s="120" t="n"/>
      <c r="F486" s="121" t="n"/>
      <c r="G486" s="205">
        <f>G225+G284+G289+G340+G379+G413+G473+G485</f>
        <v/>
      </c>
      <c r="H486" s="205">
        <f>H225+H284+H289+H340+H379+H413+H473+H485</f>
        <v/>
      </c>
      <c r="I486" s="205" t="n"/>
      <c r="J486" s="205">
        <f>J225+J284+J289+J340+J379+J413+J473+J485</f>
        <v/>
      </c>
      <c r="K486" s="205">
        <f>K225+K284+K289+K340+K379+K413+K473+K485</f>
        <v/>
      </c>
      <c r="L486" s="205">
        <f>L225+L284+L289+L340+L379+L413+L473+L485</f>
        <v/>
      </c>
    </row>
    <row r="487" customFormat="1" s="119">
      <c r="A487" s="206" t="inlineStr">
        <is>
          <t>ВСЕГО ПО РЕЕСТРУ, USD</t>
        </is>
      </c>
      <c r="B487" s="190" t="n"/>
      <c r="C487" s="123" t="n"/>
      <c r="D487" s="123" t="n"/>
      <c r="E487" s="123" t="n"/>
      <c r="F487" s="207" t="n"/>
      <c r="G487" s="208" t="n">
        <v>0</v>
      </c>
      <c r="H487" s="208" t="n"/>
      <c r="I487" s="208" t="n">
        <v>0</v>
      </c>
      <c r="J487" s="208" t="n">
        <v>0</v>
      </c>
      <c r="K487" s="208" t="n">
        <v>0</v>
      </c>
      <c r="L487" s="208" t="n"/>
    </row>
    <row r="488" customFormat="1" s="119">
      <c r="A488" s="209" t="inlineStr">
        <is>
          <t>ВСЕГО ПО РЕЕСТРУ, EUR</t>
        </is>
      </c>
      <c r="B488" s="195" t="n"/>
      <c r="C488" s="123" t="n"/>
      <c r="D488" s="123" t="n"/>
      <c r="E488" s="123" t="n"/>
      <c r="F488" s="210" t="n"/>
      <c r="G488" s="211" t="n">
        <v>0</v>
      </c>
      <c r="H488" s="211" t="n"/>
      <c r="I488" s="211" t="n">
        <v>0</v>
      </c>
      <c r="J488" s="211" t="n">
        <v>0</v>
      </c>
      <c r="K488" s="211" t="n">
        <v>0</v>
      </c>
      <c r="L488" s="211" t="n"/>
    </row>
    <row r="489" customFormat="1" s="119">
      <c r="A489" s="128" t="n"/>
      <c r="B489" s="128" t="n"/>
      <c r="C489" s="9" t="n"/>
      <c r="D489" s="9" t="n"/>
      <c r="E489" s="212" t="n"/>
      <c r="F489" s="130" t="n"/>
      <c r="G489" s="131" t="inlineStr">
        <is>
          <t>р/счет RUB</t>
        </is>
      </c>
      <c r="H489" s="132" t="n"/>
      <c r="I489" s="131" t="n"/>
      <c r="J489" s="133" t="n"/>
      <c r="K489" s="134" t="n"/>
      <c r="L489" s="134" t="n"/>
    </row>
    <row r="490">
      <c r="C490" s="212" t="n"/>
      <c r="D490" s="212" t="n"/>
      <c r="E490" s="212" t="n"/>
      <c r="F490" s="130" t="inlineStr">
        <is>
          <t>Расход</t>
        </is>
      </c>
      <c r="H490" s="213" t="inlineStr">
        <is>
          <t>Расход</t>
        </is>
      </c>
      <c r="I490" s="134" t="inlineStr">
        <is>
          <t>р/с RUB</t>
        </is>
      </c>
      <c r="J490" s="95">
        <f>K486</f>
        <v/>
      </c>
    </row>
    <row r="491" customFormat="1" s="119">
      <c r="A491" s="6" t="n"/>
      <c r="B491" s="6" t="n"/>
      <c r="C491" s="6" t="n"/>
      <c r="D491" s="6" t="n"/>
      <c r="E491" s="6" t="n"/>
      <c r="F491" s="130" t="n"/>
      <c r="G491" s="134" t="n"/>
      <c r="H491" s="213" t="inlineStr">
        <is>
          <t>Расход</t>
        </is>
      </c>
      <c r="I491" s="134" t="inlineStr">
        <is>
          <t>р/с USD</t>
        </is>
      </c>
      <c r="J491" s="214">
        <f>K487</f>
        <v/>
      </c>
      <c r="K491" s="134" t="n"/>
      <c r="L491" s="134" t="n"/>
    </row>
    <row r="492" customFormat="1" s="119">
      <c r="A492" s="6" t="n"/>
      <c r="B492" s="6" t="n"/>
      <c r="C492" s="6" t="n"/>
      <c r="D492" s="6" t="n"/>
      <c r="E492" s="6" t="n"/>
      <c r="F492" s="130" t="n"/>
      <c r="G492" s="134" t="n"/>
      <c r="H492" s="213" t="inlineStr">
        <is>
          <t>Расход</t>
        </is>
      </c>
      <c r="I492" s="134" t="inlineStr">
        <is>
          <t>р/с EUR</t>
        </is>
      </c>
      <c r="J492" s="215">
        <f>K488</f>
        <v/>
      </c>
      <c r="K492" s="134" t="n"/>
      <c r="L492" s="134" t="n"/>
    </row>
    <row r="493" customFormat="1" s="85">
      <c r="A493" s="6" t="n"/>
      <c r="B493" s="6" t="n"/>
      <c r="C493" s="6" t="n"/>
      <c r="D493" s="6" t="n"/>
      <c r="E493" s="6" t="n"/>
      <c r="F493" s="130" t="n"/>
      <c r="G493" s="134" t="n"/>
      <c r="H493" s="138" t="n"/>
      <c r="I493" s="134" t="n"/>
      <c r="J493" s="216" t="n"/>
      <c r="K493" s="134" t="n"/>
      <c r="L493" s="134" t="n"/>
    </row>
    <row r="494" customFormat="1" s="85">
      <c r="A494" s="6" t="n"/>
      <c r="B494" s="6" t="n"/>
      <c r="C494" s="6" t="n"/>
      <c r="D494" s="6" t="n"/>
      <c r="E494" s="6" t="n"/>
      <c r="F494" s="130" t="inlineStr">
        <is>
          <t>Остаток</t>
        </is>
      </c>
      <c r="G494" s="134" t="n"/>
      <c r="H494" s="138" t="inlineStr">
        <is>
          <t>Остаток</t>
        </is>
      </c>
      <c r="I494" s="134" t="inlineStr">
        <is>
          <t>р/с RUB</t>
        </is>
      </c>
      <c r="J494" s="95">
        <f>B9+G4-J490</f>
        <v/>
      </c>
      <c r="K494" s="119" t="n"/>
      <c r="L494" s="119" t="n"/>
    </row>
    <row r="495" customFormat="1" s="85">
      <c r="A495" s="6" t="n"/>
      <c r="B495" s="6" t="n"/>
      <c r="C495" s="6" t="n"/>
      <c r="D495" s="6" t="n"/>
      <c r="E495" s="6" t="n"/>
      <c r="F495" s="130" t="n"/>
      <c r="G495" s="134" t="n"/>
      <c r="H495" s="138" t="inlineStr">
        <is>
          <t>Остаток</t>
        </is>
      </c>
      <c r="I495" s="134" t="inlineStr">
        <is>
          <t>р/с USD</t>
        </is>
      </c>
      <c r="J495" s="214" t="n"/>
      <c r="K495" s="140" t="n"/>
      <c r="L495" s="140" t="n"/>
    </row>
    <row r="496">
      <c r="A496" s="6" t="n"/>
      <c r="B496" s="6" t="n"/>
      <c r="C496" s="6" t="n"/>
      <c r="D496" s="6" t="n"/>
      <c r="E496" s="6" t="n"/>
      <c r="H496" s="138" t="inlineStr">
        <is>
          <t>Остаток</t>
        </is>
      </c>
      <c r="I496" s="134" t="inlineStr">
        <is>
          <t>р/с EUR</t>
        </is>
      </c>
      <c r="J496" s="215" t="n"/>
      <c r="K496" s="141" t="n"/>
      <c r="L496" s="141" t="n"/>
    </row>
    <row r="497">
      <c r="A497" s="6" t="n"/>
      <c r="B497" s="6" t="n"/>
      <c r="C497" s="6" t="n"/>
      <c r="D497" s="6" t="n"/>
      <c r="E497" s="6" t="n"/>
      <c r="F497" s="142" t="n"/>
      <c r="G497" s="6" t="n"/>
      <c r="H497" s="6" t="n"/>
      <c r="I497" s="6" t="n"/>
      <c r="J497" s="6" t="n"/>
      <c r="K497" s="85" t="n"/>
      <c r="L497" s="85" t="n"/>
    </row>
    <row r="498">
      <c r="A498" s="6" t="n"/>
      <c r="B498" s="6" t="n"/>
      <c r="C498" s="6" t="n"/>
      <c r="D498" s="6" t="n"/>
      <c r="E498" s="6" t="n"/>
      <c r="F498" s="142" t="n"/>
      <c r="G498" s="6" t="n"/>
      <c r="H498" s="6" t="n"/>
      <c r="I498" s="6" t="n"/>
      <c r="J498" s="6" t="n"/>
      <c r="K498" s="85" t="n"/>
      <c r="L498" s="85" t="n"/>
    </row>
    <row r="499">
      <c r="A499" s="6" t="n"/>
      <c r="B499" s="6" t="n"/>
      <c r="C499" s="6" t="n"/>
      <c r="D499" s="6" t="n"/>
      <c r="E499" s="6" t="n"/>
      <c r="F499" s="143" t="n"/>
      <c r="G499" s="6" t="n"/>
      <c r="H499" s="6" t="n"/>
      <c r="I499" s="6" t="n"/>
      <c r="J499" s="6" t="n"/>
      <c r="K499" s="85" t="n"/>
      <c r="L499" s="85" t="n"/>
    </row>
    <row r="500">
      <c r="A500" s="6" t="n"/>
      <c r="B500" s="6" t="n"/>
      <c r="C500" s="6" t="n"/>
      <c r="D500" s="6" t="n"/>
      <c r="E500" s="6" t="n"/>
      <c r="F500" s="143" t="n"/>
      <c r="G500" s="6" t="n"/>
      <c r="H500" s="6" t="n"/>
      <c r="I500" s="6" t="n"/>
      <c r="J500" s="6" t="n"/>
      <c r="K500" s="85" t="n"/>
      <c r="L500" s="85" t="n"/>
    </row>
    <row r="501">
      <c r="A501" s="6" t="n"/>
      <c r="B501" s="6" t="n"/>
      <c r="C501" s="6" t="n"/>
      <c r="D501" s="6" t="n"/>
      <c r="E501" s="6" t="n"/>
      <c r="F501" s="142" t="n"/>
      <c r="G501" s="6" t="n"/>
      <c r="H501" s="6" t="n"/>
      <c r="I501" s="6" t="n"/>
      <c r="J501" s="6" t="n"/>
      <c r="K501" s="85" t="n"/>
      <c r="L501" s="85" t="n"/>
    </row>
    <row r="502">
      <c r="A502" s="9" t="n"/>
      <c r="B502" s="6" t="n"/>
      <c r="C502" s="6" t="n"/>
      <c r="D502" s="6" t="n"/>
      <c r="E502" s="6" t="n"/>
      <c r="F502" s="142" t="n"/>
      <c r="G502" s="6" t="n"/>
      <c r="H502" s="6" t="n"/>
      <c r="I502" s="6" t="n"/>
      <c r="J502" s="6" t="n"/>
      <c r="K502" s="6" t="n"/>
      <c r="L502" s="6" t="n"/>
    </row>
    <row r="503">
      <c r="A503" s="9" t="n"/>
      <c r="B503" s="6" t="n"/>
      <c r="C503" s="6" t="n"/>
      <c r="D503" s="6" t="n"/>
      <c r="E503" s="6" t="n"/>
      <c r="F503" s="142" t="n"/>
      <c r="G503" s="6" t="n"/>
      <c r="H503" s="6" t="n"/>
      <c r="I503" s="6" t="n"/>
      <c r="J503" s="6" t="n"/>
      <c r="K503" s="85" t="n"/>
      <c r="L503" s="85" t="n"/>
    </row>
    <row r="504">
      <c r="A504" s="9" t="n"/>
      <c r="B504" s="6" t="n"/>
      <c r="C504" s="6" t="n"/>
      <c r="D504" s="6" t="n"/>
      <c r="E504" s="6" t="n"/>
      <c r="F504" s="142" t="n"/>
      <c r="G504" s="6" t="n"/>
      <c r="H504" s="6" t="n"/>
      <c r="I504" s="6" t="n"/>
      <c r="J504" s="6" t="n"/>
      <c r="K504" s="85" t="n"/>
      <c r="L504" s="85" t="n"/>
    </row>
    <row r="505">
      <c r="A505" s="9" t="n"/>
      <c r="B505" s="6" t="n"/>
      <c r="C505" s="6" t="n"/>
      <c r="D505" s="6" t="n"/>
      <c r="E505" s="6" t="n"/>
      <c r="F505" s="142" t="n"/>
      <c r="G505" s="6" t="n"/>
      <c r="H505" s="6" t="n"/>
      <c r="I505" s="6" t="n"/>
      <c r="J505" s="6" t="n"/>
      <c r="K505" s="85" t="n"/>
      <c r="L505" s="85" t="n"/>
    </row>
    <row r="506">
      <c r="A506" s="6" t="n"/>
      <c r="B506" s="6" t="n"/>
      <c r="C506" s="6" t="n"/>
      <c r="D506" s="6" t="n"/>
      <c r="E506" s="6" t="n"/>
      <c r="F506" s="142" t="n"/>
      <c r="G506" s="6" t="n"/>
      <c r="H506" s="6" t="n"/>
      <c r="I506" s="6" t="n"/>
      <c r="J506" s="6" t="n"/>
      <c r="K506" s="85" t="n"/>
      <c r="L506" s="85" t="n"/>
    </row>
    <row r="507">
      <c r="A507" s="6" t="n"/>
      <c r="B507" s="6" t="n"/>
      <c r="C507" s="6" t="n"/>
      <c r="D507" s="6" t="n"/>
      <c r="E507" s="6" t="n"/>
      <c r="F507" s="142" t="n"/>
      <c r="G507" s="6" t="n"/>
      <c r="H507" s="6" t="n"/>
      <c r="I507" s="6" t="n"/>
      <c r="J507" s="6" t="n"/>
      <c r="K507" s="85" t="n"/>
      <c r="L507" s="85" t="n"/>
    </row>
    <row r="508">
      <c r="A508" s="6" t="n"/>
      <c r="B508" s="6" t="n"/>
      <c r="C508" s="6" t="n"/>
      <c r="D508" s="6" t="n"/>
      <c r="E508" s="6" t="n"/>
      <c r="F508" s="142" t="n"/>
      <c r="G508" s="6" t="n"/>
      <c r="H508" s="6" t="n"/>
      <c r="I508" s="6" t="n"/>
      <c r="J508" s="6" t="n"/>
      <c r="K508" s="85" t="n"/>
      <c r="L508" s="85" t="n"/>
    </row>
    <row r="509">
      <c r="A509" s="6" t="n"/>
      <c r="B509" s="6" t="n"/>
      <c r="C509" s="6" t="n"/>
      <c r="D509" s="6" t="n"/>
      <c r="E509" s="6" t="n"/>
      <c r="F509" s="142" t="n"/>
      <c r="G509" s="6" t="n"/>
      <c r="H509" s="6" t="n"/>
      <c r="I509" s="6" t="n"/>
      <c r="J509" s="6" t="n"/>
      <c r="K509" s="85" t="n"/>
      <c r="L509" s="85" t="n"/>
    </row>
    <row r="510">
      <c r="A510" s="6" t="n"/>
      <c r="B510" s="6" t="n"/>
      <c r="C510" s="6" t="n"/>
      <c r="D510" s="6" t="n"/>
      <c r="E510" s="6" t="n"/>
      <c r="F510" s="142" t="n"/>
      <c r="G510" s="6" t="n"/>
      <c r="H510" s="6" t="n"/>
      <c r="I510" s="6" t="n"/>
      <c r="J510" s="6" t="n"/>
      <c r="K510" s="85" t="n"/>
      <c r="L510" s="85" t="n"/>
    </row>
    <row r="511">
      <c r="A511" s="6" t="n"/>
      <c r="B511" s="6" t="n"/>
      <c r="C511" s="6" t="n"/>
      <c r="D511" s="6" t="n"/>
      <c r="E511" s="6" t="n"/>
      <c r="F511" s="142" t="n"/>
      <c r="G511" s="6" t="n"/>
      <c r="H511" s="6" t="n"/>
      <c r="I511" s="6" t="n"/>
      <c r="J511" s="6" t="n"/>
      <c r="K511" s="85" t="n"/>
      <c r="L511" s="85" t="n"/>
    </row>
    <row r="512">
      <c r="A512" s="6" t="n"/>
      <c r="B512" s="6" t="n"/>
      <c r="C512" s="6" t="n"/>
      <c r="D512" s="6" t="n"/>
      <c r="E512" s="6" t="n"/>
      <c r="F512" s="142" t="n"/>
      <c r="G512" s="6" t="n"/>
      <c r="H512" s="6" t="n"/>
      <c r="I512" s="6" t="n"/>
      <c r="J512" s="6" t="n"/>
      <c r="K512" s="85" t="n"/>
      <c r="L512" s="85" t="n"/>
    </row>
    <row r="513">
      <c r="A513" s="6" t="n"/>
      <c r="B513" s="6" t="n"/>
      <c r="C513" s="6" t="n"/>
      <c r="D513" s="6" t="n"/>
      <c r="E513" s="6" t="n"/>
      <c r="F513" s="142" t="n"/>
      <c r="G513" s="6" t="n"/>
      <c r="H513" s="6" t="n"/>
      <c r="I513" s="6" t="n"/>
      <c r="J513" s="6" t="n"/>
      <c r="K513" s="85" t="n"/>
      <c r="L513" s="85" t="n"/>
    </row>
    <row r="514">
      <c r="A514" s="6" t="n"/>
      <c r="B514" s="6" t="n"/>
      <c r="C514" s="6" t="n"/>
      <c r="D514" s="6" t="n"/>
      <c r="E514" s="6" t="n"/>
      <c r="F514" s="142" t="n"/>
      <c r="G514" s="6" t="n"/>
      <c r="H514" s="6" t="n"/>
      <c r="I514" s="6" t="n"/>
      <c r="J514" s="6" t="n"/>
      <c r="K514" s="85" t="n"/>
      <c r="L514" s="85" t="n"/>
    </row>
    <row r="515">
      <c r="A515" s="6" t="n"/>
      <c r="B515" s="6" t="n"/>
      <c r="C515" s="6" t="n"/>
      <c r="D515" s="6" t="n"/>
      <c r="E515" s="6" t="n"/>
      <c r="F515" s="142" t="n"/>
      <c r="G515" s="6" t="n"/>
      <c r="H515" s="6" t="n"/>
      <c r="I515" s="6" t="n"/>
      <c r="J515" s="6" t="n"/>
      <c r="K515" s="85" t="n"/>
      <c r="L515" s="85" t="n"/>
    </row>
    <row r="516" ht="28.5" customHeight="1">
      <c r="A516" s="6" t="n"/>
      <c r="B516" s="6" t="n"/>
      <c r="C516" s="6" t="n"/>
      <c r="D516" s="6" t="n"/>
      <c r="E516" s="6" t="n"/>
      <c r="F516" s="142" t="n"/>
      <c r="G516" s="6" t="n"/>
      <c r="H516" s="6" t="n"/>
      <c r="I516" s="6" t="n"/>
      <c r="J516" s="6" t="n"/>
      <c r="K516" s="85" t="n"/>
      <c r="L516" s="85" t="n"/>
    </row>
    <row r="517" ht="13.5" customHeight="1">
      <c r="A517" s="6" t="n"/>
      <c r="B517" s="6" t="n"/>
      <c r="C517" s="6" t="n"/>
      <c r="D517" s="6" t="n"/>
      <c r="E517" s="6" t="n"/>
      <c r="F517" s="142" t="n"/>
      <c r="G517" s="6" t="n"/>
      <c r="H517" s="6" t="n"/>
      <c r="I517" s="6" t="n"/>
      <c r="J517" s="6" t="n"/>
      <c r="K517" s="85" t="n"/>
      <c r="L517" s="85" t="n"/>
    </row>
    <row r="518">
      <c r="A518" s="6" t="n"/>
      <c r="B518" s="6" t="n"/>
      <c r="C518" s="6" t="n"/>
      <c r="D518" s="144" t="n"/>
      <c r="E518" s="6" t="n"/>
      <c r="F518" s="142" t="n"/>
      <c r="G518" s="6" t="n"/>
      <c r="H518" s="6" t="n"/>
      <c r="I518" s="6" t="n"/>
      <c r="J518" s="6" t="n"/>
      <c r="K518" s="85" t="n"/>
      <c r="L518" s="85" t="n"/>
    </row>
    <row r="519">
      <c r="A519" s="6" t="n"/>
      <c r="B519" s="6" t="n"/>
      <c r="C519" s="6" t="n"/>
      <c r="D519" s="144" t="n"/>
      <c r="E519" s="6" t="n"/>
      <c r="F519" s="142" t="n"/>
      <c r="G519" s="6" t="n"/>
      <c r="H519" s="6" t="n"/>
      <c r="I519" s="6" t="n"/>
      <c r="J519" s="6" t="n"/>
      <c r="K519" s="85" t="n"/>
      <c r="L519" s="85" t="n"/>
    </row>
    <row r="520">
      <c r="A520" s="6" t="n"/>
      <c r="B520" s="6" t="n"/>
      <c r="C520" s="6" t="n"/>
      <c r="D520" s="6" t="n"/>
      <c r="E520" s="6" t="n"/>
      <c r="I520" s="6" t="n"/>
      <c r="J520" s="6" t="n"/>
      <c r="K520" s="85" t="n"/>
      <c r="L520" s="85" t="n"/>
    </row>
    <row r="521">
      <c r="A521" s="6" t="n"/>
      <c r="B521" s="6" t="n"/>
      <c r="C521" s="6" t="n"/>
      <c r="D521" s="6" t="n"/>
      <c r="E521" s="6" t="n"/>
      <c r="I521" s="6" t="n"/>
      <c r="J521" s="6" t="n"/>
      <c r="K521" s="85" t="n"/>
      <c r="L521" s="85" t="n"/>
    </row>
    <row r="522">
      <c r="A522" s="6" t="n"/>
      <c r="B522" s="6" t="n"/>
      <c r="C522" s="6" t="n"/>
      <c r="D522" s="6" t="n"/>
      <c r="I522" s="6" t="n"/>
      <c r="J522" s="6" t="n"/>
      <c r="K522" s="85" t="n"/>
      <c r="L522" s="85" t="n"/>
    </row>
    <row r="523">
      <c r="A523" s="6" t="n"/>
      <c r="B523" s="6" t="n"/>
      <c r="C523" s="6" t="n"/>
      <c r="D523" s="6" t="n"/>
      <c r="I523" s="6" t="n"/>
      <c r="J523" s="6" t="n"/>
      <c r="K523" s="85" t="n"/>
      <c r="L523" s="85" t="n"/>
    </row>
    <row r="524">
      <c r="A524" s="6" t="n"/>
      <c r="B524" s="6" t="n"/>
      <c r="C524" s="6" t="n"/>
      <c r="D524" s="6" t="n"/>
      <c r="I524" s="6" t="n"/>
      <c r="K524" s="146" t="n"/>
      <c r="L524" s="146" t="n"/>
    </row>
    <row r="525">
      <c r="A525" s="6" t="n"/>
      <c r="B525" s="6" t="n"/>
      <c r="C525" s="6" t="n"/>
      <c r="D525" s="6" t="n"/>
      <c r="K525" s="146" t="n"/>
      <c r="L525" s="146" t="n"/>
    </row>
    <row r="526">
      <c r="A526" s="6" t="n"/>
      <c r="B526" s="6" t="n"/>
      <c r="C526" s="6" t="n"/>
      <c r="D526" s="6" t="n"/>
      <c r="K526" s="146" t="n"/>
      <c r="L526" s="146" t="n"/>
    </row>
    <row r="527">
      <c r="A527" s="6" t="n"/>
      <c r="B527" s="6" t="n"/>
      <c r="C527" s="6" t="n"/>
      <c r="D527" s="6" t="n"/>
      <c r="K527" s="146" t="n"/>
      <c r="L527" s="146" t="n"/>
    </row>
    <row r="528">
      <c r="A528" s="6" t="n"/>
      <c r="B528" s="6" t="n"/>
      <c r="C528" s="6" t="n"/>
      <c r="D528" s="6" t="n"/>
      <c r="K528" s="146" t="n"/>
      <c r="L528" s="146" t="n"/>
    </row>
    <row r="529">
      <c r="A529" s="6" t="n"/>
      <c r="B529" s="6" t="n"/>
      <c r="C529" s="6" t="n"/>
      <c r="D529" s="6" t="n"/>
      <c r="K529" s="146" t="n"/>
      <c r="L529" s="146" t="n"/>
    </row>
    <row r="530">
      <c r="A530" s="6" t="n"/>
      <c r="B530" s="6" t="n"/>
      <c r="C530" s="6" t="n"/>
      <c r="K530" s="146" t="n"/>
      <c r="L530" s="146" t="n"/>
    </row>
    <row r="531">
      <c r="K531" s="146" t="n"/>
      <c r="L531" s="146" t="n"/>
    </row>
    <row r="532">
      <c r="K532" s="146" t="n"/>
      <c r="L532" s="146" t="n"/>
    </row>
    <row r="533">
      <c r="K533" s="146" t="n"/>
      <c r="L533" s="146" t="n"/>
    </row>
  </sheetData>
  <mergeCells count="68">
    <mergeCell ref="A276:B276"/>
    <mergeCell ref="A412:B412"/>
    <mergeCell ref="A319:B319"/>
    <mergeCell ref="A403:B403"/>
    <mergeCell ref="A284:B284"/>
    <mergeCell ref="A350:B350"/>
    <mergeCell ref="A49:B49"/>
    <mergeCell ref="A358:B358"/>
    <mergeCell ref="A340:B340"/>
    <mergeCell ref="A45:B45"/>
    <mergeCell ref="A225:B225"/>
    <mergeCell ref="A1:B1"/>
    <mergeCell ref="A241:B241"/>
    <mergeCell ref="A486:B486"/>
    <mergeCell ref="A398:B398"/>
    <mergeCell ref="A367:B367"/>
    <mergeCell ref="A488:B488"/>
    <mergeCell ref="A473:B473"/>
    <mergeCell ref="A227:B227"/>
    <mergeCell ref="A485:B485"/>
    <mergeCell ref="A463:B463"/>
    <mergeCell ref="A41:B41"/>
    <mergeCell ref="A472:B472"/>
    <mergeCell ref="A292:B292"/>
    <mergeCell ref="A397:B397"/>
    <mergeCell ref="A379:B379"/>
    <mergeCell ref="A286:B286"/>
    <mergeCell ref="A413:B413"/>
    <mergeCell ref="A444:B444"/>
    <mergeCell ref="A326:B326"/>
    <mergeCell ref="A366:B366"/>
    <mergeCell ref="A378:B378"/>
    <mergeCell ref="A356:B356"/>
    <mergeCell ref="A487:B487"/>
    <mergeCell ref="A50:B50"/>
    <mergeCell ref="A12:B12"/>
    <mergeCell ref="A285:B285"/>
    <mergeCell ref="A341:B341"/>
    <mergeCell ref="A474:B474"/>
    <mergeCell ref="A294:B294"/>
    <mergeCell ref="A381:B381"/>
    <mergeCell ref="A415:B415"/>
    <mergeCell ref="A313:B313"/>
    <mergeCell ref="A47:B47"/>
    <mergeCell ref="A278:B278"/>
    <mergeCell ref="A309:B309"/>
    <mergeCell ref="A14:B14"/>
    <mergeCell ref="A312:B312"/>
    <mergeCell ref="A290:B290"/>
    <mergeCell ref="A479:B479"/>
    <mergeCell ref="A404:B404"/>
    <mergeCell ref="A324:B324"/>
    <mergeCell ref="A224:B224"/>
    <mergeCell ref="A240:B240"/>
    <mergeCell ref="A342:B342"/>
    <mergeCell ref="A371:B371"/>
    <mergeCell ref="A380:B380"/>
    <mergeCell ref="A445:B445"/>
    <mergeCell ref="A372:B372"/>
    <mergeCell ref="A454:B454"/>
    <mergeCell ref="A289:B289"/>
    <mergeCell ref="A308:B308"/>
    <mergeCell ref="A13:B13"/>
    <mergeCell ref="A357:B357"/>
    <mergeCell ref="A44:B44"/>
    <mergeCell ref="A40:B40"/>
    <mergeCell ref="A475:B475"/>
    <mergeCell ref="A320:B320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BU600"/>
  <sheetViews>
    <sheetView showRuler="0" showWhiteSpace="0" zoomScale="40" zoomScaleNormal="40" zoomScaleSheetLayoutView="58" zoomScalePageLayoutView="42" workbookViewId="0">
      <pane ySplit="11" topLeftCell="A495" activePane="bottomLeft" state="frozen"/>
      <selection pane="bottomLeft" activeCell="I44" sqref="I44"/>
    </sheetView>
  </sheetViews>
  <sheetFormatPr baseColWidth="8" defaultColWidth="21.109375" defaultRowHeight="20.4"/>
  <cols>
    <col width="70.6640625" customWidth="1" style="128" min="1" max="1"/>
    <col width="83.33203125" customWidth="1" style="128" min="2" max="2"/>
    <col width="34.109375" customWidth="1" style="9" min="3" max="3"/>
    <col hidden="1" width="25.88671875" customWidth="1" style="9" min="4" max="4"/>
    <col width="31.441406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6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45013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5" customHeight="1">
      <c r="A4" s="21" t="inlineStr">
        <is>
          <t>4510 в АО "СМП БАНК", АРИЭЛЬ МЕТАЛЛ АО</t>
        </is>
      </c>
      <c r="B4" s="22" t="n">
        <v>312708745.44</v>
      </c>
      <c r="C4" s="23" t="n"/>
      <c r="D4" s="24" t="n"/>
      <c r="E4" s="25" t="n"/>
      <c r="F4" s="6" t="n"/>
      <c r="G4" s="26" t="n">
        <v>60000000</v>
      </c>
      <c r="H4" s="27" t="n"/>
      <c r="I4" s="19" t="n"/>
      <c r="J4" s="28" t="n"/>
      <c r="K4" s="28" t="n"/>
      <c r="L4" s="28" t="n"/>
    </row>
    <row r="5" ht="25.5" customHeight="1">
      <c r="A5" s="21" t="inlineStr">
        <is>
          <t>5393 в ПАО СБЕРБАНК, Ариэль Металл</t>
        </is>
      </c>
      <c r="B5" s="22" t="n">
        <v>264543124.84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5.5" customHeight="1">
      <c r="A6" s="21" t="inlineStr">
        <is>
          <t>АМ 54007 СБЕРБАНК ТАГАНРОГ Ариэль</t>
        </is>
      </c>
      <c r="B6" s="22" t="n">
        <v>25462741.19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3.5" customHeight="1">
      <c r="A7" s="21" t="inlineStr">
        <is>
          <t>1527 в ПАО СБЕРБАНК Самара, Ариэль Металл</t>
        </is>
      </c>
      <c r="B7" s="22" t="n">
        <v>40266505.72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36" customHeight="1">
      <c r="A8" s="21" t="inlineStr">
        <is>
          <t>АМ Филиал Санкт-Петербургский Сбербанк</t>
        </is>
      </c>
      <c r="B8" s="22" t="n">
        <v>5127222.52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5.5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90.7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30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9.25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ht="64.5" customFormat="1" customHeight="1" s="44">
      <c r="A15" s="52" t="inlineStr">
        <is>
          <t>Расчет с сотрудниками</t>
        </is>
      </c>
      <c r="B15" s="53" t="inlineStr">
        <is>
          <t>Премия ежемесячная (менеджеры по продажам)</t>
        </is>
      </c>
      <c r="C15" s="54" t="inlineStr">
        <is>
          <t>Березовская Светлана Анатольевна</t>
        </is>
      </c>
      <c r="D15" s="55" t="n"/>
      <c r="E15" s="55" t="n"/>
      <c r="F15" s="56" t="n"/>
      <c r="G15" s="57" t="n">
        <v>2000000</v>
      </c>
      <c r="H15" s="58" t="n"/>
      <c r="I15" s="59" t="n">
        <v>45016</v>
      </c>
      <c r="J15" s="191">
        <f>G15-H15</f>
        <v/>
      </c>
      <c r="K15" s="61" t="n">
        <v>0</v>
      </c>
      <c r="L15" s="62">
        <f>G15-H15-K15</f>
        <v/>
      </c>
    </row>
    <row r="16" ht="51.75" customFormat="1" customHeight="1" s="44">
      <c r="A16" s="52" t="inlineStr">
        <is>
          <t>Расчет с сотрудниками</t>
        </is>
      </c>
      <c r="B16" s="53" t="inlineStr">
        <is>
          <t>Отпускные</t>
        </is>
      </c>
      <c r="C16" s="54" t="inlineStr">
        <is>
          <t>Березовская Светлана Анатольевна</t>
        </is>
      </c>
      <c r="D16" s="55" t="n"/>
      <c r="E16" s="55" t="n"/>
      <c r="F16" s="56" t="n"/>
      <c r="G16" s="57" t="n">
        <v>50000</v>
      </c>
      <c r="H16" s="58" t="n"/>
      <c r="I16" s="59" t="n">
        <v>45015</v>
      </c>
      <c r="J16" s="191">
        <f>G16-H16</f>
        <v/>
      </c>
      <c r="K16" s="61" t="n">
        <v>0</v>
      </c>
      <c r="L16" s="62">
        <f>G16-H16-K16</f>
        <v/>
      </c>
    </row>
    <row r="17" hidden="1" ht="45" customFormat="1" customHeight="1" s="44">
      <c r="A17" s="52" t="inlineStr">
        <is>
          <t>Расчет с сотрудниками</t>
        </is>
      </c>
      <c r="B17" s="53" t="n"/>
      <c r="C17" s="54" t="n"/>
      <c r="D17" s="55" t="n"/>
      <c r="E17" s="55" t="n"/>
      <c r="F17" s="56" t="n"/>
      <c r="G17" s="57" t="n"/>
      <c r="H17" s="58" t="n"/>
      <c r="I17" s="59" t="n"/>
      <c r="J17" s="191">
        <f>G17-H17</f>
        <v/>
      </c>
      <c r="K17" s="61">
        <f>J17</f>
        <v/>
      </c>
      <c r="L17" s="62">
        <f>G17-H17-K17</f>
        <v/>
      </c>
    </row>
    <row r="18" hidden="1" ht="45" customFormat="1" customHeight="1" s="44">
      <c r="A18" s="52" t="inlineStr">
        <is>
          <t>Расчет с сотрудниками</t>
        </is>
      </c>
      <c r="B18" s="53" t="n"/>
      <c r="C18" s="54" t="n"/>
      <c r="D18" s="55" t="n"/>
      <c r="E18" s="55" t="n"/>
      <c r="F18" s="56" t="n"/>
      <c r="G18" s="57" t="n"/>
      <c r="H18" s="58" t="n"/>
      <c r="I18" s="59" t="n"/>
      <c r="J18" s="191" t="n"/>
      <c r="K18" s="61">
        <f>J18</f>
        <v/>
      </c>
      <c r="L18" s="62">
        <f>G18-H18-K18</f>
        <v/>
      </c>
    </row>
    <row r="19" hidden="1" ht="45" customFormat="1" customHeight="1" s="44">
      <c r="A19" s="52" t="inlineStr">
        <is>
          <t>Расчет с сотрудниками</t>
        </is>
      </c>
      <c r="B19" s="53" t="n"/>
      <c r="C19" s="54" t="n"/>
      <c r="D19" s="55" t="n"/>
      <c r="E19" s="55" t="n"/>
      <c r="F19" s="56" t="n"/>
      <c r="G19" s="57" t="n"/>
      <c r="H19" s="58" t="n"/>
      <c r="I19" s="59" t="n"/>
      <c r="J19" s="191">
        <f>G19-H19</f>
        <v/>
      </c>
      <c r="K19" s="61">
        <f>J19</f>
        <v/>
      </c>
      <c r="L19" s="62">
        <f>G19-H19-K19</f>
        <v/>
      </c>
    </row>
    <row r="20" hidden="1" ht="45" customFormat="1" customHeight="1" s="44">
      <c r="A20" s="52" t="inlineStr">
        <is>
          <t>Расчет с сотрудниками</t>
        </is>
      </c>
      <c r="B20" s="53" t="n"/>
      <c r="C20" s="54" t="n"/>
      <c r="D20" s="55" t="n"/>
      <c r="E20" s="55" t="n"/>
      <c r="F20" s="56" t="n"/>
      <c r="G20" s="57" t="n"/>
      <c r="H20" s="58" t="n"/>
      <c r="I20" s="59" t="n"/>
      <c r="J20" s="191">
        <f>G20-H20</f>
        <v/>
      </c>
      <c r="K20" s="61">
        <f>J20</f>
        <v/>
      </c>
      <c r="L20" s="62">
        <f>G20-H20-K20</f>
        <v/>
      </c>
    </row>
    <row r="21" ht="45" customFormat="1" customHeight="1" s="44">
      <c r="A21" s="52" t="n"/>
      <c r="B21" s="53" t="n"/>
      <c r="C21" s="54" t="n"/>
      <c r="D21" s="55" t="n"/>
      <c r="E21" s="55" t="n"/>
      <c r="F21" s="56" t="n"/>
      <c r="G21" s="57" t="n"/>
      <c r="H21" s="58" t="n"/>
      <c r="I21" s="59" t="n"/>
      <c r="J21" s="191">
        <f>G21-H21</f>
        <v/>
      </c>
      <c r="K21" s="61">
        <f>J21</f>
        <v/>
      </c>
      <c r="L21" s="62">
        <f>G21-H21-K21</f>
        <v/>
      </c>
    </row>
    <row r="22" ht="45" customFormat="1" customHeight="1" s="44">
      <c r="A22" s="52" t="inlineStr">
        <is>
          <t>ИФНС</t>
        </is>
      </c>
      <c r="B22" s="63" t="inlineStr">
        <is>
          <t>Единый налоговый платеж (НДС 4 квартал 2022 г. за минусом суммы оплаченной 16.02.23)</t>
        </is>
      </c>
      <c r="C22" s="54" t="inlineStr">
        <is>
          <t>Молодцова Т.А.</t>
        </is>
      </c>
      <c r="D22" s="55" t="n"/>
      <c r="E22" s="55" t="n"/>
      <c r="F22" s="56" t="n"/>
      <c r="G22" s="61" t="n">
        <v>22324676</v>
      </c>
      <c r="H22" s="58" t="n"/>
      <c r="I22" s="59" t="n">
        <v>45012</v>
      </c>
      <c r="J22" s="191">
        <f>G22-H22</f>
        <v/>
      </c>
      <c r="K22" s="61" t="n">
        <v>0</v>
      </c>
      <c r="L22" s="62">
        <f>G22-H22-K22</f>
        <v/>
      </c>
    </row>
    <row r="23" ht="45" customFormat="1" customHeight="1" s="44">
      <c r="A23" s="52" t="inlineStr">
        <is>
          <t>ИФНС</t>
        </is>
      </c>
      <c r="B23" s="63" t="inlineStr">
        <is>
          <t xml:space="preserve">Единый налоговый платеж (Налог на прибыль, за март 2023) </t>
        </is>
      </c>
      <c r="C23" s="54" t="inlineStr">
        <is>
          <t>Молодцова Т.А.</t>
        </is>
      </c>
      <c r="D23" s="55" t="n"/>
      <c r="E23" s="55" t="n"/>
      <c r="F23" s="56" t="n"/>
      <c r="G23" s="61" t="n">
        <v>2663498</v>
      </c>
      <c r="H23" s="58" t="n"/>
      <c r="I23" s="59" t="n">
        <v>45012</v>
      </c>
      <c r="J23" s="191">
        <f>G23-H23</f>
        <v/>
      </c>
      <c r="K23" s="61" t="n">
        <v>0</v>
      </c>
      <c r="L23" s="62">
        <f>G23-H23-K23</f>
        <v/>
      </c>
    </row>
    <row r="24" ht="45" customFormat="1" customHeight="1" s="44">
      <c r="A24" s="52" t="n"/>
      <c r="B24" s="63" t="n"/>
      <c r="C24" s="54" t="n"/>
      <c r="D24" s="55" t="n"/>
      <c r="E24" s="55" t="n"/>
      <c r="F24" s="56" t="n"/>
      <c r="G24" s="61" t="n"/>
      <c r="H24" s="58" t="n"/>
      <c r="I24" s="59" t="n"/>
      <c r="J24" s="191" t="n"/>
      <c r="K24" s="61" t="n"/>
      <c r="L24" s="62" t="n"/>
    </row>
    <row r="25" ht="45" customFormat="1" customHeight="1" s="44">
      <c r="A25" s="52" t="inlineStr">
        <is>
          <t>ИФНС</t>
        </is>
      </c>
      <c r="B25" s="63" t="inlineStr">
        <is>
          <t>НДФЛ начисленные налоговым агентом за март 2023</t>
        </is>
      </c>
      <c r="C25" s="54" t="inlineStr">
        <is>
          <t>Березовская Светлана Анатольевна</t>
        </is>
      </c>
      <c r="D25" s="55" t="n"/>
      <c r="E25" s="55" t="n"/>
      <c r="F25" s="56" t="n"/>
      <c r="G25" s="61" t="n">
        <v>2936715</v>
      </c>
      <c r="H25" s="58" t="n"/>
      <c r="I25" s="59" t="n">
        <v>45012</v>
      </c>
      <c r="J25" s="191">
        <f>G25-H25</f>
        <v/>
      </c>
      <c r="K25" s="61" t="n">
        <v>0</v>
      </c>
      <c r="L25" s="62">
        <f>G25-H25-K25</f>
        <v/>
      </c>
    </row>
    <row r="26" ht="45" customFormat="1" customHeight="1" s="44">
      <c r="A26" s="52" t="inlineStr">
        <is>
          <t>ИФНС</t>
        </is>
      </c>
      <c r="B26" s="63" t="inlineStr">
        <is>
          <t>НДФЛ начисленные налоговым агентом за март 2023</t>
        </is>
      </c>
      <c r="C26" s="54" t="inlineStr">
        <is>
          <t>Березовская Светлана Анатольевна</t>
        </is>
      </c>
      <c r="D26" s="55" t="n"/>
      <c r="E26" s="55" t="n"/>
      <c r="F26" s="56" t="n"/>
      <c r="G26" s="61" t="n">
        <v>37393</v>
      </c>
      <c r="H26" s="58" t="n"/>
      <c r="I26" s="59" t="n">
        <v>45012</v>
      </c>
      <c r="J26" s="191">
        <f>G26-H26</f>
        <v/>
      </c>
      <c r="K26" s="61" t="n">
        <v>0</v>
      </c>
      <c r="L26" s="62">
        <f>G26-H26-K26</f>
        <v/>
      </c>
    </row>
    <row r="27" ht="45" customFormat="1" customHeight="1" s="44">
      <c r="A27" s="52" t="inlineStr">
        <is>
          <t>ИФНС</t>
        </is>
      </c>
      <c r="B27" s="63" t="inlineStr">
        <is>
          <t>НДФЛ начисленные налоговым агентом за март 2023</t>
        </is>
      </c>
      <c r="C27" s="54" t="inlineStr">
        <is>
          <t>Березовская Светлана Анатольевна</t>
        </is>
      </c>
      <c r="D27" s="55" t="n"/>
      <c r="E27" s="55" t="n"/>
      <c r="F27" s="56" t="n"/>
      <c r="G27" s="61" t="n">
        <v>51022</v>
      </c>
      <c r="H27" s="58" t="n"/>
      <c r="I27" s="59" t="n">
        <v>45012</v>
      </c>
      <c r="J27" s="191">
        <f>G27-H27</f>
        <v/>
      </c>
      <c r="K27" s="61" t="n">
        <v>0</v>
      </c>
      <c r="L27" s="62">
        <f>G27-H27-K27</f>
        <v/>
      </c>
    </row>
    <row r="28" ht="45" customFormat="1" customHeight="1" s="44">
      <c r="A28" s="52" t="inlineStr">
        <is>
          <t>ИФНС</t>
        </is>
      </c>
      <c r="B28" s="63" t="inlineStr">
        <is>
          <t>НДФЛ начисленные налоговым агентом за март 2023</t>
        </is>
      </c>
      <c r="C28" s="54" t="inlineStr">
        <is>
          <t>Березовская Светлана Анатольевна</t>
        </is>
      </c>
      <c r="D28" s="55" t="n"/>
      <c r="E28" s="55" t="n"/>
      <c r="F28" s="56" t="n"/>
      <c r="G28" s="61" t="n">
        <v>13703</v>
      </c>
      <c r="H28" s="58" t="n"/>
      <c r="I28" s="59" t="n">
        <v>45012</v>
      </c>
      <c r="J28" s="191">
        <f>G28-H28</f>
        <v/>
      </c>
      <c r="K28" s="61" t="n">
        <v>0</v>
      </c>
      <c r="L28" s="62">
        <f>G28-H28-K28</f>
        <v/>
      </c>
    </row>
    <row r="29" ht="45" customFormat="1" customHeight="1" s="44">
      <c r="A29" s="52" t="inlineStr">
        <is>
          <t>ИФНС</t>
        </is>
      </c>
      <c r="B29" s="63" t="inlineStr">
        <is>
          <t>Страховые взносы по единому тарифу за февраль 2022</t>
        </is>
      </c>
      <c r="C29" s="54" t="inlineStr">
        <is>
          <t>Березовская Светлана Анатольевна</t>
        </is>
      </c>
      <c r="D29" s="55" t="n"/>
      <c r="E29" s="55" t="n"/>
      <c r="F29" s="56" t="n"/>
      <c r="G29" s="61" t="n">
        <v>3639112.93</v>
      </c>
      <c r="H29" s="58" t="n"/>
      <c r="I29" s="59" t="n">
        <v>45012</v>
      </c>
      <c r="J29" s="191">
        <f>G29-H29</f>
        <v/>
      </c>
      <c r="K29" s="61" t="n">
        <v>0</v>
      </c>
      <c r="L29" s="62">
        <f>G29-H29-K29</f>
        <v/>
      </c>
    </row>
    <row r="30" ht="45" customFormat="1" customHeight="1" s="44">
      <c r="A30" s="52" t="inlineStr">
        <is>
          <t>ИФНС</t>
        </is>
      </c>
      <c r="B30" s="63" t="inlineStr">
        <is>
          <t>Страховые взносы по единому тарифу за февраль 2023</t>
        </is>
      </c>
      <c r="C30" s="54" t="inlineStr">
        <is>
          <t>Долик Анна Александровна</t>
        </is>
      </c>
      <c r="D30" s="55" t="n"/>
      <c r="E30" s="55" t="n"/>
      <c r="F30" s="56" t="n"/>
      <c r="G30" s="61" t="n">
        <v>117709.58</v>
      </c>
      <c r="H30" s="58" t="n"/>
      <c r="I30" s="59" t="n">
        <v>45012</v>
      </c>
      <c r="J30" s="191">
        <f>G30-H30</f>
        <v/>
      </c>
      <c r="K30" s="61" t="n">
        <v>0</v>
      </c>
      <c r="L30" s="62">
        <f>G30-H30-K30</f>
        <v/>
      </c>
    </row>
    <row r="31" ht="45" customFormat="1" customHeight="1" s="44">
      <c r="A31" s="52" t="inlineStr">
        <is>
          <t>ИФНС</t>
        </is>
      </c>
      <c r="B31" s="63" t="inlineStr">
        <is>
          <t>НДФЛ начисленные налоговым агентом за март 2023</t>
        </is>
      </c>
      <c r="C31" s="54" t="inlineStr">
        <is>
          <t>Долик Анна Александровна</t>
        </is>
      </c>
      <c r="D31" s="55" t="n"/>
      <c r="E31" s="55" t="n"/>
      <c r="F31" s="56" t="n"/>
      <c r="G31" s="61" t="n">
        <v>144012</v>
      </c>
      <c r="H31" s="58" t="n"/>
      <c r="I31" s="59" t="n">
        <v>45012</v>
      </c>
      <c r="J31" s="191">
        <f>G31-H31</f>
        <v/>
      </c>
      <c r="K31" s="61" t="n">
        <v>0</v>
      </c>
      <c r="L31" s="62">
        <f>G31-H31-K31</f>
        <v/>
      </c>
    </row>
    <row r="32" ht="45" customFormat="1" customHeight="1" s="44">
      <c r="A32" s="52" t="n"/>
      <c r="B32" s="63" t="n"/>
      <c r="C32" s="54" t="n"/>
      <c r="D32" s="55" t="n"/>
      <c r="E32" s="55" t="n"/>
      <c r="F32" s="56" t="n"/>
      <c r="G32" s="61" t="n"/>
      <c r="H32" s="58" t="n"/>
      <c r="I32" s="59" t="n"/>
      <c r="J32" s="191">
        <f>G32-H32</f>
        <v/>
      </c>
      <c r="K32" s="61" t="n">
        <v>0</v>
      </c>
      <c r="L32" s="62">
        <f>G32-H32-K32</f>
        <v/>
      </c>
    </row>
    <row r="33" ht="54" customFormat="1" customHeight="1" s="44">
      <c r="A33" s="86" t="inlineStr">
        <is>
          <t>Подольский филиал АО "Ариэль Металл"</t>
        </is>
      </c>
      <c r="B33" s="53" t="inlineStr">
        <is>
          <t>Пополнение денежных средств (выплата премии менеджерам отдела общих продаж)</t>
        </is>
      </c>
      <c r="C33" s="54" t="inlineStr">
        <is>
          <t>Кондратенкова О.М.</t>
        </is>
      </c>
      <c r="D33" s="193" t="n"/>
      <c r="E33" s="194" t="n"/>
      <c r="F33" s="197" t="n"/>
      <c r="G33" s="61" t="n">
        <v>700000</v>
      </c>
      <c r="H33" s="59" t="n"/>
      <c r="I33" s="59" t="n">
        <v>45015</v>
      </c>
      <c r="J33" s="191">
        <f>G33-H33</f>
        <v/>
      </c>
      <c r="K33" s="191">
        <f>J33</f>
        <v/>
      </c>
      <c r="L33" s="62">
        <f>G33-H33-K33</f>
        <v/>
      </c>
    </row>
    <row r="34" ht="48.75" customFormat="1" customHeight="1" s="44">
      <c r="A34" s="86" t="inlineStr">
        <is>
          <t>Санкт-Петербургский филиал АО "Ариэль Металл"</t>
        </is>
      </c>
      <c r="B34" s="53" t="inlineStr">
        <is>
          <t>Пополнение денежных средств</t>
        </is>
      </c>
      <c r="C34" s="54" t="inlineStr">
        <is>
          <t>Кондратенкова О.М.</t>
        </is>
      </c>
      <c r="D34" s="193" t="n"/>
      <c r="E34" s="194" t="n"/>
      <c r="F34" s="197" t="n"/>
      <c r="G34" s="61" t="n"/>
      <c r="H34" s="59" t="n"/>
      <c r="I34" s="59" t="n"/>
      <c r="J34" s="191">
        <f>G34-H34</f>
        <v/>
      </c>
      <c r="K34" s="191">
        <f>J34</f>
        <v/>
      </c>
      <c r="L34" s="62">
        <f>G34-H34-K34</f>
        <v/>
      </c>
    </row>
    <row r="35" ht="61.2" customFormat="1" customHeight="1" s="44">
      <c r="A35" s="52" t="inlineStr">
        <is>
          <t>Общество с ограниченной ответственностью "АМД"</t>
        </is>
      </c>
      <c r="B35" s="63" t="inlineStr">
        <is>
          <t>Оплата по Договору №303-11 от 20.11.18г. за перевозку грузов автомобильным транспортом (пополнение на налоги)</t>
        </is>
      </c>
      <c r="C35" s="54" t="inlineStr">
        <is>
          <t>Кондратенкова О.М.</t>
        </is>
      </c>
      <c r="D35" s="55" t="n"/>
      <c r="E35" s="53" t="inlineStr">
        <is>
          <t>Договор №303-11 от 20.11.18</t>
        </is>
      </c>
      <c r="F35" s="56" t="n"/>
      <c r="G35" s="61" t="n">
        <v>2170000</v>
      </c>
      <c r="H35" s="58" t="n"/>
      <c r="I35" s="59" t="n">
        <v>45012</v>
      </c>
      <c r="J35" s="191">
        <f>G35-H35</f>
        <v/>
      </c>
      <c r="K35" s="61" t="n">
        <v>2170000</v>
      </c>
      <c r="L35" s="62">
        <f>G35-H35-K35</f>
        <v/>
      </c>
    </row>
    <row r="36" ht="45" customFormat="1" customHeight="1" s="44">
      <c r="A36" s="52" t="inlineStr">
        <is>
          <t>ООО "Вольфагролес"</t>
        </is>
      </c>
      <c r="B36" s="53" t="inlineStr">
        <is>
          <t>Оплата по Договору №461-12 от 01.12.09 г. за погрузо-разгрузочные работы (пополнение на налоги)</t>
        </is>
      </c>
      <c r="C36" s="54" t="inlineStr">
        <is>
          <t>Кондратенкова О.М.</t>
        </is>
      </c>
      <c r="D36" s="55" t="n"/>
      <c r="E36" s="53" t="inlineStr">
        <is>
          <t>Договор № 461-12 от 01.12.09 г.</t>
        </is>
      </c>
      <c r="F36" s="56" t="n"/>
      <c r="G36" s="61" t="n">
        <v>59314.5</v>
      </c>
      <c r="H36" s="58" t="n"/>
      <c r="I36" s="59" t="n">
        <v>45012</v>
      </c>
      <c r="J36" s="191">
        <f>G36-H36</f>
        <v/>
      </c>
      <c r="K36" s="61">
        <f>J36</f>
        <v/>
      </c>
      <c r="L36" s="62">
        <f>G36-H36-K36</f>
        <v/>
      </c>
    </row>
    <row r="37" ht="61.2" customFormat="1" customHeight="1" s="44">
      <c r="A37" s="52" t="inlineStr">
        <is>
          <t>ООО "Вольфагролес"</t>
        </is>
      </c>
      <c r="B37" s="53" t="inlineStr">
        <is>
          <t>Оплата по Договору за услуги по хранению товаров № 26-02 от 27.02.2015г. (пополнение на налоги)</t>
        </is>
      </c>
      <c r="C37" s="54" t="inlineStr">
        <is>
          <t>Кондратенкова О.М.</t>
        </is>
      </c>
      <c r="D37" s="55" t="n"/>
      <c r="E37" s="53" t="inlineStr">
        <is>
          <t>Договор услуг хранения № 26-02 от 27.02.15</t>
        </is>
      </c>
      <c r="F37" s="56" t="n"/>
      <c r="G37" s="61" t="n">
        <v>2644780.69</v>
      </c>
      <c r="H37" s="58" t="n"/>
      <c r="I37" s="59" t="n">
        <v>45012</v>
      </c>
      <c r="J37" s="191">
        <f>G37-H37</f>
        <v/>
      </c>
      <c r="K37" s="61">
        <f>J37</f>
        <v/>
      </c>
      <c r="L37" s="62">
        <f>G37-H37-K37</f>
        <v/>
      </c>
    </row>
    <row r="38" ht="61.2" customFormat="1" customHeight="1" s="44">
      <c r="A38" s="52" t="inlineStr">
        <is>
          <t>ООО "Вольфагролес"</t>
        </is>
      </c>
      <c r="B38" s="53" t="inlineStr">
        <is>
          <t>Оплата по Договору за услуги по хранению товаров № 26-02 от 27.02.2015г. (пополнение на налоги)</t>
        </is>
      </c>
      <c r="C38" s="54" t="inlineStr">
        <is>
          <t>Кондратенкова О.М.</t>
        </is>
      </c>
      <c r="D38" s="55" t="n"/>
      <c r="E38" s="53" t="inlineStr">
        <is>
          <t>Договор услуг хранения № 26-02 от 27.02.15</t>
        </is>
      </c>
      <c r="F38" s="56" t="n"/>
      <c r="G38" s="61" t="n">
        <v>2295904.81</v>
      </c>
      <c r="H38" s="58" t="n"/>
      <c r="I38" s="59" t="n">
        <v>45012</v>
      </c>
      <c r="J38" s="191">
        <f>G38-H38</f>
        <v/>
      </c>
      <c r="K38" s="61">
        <f>J38</f>
        <v/>
      </c>
      <c r="L38" s="62">
        <f>G38-H38-K38</f>
        <v/>
      </c>
    </row>
    <row r="39" ht="45" customFormat="1" customHeight="1" s="44">
      <c r="A39" s="52" t="n"/>
      <c r="B39" s="63" t="n"/>
      <c r="C39" s="54" t="n"/>
      <c r="D39" s="55" t="n"/>
      <c r="E39" s="55" t="n"/>
      <c r="F39" s="56" t="n"/>
      <c r="G39" s="61" t="n"/>
      <c r="H39" s="58" t="n"/>
      <c r="I39" s="59" t="n"/>
      <c r="J39" s="191">
        <f>G39-H39</f>
        <v/>
      </c>
      <c r="K39" s="61" t="n">
        <v>0</v>
      </c>
      <c r="L39" s="62">
        <f>G39-H39-K39</f>
        <v/>
      </c>
    </row>
    <row r="40" ht="45" customFormat="1" customHeight="1" s="44">
      <c r="A40" s="52" t="n"/>
      <c r="B40" s="53" t="n"/>
      <c r="C40" s="54" t="n"/>
      <c r="D40" s="55" t="n"/>
      <c r="E40" s="55" t="n"/>
      <c r="F40" s="56" t="n"/>
      <c r="G40" s="61" t="n"/>
      <c r="H40" s="58" t="n"/>
      <c r="I40" s="59" t="n"/>
      <c r="J40" s="191">
        <f>G40-H40</f>
        <v/>
      </c>
      <c r="K40" s="61" t="n">
        <v>0</v>
      </c>
      <c r="L40" s="62">
        <f>G40-H40-K40</f>
        <v/>
      </c>
    </row>
    <row r="41" ht="45" customFormat="1" customHeight="1" s="44">
      <c r="A41" s="52" t="n"/>
      <c r="B41" s="53" t="n"/>
      <c r="C41" s="54" t="n"/>
      <c r="D41" s="55" t="n"/>
      <c r="E41" s="55" t="n"/>
      <c r="F41" s="56" t="n"/>
      <c r="G41" s="61" t="n"/>
      <c r="H41" s="58" t="n"/>
      <c r="I41" s="59" t="n"/>
      <c r="J41" s="191">
        <f>G41-H41</f>
        <v/>
      </c>
      <c r="K41" s="61">
        <f>J41</f>
        <v/>
      </c>
      <c r="L41" s="62">
        <f>J41-K41</f>
        <v/>
      </c>
    </row>
    <row r="42" ht="19.5" customFormat="1" customHeight="1" s="67">
      <c r="A42" s="166" t="inlineStr">
        <is>
          <t>ИТОГО ЗАРПЛАТА, НАЛОГИ, КОМАНДИРОВОЧНЫЕ</t>
        </is>
      </c>
      <c r="B42" s="195" t="n"/>
      <c r="C42" s="64" t="n"/>
      <c r="D42" s="64" t="n"/>
      <c r="E42" s="64" t="n"/>
      <c r="F42" s="65" t="n"/>
      <c r="G42" s="66">
        <f>SUM(G15:G41)</f>
        <v/>
      </c>
      <c r="H42" s="66">
        <f>SUM(H15:H41)</f>
        <v/>
      </c>
      <c r="I42" s="66" t="n"/>
      <c r="J42" s="66">
        <f>SUM(J15:J41)</f>
        <v/>
      </c>
      <c r="K42" s="66">
        <f>SUM(K15:K41)</f>
        <v/>
      </c>
      <c r="L42" s="66">
        <f>SUM(L15:L41)</f>
        <v/>
      </c>
    </row>
    <row r="43" ht="19.5" customFormat="1" customHeight="1" s="67">
      <c r="A43" s="75" t="inlineStr">
        <is>
          <t xml:space="preserve">ПРОЧИЕ </t>
        </is>
      </c>
      <c r="B43" s="195" t="n"/>
      <c r="C43" s="69" t="n"/>
      <c r="D43" s="69" t="n"/>
      <c r="E43" s="69" t="n"/>
      <c r="F43" s="69" t="n"/>
      <c r="G43" s="70" t="n"/>
      <c r="H43" s="70" t="n"/>
      <c r="I43" s="70" t="n"/>
      <c r="J43" s="70" t="n"/>
      <c r="K43" s="70" t="n"/>
      <c r="L43" s="71" t="n"/>
    </row>
    <row r="44" ht="81.59999999999999" customFormat="1" customHeight="1" s="67">
      <c r="A44" s="52" t="inlineStr">
        <is>
          <t>СЕВЕРО-ЗАПАДНЫЙ БАНК ПАО СБЕРБАНК</t>
        </is>
      </c>
      <c r="B44" s="53" t="inlineStr">
        <is>
          <t>Погашение задолженности по договору N 01210021/00721100 от 23 декабря 2021 г. клиент АО "АРИЭЛЬ МЕТАЛЛ"</t>
        </is>
      </c>
      <c r="C44" s="54" t="inlineStr">
        <is>
          <t>Кондратенкова О.М.</t>
        </is>
      </c>
      <c r="D44" s="193" t="n"/>
      <c r="E44" s="198" t="inlineStr">
        <is>
          <t>Договор N 01210021/00721100 от 23 декабря 2021 г.</t>
        </is>
      </c>
      <c r="F44" s="198" t="n"/>
      <c r="G44" s="57" t="n">
        <v>7626684.94</v>
      </c>
      <c r="H44" s="58" t="n"/>
      <c r="I44" s="59" t="n">
        <v>45012</v>
      </c>
      <c r="J44" s="191">
        <f>G44-H44</f>
        <v/>
      </c>
      <c r="K44" s="61" t="n">
        <v>8900000</v>
      </c>
      <c r="L44" s="62">
        <f>G44-H44-K44</f>
        <v/>
      </c>
    </row>
    <row r="45" hidden="1" ht="60" customFormat="1" customHeight="1" s="67">
      <c r="A45" s="52" t="n"/>
      <c r="B45" s="53" t="n"/>
      <c r="C45" s="54" t="n"/>
      <c r="D45" s="193" t="n"/>
      <c r="E45" s="198" t="n"/>
      <c r="F45" s="198" t="n"/>
      <c r="G45" s="198" t="n"/>
      <c r="H45" s="58" t="n"/>
      <c r="I45" s="59" t="n"/>
      <c r="J45" s="191">
        <f>G45-H45</f>
        <v/>
      </c>
      <c r="K45" s="61">
        <f>J45</f>
        <v/>
      </c>
      <c r="L45" s="62">
        <f>G45-H45-K45</f>
        <v/>
      </c>
    </row>
    <row r="46" hidden="1" ht="60" customFormat="1" customHeight="1" s="67">
      <c r="A46" s="52" t="n"/>
      <c r="B46" s="53" t="n"/>
      <c r="C46" s="54" t="n"/>
      <c r="D46" s="193" t="n"/>
      <c r="E46" s="198" t="n"/>
      <c r="F46" s="198" t="n"/>
      <c r="G46" s="57" t="n"/>
      <c r="H46" s="58" t="n"/>
      <c r="I46" s="59" t="n"/>
      <c r="J46" s="191">
        <f>G46-H46</f>
        <v/>
      </c>
      <c r="K46" s="61">
        <f>J46</f>
        <v/>
      </c>
      <c r="L46" s="62">
        <f>G46-H46-K46</f>
        <v/>
      </c>
    </row>
    <row r="47" hidden="1" ht="60" customFormat="1" customHeight="1" s="67">
      <c r="A47" s="52" t="n"/>
      <c r="B47" s="53" t="n"/>
      <c r="C47" s="54" t="n"/>
      <c r="D47" s="193" t="n"/>
      <c r="E47" s="198" t="n"/>
      <c r="F47" s="198" t="n"/>
      <c r="G47" s="57" t="n"/>
      <c r="H47" s="58" t="n"/>
      <c r="I47" s="59" t="n"/>
      <c r="J47" s="191">
        <f>G47-H47</f>
        <v/>
      </c>
      <c r="K47" s="61">
        <f>J47</f>
        <v/>
      </c>
      <c r="L47" s="62">
        <f>G47-H47-K47</f>
        <v/>
      </c>
    </row>
    <row r="48" hidden="1" ht="60" customFormat="1" customHeight="1" s="67">
      <c r="A48" s="52" t="n"/>
      <c r="B48" s="53" t="n"/>
      <c r="C48" s="54" t="n"/>
      <c r="D48" s="193" t="n"/>
      <c r="E48" s="198" t="n"/>
      <c r="F48" s="198" t="n"/>
      <c r="G48" s="57" t="n"/>
      <c r="H48" s="58" t="n"/>
      <c r="I48" s="59" t="n"/>
      <c r="J48" s="191">
        <f>G48-H48</f>
        <v/>
      </c>
      <c r="K48" s="61">
        <f>J48</f>
        <v/>
      </c>
      <c r="L48" s="62">
        <f>G48-H48-K48</f>
        <v/>
      </c>
    </row>
    <row r="49" hidden="1" ht="60" customFormat="1" customHeight="1" s="67">
      <c r="A49" s="52" t="n"/>
      <c r="B49" s="53" t="n"/>
      <c r="C49" s="54" t="n"/>
      <c r="D49" s="193" t="n"/>
      <c r="E49" s="198" t="n"/>
      <c r="F49" s="198" t="n"/>
      <c r="G49" s="57" t="n"/>
      <c r="H49" s="58" t="n"/>
      <c r="I49" s="59" t="n"/>
      <c r="J49" s="191">
        <f>G49-H49</f>
        <v/>
      </c>
      <c r="K49" s="61">
        <f>J49</f>
        <v/>
      </c>
      <c r="L49" s="62">
        <f>J49-K49</f>
        <v/>
      </c>
    </row>
    <row r="50" hidden="1" ht="82.5" customFormat="1" customHeight="1" s="67">
      <c r="A50" s="52" t="n"/>
      <c r="B50" s="53" t="n"/>
      <c r="C50" s="54" t="n"/>
      <c r="D50" s="193" t="n"/>
      <c r="E50" s="198" t="n"/>
      <c r="F50" s="198" t="n"/>
      <c r="G50" s="57" t="n"/>
      <c r="H50" s="58" t="n"/>
      <c r="I50" s="59" t="n"/>
      <c r="J50" s="191">
        <f>G50-H50</f>
        <v/>
      </c>
      <c r="K50" s="57">
        <f>J50</f>
        <v/>
      </c>
      <c r="L50" s="62">
        <f>G50-H50-K50</f>
        <v/>
      </c>
    </row>
    <row r="51" ht="19.5" customFormat="1" customHeight="1" s="67">
      <c r="A51" s="166" t="inlineStr">
        <is>
          <t>ИТОГО ПРОЧИЕ</t>
        </is>
      </c>
      <c r="B51" s="195" t="n"/>
      <c r="C51" s="64" t="n"/>
      <c r="D51" s="64" t="n"/>
      <c r="E51" s="64" t="n"/>
      <c r="F51" s="65" t="n"/>
      <c r="G51" s="66">
        <f>SUM(G44:G50)</f>
        <v/>
      </c>
      <c r="H51" s="66">
        <f>SUM(H44:H50)</f>
        <v/>
      </c>
      <c r="I51" s="66" t="n"/>
      <c r="J51" s="66">
        <f>SUM(J44:J50)</f>
        <v/>
      </c>
      <c r="K51" s="66">
        <f>SUM(K44:K50)</f>
        <v/>
      </c>
      <c r="L51" s="66">
        <f>SUM(L44:L50)</f>
        <v/>
      </c>
    </row>
    <row r="52" hidden="1" ht="19.5" customFormat="1" customHeight="1" s="44">
      <c r="A52" s="103" t="inlineStr">
        <is>
          <t xml:space="preserve">АРЕНДА </t>
        </is>
      </c>
      <c r="B52" s="195" t="n"/>
      <c r="C52" s="74" t="n"/>
      <c r="D52" s="74" t="n"/>
      <c r="E52" s="74" t="n"/>
      <c r="F52" s="75" t="n"/>
      <c r="G52" s="76" t="n"/>
      <c r="H52" s="76" t="n"/>
      <c r="I52" s="76" t="n"/>
      <c r="J52" s="76" t="n"/>
      <c r="K52" s="76" t="n"/>
      <c r="L52" s="77" t="n"/>
    </row>
    <row r="53" hidden="1" ht="60" customFormat="1" customHeight="1" s="44">
      <c r="A53" s="52" t="n"/>
      <c r="B53" s="53" t="n"/>
      <c r="C53" s="54" t="n"/>
      <c r="D53" s="193" t="n"/>
      <c r="E53" s="217" t="n"/>
      <c r="F53" s="196" t="n"/>
      <c r="G53" s="80" t="n"/>
      <c r="H53" s="55" t="n"/>
      <c r="I53" s="59" t="n"/>
      <c r="J53" s="191" t="n"/>
      <c r="K53" s="61" t="n"/>
      <c r="L53" s="62" t="n"/>
    </row>
    <row r="54" hidden="1" ht="60.75" customFormat="1" customHeight="1" s="44">
      <c r="A54" s="52" t="n"/>
      <c r="B54" s="53" t="n"/>
      <c r="C54" s="54" t="n"/>
      <c r="D54" s="193" t="n"/>
      <c r="E54" s="217" t="n"/>
      <c r="F54" s="196" t="n"/>
      <c r="G54" s="80" t="n"/>
      <c r="H54" s="55" t="n"/>
      <c r="I54" s="59" t="n"/>
      <c r="J54" s="191" t="n"/>
      <c r="K54" s="61" t="n"/>
      <c r="L54" s="62" t="n"/>
    </row>
    <row r="55" hidden="1" ht="60.75" customFormat="1" customHeight="1" s="44">
      <c r="A55" s="52" t="n"/>
      <c r="B55" s="53" t="n"/>
      <c r="C55" s="54" t="n"/>
      <c r="D55" s="193" t="n"/>
      <c r="E55" s="196" t="n"/>
      <c r="F55" s="196" t="n"/>
      <c r="G55" s="80" t="n"/>
      <c r="H55" s="55" t="n"/>
      <c r="I55" s="59" t="n"/>
      <c r="J55" s="191" t="n"/>
      <c r="K55" s="61" t="n"/>
      <c r="L55" s="62" t="n"/>
    </row>
    <row r="56" hidden="1" ht="60.75" customFormat="1" customHeight="1" s="44">
      <c r="A56" s="52" t="n"/>
      <c r="B56" s="53" t="n"/>
      <c r="C56" s="54" t="n"/>
      <c r="D56" s="193" t="n"/>
      <c r="E56" s="196" t="n"/>
      <c r="F56" s="196" t="n"/>
      <c r="G56" s="80" t="n"/>
      <c r="H56" s="55" t="n"/>
      <c r="I56" s="59" t="n"/>
      <c r="J56" s="191" t="n"/>
      <c r="K56" s="61" t="n"/>
      <c r="L56" s="62" t="n"/>
    </row>
    <row r="57" hidden="1" ht="60.75" customFormat="1" customHeight="1" s="44">
      <c r="A57" s="52" t="n"/>
      <c r="B57" s="53" t="n"/>
      <c r="C57" s="54" t="n"/>
      <c r="D57" s="193" t="n"/>
      <c r="E57" s="196" t="n"/>
      <c r="F57" s="196" t="n"/>
      <c r="G57" s="80" t="n"/>
      <c r="H57" s="55" t="n"/>
      <c r="I57" s="59" t="n"/>
      <c r="J57" s="191" t="n"/>
      <c r="K57" s="61" t="n"/>
      <c r="L57" s="62" t="n"/>
    </row>
    <row r="58" hidden="1" ht="66.75" customFormat="1" customHeight="1" s="44">
      <c r="A58" s="52" t="n"/>
      <c r="B58" s="53" t="n"/>
      <c r="C58" s="54" t="n"/>
      <c r="D58" s="193" t="n"/>
      <c r="E58" s="196" t="n"/>
      <c r="F58" s="196" t="n"/>
      <c r="G58" s="80" t="n"/>
      <c r="H58" s="55" t="n"/>
      <c r="I58" s="59" t="n"/>
      <c r="J58" s="191" t="n"/>
      <c r="K58" s="61" t="n"/>
      <c r="L58" s="62" t="n"/>
    </row>
    <row r="59" hidden="1" ht="60.75" customFormat="1" customHeight="1" s="44">
      <c r="A59" s="52" t="n"/>
      <c r="B59" s="53" t="n"/>
      <c r="C59" s="54" t="n"/>
      <c r="D59" s="193" t="n"/>
      <c r="E59" s="196" t="n"/>
      <c r="F59" s="196" t="n"/>
      <c r="G59" s="80" t="n"/>
      <c r="H59" s="55" t="n"/>
      <c r="I59" s="59" t="n"/>
      <c r="J59" s="191" t="n"/>
      <c r="K59" s="61" t="n"/>
      <c r="L59" s="62" t="n"/>
    </row>
    <row r="60" hidden="1" ht="60.75" customFormat="1" customHeight="1" s="44">
      <c r="A60" s="52" t="n"/>
      <c r="B60" s="53" t="n"/>
      <c r="C60" s="54" t="n"/>
      <c r="D60" s="193" t="n"/>
      <c r="E60" s="196" t="n"/>
      <c r="F60" s="196" t="n"/>
      <c r="G60" s="80" t="n"/>
      <c r="H60" s="55" t="n"/>
      <c r="I60" s="59" t="n"/>
      <c r="J60" s="191" t="n"/>
      <c r="K60" s="61" t="n"/>
      <c r="L60" s="62" t="n"/>
    </row>
    <row r="61" hidden="1" ht="60.75" customFormat="1" customHeight="1" s="44">
      <c r="A61" s="52" t="n"/>
      <c r="B61" s="53" t="n"/>
      <c r="C61" s="54" t="n"/>
      <c r="D61" s="193" t="n"/>
      <c r="E61" s="196" t="n"/>
      <c r="F61" s="196" t="n"/>
      <c r="G61" s="80" t="n"/>
      <c r="H61" s="55" t="n"/>
      <c r="I61" s="59" t="n"/>
      <c r="J61" s="191" t="n"/>
      <c r="K61" s="61" t="n"/>
      <c r="L61" s="62" t="n"/>
    </row>
    <row r="62" hidden="1" ht="60.75" customFormat="1" customHeight="1" s="44">
      <c r="A62" s="52" t="n"/>
      <c r="B62" s="53" t="n"/>
      <c r="C62" s="54" t="n"/>
      <c r="D62" s="193" t="n"/>
      <c r="E62" s="196" t="n"/>
      <c r="F62" s="196" t="n"/>
      <c r="G62" s="80" t="n"/>
      <c r="H62" s="55" t="n"/>
      <c r="I62" s="59" t="n"/>
      <c r="J62" s="191" t="n"/>
      <c r="K62" s="61" t="n"/>
      <c r="L62" s="62" t="n"/>
    </row>
    <row r="63" hidden="1" ht="60.75" customFormat="1" customHeight="1" s="44">
      <c r="A63" s="52" t="n"/>
      <c r="B63" s="53" t="n"/>
      <c r="C63" s="54" t="n"/>
      <c r="D63" s="193" t="n"/>
      <c r="E63" s="196" t="n"/>
      <c r="F63" s="196" t="n"/>
      <c r="G63" s="80" t="n"/>
      <c r="H63" s="55" t="n"/>
      <c r="I63" s="59" t="n"/>
      <c r="J63" s="191" t="n"/>
      <c r="K63" s="61" t="n"/>
      <c r="L63" s="62" t="n"/>
    </row>
    <row r="64" hidden="1" ht="59.25" customFormat="1" customHeight="1" s="44">
      <c r="A64" s="52" t="n"/>
      <c r="B64" s="53" t="n"/>
      <c r="C64" s="54" t="n"/>
      <c r="D64" s="193" t="n"/>
      <c r="E64" s="196" t="n"/>
      <c r="F64" s="196" t="n"/>
      <c r="G64" s="80" t="n"/>
      <c r="H64" s="55" t="n"/>
      <c r="I64" s="59" t="n"/>
      <c r="J64" s="191" t="n"/>
      <c r="K64" s="61" t="n"/>
      <c r="L64" s="62" t="n"/>
    </row>
    <row r="65" hidden="1" ht="59.25" customFormat="1" customHeight="1" s="44">
      <c r="A65" s="52" t="n"/>
      <c r="B65" s="53" t="n"/>
      <c r="C65" s="54" t="n"/>
      <c r="D65" s="193" t="n"/>
      <c r="E65" s="196" t="n"/>
      <c r="F65" s="196" t="n"/>
      <c r="G65" s="80" t="n"/>
      <c r="H65" s="55" t="n"/>
      <c r="I65" s="59" t="n"/>
      <c r="J65" s="191" t="n"/>
      <c r="K65" s="61" t="n"/>
      <c r="L65" s="62" t="n"/>
    </row>
    <row r="66" hidden="1" ht="60" customFormat="1" customHeight="1" s="44">
      <c r="A66" s="52" t="n"/>
      <c r="B66" s="53" t="n"/>
      <c r="C66" s="54" t="n"/>
      <c r="D66" s="193" t="n"/>
      <c r="E66" s="196" t="n"/>
      <c r="F66" s="196" t="n"/>
      <c r="G66" s="80" t="n"/>
      <c r="H66" s="55" t="n"/>
      <c r="I66" s="59" t="n"/>
      <c r="J66" s="191" t="n"/>
      <c r="K66" s="61" t="n"/>
      <c r="L66" s="62" t="n"/>
    </row>
    <row r="67" hidden="1" ht="19.5" customFormat="1" customHeight="1" s="44">
      <c r="A67" s="180" t="inlineStr">
        <is>
          <t>ИТОГО АРЕНДА</t>
        </is>
      </c>
      <c r="B67" s="200" t="n"/>
      <c r="C67" s="81" t="n"/>
      <c r="D67" s="81" t="n"/>
      <c r="E67" s="81" t="n"/>
      <c r="F67" s="82" t="n"/>
      <c r="G67" s="83">
        <f>SUM(G53:G66)</f>
        <v/>
      </c>
      <c r="H67" s="83">
        <f>SUM(H53:H66)</f>
        <v/>
      </c>
      <c r="I67" s="83" t="n"/>
      <c r="J67" s="83">
        <f>SUM(J53:J66)</f>
        <v/>
      </c>
      <c r="K67" s="83">
        <f>SUM(K53:K66)</f>
        <v/>
      </c>
      <c r="L67" s="83">
        <f>SUM(L53:L66)</f>
        <v/>
      </c>
    </row>
    <row r="68" hidden="1"/>
    <row r="69" ht="27" customFormat="1" customHeight="1" s="44">
      <c r="A69" s="103" t="inlineStr">
        <is>
          <t>Сбербанк Факторинг</t>
        </is>
      </c>
      <c r="B69" s="195" t="n"/>
      <c r="C69" s="49" t="n"/>
      <c r="D69" s="87" t="n"/>
      <c r="E69" s="49" t="n"/>
      <c r="F69" s="69" t="n"/>
      <c r="G69" s="70" t="n"/>
      <c r="H69" s="70" t="n"/>
      <c r="I69" s="70" t="n"/>
      <c r="J69" s="70" t="n"/>
      <c r="K69" s="70" t="n"/>
      <c r="L69" s="71" t="n"/>
    </row>
    <row r="70" ht="81.59999999999999" customFormat="1" customHeight="1" s="44">
      <c r="A70" s="52" t="inlineStr">
        <is>
          <t>ООО "СБЕРБАНК ФАКТОРИНГ"</t>
        </is>
      </c>
      <c r="B70" s="53" t="inlineStr">
        <is>
          <t>Оплата по Договору поставки № 643/00186217-62280 от 15.12.2015 года с ПАО "Северсталь" ИНН 3528000597, УПД № 100023074 от 06.02.2023г.(факторинг)</t>
        </is>
      </c>
      <c r="C70" s="52" t="inlineStr">
        <is>
          <t>Давыдова Асия Ринатовна</t>
        </is>
      </c>
      <c r="D70" s="193" t="n"/>
      <c r="E70" s="194" t="inlineStr">
        <is>
          <t>Договор 643/00186217-62280 от 15.12.2015</t>
        </is>
      </c>
      <c r="F70" s="197" t="n"/>
      <c r="G70" s="57" t="n">
        <v>1019695.2</v>
      </c>
      <c r="H70" s="59" t="n"/>
      <c r="I70" s="59" t="inlineStr">
        <is>
          <t>23.03.2023</t>
        </is>
      </c>
      <c r="J70" s="191">
        <f>G70-H70</f>
        <v/>
      </c>
      <c r="K70" s="191" t="n">
        <v>1019695.2</v>
      </c>
      <c r="L70" s="62">
        <f>G70-H70-K70</f>
        <v/>
      </c>
    </row>
    <row r="71" ht="81.59999999999999" customFormat="1" customHeight="1" s="44">
      <c r="A71" s="52" t="inlineStr">
        <is>
          <t>ООО "СБЕРБАНК ФАКТОРИНГ"</t>
        </is>
      </c>
      <c r="B71" s="53" t="inlineStr">
        <is>
          <t>Оплата по Договору поставки № 643/00186217-62280 от 15.12.2015 года с ПАО "Северсталь" ИНН 3528000597, УПД № 100023635 от 07.02.2023г.(факторинг)</t>
        </is>
      </c>
      <c r="C71" s="52" t="inlineStr">
        <is>
          <t>Давыдова Асия Ринатовна</t>
        </is>
      </c>
      <c r="D71" s="193" t="n"/>
      <c r="E71" s="194" t="inlineStr">
        <is>
          <t>Договор 643/00186217-62280 от 15.12.2015</t>
        </is>
      </c>
      <c r="F71" s="197" t="n"/>
      <c r="G71" s="57" t="n">
        <v>623118.72</v>
      </c>
      <c r="H71" s="59" t="n"/>
      <c r="I71" s="59" t="inlineStr">
        <is>
          <t>24.03.2023</t>
        </is>
      </c>
      <c r="J71" s="191">
        <f>G71-H71</f>
        <v/>
      </c>
      <c r="K71" s="191" t="n">
        <v>623118.72</v>
      </c>
      <c r="L71" s="62">
        <f>G71-H71-K71</f>
        <v/>
      </c>
    </row>
    <row r="72" ht="81.59999999999999" customFormat="1" customHeight="1" s="44">
      <c r="A72" s="52" t="inlineStr">
        <is>
          <t>ООО "СБЕРБАНК ФАКТОРИНГ"</t>
        </is>
      </c>
      <c r="B72" s="53" t="inlineStr">
        <is>
          <t>Оплата по Договору поставки №643/00186217-72268  от 24.01.2017 года с ПАО "Северсталь" ИНН 3528000597, УПД № 100024321 от 07.02.2023г. (факторинг)</t>
        </is>
      </c>
      <c r="C72" s="52" t="inlineStr">
        <is>
          <t>Давыдова Асия Ринатовна</t>
        </is>
      </c>
      <c r="D72" s="193" t="n"/>
      <c r="E72" s="194" t="inlineStr">
        <is>
          <t>Договор 643/00186217-72268 от 24.01.2017</t>
        </is>
      </c>
      <c r="F72" s="197" t="n"/>
      <c r="G72" s="57" t="n">
        <v>872448</v>
      </c>
      <c r="H72" s="59" t="n"/>
      <c r="I72" s="59" t="inlineStr">
        <is>
          <t>24.03.2023</t>
        </is>
      </c>
      <c r="J72" s="191">
        <f>G72-H72</f>
        <v/>
      </c>
      <c r="K72" s="191" t="n">
        <v>872448</v>
      </c>
      <c r="L72" s="62">
        <f>G72-H72-K72</f>
        <v/>
      </c>
    </row>
    <row r="73" ht="81.59999999999999" customFormat="1" customHeight="1" s="44">
      <c r="A73" s="52" t="inlineStr">
        <is>
          <t>ООО "СБЕРБАНК ФАКТОРИНГ"</t>
        </is>
      </c>
      <c r="B73" s="53" t="inlineStr">
        <is>
          <t>Оплата по Договору поставки № 643/00186217-62280 от 15.12.2015 года с ПАО "Северсталь" ИНН 3528000597, УПД № 100025134 от 07.02.2023г.(факторинг)</t>
        </is>
      </c>
      <c r="C73" s="52" t="inlineStr">
        <is>
          <t>Давыдова Асия Ринатовна</t>
        </is>
      </c>
      <c r="D73" s="193" t="n"/>
      <c r="E73" s="194" t="inlineStr">
        <is>
          <t>Договор 643/00186217-62280 от 15.12.2015</t>
        </is>
      </c>
      <c r="F73" s="197" t="n"/>
      <c r="G73" s="57" t="n">
        <v>230895.6</v>
      </c>
      <c r="H73" s="59" t="n"/>
      <c r="I73" s="59" t="inlineStr">
        <is>
          <t>24.03.2023</t>
        </is>
      </c>
      <c r="J73" s="191">
        <f>G73-H73</f>
        <v/>
      </c>
      <c r="K73" s="191" t="n">
        <v>230895.6</v>
      </c>
      <c r="L73" s="62">
        <f>G73-H73-K73</f>
        <v/>
      </c>
    </row>
    <row r="74" ht="81.59999999999999" customFormat="1" customHeight="1" s="44">
      <c r="A74" s="52" t="inlineStr">
        <is>
          <t>ООО "СБЕРБАНК ФАКТОРИНГ"</t>
        </is>
      </c>
      <c r="B74" s="53" t="inlineStr">
        <is>
          <t>Оплата по Договору поставки № 643/00186217-62280 от 15.12.2015 года с ПАО "Северсталь" ИНН 3528000597, УПД № 100025707 от 08.02.2023г.(факторинг)</t>
        </is>
      </c>
      <c r="C74" s="52" t="inlineStr">
        <is>
          <t>Давыдова Асия Ринатовна</t>
        </is>
      </c>
      <c r="D74" s="193" t="n"/>
      <c r="E74" s="194" t="inlineStr">
        <is>
          <t>Договор 643/00186217-62280 от 15.12.2015</t>
        </is>
      </c>
      <c r="F74" s="197" t="n"/>
      <c r="G74" s="57" t="n">
        <v>261665.66</v>
      </c>
      <c r="H74" s="59" t="n"/>
      <c r="I74" s="59" t="inlineStr">
        <is>
          <t>27.03.2023</t>
        </is>
      </c>
      <c r="J74" s="191">
        <f>G74-H74</f>
        <v/>
      </c>
      <c r="K74" s="191" t="n">
        <v>261665.66</v>
      </c>
      <c r="L74" s="62">
        <f>G74-H74-K74</f>
        <v/>
      </c>
    </row>
    <row r="75" ht="81.59999999999999" customFormat="1" customHeight="1" s="44">
      <c r="A75" s="52" t="inlineStr">
        <is>
          <t>ООО "СБЕРБАНК ФАКТОРИНГ"</t>
        </is>
      </c>
      <c r="B75" s="53" t="inlineStr">
        <is>
          <t>Оплата по Договору поставки № 643/00186217-62280 от 15.12.2015 года с ПАО "Северсталь" ИНН 3528000597, УПД № 100028387 от 10.02.2023г.(факторинг)</t>
        </is>
      </c>
      <c r="C75" s="52" t="inlineStr">
        <is>
          <t>Давыдова Асия Ринатовна</t>
        </is>
      </c>
      <c r="D75" s="193" t="n"/>
      <c r="E75" s="194" t="inlineStr">
        <is>
          <t>Договор 643/00186217-62280 от 15.12.2015</t>
        </is>
      </c>
      <c r="F75" s="197" t="n"/>
      <c r="G75" s="57" t="n">
        <v>1173831.54</v>
      </c>
      <c r="H75" s="59" t="n"/>
      <c r="I75" s="59" t="inlineStr">
        <is>
          <t>27.03.2023</t>
        </is>
      </c>
      <c r="J75" s="191">
        <f>G75-H75</f>
        <v/>
      </c>
      <c r="K75" s="191" t="n">
        <v>1173831.54</v>
      </c>
      <c r="L75" s="62">
        <f>G75-H75-K75</f>
        <v/>
      </c>
    </row>
    <row r="76" ht="81.59999999999999" customFormat="1" customHeight="1" s="44">
      <c r="A76" s="52" t="inlineStr">
        <is>
          <t>ООО "СБЕРБАНК ФАКТОРИНГ"</t>
        </is>
      </c>
      <c r="B76" s="53" t="inlineStr">
        <is>
          <t>Оплата по Договору поставки № 643/00186217-62280 от 15.12.2015 года с ПАО "Северсталь" ИНН 3528000597, УПД № 100028477 от 10.02.2023г.(факторинг)</t>
        </is>
      </c>
      <c r="C76" s="52" t="inlineStr">
        <is>
          <t>Давыдова Асия Ринатовна</t>
        </is>
      </c>
      <c r="D76" s="193" t="n"/>
      <c r="E76" s="194" t="inlineStr">
        <is>
          <t>Договор 643/00186217-62280 от 15.12.2015</t>
        </is>
      </c>
      <c r="F76" s="197" t="n"/>
      <c r="G76" s="57" t="n">
        <v>12270697.44</v>
      </c>
      <c r="H76" s="59" t="n"/>
      <c r="I76" s="59" t="inlineStr">
        <is>
          <t>27.03.2023</t>
        </is>
      </c>
      <c r="J76" s="191">
        <f>G76-H76</f>
        <v/>
      </c>
      <c r="K76" s="191" t="n">
        <v>12270697.44</v>
      </c>
      <c r="L76" s="62">
        <f>G76-H76-K76</f>
        <v/>
      </c>
    </row>
    <row r="77" ht="81.59999999999999" customFormat="1" customHeight="1" s="44">
      <c r="A77" s="52" t="inlineStr">
        <is>
          <t>ООО "СБЕРБАНК ФАКТОРИНГ"</t>
        </is>
      </c>
      <c r="B77" s="53" t="inlineStr">
        <is>
          <t>Оплата по Договору поставки № 643/00186217-62280 от 15.12.2015 года с ПАО "Северсталь" ИНН 3528000597, УПД № 100028468 от 10.02.2023г.(факторинг)</t>
        </is>
      </c>
      <c r="C77" s="52" t="inlineStr">
        <is>
          <t>Давыдова Асия Ринатовна</t>
        </is>
      </c>
      <c r="D77" s="193" t="n"/>
      <c r="E77" s="194" t="inlineStr">
        <is>
          <t>Договор 643/00186217-62280 от 15.12.2015</t>
        </is>
      </c>
      <c r="F77" s="197" t="n"/>
      <c r="G77" s="57" t="n">
        <v>3814909.26</v>
      </c>
      <c r="H77" s="59" t="n"/>
      <c r="I77" s="59" t="inlineStr">
        <is>
          <t>27.03.2023</t>
        </is>
      </c>
      <c r="J77" s="191">
        <f>G77-H77</f>
        <v/>
      </c>
      <c r="K77" s="191" t="n">
        <v>3814909.26</v>
      </c>
      <c r="L77" s="62">
        <f>G77-H77-K77</f>
        <v/>
      </c>
    </row>
    <row r="78" ht="81.59999999999999" customFormat="1" customHeight="1" s="44">
      <c r="A78" s="52" t="inlineStr">
        <is>
          <t>ООО "СБЕРБАНК ФАКТОРИНГ"</t>
        </is>
      </c>
      <c r="B78" s="53" t="inlineStr">
        <is>
          <t>Оплата по Договору поставки № 643/00186217-62280 от 15.12.2015 года с ПАО "Северсталь" ИНН 3528000597, УПД № 100028473 от 10.02.2023г.(факторинг)</t>
        </is>
      </c>
      <c r="C78" s="52" t="inlineStr">
        <is>
          <t>Давыдова Асия Ринатовна</t>
        </is>
      </c>
      <c r="D78" s="193" t="n"/>
      <c r="E78" s="194" t="inlineStr">
        <is>
          <t>Договор 643/00186217-62280 от 15.12.2015</t>
        </is>
      </c>
      <c r="F78" s="197" t="n"/>
      <c r="G78" s="57" t="n">
        <v>16338034.04</v>
      </c>
      <c r="H78" s="59" t="n"/>
      <c r="I78" s="59" t="inlineStr">
        <is>
          <t>27.03.2023</t>
        </is>
      </c>
      <c r="J78" s="191">
        <f>G78-H78</f>
        <v/>
      </c>
      <c r="K78" s="191" t="n">
        <v>16338034.04</v>
      </c>
      <c r="L78" s="62">
        <f>G78-H78-K78</f>
        <v/>
      </c>
    </row>
    <row r="79" ht="81.59999999999999" customFormat="1" customHeight="1" s="44">
      <c r="A79" s="52" t="inlineStr">
        <is>
          <t>ООО "СБЕРБАНК ФАКТОРИНГ"</t>
        </is>
      </c>
      <c r="B79" s="53" t="inlineStr">
        <is>
          <t>Оплата по Договору поставки № 643/00186217-62280 от 15.12.2015 года с ПАО "Северсталь" ИНН 3528000597, УПД № 100028481 от 10.02.2023г.(факторинг)</t>
        </is>
      </c>
      <c r="C79" s="52" t="inlineStr">
        <is>
          <t>Давыдова Асия Ринатовна</t>
        </is>
      </c>
      <c r="D79" s="193" t="n"/>
      <c r="E79" s="194" t="inlineStr">
        <is>
          <t>Договор 643/00186217-62280 от 15.12.2015</t>
        </is>
      </c>
      <c r="F79" s="197" t="n"/>
      <c r="G79" s="57" t="n">
        <v>88960.32000000001</v>
      </c>
      <c r="H79" s="59" t="n"/>
      <c r="I79" s="59" t="inlineStr">
        <is>
          <t>27.03.2023</t>
        </is>
      </c>
      <c r="J79" s="191">
        <f>G79-H79</f>
        <v/>
      </c>
      <c r="K79" s="191" t="n">
        <v>88960.32000000001</v>
      </c>
      <c r="L79" s="62">
        <f>G79-H79-K79</f>
        <v/>
      </c>
    </row>
    <row r="80" ht="81.59999999999999" customFormat="1" customHeight="1" s="44">
      <c r="A80" s="52" t="inlineStr">
        <is>
          <t>ООО "СБЕРБАНК ФАКТОРИНГ"</t>
        </is>
      </c>
      <c r="B80" s="53" t="inlineStr">
        <is>
          <t>Оплата по Договору поставки № 643/00186217-62280 от 15.12.2015 года с ПАО "Северсталь" ИНН 3528000597, УПД № 100028591 от 10.02.2023г.(факторинг)</t>
        </is>
      </c>
      <c r="C80" s="52" t="inlineStr">
        <is>
          <t>Давыдова Асия Ринатовна</t>
        </is>
      </c>
      <c r="D80" s="193" t="n"/>
      <c r="E80" s="194" t="inlineStr">
        <is>
          <t>Договор 643/00186217-62280 от 15.12.2015</t>
        </is>
      </c>
      <c r="F80" s="197" t="n"/>
      <c r="G80" s="57" t="n">
        <v>3983383.37</v>
      </c>
      <c r="H80" s="59" t="n"/>
      <c r="I80" s="59" t="inlineStr">
        <is>
          <t>27.03.2023</t>
        </is>
      </c>
      <c r="J80" s="191">
        <f>G80-H80</f>
        <v/>
      </c>
      <c r="K80" s="191" t="n">
        <v>3983383.37</v>
      </c>
      <c r="L80" s="62">
        <f>G80-H80-K80</f>
        <v/>
      </c>
    </row>
    <row r="81" ht="81.59999999999999" customFormat="1" customHeight="1" s="44">
      <c r="A81" s="52" t="inlineStr">
        <is>
          <t>ООО "СБЕРБАНК ФАКТОРИНГ"</t>
        </is>
      </c>
      <c r="B81" s="53" t="inlineStr">
        <is>
          <t>Оплата по Договору поставки № 643/00186217-62280 от 15.12.2015 года с ПАО "Северсталь" ИНН 3528000597, УПД № 100028569 от 10.02.2023г.(факторинг)</t>
        </is>
      </c>
      <c r="C81" s="52" t="inlineStr">
        <is>
          <t>Давыдова Асия Ринатовна</t>
        </is>
      </c>
      <c r="D81" s="193" t="n"/>
      <c r="E81" s="194" t="inlineStr">
        <is>
          <t>Договор 643/00186217-62280 от 15.12.2015</t>
        </is>
      </c>
      <c r="F81" s="197" t="n"/>
      <c r="G81" s="57" t="n">
        <v>3648177.04</v>
      </c>
      <c r="H81" s="59" t="n"/>
      <c r="I81" s="59" t="inlineStr">
        <is>
          <t>27.03.2023</t>
        </is>
      </c>
      <c r="J81" s="191">
        <f>G81-H81</f>
        <v/>
      </c>
      <c r="K81" s="191" t="n">
        <v>3648177.04</v>
      </c>
      <c r="L81" s="62">
        <f>G81-H81-K81</f>
        <v/>
      </c>
    </row>
    <row r="82" ht="81.59999999999999" customFormat="1" customHeight="1" s="44">
      <c r="A82" s="52" t="inlineStr">
        <is>
          <t>ООО "СБЕРБАНК ФАКТОРИНГ"</t>
        </is>
      </c>
      <c r="B82" s="53" t="inlineStr">
        <is>
          <t>Оплата по Договору поставки № 643/00186217-62280 от 15.12.2015 года с ПАО "Северсталь" ИНН 3528000597, УПД № 100028602 от 10.02.2023г.(факторинг)</t>
        </is>
      </c>
      <c r="C82" s="52" t="inlineStr">
        <is>
          <t>Давыдова Асия Ринатовна</t>
        </is>
      </c>
      <c r="D82" s="193" t="n"/>
      <c r="E82" s="194" t="inlineStr">
        <is>
          <t>Договор 643/00186217-62280 от 15.12.2015</t>
        </is>
      </c>
      <c r="F82" s="197" t="n"/>
      <c r="G82" s="57" t="n">
        <v>3228499.2</v>
      </c>
      <c r="H82" s="59" t="n"/>
      <c r="I82" s="59" t="inlineStr">
        <is>
          <t>27.03.2023</t>
        </is>
      </c>
      <c r="J82" s="191">
        <f>G82-H82</f>
        <v/>
      </c>
      <c r="K82" s="191" t="n">
        <v>3228499.2</v>
      </c>
      <c r="L82" s="62">
        <f>G82-H82-K82</f>
        <v/>
      </c>
    </row>
    <row r="83" ht="81.59999999999999" customFormat="1" customHeight="1" s="44">
      <c r="A83" s="52" t="inlineStr">
        <is>
          <t>ООО "СБЕРБАНК ФАКТОРИНГ"</t>
        </is>
      </c>
      <c r="B83" s="53" t="inlineStr">
        <is>
          <t xml:space="preserve">Оплата по Договору поставки № 643/00186217-62280 от 15.12.2015 года с ПАО "Северсталь" ИНН 3528000597, УПД № 100029196 от 13.02.2023г.(факторинг) </t>
        </is>
      </c>
      <c r="C83" s="52" t="inlineStr">
        <is>
          <t>Давыдова Асия Ринатовна</t>
        </is>
      </c>
      <c r="D83" s="193" t="n"/>
      <c r="E83" s="194" t="inlineStr">
        <is>
          <t>Договор 643/00186217-62280 от 15.12.2015</t>
        </is>
      </c>
      <c r="F83" s="197" t="n"/>
      <c r="G83" s="57" t="n">
        <v>88960.32000000001</v>
      </c>
      <c r="H83" s="59" t="n"/>
      <c r="I83" s="59" t="inlineStr">
        <is>
          <t>30.03.2023</t>
        </is>
      </c>
      <c r="J83" s="191">
        <f>G83-H83</f>
        <v/>
      </c>
      <c r="K83" s="191" t="n">
        <v>0</v>
      </c>
      <c r="L83" s="62">
        <f>G83-H83-K83</f>
        <v/>
      </c>
    </row>
    <row r="84" ht="81.59999999999999" customFormat="1" customHeight="1" s="44">
      <c r="A84" s="52" t="inlineStr">
        <is>
          <t>ООО "СБЕРБАНК ФАКТОРИНГ"</t>
        </is>
      </c>
      <c r="B84" s="53" t="inlineStr">
        <is>
          <t xml:space="preserve">Оплата по Договору поставки № 643/00186217-62280 от 15.12.2015 года с ПАО "Северсталь" ИНН 3528000597, УПД № 100029199 от 13.02.2023г.(факторинг) </t>
        </is>
      </c>
      <c r="C84" s="52" t="inlineStr">
        <is>
          <t>Давыдова Асия Ринатовна</t>
        </is>
      </c>
      <c r="D84" s="193" t="n"/>
      <c r="E84" s="194" t="inlineStr">
        <is>
          <t>Договор 643/00186217-62280 от 15.12.2015</t>
        </is>
      </c>
      <c r="F84" s="197" t="n"/>
      <c r="G84" s="57" t="n">
        <v>230587.8</v>
      </c>
      <c r="H84" s="59" t="n"/>
      <c r="I84" s="59" t="inlineStr">
        <is>
          <t>30.03.2023</t>
        </is>
      </c>
      <c r="J84" s="191">
        <f>G84-H84</f>
        <v/>
      </c>
      <c r="K84" s="191" t="n">
        <v>0</v>
      </c>
      <c r="L84" s="62">
        <f>G84-H84-K84</f>
        <v/>
      </c>
    </row>
    <row r="85" ht="81.59999999999999" customFormat="1" customHeight="1" s="44">
      <c r="A85" s="52" t="inlineStr">
        <is>
          <t>ООО "СБЕРБАНК ФАКТОРИНГ"</t>
        </is>
      </c>
      <c r="B85" s="53" t="inlineStr">
        <is>
          <t xml:space="preserve">Оплата по Договору поставки № 643/00186217-62280 от 15.12.2015 года с ПАО "Северсталь" ИНН 3528000597, УПД № 100029269 от 13.02.2023г.(факторинг) </t>
        </is>
      </c>
      <c r="C85" s="52" t="inlineStr">
        <is>
          <t>Давыдова Асия Ринатовна</t>
        </is>
      </c>
      <c r="D85" s="193" t="n"/>
      <c r="E85" s="194" t="inlineStr">
        <is>
          <t>Договор 643/00186217-62280 от 15.12.2015</t>
        </is>
      </c>
      <c r="F85" s="197" t="n"/>
      <c r="G85" s="57" t="n">
        <v>222639.64</v>
      </c>
      <c r="H85" s="59" t="n"/>
      <c r="I85" s="59" t="inlineStr">
        <is>
          <t>30.03.2023</t>
        </is>
      </c>
      <c r="J85" s="191">
        <f>G85-H85</f>
        <v/>
      </c>
      <c r="K85" s="191" t="n">
        <v>0</v>
      </c>
      <c r="L85" s="62">
        <f>G85-H85-K85</f>
        <v/>
      </c>
    </row>
    <row r="86" ht="81.59999999999999" customFormat="1" customHeight="1" s="44">
      <c r="A86" s="52" t="inlineStr">
        <is>
          <t>ООО "СБЕРБАНК ФАКТОРИНГ"</t>
        </is>
      </c>
      <c r="B86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86" s="52" t="inlineStr">
        <is>
          <t>Давыдова Асия Ринатовна</t>
        </is>
      </c>
      <c r="D86" s="193" t="n"/>
      <c r="E86" s="194" t="inlineStr">
        <is>
          <t>Договор 643/00186217-62280 от 15.12.2015</t>
        </is>
      </c>
      <c r="F86" s="197" t="n"/>
      <c r="G86" s="57" t="n">
        <v>710833.2</v>
      </c>
      <c r="H86" s="59" t="n"/>
      <c r="I86" s="59" t="inlineStr">
        <is>
          <t>31.03.2023</t>
        </is>
      </c>
      <c r="J86" s="191">
        <f>G86-H86</f>
        <v/>
      </c>
      <c r="K86" s="191" t="n">
        <v>0</v>
      </c>
      <c r="L86" s="62">
        <f>G86-H86-K86</f>
        <v/>
      </c>
    </row>
    <row r="87" ht="81.59999999999999" customFormat="1" customHeight="1" s="44">
      <c r="A87" s="52" t="inlineStr">
        <is>
          <t>ООО "СБЕРБАНК ФАКТОРИНГ"</t>
        </is>
      </c>
      <c r="B87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87" s="52" t="inlineStr">
        <is>
          <t>Давыдова Асия Ринатовна</t>
        </is>
      </c>
      <c r="D87" s="193" t="n"/>
      <c r="E87" s="194" t="inlineStr">
        <is>
          <t>Договор 643/00186217-62280 от 15.12.2015</t>
        </is>
      </c>
      <c r="F87" s="197" t="n"/>
      <c r="G87" s="57" t="n">
        <v>220636.34</v>
      </c>
      <c r="H87" s="59" t="n"/>
      <c r="I87" s="59" t="inlineStr">
        <is>
          <t>03.04.2023</t>
        </is>
      </c>
      <c r="J87" s="191">
        <f>G87-H87</f>
        <v/>
      </c>
      <c r="K87" s="191" t="n">
        <v>0</v>
      </c>
      <c r="L87" s="62">
        <f>G87-H87-K87</f>
        <v/>
      </c>
    </row>
    <row r="88" ht="81.59999999999999" customFormat="1" customHeight="1" s="44">
      <c r="A88" s="52" t="inlineStr">
        <is>
          <t>ООО "СБЕРБАНК ФАКТОРИНГ"</t>
        </is>
      </c>
      <c r="B88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88" s="52" t="inlineStr">
        <is>
          <t>Давыдова Асия Ринатовна</t>
        </is>
      </c>
      <c r="D88" s="193" t="n"/>
      <c r="E88" s="194" t="inlineStr">
        <is>
          <t>Договор 643/00186217-62280 от 15.12.2015</t>
        </is>
      </c>
      <c r="F88" s="197" t="n"/>
      <c r="G88" s="57" t="n">
        <v>613879.2</v>
      </c>
      <c r="H88" s="59" t="n"/>
      <c r="I88" s="59" t="inlineStr">
        <is>
          <t>03.04.2023</t>
        </is>
      </c>
      <c r="J88" s="191">
        <f>G88-H88</f>
        <v/>
      </c>
      <c r="K88" s="191" t="n">
        <v>0</v>
      </c>
      <c r="L88" s="62">
        <f>G88-H88-K88</f>
        <v/>
      </c>
    </row>
    <row r="89" ht="81.59999999999999" customFormat="1" customHeight="1" s="44">
      <c r="A89" s="52" t="inlineStr">
        <is>
          <t>ООО "СБЕРБАНК ФАКТОРИНГ"</t>
        </is>
      </c>
      <c r="B89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89" s="52" t="inlineStr">
        <is>
          <t>Давыдова Асия Ринатовна</t>
        </is>
      </c>
      <c r="D89" s="193" t="n"/>
      <c r="E89" s="194" t="inlineStr">
        <is>
          <t>Договор 643/00186217-62280 от 15.12.2015</t>
        </is>
      </c>
      <c r="F89" s="197" t="n"/>
      <c r="G89" s="57" t="n">
        <v>232681.44</v>
      </c>
      <c r="H89" s="59" t="n"/>
      <c r="I89" s="59" t="inlineStr">
        <is>
          <t>03.04.2023</t>
        </is>
      </c>
      <c r="J89" s="191">
        <f>G89-H89</f>
        <v/>
      </c>
      <c r="K89" s="191" t="n">
        <v>0</v>
      </c>
      <c r="L89" s="62">
        <f>G89-H89-K89</f>
        <v/>
      </c>
    </row>
    <row r="90" ht="81.59999999999999" customFormat="1" customHeight="1" s="44">
      <c r="A90" s="52" t="inlineStr">
        <is>
          <t>ООО "СБЕРБАНК ФАКТОРИНГ"</t>
        </is>
      </c>
      <c r="B90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90" s="52" t="inlineStr">
        <is>
          <t>Давыдова Асия Ринатовна</t>
        </is>
      </c>
      <c r="D90" s="193" t="n"/>
      <c r="E90" s="194" t="inlineStr">
        <is>
          <t>Договор 643/00186217-62280 от 15.12.2015</t>
        </is>
      </c>
      <c r="F90" s="197" t="n"/>
      <c r="G90" s="57" t="n">
        <v>5009046.68</v>
      </c>
      <c r="H90" s="59" t="n"/>
      <c r="I90" s="59" t="inlineStr">
        <is>
          <t>03.04.2023</t>
        </is>
      </c>
      <c r="J90" s="191">
        <f>G90-H90</f>
        <v/>
      </c>
      <c r="K90" s="191" t="n">
        <v>0</v>
      </c>
      <c r="L90" s="62">
        <f>G90-H90-K90</f>
        <v/>
      </c>
    </row>
    <row r="91" ht="81.59999999999999" customFormat="1" customHeight="1" s="44">
      <c r="A91" s="52" t="inlineStr">
        <is>
          <t>ООО "СБЕРБАНК ФАКТОРИНГ"</t>
        </is>
      </c>
      <c r="B91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91" s="52" t="inlineStr">
        <is>
          <t>Давыдова Асия Ринатовна</t>
        </is>
      </c>
      <c r="D91" s="193" t="n"/>
      <c r="E91" s="194" t="inlineStr">
        <is>
          <t>Договор 643/00186217-62280 от 15.12.2015</t>
        </is>
      </c>
      <c r="F91" s="197" t="n"/>
      <c r="G91" s="57" t="n">
        <v>2735354.27</v>
      </c>
      <c r="H91" s="59" t="n"/>
      <c r="I91" s="59" t="inlineStr">
        <is>
          <t>03.04.2023</t>
        </is>
      </c>
      <c r="J91" s="191">
        <f>G91-H91</f>
        <v/>
      </c>
      <c r="K91" s="191" t="n">
        <v>0</v>
      </c>
      <c r="L91" s="62">
        <f>G91-H91-K91</f>
        <v/>
      </c>
    </row>
    <row r="92" ht="81.59999999999999" customFormat="1" customHeight="1" s="44">
      <c r="A92" s="52" t="inlineStr">
        <is>
          <t>ООО "СБЕРБАНК ФАКТОРИНГ"</t>
        </is>
      </c>
      <c r="B92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92" s="52" t="inlineStr">
        <is>
          <t>Давыдова Асия Ринатовна</t>
        </is>
      </c>
      <c r="D92" s="193" t="n"/>
      <c r="E92" s="194" t="inlineStr">
        <is>
          <t>Договор 643/00186217-62280 от 15.12.2015</t>
        </is>
      </c>
      <c r="F92" s="197" t="n"/>
      <c r="G92" s="57" t="n">
        <v>361889.89</v>
      </c>
      <c r="H92" s="59" t="n"/>
      <c r="I92" s="59" t="inlineStr">
        <is>
          <t>06.04.2023</t>
        </is>
      </c>
      <c r="J92" s="191">
        <f>G92-H92</f>
        <v/>
      </c>
      <c r="K92" s="191" t="n">
        <v>0</v>
      </c>
      <c r="L92" s="62">
        <f>G92-H92-K92</f>
        <v/>
      </c>
    </row>
    <row r="93" ht="81.59999999999999" customFormat="1" customHeight="1" s="44">
      <c r="A93" s="52" t="inlineStr">
        <is>
          <t>ООО "СБЕРБАНК ФАКТОРИНГ"</t>
        </is>
      </c>
      <c r="B93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93" s="52" t="inlineStr">
        <is>
          <t>Давыдова Асия Ринатовна</t>
        </is>
      </c>
      <c r="D93" s="193" t="n"/>
      <c r="E93" s="194" t="inlineStr">
        <is>
          <t>Договор 643/00186217-62280 от 15.12.2015</t>
        </is>
      </c>
      <c r="F93" s="197" t="n"/>
      <c r="G93" s="57" t="n">
        <v>2357378.62</v>
      </c>
      <c r="H93" s="59" t="n"/>
      <c r="I93" s="59" t="inlineStr">
        <is>
          <t>06.04.2023</t>
        </is>
      </c>
      <c r="J93" s="191">
        <f>G93-H93</f>
        <v/>
      </c>
      <c r="K93" s="191" t="n">
        <v>0</v>
      </c>
      <c r="L93" s="62">
        <f>G93-H93-K93</f>
        <v/>
      </c>
    </row>
    <row r="94" ht="81.59999999999999" customFormat="1" customHeight="1" s="44">
      <c r="A94" s="52" t="inlineStr">
        <is>
          <t>ООО "СБЕРБАНК ФАКТОРИНГ"</t>
        </is>
      </c>
      <c r="B94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94" s="52" t="inlineStr">
        <is>
          <t>Давыдова Асия Ринатовна</t>
        </is>
      </c>
      <c r="D94" s="193" t="n"/>
      <c r="E94" s="194" t="inlineStr">
        <is>
          <t>Договор 643/00186217-62280 от 15.12.2015</t>
        </is>
      </c>
      <c r="F94" s="197" t="n"/>
      <c r="G94" s="57" t="n">
        <v>612732.6</v>
      </c>
      <c r="H94" s="59" t="n"/>
      <c r="I94" s="59" t="inlineStr">
        <is>
          <t>10.04.2023</t>
        </is>
      </c>
      <c r="J94" s="191">
        <f>G94-H94</f>
        <v/>
      </c>
      <c r="K94" s="191" t="n">
        <v>0</v>
      </c>
      <c r="L94" s="62">
        <f>G94-H94-K94</f>
        <v/>
      </c>
    </row>
    <row r="95" ht="81.59999999999999" customFormat="1" customHeight="1" s="44">
      <c r="A95" s="52" t="inlineStr">
        <is>
          <t>ООО "СБЕРБАНК ФАКТОРИНГ"</t>
        </is>
      </c>
      <c r="B95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95" s="52" t="inlineStr">
        <is>
          <t>Давыдова Асия Ринатовна</t>
        </is>
      </c>
      <c r="D95" s="193" t="n"/>
      <c r="E95" s="194" t="inlineStr">
        <is>
          <t>Договор 643/00186217-62280 от 15.12.2015</t>
        </is>
      </c>
      <c r="F95" s="197" t="n"/>
      <c r="G95" s="57" t="n">
        <v>1779157.8</v>
      </c>
      <c r="H95" s="59" t="n"/>
      <c r="I95" s="59" t="inlineStr">
        <is>
          <t>10.04.2023</t>
        </is>
      </c>
      <c r="J95" s="191">
        <f>G95-H95</f>
        <v/>
      </c>
      <c r="K95" s="191" t="n">
        <v>0</v>
      </c>
      <c r="L95" s="62">
        <f>G95-H95-K95</f>
        <v/>
      </c>
    </row>
    <row r="96" ht="81.59999999999999" customFormat="1" customHeight="1" s="44">
      <c r="A96" s="52" t="inlineStr">
        <is>
          <t>ООО "СБЕРБАНК ФАКТОРИНГ"</t>
        </is>
      </c>
      <c r="B96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96" s="52" t="inlineStr">
        <is>
          <t>Давыдова Асия Ринатовна</t>
        </is>
      </c>
      <c r="D96" s="193" t="n"/>
      <c r="E96" s="194" t="inlineStr">
        <is>
          <t>Договор 643/00186217-62280 от 15.12.2015</t>
        </is>
      </c>
      <c r="F96" s="197" t="n"/>
      <c r="G96" s="57" t="n">
        <v>3088807.2</v>
      </c>
      <c r="H96" s="59" t="n"/>
      <c r="I96" s="59" t="inlineStr">
        <is>
          <t>10.04.2023</t>
        </is>
      </c>
      <c r="J96" s="191">
        <f>G96-H96</f>
        <v/>
      </c>
      <c r="K96" s="191" t="n">
        <v>0</v>
      </c>
      <c r="L96" s="62">
        <f>G96-H96-K96</f>
        <v/>
      </c>
    </row>
    <row r="97" ht="81.59999999999999" customFormat="1" customHeight="1" s="44">
      <c r="A97" s="52" t="inlineStr">
        <is>
          <t>ООО "СБЕРБАНК ФАКТОРИНГ"</t>
        </is>
      </c>
      <c r="B97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97" s="52" t="inlineStr">
        <is>
          <t>Давыдова Асия Ринатовна</t>
        </is>
      </c>
      <c r="D97" s="193" t="n"/>
      <c r="E97" s="194" t="inlineStr">
        <is>
          <t>Договор 643/00186217-62280 от 15.12.2015</t>
        </is>
      </c>
      <c r="F97" s="197" t="n"/>
      <c r="G97" s="57" t="n">
        <v>1212973.2</v>
      </c>
      <c r="H97" s="59" t="n"/>
      <c r="I97" s="59" t="inlineStr">
        <is>
          <t>10.04.2023</t>
        </is>
      </c>
      <c r="J97" s="191">
        <f>G97-H97</f>
        <v/>
      </c>
      <c r="K97" s="191" t="n">
        <v>0</v>
      </c>
      <c r="L97" s="62">
        <f>G97-H97-K97</f>
        <v/>
      </c>
    </row>
    <row r="98" ht="81.59999999999999" customFormat="1" customHeight="1" s="44">
      <c r="A98" s="52" t="inlineStr">
        <is>
          <t>ООО "СБЕРБАНК ФАКТОРИНГ"</t>
        </is>
      </c>
      <c r="B98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98" s="52" t="inlineStr">
        <is>
          <t>Давыдова Асия Ринатовна</t>
        </is>
      </c>
      <c r="D98" s="193" t="n"/>
      <c r="E98" s="194" t="inlineStr">
        <is>
          <t>Договор 643/00186217-62280 от 15.12.2015</t>
        </is>
      </c>
      <c r="F98" s="197" t="n"/>
      <c r="G98" s="57" t="n">
        <v>4779448.35</v>
      </c>
      <c r="H98" s="59" t="n"/>
      <c r="I98" s="59" t="inlineStr">
        <is>
          <t>10.04.2023</t>
        </is>
      </c>
      <c r="J98" s="191">
        <f>G98-H98</f>
        <v/>
      </c>
      <c r="K98" s="191" t="n">
        <v>0</v>
      </c>
      <c r="L98" s="62">
        <f>G98-H98-K98</f>
        <v/>
      </c>
    </row>
    <row r="99" ht="81.59999999999999" customFormat="1" customHeight="1" s="44">
      <c r="A99" s="52" t="inlineStr">
        <is>
          <t>ООО "СБЕРБАНК ФАКТОРИНГ"</t>
        </is>
      </c>
      <c r="B99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99" s="52" t="inlineStr">
        <is>
          <t>Давыдова Асия Ринатовна</t>
        </is>
      </c>
      <c r="D99" s="193" t="n"/>
      <c r="E99" s="194" t="inlineStr">
        <is>
          <t>Договор 643/00186217-62280 от 15.12.2015</t>
        </is>
      </c>
      <c r="F99" s="197" t="n"/>
      <c r="G99" s="57" t="n">
        <v>12184961.66</v>
      </c>
      <c r="H99" s="59" t="n"/>
      <c r="I99" s="59" t="inlineStr">
        <is>
          <t>10.04.2023</t>
        </is>
      </c>
      <c r="J99" s="191">
        <f>G99-H99</f>
        <v/>
      </c>
      <c r="K99" s="191" t="n">
        <v>0</v>
      </c>
      <c r="L99" s="62">
        <f>G99-H99-K99</f>
        <v/>
      </c>
    </row>
    <row r="100" ht="81.59999999999999" customFormat="1" customHeight="1" s="44">
      <c r="A100" s="52" t="inlineStr">
        <is>
          <t>ООО "СБЕРБАНК ФАКТОРИНГ"</t>
        </is>
      </c>
      <c r="B100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100" s="52" t="inlineStr">
        <is>
          <t>Давыдова Асия Ринатовна</t>
        </is>
      </c>
      <c r="D100" s="193" t="n"/>
      <c r="E100" s="194" t="inlineStr">
        <is>
          <t>Договор 643/00186217-62280 от 15.12.2015</t>
        </is>
      </c>
      <c r="F100" s="197" t="n"/>
      <c r="G100" s="57" t="n">
        <v>8189960.95</v>
      </c>
      <c r="H100" s="59" t="n"/>
      <c r="I100" s="59" t="inlineStr">
        <is>
          <t>10.04.2023</t>
        </is>
      </c>
      <c r="J100" s="191">
        <f>G100-H100</f>
        <v/>
      </c>
      <c r="K100" s="191" t="n">
        <v>0</v>
      </c>
      <c r="L100" s="62">
        <f>G100-H100-K100</f>
        <v/>
      </c>
    </row>
    <row r="101" ht="81.59999999999999" customFormat="1" customHeight="1" s="44">
      <c r="A101" s="52" t="inlineStr">
        <is>
          <t>ООО "СБЕРБАНК ФАКТОРИНГ"</t>
        </is>
      </c>
      <c r="B101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01" s="52" t="inlineStr">
        <is>
          <t>Давыдова Асия Ринатовна</t>
        </is>
      </c>
      <c r="D101" s="193" t="n"/>
      <c r="E101" s="194" t="inlineStr">
        <is>
          <t>Договор 643/00186217-62280 от 15.12.2015</t>
        </is>
      </c>
      <c r="F101" s="197" t="n"/>
      <c r="G101" s="57" t="n">
        <v>12087895.74</v>
      </c>
      <c r="H101" s="59" t="n"/>
      <c r="I101" s="59" t="inlineStr">
        <is>
          <t>11.04.2023</t>
        </is>
      </c>
      <c r="J101" s="191">
        <f>G101-H101</f>
        <v/>
      </c>
      <c r="K101" s="191" t="n">
        <v>0</v>
      </c>
      <c r="L101" s="62">
        <f>G101-H101-K101</f>
        <v/>
      </c>
    </row>
    <row r="102" ht="81.59999999999999" customFormat="1" customHeight="1" s="44">
      <c r="A102" s="52" t="inlineStr">
        <is>
          <t>ООО "СБЕРБАНК ФАКТОРИНГ"</t>
        </is>
      </c>
      <c r="B102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02" s="52" t="inlineStr">
        <is>
          <t>Давыдова Асия Ринатовна</t>
        </is>
      </c>
      <c r="D102" s="193" t="n"/>
      <c r="E102" s="194" t="inlineStr">
        <is>
          <t>Договор 643/00186217-62280 от 15.12.2015</t>
        </is>
      </c>
      <c r="F102" s="197" t="n"/>
      <c r="G102" s="57" t="n">
        <v>8505625.640000001</v>
      </c>
      <c r="H102" s="59" t="n"/>
      <c r="I102" s="59" t="inlineStr">
        <is>
          <t>11.04.2023</t>
        </is>
      </c>
      <c r="J102" s="191">
        <f>G102-H102</f>
        <v/>
      </c>
      <c r="K102" s="191" t="n">
        <v>0</v>
      </c>
      <c r="L102" s="62">
        <f>G102-H102-K102</f>
        <v/>
      </c>
    </row>
    <row r="103" ht="81.59999999999999" customFormat="1" customHeight="1" s="44">
      <c r="A103" s="52" t="inlineStr">
        <is>
          <t>ООО "СБЕРБАНК ФАКТОРИНГ"</t>
        </is>
      </c>
      <c r="B103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03" s="52" t="inlineStr">
        <is>
          <t>Давыдова Асия Ринатовна</t>
        </is>
      </c>
      <c r="D103" s="193" t="n"/>
      <c r="E103" s="194" t="inlineStr">
        <is>
          <t>Договор 643/00186217-62280 от 15.12.2015</t>
        </is>
      </c>
      <c r="F103" s="197" t="n"/>
      <c r="G103" s="57" t="n">
        <v>321845.71</v>
      </c>
      <c r="H103" s="59" t="n"/>
      <c r="I103" s="59" t="inlineStr">
        <is>
          <t>14.04.2023</t>
        </is>
      </c>
      <c r="J103" s="191">
        <f>G103-H103</f>
        <v/>
      </c>
      <c r="K103" s="191" t="n">
        <v>0</v>
      </c>
      <c r="L103" s="62">
        <f>G103-H103-K103</f>
        <v/>
      </c>
    </row>
    <row r="104" ht="81.59999999999999" customFormat="1" customHeight="1" s="44">
      <c r="A104" s="52" t="inlineStr">
        <is>
          <t>ООО "СБЕРБАНК ФАКТОРИНГ"</t>
        </is>
      </c>
      <c r="B104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04" s="52" t="inlineStr">
        <is>
          <t>Давыдова Асия Ринатовна</t>
        </is>
      </c>
      <c r="D104" s="193" t="n"/>
      <c r="E104" s="194" t="inlineStr">
        <is>
          <t>Договор 643/00186217-62280 от 15.12.2015</t>
        </is>
      </c>
      <c r="F104" s="197" t="n"/>
      <c r="G104" s="57" t="n">
        <v>825056.23</v>
      </c>
      <c r="H104" s="59" t="n"/>
      <c r="I104" s="59" t="inlineStr">
        <is>
          <t>17.04.2023</t>
        </is>
      </c>
      <c r="J104" s="191">
        <f>G104-H104</f>
        <v/>
      </c>
      <c r="K104" s="191" t="n">
        <v>0</v>
      </c>
      <c r="L104" s="62">
        <f>G104-H104-K104</f>
        <v/>
      </c>
    </row>
    <row r="105" ht="81.59999999999999" customFormat="1" customHeight="1" s="44">
      <c r="A105" s="52" t="inlineStr">
        <is>
          <t>ООО "СБЕРБАНК ФАКТОРИНГ"</t>
        </is>
      </c>
      <c r="B105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05" s="52" t="inlineStr">
        <is>
          <t>Давыдова Асия Ринатовна</t>
        </is>
      </c>
      <c r="D105" s="193" t="n"/>
      <c r="E105" s="194" t="inlineStr">
        <is>
          <t>Договор 643/00186217-62280 от 15.12.2015</t>
        </is>
      </c>
      <c r="F105" s="197" t="n"/>
      <c r="G105" s="57" t="n">
        <v>4063199.26</v>
      </c>
      <c r="H105" s="59" t="n"/>
      <c r="I105" s="59" t="inlineStr">
        <is>
          <t>17.04.2023</t>
        </is>
      </c>
      <c r="J105" s="191">
        <f>G105-H105</f>
        <v/>
      </c>
      <c r="K105" s="191" t="n">
        <v>0</v>
      </c>
      <c r="L105" s="62">
        <f>G105-H105-K105</f>
        <v/>
      </c>
    </row>
    <row r="106" ht="81.59999999999999" customFormat="1" customHeight="1" s="44">
      <c r="A106" s="52" t="inlineStr">
        <is>
          <t>ООО "СБЕРБАНК ФАКТОРИНГ"</t>
        </is>
      </c>
      <c r="B106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06" s="52" t="inlineStr">
        <is>
          <t>Давыдова Асия Ринатовна</t>
        </is>
      </c>
      <c r="D106" s="193" t="n"/>
      <c r="E106" s="194" t="inlineStr">
        <is>
          <t>Договор 643/00186217-62280 от 15.12.2015</t>
        </is>
      </c>
      <c r="F106" s="197" t="n"/>
      <c r="G106" s="57" t="n">
        <v>20386699.74</v>
      </c>
      <c r="H106" s="59" t="n"/>
      <c r="I106" s="59" t="inlineStr">
        <is>
          <t>17.04.2023</t>
        </is>
      </c>
      <c r="J106" s="191">
        <f>G106-H106</f>
        <v/>
      </c>
      <c r="K106" s="191" t="n">
        <v>0</v>
      </c>
      <c r="L106" s="62">
        <f>G106-H106-K106</f>
        <v/>
      </c>
    </row>
    <row r="107" ht="81.59999999999999" customFormat="1" customHeight="1" s="44">
      <c r="A107" s="52" t="inlineStr">
        <is>
          <t>ООО "СБЕРБАНК ФАКТОРИНГ"</t>
        </is>
      </c>
      <c r="B107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07" s="52" t="inlineStr">
        <is>
          <t>Давыдова Асия Ринатовна</t>
        </is>
      </c>
      <c r="D107" s="193" t="n"/>
      <c r="E107" s="194" t="inlineStr">
        <is>
          <t>Договор 643/00186217-72268 от 24.01.2017</t>
        </is>
      </c>
      <c r="F107" s="197" t="n"/>
      <c r="G107" s="57" t="n">
        <v>1126584.23</v>
      </c>
      <c r="H107" s="59" t="n"/>
      <c r="I107" s="59" t="inlineStr">
        <is>
          <t>19.04.2023</t>
        </is>
      </c>
      <c r="J107" s="191">
        <f>G107-H107</f>
        <v/>
      </c>
      <c r="K107" s="191" t="n">
        <v>0</v>
      </c>
      <c r="L107" s="62">
        <f>G107-H107-K107</f>
        <v/>
      </c>
    </row>
    <row r="108" ht="81.59999999999999" customFormat="1" customHeight="1" s="44">
      <c r="A108" s="52" t="inlineStr">
        <is>
          <t>ООО "СБЕРБАНК ФАКТОРИНГ"</t>
        </is>
      </c>
      <c r="B108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08" s="52" t="inlineStr">
        <is>
          <t>Давыдова Асия Ринатовна</t>
        </is>
      </c>
      <c r="D108" s="193" t="n"/>
      <c r="E108" s="194" t="inlineStr">
        <is>
          <t>Договор 643/00186217-62280 от 15.12.2015</t>
        </is>
      </c>
      <c r="F108" s="197" t="n"/>
      <c r="G108" s="57" t="n">
        <v>342704.52</v>
      </c>
      <c r="H108" s="59" t="n"/>
      <c r="I108" s="59" t="inlineStr">
        <is>
          <t>24.04.2023</t>
        </is>
      </c>
      <c r="J108" s="191">
        <f>G108-H108</f>
        <v/>
      </c>
      <c r="K108" s="191" t="n">
        <v>0</v>
      </c>
      <c r="L108" s="62">
        <f>G108-H108-K108</f>
        <v/>
      </c>
    </row>
    <row r="109" ht="81.59999999999999" customFormat="1" customHeight="1" s="44">
      <c r="A109" s="52" t="inlineStr">
        <is>
          <t>ООО "СБЕРБАНК ФАКТОРИНГ"</t>
        </is>
      </c>
      <c r="B109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09" s="52" t="inlineStr">
        <is>
          <t>Давыдова Асия Ринатовна</t>
        </is>
      </c>
      <c r="D109" s="193" t="n"/>
      <c r="E109" s="194" t="inlineStr">
        <is>
          <t>Договор 643/00186217-62280 от 15.12.2015</t>
        </is>
      </c>
      <c r="F109" s="197" t="n"/>
      <c r="G109" s="57" t="n">
        <v>1367787.3</v>
      </c>
      <c r="H109" s="59" t="n"/>
      <c r="I109" s="59" t="inlineStr">
        <is>
          <t>24.04.2023</t>
        </is>
      </c>
      <c r="J109" s="191">
        <f>G109-H109</f>
        <v/>
      </c>
      <c r="K109" s="191" t="n">
        <v>0</v>
      </c>
      <c r="L109" s="62">
        <f>G109-H109-K109</f>
        <v/>
      </c>
    </row>
    <row r="110" ht="81.59999999999999" customFormat="1" customHeight="1" s="44">
      <c r="A110" s="52" t="inlineStr">
        <is>
          <t>ООО "СБЕРБАНК ФАКТОРИНГ"</t>
        </is>
      </c>
      <c r="B110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10" s="52" t="inlineStr">
        <is>
          <t>Давыдова Асия Ринатовна</t>
        </is>
      </c>
      <c r="D110" s="193" t="n"/>
      <c r="E110" s="194" t="inlineStr">
        <is>
          <t>Договор 643/00186217-62280 от 15.12.2015</t>
        </is>
      </c>
      <c r="F110" s="197" t="n"/>
      <c r="G110" s="57" t="n">
        <v>377455.68</v>
      </c>
      <c r="H110" s="59" t="n"/>
      <c r="I110" s="59" t="inlineStr">
        <is>
          <t>24.04.2023</t>
        </is>
      </c>
      <c r="J110" s="191">
        <f>G110-H110</f>
        <v/>
      </c>
      <c r="K110" s="191" t="n">
        <v>0</v>
      </c>
      <c r="L110" s="62">
        <f>G110-H110-K110</f>
        <v/>
      </c>
    </row>
    <row r="111" ht="81.59999999999999" customFormat="1" customHeight="1" s="44">
      <c r="A111" s="52" t="inlineStr">
        <is>
          <t>ООО "СБЕРБАНК ФАКТОРИНГ"</t>
        </is>
      </c>
      <c r="B111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11" s="52" t="inlineStr">
        <is>
          <t>Давыдова Асия Ринатовна</t>
        </is>
      </c>
      <c r="D111" s="193" t="n"/>
      <c r="E111" s="194" t="inlineStr">
        <is>
          <t>Договор 643/00186217-62280 от 15.12.2015</t>
        </is>
      </c>
      <c r="F111" s="197" t="n"/>
      <c r="G111" s="57" t="n">
        <v>754911.36</v>
      </c>
      <c r="H111" s="59" t="n"/>
      <c r="I111" s="59" t="inlineStr">
        <is>
          <t>24.04.2023</t>
        </is>
      </c>
      <c r="J111" s="191">
        <f>G111-H111</f>
        <v/>
      </c>
      <c r="K111" s="191" t="n">
        <v>0</v>
      </c>
      <c r="L111" s="62">
        <f>G111-H111-K111</f>
        <v/>
      </c>
    </row>
    <row r="112" ht="81.59999999999999" customFormat="1" customHeight="1" s="44">
      <c r="A112" s="52" t="inlineStr">
        <is>
          <t>ООО "СБЕРБАНК ФАКТОРИНГ"</t>
        </is>
      </c>
      <c r="B112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12" s="52" t="inlineStr">
        <is>
          <t>Давыдова Асия Ринатовна</t>
        </is>
      </c>
      <c r="D112" s="193" t="n"/>
      <c r="E112" s="194" t="inlineStr">
        <is>
          <t>Договор 643/00186217-62280 от 15.12.2015</t>
        </is>
      </c>
      <c r="F112" s="197" t="n"/>
      <c r="G112" s="57" t="n">
        <v>262969.78</v>
      </c>
      <c r="H112" s="59" t="n"/>
      <c r="I112" s="59" t="inlineStr">
        <is>
          <t>24.04.2023</t>
        </is>
      </c>
      <c r="J112" s="191">
        <f>G112-H112</f>
        <v/>
      </c>
      <c r="K112" s="191" t="n">
        <v>0</v>
      </c>
      <c r="L112" s="62">
        <f>G112-H112-K112</f>
        <v/>
      </c>
    </row>
    <row r="113" ht="81.59999999999999" customFormat="1" customHeight="1" s="44">
      <c r="A113" s="52" t="inlineStr">
        <is>
          <t>ООО "СБЕРБАНК ФАКТОРИНГ"</t>
        </is>
      </c>
      <c r="B113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13" s="52" t="inlineStr">
        <is>
          <t>Давыдова Асия Ринатовна</t>
        </is>
      </c>
      <c r="D113" s="193" t="n"/>
      <c r="E113" s="194" t="inlineStr">
        <is>
          <t>Договор 643/00186217-62280 от 15.12.2015</t>
        </is>
      </c>
      <c r="F113" s="197" t="n"/>
      <c r="G113" s="57" t="n">
        <v>19468880.16</v>
      </c>
      <c r="H113" s="59" t="n"/>
      <c r="I113" s="59" t="inlineStr">
        <is>
          <t>24.04.2023</t>
        </is>
      </c>
      <c r="J113" s="191">
        <f>G113-H113</f>
        <v/>
      </c>
      <c r="K113" s="191" t="n">
        <v>0</v>
      </c>
      <c r="L113" s="62">
        <f>G113-H113-K113</f>
        <v/>
      </c>
    </row>
    <row r="114" ht="81.59999999999999" customFormat="1" customHeight="1" s="44">
      <c r="A114" s="52" t="inlineStr">
        <is>
          <t>ООО "СБЕРБАНК ФАКТОРИНГ"</t>
        </is>
      </c>
      <c r="B114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14" s="52" t="inlineStr">
        <is>
          <t>Давыдова Асия Ринатовна</t>
        </is>
      </c>
      <c r="D114" s="193" t="n"/>
      <c r="E114" s="194" t="inlineStr">
        <is>
          <t>Договор 643/00186217-62280 от 15.12.2015</t>
        </is>
      </c>
      <c r="F114" s="197" t="n"/>
      <c r="G114" s="57" t="n">
        <v>8090767.7</v>
      </c>
      <c r="H114" s="59" t="n"/>
      <c r="I114" s="59" t="inlineStr">
        <is>
          <t>24.04.2023</t>
        </is>
      </c>
      <c r="J114" s="191">
        <f>G114-H114</f>
        <v/>
      </c>
      <c r="K114" s="191" t="n">
        <v>0</v>
      </c>
      <c r="L114" s="62">
        <f>G114-H114-K114</f>
        <v/>
      </c>
    </row>
    <row r="115" ht="81.59999999999999" customFormat="1" customHeight="1" s="44">
      <c r="A115" s="52" t="inlineStr">
        <is>
          <t>ООО "СБЕРБАНК ФАКТОРИНГ"</t>
        </is>
      </c>
      <c r="B115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15" s="52" t="inlineStr">
        <is>
          <t>Давыдова Асия Ринатовна</t>
        </is>
      </c>
      <c r="D115" s="193" t="n"/>
      <c r="E115" s="194" t="inlineStr">
        <is>
          <t>Договор 643/00186217-62280 от 15.12.2015</t>
        </is>
      </c>
      <c r="F115" s="197" t="n"/>
      <c r="G115" s="57" t="n">
        <v>803115.36</v>
      </c>
      <c r="H115" s="59" t="n"/>
      <c r="I115" s="59" t="inlineStr">
        <is>
          <t>24.04.2023</t>
        </is>
      </c>
      <c r="J115" s="191">
        <f>G115-H115</f>
        <v/>
      </c>
      <c r="K115" s="191" t="n">
        <v>0</v>
      </c>
      <c r="L115" s="62">
        <f>G115-H115-K115</f>
        <v/>
      </c>
    </row>
    <row r="116" ht="81.59999999999999" customFormat="1" customHeight="1" s="44">
      <c r="A116" s="52" t="inlineStr">
        <is>
          <t>ООО "СБЕРБАНК ФАКТОРИНГ"</t>
        </is>
      </c>
      <c r="B116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16" s="52" t="inlineStr">
        <is>
          <t>Давыдова Асия Ринатовна</t>
        </is>
      </c>
      <c r="D116" s="193" t="n"/>
      <c r="E116" s="194" t="inlineStr">
        <is>
          <t>Договор 643/00186217-62280 от 15.12.2015</t>
        </is>
      </c>
      <c r="F116" s="197" t="n"/>
      <c r="G116" s="57" t="n">
        <v>4123542.78</v>
      </c>
      <c r="H116" s="59" t="n"/>
      <c r="I116" s="59" t="inlineStr">
        <is>
          <t>24.04.2023</t>
        </is>
      </c>
      <c r="J116" s="191">
        <f>G116-H116</f>
        <v/>
      </c>
      <c r="K116" s="191" t="n">
        <v>0</v>
      </c>
      <c r="L116" s="62">
        <f>G116-H116-K116</f>
        <v/>
      </c>
    </row>
    <row r="117" ht="81.59999999999999" customFormat="1" customHeight="1" s="44">
      <c r="A117" s="52" t="inlineStr">
        <is>
          <t>ООО "СБЕРБАНК ФАКТОРИНГ"</t>
        </is>
      </c>
      <c r="B117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17" s="52" t="inlineStr">
        <is>
          <t>Давыдова Асия Ринатовна</t>
        </is>
      </c>
      <c r="D117" s="193" t="n"/>
      <c r="E117" s="194" t="inlineStr">
        <is>
          <t>Договор 643/00186217-62280 от 15.12.2015</t>
        </is>
      </c>
      <c r="F117" s="197" t="n"/>
      <c r="G117" s="57" t="n">
        <v>32950466.34</v>
      </c>
      <c r="H117" s="59" t="n"/>
      <c r="I117" s="59" t="inlineStr">
        <is>
          <t>24.04.2023</t>
        </is>
      </c>
      <c r="J117" s="191">
        <f>G117-H117</f>
        <v/>
      </c>
      <c r="K117" s="191" t="n">
        <v>0</v>
      </c>
      <c r="L117" s="62">
        <f>G117-H117-K117</f>
        <v/>
      </c>
    </row>
    <row r="118" ht="81.59999999999999" customFormat="1" customHeight="1" s="44">
      <c r="A118" s="52" t="inlineStr">
        <is>
          <t>ООО "СБЕРБАНК ФАКТОРИНГ"</t>
        </is>
      </c>
      <c r="B118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18" s="52" t="inlineStr">
        <is>
          <t>Давыдова Асия Ринатовна</t>
        </is>
      </c>
      <c r="D118" s="193" t="n"/>
      <c r="E118" s="194" t="inlineStr">
        <is>
          <t>Договор 643/00186217-62280 от 15.12.2015</t>
        </is>
      </c>
      <c r="F118" s="197" t="n"/>
      <c r="G118" s="57" t="n">
        <v>3362149.01</v>
      </c>
      <c r="H118" s="59" t="n"/>
      <c r="I118" s="59" t="inlineStr">
        <is>
          <t>24.04.2023</t>
        </is>
      </c>
      <c r="J118" s="191">
        <f>G118-H118</f>
        <v/>
      </c>
      <c r="K118" s="191" t="n">
        <v>0</v>
      </c>
      <c r="L118" s="62">
        <f>G118-H118-K118</f>
        <v/>
      </c>
    </row>
    <row r="119" ht="81.59999999999999" customFormat="1" customHeight="1" s="44">
      <c r="A119" s="52" t="inlineStr">
        <is>
          <t>ООО "СБЕРБАНК ФАКТОРИНГ"</t>
        </is>
      </c>
      <c r="B119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19" s="52" t="inlineStr">
        <is>
          <t>Давыдова Асия Ринатовна</t>
        </is>
      </c>
      <c r="D119" s="193" t="n"/>
      <c r="E119" s="194" t="inlineStr">
        <is>
          <t>Договор 643/00186217-62280 от 15.12.2015</t>
        </is>
      </c>
      <c r="F119" s="197" t="n"/>
      <c r="G119" s="57" t="n">
        <v>827759.65</v>
      </c>
      <c r="H119" s="59" t="n"/>
      <c r="I119" s="59" t="inlineStr">
        <is>
          <t>27.04.2023</t>
        </is>
      </c>
      <c r="J119" s="191">
        <f>G119-H119</f>
        <v/>
      </c>
      <c r="K119" s="191" t="n">
        <v>0</v>
      </c>
      <c r="L119" s="62">
        <f>G119-H119-K119</f>
        <v/>
      </c>
    </row>
    <row r="120" ht="81.59999999999999" customFormat="1" customHeight="1" s="44">
      <c r="A120" s="52" t="inlineStr">
        <is>
          <t>ООО "СБЕРБАНК ФАКТОРИНГ"</t>
        </is>
      </c>
      <c r="B120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20" s="52" t="inlineStr">
        <is>
          <t>Давыдова Асия Ринатовна</t>
        </is>
      </c>
      <c r="D120" s="193" t="n"/>
      <c r="E120" s="194" t="inlineStr">
        <is>
          <t>Договор 643/00186217-72268 от 24.01.2017</t>
        </is>
      </c>
      <c r="F120" s="197" t="n"/>
      <c r="G120" s="57" t="n">
        <v>3064810.8</v>
      </c>
      <c r="H120" s="59" t="n"/>
      <c r="I120" s="59" t="inlineStr">
        <is>
          <t>28.04.2023</t>
        </is>
      </c>
      <c r="J120" s="191">
        <f>G120-H120</f>
        <v/>
      </c>
      <c r="K120" s="191" t="n">
        <v>0</v>
      </c>
      <c r="L120" s="62">
        <f>G120-H120-K120</f>
        <v/>
      </c>
    </row>
    <row r="121" ht="81.59999999999999" customFormat="1" customHeight="1" s="44">
      <c r="A121" s="52" t="inlineStr">
        <is>
          <t>ООО "СБЕРБАНК ФАКТОРИНГ"</t>
        </is>
      </c>
      <c r="B121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21" s="52" t="inlineStr">
        <is>
          <t>Давыдова Асия Ринатовна</t>
        </is>
      </c>
      <c r="D121" s="193" t="n"/>
      <c r="E121" s="194" t="inlineStr">
        <is>
          <t>Договор 643/00186217-72268 от 24.01.2017</t>
        </is>
      </c>
      <c r="F121" s="197" t="n"/>
      <c r="G121" s="57" t="n">
        <v>1313754.29</v>
      </c>
      <c r="H121" s="59" t="n"/>
      <c r="I121" s="59" t="inlineStr">
        <is>
          <t>28.04.2023</t>
        </is>
      </c>
      <c r="J121" s="191">
        <f>G121-H121</f>
        <v/>
      </c>
      <c r="K121" s="191" t="n">
        <v>0</v>
      </c>
      <c r="L121" s="62">
        <f>G121-H121-K121</f>
        <v/>
      </c>
    </row>
    <row r="122" hidden="1" customFormat="1" s="44">
      <c r="A122" s="86" t="n"/>
      <c r="B122" s="53" t="n"/>
      <c r="C122" s="52" t="n"/>
      <c r="D122" s="193" t="n"/>
      <c r="E122" s="194" t="n"/>
      <c r="F122" s="197" t="n"/>
      <c r="G122" s="61" t="n"/>
      <c r="H122" s="59" t="n"/>
      <c r="I122" s="59" t="n"/>
      <c r="J122" s="191" t="n"/>
      <c r="K122" s="191" t="n"/>
      <c r="L122" s="62" t="n"/>
    </row>
    <row r="123" hidden="1" customFormat="1" s="44">
      <c r="A123" s="86" t="n"/>
      <c r="B123" s="53" t="n"/>
      <c r="C123" s="52" t="n"/>
      <c r="D123" s="193" t="n"/>
      <c r="E123" s="194" t="n"/>
      <c r="F123" s="197" t="n"/>
      <c r="G123" s="61" t="n"/>
      <c r="H123" s="59" t="n"/>
      <c r="I123" s="59" t="n"/>
      <c r="J123" s="191" t="n"/>
      <c r="K123" s="191" t="n"/>
      <c r="L123" s="62" t="n"/>
    </row>
    <row r="124" hidden="1" customFormat="1" s="44">
      <c r="A124" s="86" t="n"/>
      <c r="B124" s="53" t="n"/>
      <c r="C124" s="52" t="n"/>
      <c r="D124" s="193" t="n"/>
      <c r="E124" s="194" t="n"/>
      <c r="F124" s="197" t="n"/>
      <c r="G124" s="61" t="n"/>
      <c r="H124" s="59" t="n"/>
      <c r="I124" s="59" t="n"/>
      <c r="J124" s="191" t="n"/>
      <c r="K124" s="191" t="n"/>
      <c r="L124" s="62" t="n"/>
    </row>
    <row r="125" hidden="1" customFormat="1" s="44">
      <c r="A125" s="86" t="n"/>
      <c r="B125" s="53" t="n"/>
      <c r="C125" s="52" t="n"/>
      <c r="D125" s="193" t="n"/>
      <c r="E125" s="194" t="n"/>
      <c r="F125" s="197" t="n"/>
      <c r="G125" s="61" t="n"/>
      <c r="H125" s="59" t="n"/>
      <c r="I125" s="59" t="n"/>
      <c r="J125" s="191" t="n"/>
      <c r="K125" s="191" t="n"/>
      <c r="L125" s="62" t="n"/>
    </row>
    <row r="126" hidden="1" customFormat="1" s="44">
      <c r="A126" s="86" t="n"/>
      <c r="B126" s="53" t="n"/>
      <c r="C126" s="52" t="n"/>
      <c r="D126" s="193" t="n"/>
      <c r="E126" s="194" t="n"/>
      <c r="F126" s="197" t="n"/>
      <c r="G126" s="61" t="n"/>
      <c r="H126" s="59" t="n"/>
      <c r="I126" s="59" t="n"/>
      <c r="J126" s="191" t="n"/>
      <c r="K126" s="191" t="n"/>
      <c r="L126" s="62" t="n"/>
    </row>
    <row r="127" hidden="1" customFormat="1" s="44">
      <c r="A127" s="86" t="n"/>
      <c r="B127" s="53" t="n"/>
      <c r="C127" s="52" t="n"/>
      <c r="D127" s="193" t="n"/>
      <c r="E127" s="194" t="n"/>
      <c r="F127" s="197" t="n"/>
      <c r="G127" s="61" t="n"/>
      <c r="H127" s="59" t="n"/>
      <c r="I127" s="59" t="n"/>
      <c r="J127" s="191" t="n"/>
      <c r="K127" s="191" t="n"/>
      <c r="L127" s="62" t="n"/>
    </row>
    <row r="128" hidden="1" customFormat="1" s="44">
      <c r="A128" s="86" t="n"/>
      <c r="B128" s="53" t="n"/>
      <c r="C128" s="52" t="n"/>
      <c r="D128" s="193" t="n"/>
      <c r="E128" s="194" t="n"/>
      <c r="F128" s="197" t="n"/>
      <c r="G128" s="61" t="n"/>
      <c r="H128" s="59" t="n"/>
      <c r="I128" s="59" t="n"/>
      <c r="J128" s="191" t="n"/>
      <c r="K128" s="191" t="n"/>
      <c r="L128" s="62" t="n"/>
    </row>
    <row r="129" hidden="1" customFormat="1" s="44">
      <c r="A129" s="86" t="n"/>
      <c r="B129" s="53" t="n"/>
      <c r="C129" s="52" t="n"/>
      <c r="D129" s="193" t="n"/>
      <c r="E129" s="194" t="n"/>
      <c r="F129" s="197" t="n"/>
      <c r="G129" s="61" t="n"/>
      <c r="H129" s="59" t="n"/>
      <c r="I129" s="59" t="n"/>
      <c r="J129" s="191" t="n"/>
      <c r="K129" s="191" t="n"/>
      <c r="L129" s="62" t="n"/>
    </row>
    <row r="130" hidden="1" customFormat="1" s="44">
      <c r="A130" s="86" t="n"/>
      <c r="B130" s="53" t="n"/>
      <c r="C130" s="52" t="n"/>
      <c r="D130" s="193" t="n"/>
      <c r="E130" s="194" t="n"/>
      <c r="F130" s="197" t="n"/>
      <c r="G130" s="61" t="n"/>
      <c r="H130" s="59" t="n"/>
      <c r="I130" s="59" t="n"/>
      <c r="J130" s="191" t="n"/>
      <c r="K130" s="191" t="n"/>
      <c r="L130" s="62" t="n"/>
    </row>
    <row r="131" hidden="1" customFormat="1" s="44">
      <c r="A131" s="86" t="n"/>
      <c r="B131" s="53" t="n"/>
      <c r="C131" s="52" t="n"/>
      <c r="D131" s="193" t="n"/>
      <c r="E131" s="194" t="n"/>
      <c r="F131" s="197" t="n"/>
      <c r="G131" s="61" t="n"/>
      <c r="H131" s="59" t="n"/>
      <c r="I131" s="59" t="n"/>
      <c r="J131" s="191" t="n"/>
      <c r="K131" s="191" t="n"/>
      <c r="L131" s="62" t="n"/>
    </row>
    <row r="132" hidden="1" customFormat="1" s="44">
      <c r="A132" s="86" t="n"/>
      <c r="B132" s="53" t="n"/>
      <c r="C132" s="52" t="n"/>
      <c r="D132" s="193" t="n"/>
      <c r="E132" s="194" t="n"/>
      <c r="F132" s="197" t="n"/>
      <c r="G132" s="61" t="n"/>
      <c r="H132" s="59" t="n"/>
      <c r="I132" s="59" t="n"/>
      <c r="J132" s="191" t="n"/>
      <c r="K132" s="191" t="n"/>
      <c r="L132" s="62" t="n"/>
    </row>
    <row r="133" hidden="1" customFormat="1" s="44">
      <c r="A133" s="86" t="n"/>
      <c r="B133" s="53" t="n"/>
      <c r="C133" s="52" t="n"/>
      <c r="D133" s="193" t="n"/>
      <c r="E133" s="194" t="n"/>
      <c r="F133" s="197" t="n"/>
      <c r="G133" s="61" t="n"/>
      <c r="H133" s="59" t="n"/>
      <c r="I133" s="59" t="n"/>
      <c r="J133" s="191" t="n"/>
      <c r="K133" s="191" t="n"/>
      <c r="L133" s="62" t="n"/>
    </row>
    <row r="134" hidden="1" customFormat="1" s="44">
      <c r="A134" s="86" t="n"/>
      <c r="B134" s="53" t="n"/>
      <c r="C134" s="52" t="n"/>
      <c r="D134" s="193" t="n"/>
      <c r="E134" s="194" t="n"/>
      <c r="F134" s="197" t="n"/>
      <c r="G134" s="61" t="n"/>
      <c r="H134" s="59" t="n"/>
      <c r="I134" s="59" t="n"/>
      <c r="J134" s="191" t="n"/>
      <c r="K134" s="191" t="n"/>
      <c r="L134" s="62" t="n"/>
    </row>
    <row r="135" hidden="1" customFormat="1" s="44">
      <c r="A135" s="86" t="n"/>
      <c r="B135" s="53" t="n"/>
      <c r="C135" s="52" t="n"/>
      <c r="D135" s="193" t="n"/>
      <c r="E135" s="194" t="n"/>
      <c r="F135" s="197" t="n"/>
      <c r="G135" s="61" t="n"/>
      <c r="H135" s="59" t="n"/>
      <c r="I135" s="59" t="n"/>
      <c r="J135" s="191" t="n"/>
      <c r="K135" s="191" t="n"/>
      <c r="L135" s="62" t="n"/>
    </row>
    <row r="136" hidden="1" customFormat="1" s="44">
      <c r="A136" s="86" t="n"/>
      <c r="B136" s="53" t="n"/>
      <c r="C136" s="52" t="n"/>
      <c r="D136" s="193" t="n"/>
      <c r="E136" s="194" t="n"/>
      <c r="F136" s="197" t="n"/>
      <c r="G136" s="61" t="n"/>
      <c r="H136" s="59" t="n"/>
      <c r="I136" s="59" t="n"/>
      <c r="J136" s="191" t="n"/>
      <c r="K136" s="191" t="n"/>
      <c r="L136" s="62" t="n"/>
    </row>
    <row r="137" hidden="1" customFormat="1" s="44">
      <c r="A137" s="86" t="n"/>
      <c r="B137" s="53" t="n"/>
      <c r="C137" s="52" t="n"/>
      <c r="D137" s="193" t="n"/>
      <c r="E137" s="194" t="n"/>
      <c r="F137" s="197" t="n"/>
      <c r="G137" s="61" t="n"/>
      <c r="H137" s="59" t="n"/>
      <c r="I137" s="59" t="n"/>
      <c r="J137" s="191" t="n"/>
      <c r="K137" s="191" t="n"/>
      <c r="L137" s="62" t="n"/>
    </row>
    <row r="138" hidden="1" customFormat="1" s="44">
      <c r="A138" s="86" t="n"/>
      <c r="B138" s="53" t="n"/>
      <c r="C138" s="52" t="n"/>
      <c r="D138" s="193" t="n"/>
      <c r="E138" s="194" t="n"/>
      <c r="F138" s="197" t="n"/>
      <c r="G138" s="61" t="n"/>
      <c r="H138" s="59" t="n"/>
      <c r="I138" s="59" t="n"/>
      <c r="J138" s="191" t="n"/>
      <c r="K138" s="191" t="n"/>
      <c r="L138" s="62" t="n"/>
    </row>
    <row r="139" hidden="1" customFormat="1" s="44">
      <c r="A139" s="86" t="n"/>
      <c r="B139" s="53" t="n"/>
      <c r="C139" s="52" t="n"/>
      <c r="D139" s="193" t="n"/>
      <c r="E139" s="194" t="n"/>
      <c r="F139" s="197" t="n"/>
      <c r="G139" s="61" t="n"/>
      <c r="H139" s="59" t="n"/>
      <c r="I139" s="59" t="n"/>
      <c r="J139" s="191" t="n"/>
      <c r="K139" s="191" t="n"/>
      <c r="L139" s="62" t="n"/>
    </row>
    <row r="140" hidden="1" customFormat="1" s="44">
      <c r="A140" s="86" t="n"/>
      <c r="B140" s="53" t="n"/>
      <c r="C140" s="52" t="n"/>
      <c r="D140" s="193" t="n"/>
      <c r="E140" s="194" t="n"/>
      <c r="F140" s="197" t="n"/>
      <c r="G140" s="61" t="n"/>
      <c r="H140" s="59" t="n"/>
      <c r="I140" s="59" t="n"/>
      <c r="J140" s="191" t="n"/>
      <c r="K140" s="191" t="n"/>
      <c r="L140" s="62" t="n"/>
    </row>
    <row r="141" hidden="1" customFormat="1" s="44">
      <c r="A141" s="86" t="n"/>
      <c r="B141" s="53" t="n"/>
      <c r="C141" s="52" t="n"/>
      <c r="D141" s="193" t="n"/>
      <c r="E141" s="194" t="n"/>
      <c r="F141" s="197" t="n"/>
      <c r="G141" s="61" t="n"/>
      <c r="H141" s="59" t="n"/>
      <c r="I141" s="59" t="n"/>
      <c r="J141" s="191" t="n"/>
      <c r="K141" s="191" t="n"/>
      <c r="L141" s="62" t="n"/>
    </row>
    <row r="142" hidden="1" customFormat="1" s="44">
      <c r="A142" s="86" t="n"/>
      <c r="B142" s="53" t="n"/>
      <c r="C142" s="52" t="n"/>
      <c r="D142" s="193" t="n"/>
      <c r="E142" s="194" t="n"/>
      <c r="F142" s="197" t="n"/>
      <c r="G142" s="61" t="n"/>
      <c r="H142" s="59" t="n"/>
      <c r="I142" s="59" t="n"/>
      <c r="J142" s="191" t="n"/>
      <c r="K142" s="191" t="n"/>
      <c r="L142" s="62" t="n"/>
    </row>
    <row r="143" hidden="1" customFormat="1" s="44">
      <c r="A143" s="86" t="n"/>
      <c r="B143" s="53" t="n"/>
      <c r="C143" s="52" t="n"/>
      <c r="D143" s="193" t="n"/>
      <c r="E143" s="194" t="n"/>
      <c r="F143" s="197" t="n"/>
      <c r="G143" s="61" t="n"/>
      <c r="H143" s="59" t="n"/>
      <c r="I143" s="59" t="n"/>
      <c r="J143" s="191" t="n"/>
      <c r="K143" s="191" t="n"/>
      <c r="L143" s="62" t="n"/>
    </row>
    <row r="144" hidden="1" customFormat="1" s="44">
      <c r="A144" s="86" t="n"/>
      <c r="B144" s="53" t="n"/>
      <c r="C144" s="52" t="n"/>
      <c r="D144" s="193" t="n"/>
      <c r="E144" s="194" t="n"/>
      <c r="F144" s="197" t="n"/>
      <c r="G144" s="61" t="n"/>
      <c r="H144" s="59" t="n"/>
      <c r="I144" s="59" t="n"/>
      <c r="J144" s="191" t="n"/>
      <c r="K144" s="191" t="n"/>
      <c r="L144" s="62" t="n"/>
    </row>
    <row r="145" hidden="1" customFormat="1" s="44">
      <c r="A145" s="86" t="n"/>
      <c r="B145" s="53" t="n"/>
      <c r="C145" s="52" t="n"/>
      <c r="D145" s="193" t="n"/>
      <c r="E145" s="194" t="n"/>
      <c r="F145" s="197" t="n"/>
      <c r="G145" s="61" t="n"/>
      <c r="H145" s="59" t="n"/>
      <c r="I145" s="59" t="n"/>
      <c r="J145" s="191" t="n"/>
      <c r="K145" s="191" t="n"/>
      <c r="L145" s="62" t="n"/>
    </row>
    <row r="146" hidden="1" customFormat="1" s="44">
      <c r="A146" s="86" t="n"/>
      <c r="B146" s="53" t="n"/>
      <c r="C146" s="52" t="n"/>
      <c r="D146" s="193" t="n"/>
      <c r="E146" s="194" t="n"/>
      <c r="F146" s="197" t="n"/>
      <c r="G146" s="61" t="n"/>
      <c r="H146" s="59" t="n"/>
      <c r="I146" s="59" t="n"/>
      <c r="J146" s="191" t="n"/>
      <c r="K146" s="191" t="n"/>
      <c r="L146" s="62" t="n"/>
    </row>
    <row r="147" hidden="1" customFormat="1" s="44">
      <c r="A147" s="86" t="n"/>
      <c r="B147" s="53" t="n"/>
      <c r="C147" s="52" t="n"/>
      <c r="D147" s="193" t="n"/>
      <c r="E147" s="194" t="n"/>
      <c r="F147" s="197" t="n"/>
      <c r="G147" s="61" t="n"/>
      <c r="H147" s="59" t="n"/>
      <c r="I147" s="59" t="n"/>
      <c r="J147" s="191" t="n"/>
      <c r="K147" s="191" t="n"/>
      <c r="L147" s="62" t="n"/>
    </row>
    <row r="148" hidden="1" customFormat="1" s="44">
      <c r="A148" s="86" t="n"/>
      <c r="B148" s="53" t="n"/>
      <c r="C148" s="52" t="n"/>
      <c r="D148" s="193" t="n"/>
      <c r="E148" s="194" t="n"/>
      <c r="F148" s="197" t="n"/>
      <c r="G148" s="61" t="n"/>
      <c r="H148" s="59" t="n"/>
      <c r="I148" s="59" t="n"/>
      <c r="J148" s="191" t="n"/>
      <c r="K148" s="191" t="n"/>
      <c r="L148" s="62" t="n"/>
    </row>
    <row r="149" hidden="1" customFormat="1" s="44">
      <c r="A149" s="86" t="n"/>
      <c r="B149" s="53" t="n"/>
      <c r="C149" s="52" t="n"/>
      <c r="D149" s="193" t="n"/>
      <c r="E149" s="194" t="n"/>
      <c r="F149" s="197" t="n"/>
      <c r="G149" s="61" t="n"/>
      <c r="H149" s="59" t="n"/>
      <c r="I149" s="59" t="n"/>
      <c r="J149" s="191" t="n"/>
      <c r="K149" s="191" t="n"/>
      <c r="L149" s="62" t="n"/>
    </row>
    <row r="150" hidden="1" customFormat="1" s="44">
      <c r="A150" s="86" t="n"/>
      <c r="B150" s="53" t="n"/>
      <c r="C150" s="52" t="n"/>
      <c r="D150" s="193" t="n"/>
      <c r="E150" s="194" t="n"/>
      <c r="F150" s="197" t="n"/>
      <c r="G150" s="61" t="n"/>
      <c r="H150" s="59" t="n"/>
      <c r="I150" s="59" t="n"/>
      <c r="J150" s="191" t="n"/>
      <c r="K150" s="191" t="n"/>
      <c r="L150" s="62" t="n"/>
    </row>
    <row r="151" hidden="1" customFormat="1" s="44">
      <c r="A151" s="86" t="n"/>
      <c r="B151" s="53" t="n"/>
      <c r="C151" s="52" t="n"/>
      <c r="D151" s="193" t="n"/>
      <c r="E151" s="194" t="n"/>
      <c r="F151" s="197" t="n"/>
      <c r="G151" s="61" t="n"/>
      <c r="H151" s="59" t="n"/>
      <c r="I151" s="59" t="n"/>
      <c r="J151" s="191" t="n"/>
      <c r="K151" s="191" t="n"/>
      <c r="L151" s="62" t="n"/>
    </row>
    <row r="152" hidden="1" customFormat="1" s="44">
      <c r="A152" s="86" t="n"/>
      <c r="B152" s="53" t="n"/>
      <c r="C152" s="52" t="n"/>
      <c r="D152" s="193" t="n"/>
      <c r="E152" s="194" t="n"/>
      <c r="F152" s="197" t="n"/>
      <c r="G152" s="61" t="n"/>
      <c r="H152" s="59" t="n"/>
      <c r="I152" s="59" t="n"/>
      <c r="J152" s="191" t="n"/>
      <c r="K152" s="191" t="n"/>
      <c r="L152" s="62" t="n"/>
    </row>
    <row r="153" hidden="1" customFormat="1" s="44">
      <c r="A153" s="86" t="n"/>
      <c r="B153" s="53" t="n"/>
      <c r="C153" s="52" t="n"/>
      <c r="D153" s="193" t="n"/>
      <c r="E153" s="194" t="n"/>
      <c r="F153" s="197" t="n"/>
      <c r="G153" s="61" t="n"/>
      <c r="H153" s="59" t="n"/>
      <c r="I153" s="59" t="n"/>
      <c r="J153" s="191" t="n"/>
      <c r="K153" s="191" t="n"/>
      <c r="L153" s="62" t="n"/>
    </row>
    <row r="154" hidden="1" customFormat="1" s="44">
      <c r="A154" s="86" t="n"/>
      <c r="B154" s="53" t="n"/>
      <c r="C154" s="52" t="n"/>
      <c r="D154" s="193" t="n"/>
      <c r="E154" s="194" t="n"/>
      <c r="F154" s="197" t="n"/>
      <c r="G154" s="61" t="n"/>
      <c r="H154" s="59" t="n"/>
      <c r="I154" s="59" t="n"/>
      <c r="J154" s="191" t="n"/>
      <c r="K154" s="191" t="n"/>
      <c r="L154" s="62" t="n"/>
    </row>
    <row r="155" hidden="1" customFormat="1" s="44">
      <c r="A155" s="86" t="n"/>
      <c r="B155" s="53" t="n"/>
      <c r="C155" s="52" t="n"/>
      <c r="D155" s="193" t="n"/>
      <c r="E155" s="194" t="n"/>
      <c r="F155" s="197" t="n"/>
      <c r="G155" s="61" t="n"/>
      <c r="H155" s="59" t="n"/>
      <c r="I155" s="59" t="n"/>
      <c r="J155" s="191" t="n"/>
      <c r="K155" s="191" t="n"/>
      <c r="L155" s="62" t="n"/>
    </row>
    <row r="156" hidden="1" customFormat="1" s="44">
      <c r="A156" s="86" t="n"/>
      <c r="B156" s="53" t="n"/>
      <c r="C156" s="52" t="n"/>
      <c r="D156" s="193" t="n"/>
      <c r="E156" s="194" t="n"/>
      <c r="F156" s="197" t="n"/>
      <c r="G156" s="61" t="n"/>
      <c r="H156" s="59" t="n"/>
      <c r="I156" s="59" t="n"/>
      <c r="J156" s="191" t="n"/>
      <c r="K156" s="191" t="n"/>
      <c r="L156" s="62" t="n"/>
    </row>
    <row r="157" hidden="1" customFormat="1" s="44">
      <c r="A157" s="86" t="n"/>
      <c r="B157" s="53" t="n"/>
      <c r="C157" s="52" t="n"/>
      <c r="D157" s="193" t="n"/>
      <c r="E157" s="194" t="n"/>
      <c r="F157" s="197" t="n"/>
      <c r="G157" s="61" t="n"/>
      <c r="H157" s="59" t="n"/>
      <c r="I157" s="59" t="n"/>
      <c r="J157" s="191" t="n"/>
      <c r="K157" s="191" t="n"/>
      <c r="L157" s="62" t="n"/>
    </row>
    <row r="158" hidden="1" customFormat="1" s="44">
      <c r="A158" s="86" t="n"/>
      <c r="B158" s="53" t="n"/>
      <c r="C158" s="52" t="n"/>
      <c r="D158" s="193" t="n"/>
      <c r="E158" s="194" t="n"/>
      <c r="F158" s="197" t="n"/>
      <c r="G158" s="61" t="n"/>
      <c r="H158" s="59" t="n"/>
      <c r="I158" s="59" t="n"/>
      <c r="J158" s="191" t="n"/>
      <c r="K158" s="191" t="n"/>
      <c r="L158" s="62" t="n"/>
    </row>
    <row r="159" hidden="1" customFormat="1" s="44">
      <c r="A159" s="86" t="n"/>
      <c r="B159" s="53" t="n"/>
      <c r="C159" s="52" t="n"/>
      <c r="D159" s="193" t="n"/>
      <c r="E159" s="194" t="n"/>
      <c r="F159" s="197" t="n"/>
      <c r="G159" s="61" t="n"/>
      <c r="H159" s="59" t="n"/>
      <c r="I159" s="59" t="n"/>
      <c r="J159" s="191" t="n"/>
      <c r="K159" s="191" t="n"/>
      <c r="L159" s="62" t="n"/>
    </row>
    <row r="160" hidden="1" customFormat="1" s="44">
      <c r="A160" s="86" t="n"/>
      <c r="B160" s="53" t="n"/>
      <c r="C160" s="52" t="n"/>
      <c r="D160" s="193" t="n"/>
      <c r="E160" s="194" t="n"/>
      <c r="F160" s="197" t="n"/>
      <c r="G160" s="61" t="n"/>
      <c r="H160" s="59" t="n"/>
      <c r="I160" s="59" t="n"/>
      <c r="J160" s="191" t="n"/>
      <c r="K160" s="191" t="n"/>
      <c r="L160" s="62" t="n"/>
    </row>
    <row r="161" hidden="1" customFormat="1" s="44">
      <c r="A161" s="86" t="n"/>
      <c r="B161" s="53" t="n"/>
      <c r="C161" s="52" t="n"/>
      <c r="D161" s="193" t="n"/>
      <c r="E161" s="194" t="n"/>
      <c r="F161" s="197" t="n"/>
      <c r="G161" s="61" t="n"/>
      <c r="H161" s="59" t="n"/>
      <c r="I161" s="59" t="n"/>
      <c r="J161" s="191" t="n"/>
      <c r="K161" s="191" t="n"/>
      <c r="L161" s="62" t="n"/>
    </row>
    <row r="162" hidden="1" customFormat="1" s="44">
      <c r="A162" s="86" t="n"/>
      <c r="B162" s="53" t="n"/>
      <c r="C162" s="52" t="n"/>
      <c r="D162" s="193" t="n"/>
      <c r="E162" s="194" t="n"/>
      <c r="F162" s="197" t="n"/>
      <c r="G162" s="61" t="n"/>
      <c r="H162" s="59" t="n"/>
      <c r="I162" s="59" t="n"/>
      <c r="J162" s="191" t="n"/>
      <c r="K162" s="191" t="n"/>
      <c r="L162" s="62" t="n"/>
    </row>
    <row r="163" hidden="1" customFormat="1" s="44">
      <c r="A163" s="86" t="n"/>
      <c r="B163" s="53" t="n"/>
      <c r="C163" s="52" t="n"/>
      <c r="D163" s="193" t="n"/>
      <c r="E163" s="194" t="n"/>
      <c r="F163" s="197" t="n"/>
      <c r="G163" s="61" t="n"/>
      <c r="H163" s="59" t="n"/>
      <c r="I163" s="59" t="n"/>
      <c r="J163" s="191" t="n"/>
      <c r="K163" s="191" t="n"/>
      <c r="L163" s="62" t="n"/>
    </row>
    <row r="164" hidden="1" customFormat="1" s="44">
      <c r="A164" s="86" t="n"/>
      <c r="B164" s="53" t="n"/>
      <c r="C164" s="52" t="n"/>
      <c r="D164" s="193" t="n"/>
      <c r="E164" s="194" t="n"/>
      <c r="F164" s="197" t="n"/>
      <c r="G164" s="61" t="n"/>
      <c r="H164" s="59" t="n"/>
      <c r="I164" s="59" t="n"/>
      <c r="J164" s="191" t="n"/>
      <c r="K164" s="191" t="n"/>
      <c r="L164" s="62" t="n"/>
    </row>
    <row r="165" hidden="1" customFormat="1" s="44">
      <c r="A165" s="86" t="n"/>
      <c r="B165" s="53" t="n"/>
      <c r="C165" s="52" t="n"/>
      <c r="D165" s="193" t="n"/>
      <c r="E165" s="194" t="n"/>
      <c r="F165" s="197" t="n"/>
      <c r="G165" s="61" t="n"/>
      <c r="H165" s="59" t="n"/>
      <c r="I165" s="59" t="n"/>
      <c r="J165" s="191" t="n"/>
      <c r="K165" s="191" t="n"/>
      <c r="L165" s="62" t="n"/>
    </row>
    <row r="166" hidden="1" customFormat="1" s="44">
      <c r="A166" s="86" t="n"/>
      <c r="B166" s="53" t="n"/>
      <c r="C166" s="52" t="n"/>
      <c r="D166" s="193" t="n"/>
      <c r="E166" s="194" t="n"/>
      <c r="F166" s="197" t="n"/>
      <c r="G166" s="61" t="n"/>
      <c r="H166" s="59" t="n"/>
      <c r="I166" s="59" t="n"/>
      <c r="J166" s="191" t="n"/>
      <c r="K166" s="191" t="n"/>
      <c r="L166" s="62" t="n"/>
    </row>
    <row r="167" hidden="1" customFormat="1" s="44">
      <c r="A167" s="86" t="n"/>
      <c r="B167" s="53" t="n"/>
      <c r="C167" s="52" t="n"/>
      <c r="D167" s="193" t="n"/>
      <c r="E167" s="194" t="n"/>
      <c r="F167" s="197" t="n"/>
      <c r="G167" s="61" t="n"/>
      <c r="H167" s="59" t="n"/>
      <c r="I167" s="59" t="n"/>
      <c r="J167" s="191" t="n"/>
      <c r="K167" s="191" t="n"/>
      <c r="L167" s="62" t="n"/>
    </row>
    <row r="168" hidden="1" customFormat="1" s="44">
      <c r="A168" s="86" t="n"/>
      <c r="B168" s="53" t="n"/>
      <c r="C168" s="52" t="n"/>
      <c r="D168" s="193" t="n"/>
      <c r="E168" s="194" t="n"/>
      <c r="F168" s="197" t="n"/>
      <c r="G168" s="61" t="n"/>
      <c r="H168" s="59" t="n"/>
      <c r="I168" s="59" t="n"/>
      <c r="J168" s="191" t="n"/>
      <c r="K168" s="191" t="n"/>
      <c r="L168" s="62" t="n"/>
    </row>
    <row r="169" hidden="1" customFormat="1" s="44">
      <c r="A169" s="86" t="n"/>
      <c r="B169" s="53" t="n"/>
      <c r="C169" s="52" t="n"/>
      <c r="D169" s="193" t="n"/>
      <c r="E169" s="194" t="n"/>
      <c r="F169" s="197" t="n"/>
      <c r="G169" s="61" t="n"/>
      <c r="H169" s="59" t="n"/>
      <c r="I169" s="59" t="n"/>
      <c r="J169" s="191" t="n"/>
      <c r="K169" s="191" t="n"/>
      <c r="L169" s="62" t="n"/>
    </row>
    <row r="170" hidden="1" customFormat="1" s="44">
      <c r="A170" s="86" t="n"/>
      <c r="B170" s="53" t="n"/>
      <c r="C170" s="52" t="n"/>
      <c r="D170" s="193" t="n"/>
      <c r="E170" s="194" t="n"/>
      <c r="F170" s="197" t="n"/>
      <c r="G170" s="61" t="n"/>
      <c r="H170" s="59" t="n"/>
      <c r="I170" s="59" t="n"/>
      <c r="J170" s="191" t="n"/>
      <c r="K170" s="191" t="n"/>
      <c r="L170" s="62" t="n"/>
    </row>
    <row r="171" hidden="1" customFormat="1" s="44">
      <c r="A171" s="86" t="n"/>
      <c r="B171" s="53" t="n"/>
      <c r="C171" s="52" t="n"/>
      <c r="D171" s="193" t="n"/>
      <c r="E171" s="194" t="n"/>
      <c r="F171" s="197" t="n"/>
      <c r="G171" s="61" t="n"/>
      <c r="H171" s="59" t="n"/>
      <c r="I171" s="59" t="n"/>
      <c r="J171" s="191" t="n"/>
      <c r="K171" s="191" t="n"/>
      <c r="L171" s="62" t="n"/>
    </row>
    <row r="172" hidden="1" customFormat="1" s="44">
      <c r="A172" s="86" t="n"/>
      <c r="B172" s="53" t="n"/>
      <c r="C172" s="52" t="n"/>
      <c r="D172" s="193" t="n"/>
      <c r="E172" s="194" t="n"/>
      <c r="F172" s="197" t="n"/>
      <c r="G172" s="61" t="n"/>
      <c r="H172" s="59" t="n"/>
      <c r="I172" s="59" t="n"/>
      <c r="J172" s="191" t="n"/>
      <c r="K172" s="191" t="n"/>
      <c r="L172" s="62" t="n"/>
    </row>
    <row r="173" hidden="1" customFormat="1" s="44">
      <c r="A173" s="86" t="n"/>
      <c r="B173" s="53" t="n"/>
      <c r="C173" s="52" t="n"/>
      <c r="D173" s="193" t="n"/>
      <c r="E173" s="194" t="n"/>
      <c r="F173" s="197" t="n"/>
      <c r="G173" s="61" t="n"/>
      <c r="H173" s="59" t="n"/>
      <c r="I173" s="59" t="n"/>
      <c r="J173" s="191" t="n"/>
      <c r="K173" s="191" t="n"/>
      <c r="L173" s="62" t="n"/>
    </row>
    <row r="174" hidden="1" customFormat="1" s="44">
      <c r="A174" s="86" t="n"/>
      <c r="B174" s="53" t="n"/>
      <c r="C174" s="52" t="n"/>
      <c r="D174" s="193" t="n"/>
      <c r="E174" s="194" t="n"/>
      <c r="F174" s="197" t="n"/>
      <c r="G174" s="61" t="n"/>
      <c r="H174" s="59" t="n"/>
      <c r="I174" s="59" t="n"/>
      <c r="J174" s="191" t="n"/>
      <c r="K174" s="191" t="n"/>
      <c r="L174" s="62" t="n"/>
    </row>
    <row r="175" hidden="1" customFormat="1" s="44">
      <c r="A175" s="86" t="n"/>
      <c r="B175" s="53" t="n"/>
      <c r="C175" s="52" t="n"/>
      <c r="D175" s="193" t="n"/>
      <c r="E175" s="194" t="n"/>
      <c r="F175" s="197" t="n"/>
      <c r="G175" s="61" t="n"/>
      <c r="H175" s="59" t="n"/>
      <c r="I175" s="59" t="n"/>
      <c r="J175" s="191" t="n"/>
      <c r="K175" s="191" t="n"/>
      <c r="L175" s="62" t="n"/>
    </row>
    <row r="176" hidden="1" customFormat="1" s="44">
      <c r="A176" s="86" t="n"/>
      <c r="B176" s="53" t="n"/>
      <c r="C176" s="52" t="n"/>
      <c r="D176" s="193" t="n"/>
      <c r="E176" s="194" t="n"/>
      <c r="F176" s="197" t="n"/>
      <c r="G176" s="61" t="n"/>
      <c r="H176" s="59" t="n"/>
      <c r="I176" s="59" t="n"/>
      <c r="J176" s="191" t="n"/>
      <c r="K176" s="191" t="n"/>
      <c r="L176" s="62" t="n"/>
    </row>
    <row r="177" hidden="1" customFormat="1" s="44">
      <c r="A177" s="86" t="n"/>
      <c r="B177" s="53" t="n"/>
      <c r="C177" s="52" t="n"/>
      <c r="D177" s="193" t="n"/>
      <c r="E177" s="194" t="n"/>
      <c r="F177" s="197" t="n"/>
      <c r="G177" s="61" t="n"/>
      <c r="H177" s="59" t="n"/>
      <c r="I177" s="59" t="n"/>
      <c r="J177" s="191" t="n"/>
      <c r="K177" s="191" t="n"/>
      <c r="L177" s="62" t="n"/>
    </row>
    <row r="178" hidden="1" customFormat="1" s="44">
      <c r="A178" s="86" t="n"/>
      <c r="B178" s="53" t="n"/>
      <c r="C178" s="52" t="n"/>
      <c r="D178" s="193" t="n"/>
      <c r="E178" s="194" t="n"/>
      <c r="F178" s="197" t="n"/>
      <c r="G178" s="61" t="n"/>
      <c r="H178" s="59" t="n"/>
      <c r="I178" s="59" t="n"/>
      <c r="J178" s="191" t="n"/>
      <c r="K178" s="191" t="n"/>
      <c r="L178" s="62" t="n"/>
    </row>
    <row r="179" hidden="1" customFormat="1" s="44">
      <c r="A179" s="86" t="n"/>
      <c r="B179" s="53" t="n"/>
      <c r="C179" s="52" t="n"/>
      <c r="D179" s="193" t="n"/>
      <c r="E179" s="194" t="n"/>
      <c r="F179" s="197" t="n"/>
      <c r="G179" s="61" t="n"/>
      <c r="H179" s="59" t="n"/>
      <c r="I179" s="59" t="n"/>
      <c r="J179" s="191" t="n"/>
      <c r="K179" s="191" t="n"/>
      <c r="L179" s="62" t="n"/>
    </row>
    <row r="180" hidden="1" customFormat="1" s="44">
      <c r="A180" s="86" t="n"/>
      <c r="B180" s="53" t="n"/>
      <c r="C180" s="52" t="n"/>
      <c r="D180" s="193" t="n"/>
      <c r="E180" s="194" t="n"/>
      <c r="F180" s="197" t="n"/>
      <c r="G180" s="61" t="n"/>
      <c r="H180" s="59" t="n"/>
      <c r="I180" s="59" t="n"/>
      <c r="J180" s="191" t="n"/>
      <c r="K180" s="191" t="n"/>
      <c r="L180" s="62" t="n"/>
    </row>
    <row r="181" hidden="1" customFormat="1" s="44">
      <c r="A181" s="86" t="n"/>
      <c r="B181" s="53" t="n"/>
      <c r="C181" s="52" t="n"/>
      <c r="D181" s="193" t="n"/>
      <c r="E181" s="194" t="n"/>
      <c r="F181" s="197" t="n"/>
      <c r="G181" s="61" t="n"/>
      <c r="H181" s="59" t="n"/>
      <c r="I181" s="59" t="n"/>
      <c r="J181" s="191" t="n"/>
      <c r="K181" s="191" t="n"/>
      <c r="L181" s="62" t="n"/>
    </row>
    <row r="182" hidden="1" customFormat="1" s="44">
      <c r="A182" s="86" t="n"/>
      <c r="B182" s="53" t="n"/>
      <c r="C182" s="52" t="n"/>
      <c r="D182" s="193" t="n"/>
      <c r="E182" s="194" t="n"/>
      <c r="F182" s="197" t="n"/>
      <c r="G182" s="61" t="n"/>
      <c r="H182" s="59" t="n"/>
      <c r="I182" s="59" t="n"/>
      <c r="J182" s="191" t="n"/>
      <c r="K182" s="191" t="n"/>
      <c r="L182" s="62" t="n"/>
    </row>
    <row r="183" hidden="1" customFormat="1" s="44">
      <c r="A183" s="86" t="n"/>
      <c r="B183" s="53" t="n"/>
      <c r="C183" s="52" t="n"/>
      <c r="D183" s="193" t="n"/>
      <c r="E183" s="194" t="n"/>
      <c r="F183" s="197" t="n"/>
      <c r="G183" s="61" t="n"/>
      <c r="H183" s="59" t="n"/>
      <c r="I183" s="59" t="n"/>
      <c r="J183" s="191" t="n"/>
      <c r="K183" s="191" t="n"/>
      <c r="L183" s="62" t="n"/>
    </row>
    <row r="184" hidden="1" customFormat="1" s="44">
      <c r="A184" s="86" t="n"/>
      <c r="B184" s="53" t="n"/>
      <c r="C184" s="52" t="n"/>
      <c r="D184" s="193" t="n"/>
      <c r="E184" s="194" t="n"/>
      <c r="F184" s="197" t="n"/>
      <c r="G184" s="61" t="n"/>
      <c r="H184" s="59" t="n"/>
      <c r="I184" s="59" t="n"/>
      <c r="J184" s="191" t="n"/>
      <c r="K184" s="191" t="n"/>
      <c r="L184" s="62" t="n"/>
    </row>
    <row r="185" hidden="1" customFormat="1" s="44">
      <c r="A185" s="86" t="n"/>
      <c r="B185" s="53" t="n"/>
      <c r="C185" s="52" t="n"/>
      <c r="D185" s="193" t="n"/>
      <c r="E185" s="194" t="n"/>
      <c r="F185" s="197" t="n"/>
      <c r="G185" s="61" t="n"/>
      <c r="H185" s="59" t="n"/>
      <c r="I185" s="59" t="n"/>
      <c r="J185" s="191" t="n"/>
      <c r="K185" s="191" t="n"/>
      <c r="L185" s="62" t="n"/>
    </row>
    <row r="186" hidden="1" customFormat="1" s="44">
      <c r="A186" s="86" t="n"/>
      <c r="B186" s="53" t="n"/>
      <c r="C186" s="52" t="n"/>
      <c r="D186" s="193" t="n"/>
      <c r="E186" s="194" t="n"/>
      <c r="F186" s="197" t="n"/>
      <c r="G186" s="61" t="n"/>
      <c r="H186" s="59" t="n"/>
      <c r="I186" s="59" t="n"/>
      <c r="J186" s="191" t="n"/>
      <c r="K186" s="191" t="n"/>
      <c r="L186" s="62" t="n"/>
    </row>
    <row r="187" hidden="1" customFormat="1" s="44">
      <c r="A187" s="86" t="n"/>
      <c r="B187" s="53" t="n"/>
      <c r="C187" s="52" t="n"/>
      <c r="D187" s="193" t="n"/>
      <c r="E187" s="194" t="n"/>
      <c r="F187" s="197" t="n"/>
      <c r="G187" s="61" t="n"/>
      <c r="H187" s="59" t="n"/>
      <c r="I187" s="59" t="n"/>
      <c r="J187" s="191" t="n"/>
      <c r="K187" s="191" t="n"/>
      <c r="L187" s="62" t="n"/>
    </row>
    <row r="188" hidden="1" customFormat="1" s="44">
      <c r="A188" s="86" t="n"/>
      <c r="B188" s="53" t="n"/>
      <c r="C188" s="52" t="n"/>
      <c r="D188" s="193" t="n"/>
      <c r="E188" s="194" t="n"/>
      <c r="F188" s="197" t="n"/>
      <c r="G188" s="61" t="n"/>
      <c r="H188" s="59" t="n"/>
      <c r="I188" s="59" t="n"/>
      <c r="J188" s="191" t="n"/>
      <c r="K188" s="191" t="n"/>
      <c r="L188" s="62" t="n"/>
    </row>
    <row r="189" hidden="1" customFormat="1" s="44">
      <c r="A189" s="86" t="n"/>
      <c r="B189" s="53" t="n"/>
      <c r="C189" s="52" t="n"/>
      <c r="D189" s="193" t="n"/>
      <c r="E189" s="194" t="n"/>
      <c r="F189" s="197" t="n"/>
      <c r="G189" s="61" t="n"/>
      <c r="H189" s="59" t="n"/>
      <c r="I189" s="59" t="n"/>
      <c r="J189" s="191" t="n"/>
      <c r="K189" s="191" t="n"/>
      <c r="L189" s="62" t="n"/>
    </row>
    <row r="190" hidden="1" customFormat="1" s="44">
      <c r="A190" s="86" t="n"/>
      <c r="B190" s="53" t="n"/>
      <c r="C190" s="52" t="n"/>
      <c r="D190" s="193" t="n"/>
      <c r="E190" s="194" t="n"/>
      <c r="F190" s="197" t="n"/>
      <c r="G190" s="61" t="n"/>
      <c r="H190" s="59" t="n"/>
      <c r="I190" s="59" t="n"/>
      <c r="J190" s="191" t="n"/>
      <c r="K190" s="191" t="n"/>
      <c r="L190" s="62" t="n"/>
    </row>
    <row r="191" hidden="1" customFormat="1" s="44">
      <c r="A191" s="86" t="n"/>
      <c r="B191" s="53" t="n"/>
      <c r="C191" s="52" t="n"/>
      <c r="D191" s="193" t="n"/>
      <c r="E191" s="194" t="n"/>
      <c r="F191" s="197" t="n"/>
      <c r="G191" s="61" t="n"/>
      <c r="H191" s="59" t="n"/>
      <c r="I191" s="59" t="n"/>
      <c r="J191" s="191" t="n"/>
      <c r="K191" s="191" t="n"/>
      <c r="L191" s="62" t="n"/>
    </row>
    <row r="192" hidden="1" customFormat="1" s="44">
      <c r="A192" s="86" t="n"/>
      <c r="B192" s="53" t="n"/>
      <c r="C192" s="52" t="n"/>
      <c r="D192" s="193" t="n"/>
      <c r="E192" s="194" t="n"/>
      <c r="F192" s="197" t="n"/>
      <c r="G192" s="61" t="n"/>
      <c r="H192" s="59" t="n"/>
      <c r="I192" s="59" t="n"/>
      <c r="J192" s="191" t="n"/>
      <c r="K192" s="191" t="n"/>
      <c r="L192" s="62" t="n"/>
    </row>
    <row r="193" hidden="1" customFormat="1" s="44">
      <c r="A193" s="86" t="n"/>
      <c r="B193" s="53" t="n"/>
      <c r="C193" s="52" t="n"/>
      <c r="D193" s="193" t="n"/>
      <c r="E193" s="194" t="n"/>
      <c r="F193" s="197" t="n"/>
      <c r="G193" s="61" t="n"/>
      <c r="H193" s="59" t="n"/>
      <c r="I193" s="59" t="n"/>
      <c r="J193" s="191" t="n"/>
      <c r="K193" s="191" t="n"/>
      <c r="L193" s="62" t="n"/>
    </row>
    <row r="194" hidden="1" customFormat="1" s="44">
      <c r="A194" s="86" t="n"/>
      <c r="B194" s="53" t="n"/>
      <c r="C194" s="52" t="n"/>
      <c r="D194" s="193" t="n"/>
      <c r="E194" s="194" t="n"/>
      <c r="F194" s="197" t="n"/>
      <c r="G194" s="61" t="n"/>
      <c r="H194" s="59" t="n"/>
      <c r="I194" s="59" t="n"/>
      <c r="J194" s="191" t="n"/>
      <c r="K194" s="191" t="n"/>
      <c r="L194" s="62" t="n"/>
    </row>
    <row r="195" hidden="1" customFormat="1" s="44">
      <c r="A195" s="86" t="n"/>
      <c r="B195" s="53" t="n"/>
      <c r="C195" s="52" t="n"/>
      <c r="D195" s="193" t="n"/>
      <c r="E195" s="194" t="n"/>
      <c r="F195" s="197" t="n"/>
      <c r="G195" s="61" t="n"/>
      <c r="H195" s="59" t="n"/>
      <c r="I195" s="59" t="n"/>
      <c r="J195" s="191" t="n"/>
      <c r="K195" s="191" t="n"/>
      <c r="L195" s="62" t="n"/>
    </row>
    <row r="196" hidden="1" customFormat="1" s="44">
      <c r="A196" s="86" t="n"/>
      <c r="B196" s="53" t="n"/>
      <c r="C196" s="52" t="n"/>
      <c r="D196" s="193" t="n"/>
      <c r="E196" s="194" t="n"/>
      <c r="F196" s="197" t="n"/>
      <c r="G196" s="61" t="n"/>
      <c r="H196" s="59" t="n"/>
      <c r="I196" s="59" t="n"/>
      <c r="J196" s="191" t="n"/>
      <c r="K196" s="191" t="n"/>
      <c r="L196" s="62" t="n"/>
    </row>
    <row r="197" hidden="1" customFormat="1" s="44">
      <c r="A197" s="86" t="n"/>
      <c r="B197" s="53" t="n"/>
      <c r="C197" s="52" t="n"/>
      <c r="D197" s="193" t="n"/>
      <c r="E197" s="194" t="n"/>
      <c r="F197" s="197" t="n"/>
      <c r="G197" s="61" t="n"/>
      <c r="H197" s="59" t="n"/>
      <c r="I197" s="59" t="n"/>
      <c r="J197" s="191" t="n"/>
      <c r="K197" s="191" t="n"/>
      <c r="L197" s="62" t="n"/>
    </row>
    <row r="198" hidden="1" customFormat="1" s="44">
      <c r="A198" s="86" t="n"/>
      <c r="B198" s="53" t="n"/>
      <c r="C198" s="52" t="n"/>
      <c r="D198" s="193" t="n"/>
      <c r="E198" s="194" t="n"/>
      <c r="F198" s="197" t="n"/>
      <c r="G198" s="61" t="n"/>
      <c r="H198" s="59" t="n"/>
      <c r="I198" s="59" t="n"/>
      <c r="J198" s="191" t="n"/>
      <c r="K198" s="191" t="n"/>
      <c r="L198" s="62" t="n"/>
    </row>
    <row r="199" hidden="1" customFormat="1" s="44">
      <c r="A199" s="86" t="n"/>
      <c r="B199" s="53" t="n"/>
      <c r="C199" s="52" t="n"/>
      <c r="D199" s="193" t="n"/>
      <c r="E199" s="194" t="n"/>
      <c r="F199" s="197" t="n"/>
      <c r="G199" s="61" t="n"/>
      <c r="H199" s="59" t="n"/>
      <c r="I199" s="59" t="n"/>
      <c r="J199" s="191" t="n"/>
      <c r="K199" s="191" t="n"/>
      <c r="L199" s="62" t="n"/>
    </row>
    <row r="200" hidden="1" customFormat="1" s="44">
      <c r="A200" s="86" t="n"/>
      <c r="B200" s="53" t="n"/>
      <c r="C200" s="52" t="n"/>
      <c r="D200" s="193" t="n"/>
      <c r="E200" s="194" t="n"/>
      <c r="F200" s="197" t="n"/>
      <c r="G200" s="61" t="n"/>
      <c r="H200" s="59" t="n"/>
      <c r="I200" s="59" t="n"/>
      <c r="J200" s="191" t="n"/>
      <c r="K200" s="191" t="n"/>
      <c r="L200" s="62" t="n"/>
    </row>
    <row r="201" hidden="1" customFormat="1" s="44">
      <c r="A201" s="86" t="n"/>
      <c r="B201" s="53" t="n"/>
      <c r="C201" s="52" t="n"/>
      <c r="D201" s="193" t="n"/>
      <c r="E201" s="194" t="n"/>
      <c r="F201" s="197" t="n"/>
      <c r="G201" s="61" t="n"/>
      <c r="H201" s="59" t="n"/>
      <c r="I201" s="59" t="n"/>
      <c r="J201" s="191" t="n"/>
      <c r="K201" s="191" t="n"/>
      <c r="L201" s="62" t="n"/>
    </row>
    <row r="202" hidden="1" customFormat="1" s="44">
      <c r="A202" s="86" t="n"/>
      <c r="B202" s="53" t="n"/>
      <c r="C202" s="52" t="n"/>
      <c r="D202" s="193" t="n"/>
      <c r="E202" s="194" t="n"/>
      <c r="F202" s="197" t="n"/>
      <c r="G202" s="61" t="n"/>
      <c r="H202" s="59" t="n"/>
      <c r="I202" s="59" t="n"/>
      <c r="J202" s="191" t="n"/>
      <c r="K202" s="191" t="n"/>
      <c r="L202" s="62" t="n"/>
    </row>
    <row r="203" hidden="1" customFormat="1" s="44">
      <c r="A203" s="86" t="n"/>
      <c r="B203" s="53" t="n"/>
      <c r="C203" s="52" t="n"/>
      <c r="D203" s="193" t="n"/>
      <c r="E203" s="194" t="n"/>
      <c r="F203" s="197" t="n"/>
      <c r="G203" s="61" t="n"/>
      <c r="H203" s="59" t="n"/>
      <c r="I203" s="59" t="n"/>
      <c r="J203" s="191" t="n"/>
      <c r="K203" s="191" t="n"/>
      <c r="L203" s="62" t="n"/>
    </row>
    <row r="204" hidden="1" customFormat="1" s="44">
      <c r="A204" s="86" t="n"/>
      <c r="B204" s="53" t="n"/>
      <c r="C204" s="52" t="n"/>
      <c r="D204" s="193" t="n"/>
      <c r="E204" s="194" t="n"/>
      <c r="F204" s="197" t="n"/>
      <c r="G204" s="61" t="n"/>
      <c r="H204" s="59" t="n"/>
      <c r="I204" s="59" t="n"/>
      <c r="J204" s="191" t="n"/>
      <c r="K204" s="191" t="n"/>
      <c r="L204" s="62" t="n"/>
    </row>
    <row r="205" hidden="1" customFormat="1" s="44">
      <c r="A205" s="86" t="n"/>
      <c r="B205" s="53" t="n"/>
      <c r="C205" s="52" t="n"/>
      <c r="D205" s="193" t="n"/>
      <c r="E205" s="194" t="n"/>
      <c r="F205" s="197" t="n"/>
      <c r="G205" s="61" t="n"/>
      <c r="H205" s="59" t="n"/>
      <c r="I205" s="59" t="n"/>
      <c r="J205" s="191" t="n"/>
      <c r="K205" s="191" t="n"/>
      <c r="L205" s="62" t="n"/>
    </row>
    <row r="206" hidden="1" customFormat="1" s="44">
      <c r="A206" s="86" t="n"/>
      <c r="B206" s="53" t="n"/>
      <c r="C206" s="52" t="n"/>
      <c r="D206" s="193" t="n"/>
      <c r="E206" s="194" t="n"/>
      <c r="F206" s="197" t="n"/>
      <c r="G206" s="61" t="n"/>
      <c r="H206" s="59" t="n"/>
      <c r="I206" s="59" t="n"/>
      <c r="J206" s="191" t="n"/>
      <c r="K206" s="191" t="n"/>
      <c r="L206" s="62" t="n"/>
    </row>
    <row r="207" hidden="1" customFormat="1" s="44">
      <c r="A207" s="86" t="n"/>
      <c r="B207" s="53" t="n"/>
      <c r="C207" s="52" t="n"/>
      <c r="D207" s="193" t="n"/>
      <c r="E207" s="194" t="n"/>
      <c r="F207" s="197" t="n"/>
      <c r="G207" s="61" t="n"/>
      <c r="H207" s="59" t="n"/>
      <c r="I207" s="59" t="n"/>
      <c r="J207" s="191" t="n"/>
      <c r="K207" s="191" t="n"/>
      <c r="L207" s="62" t="n"/>
    </row>
    <row r="208" hidden="1" customFormat="1" s="44">
      <c r="A208" s="86" t="n"/>
      <c r="B208" s="53" t="n"/>
      <c r="C208" s="52" t="n"/>
      <c r="D208" s="193" t="n"/>
      <c r="E208" s="194" t="n"/>
      <c r="F208" s="197" t="n"/>
      <c r="G208" s="61" t="n"/>
      <c r="H208" s="59" t="n"/>
      <c r="I208" s="59" t="n"/>
      <c r="J208" s="191" t="n"/>
      <c r="K208" s="191" t="n"/>
      <c r="L208" s="62" t="n"/>
    </row>
    <row r="209" hidden="1" customFormat="1" s="44">
      <c r="A209" s="86" t="n"/>
      <c r="B209" s="53" t="n"/>
      <c r="C209" s="52" t="n"/>
      <c r="D209" s="193" t="n"/>
      <c r="E209" s="194" t="n"/>
      <c r="F209" s="197" t="n"/>
      <c r="G209" s="61" t="n"/>
      <c r="H209" s="59" t="n"/>
      <c r="I209" s="59" t="n"/>
      <c r="J209" s="191" t="n"/>
      <c r="K209" s="191" t="n"/>
      <c r="L209" s="62" t="n"/>
    </row>
    <row r="210" hidden="1" customFormat="1" s="44">
      <c r="A210" s="86" t="n"/>
      <c r="B210" s="53" t="n"/>
      <c r="C210" s="52" t="n"/>
      <c r="D210" s="193" t="n"/>
      <c r="E210" s="194" t="n"/>
      <c r="F210" s="197" t="n"/>
      <c r="G210" s="61" t="n"/>
      <c r="H210" s="59" t="n"/>
      <c r="I210" s="59" t="n"/>
      <c r="J210" s="191" t="n"/>
      <c r="K210" s="191" t="n"/>
      <c r="L210" s="62" t="n"/>
    </row>
    <row r="211" hidden="1" customFormat="1" s="44">
      <c r="A211" s="86" t="n"/>
      <c r="B211" s="53" t="n"/>
      <c r="C211" s="52" t="n"/>
      <c r="D211" s="193" t="n"/>
      <c r="E211" s="194" t="n"/>
      <c r="F211" s="197" t="n"/>
      <c r="G211" s="61" t="n"/>
      <c r="H211" s="59" t="n"/>
      <c r="I211" s="59" t="n"/>
      <c r="J211" s="191" t="n"/>
      <c r="K211" s="191" t="n"/>
      <c r="L211" s="62" t="n"/>
    </row>
    <row r="212" hidden="1" customFormat="1" s="44">
      <c r="A212" s="86" t="n"/>
      <c r="B212" s="53" t="n"/>
      <c r="C212" s="52" t="n"/>
      <c r="D212" s="193" t="n"/>
      <c r="E212" s="194" t="n"/>
      <c r="F212" s="197" t="n"/>
      <c r="G212" s="61" t="n"/>
      <c r="H212" s="59" t="n"/>
      <c r="I212" s="59" t="n"/>
      <c r="J212" s="191" t="n"/>
      <c r="K212" s="191" t="n"/>
      <c r="L212" s="62" t="n"/>
    </row>
    <row r="213" hidden="1" customFormat="1" s="44">
      <c r="A213" s="86" t="n"/>
      <c r="B213" s="53" t="n"/>
      <c r="C213" s="52" t="n"/>
      <c r="D213" s="193" t="n"/>
      <c r="E213" s="194" t="n"/>
      <c r="F213" s="197" t="n"/>
      <c r="G213" s="61" t="n"/>
      <c r="H213" s="59" t="n"/>
      <c r="I213" s="59" t="n"/>
      <c r="J213" s="191" t="n"/>
      <c r="K213" s="191" t="n"/>
      <c r="L213" s="62" t="n"/>
    </row>
    <row r="214" hidden="1" customFormat="1" s="44">
      <c r="A214" s="86" t="n"/>
      <c r="B214" s="53" t="n"/>
      <c r="C214" s="52" t="n"/>
      <c r="D214" s="193" t="n"/>
      <c r="E214" s="194" t="n"/>
      <c r="F214" s="197" t="n"/>
      <c r="G214" s="61" t="n"/>
      <c r="H214" s="59" t="n"/>
      <c r="I214" s="59" t="n"/>
      <c r="J214" s="191" t="n"/>
      <c r="K214" s="191" t="n"/>
      <c r="L214" s="62" t="n"/>
    </row>
    <row r="215" hidden="1" customFormat="1" s="44">
      <c r="A215" s="86" t="n"/>
      <c r="B215" s="53" t="n"/>
      <c r="C215" s="52" t="n"/>
      <c r="D215" s="193" t="n"/>
      <c r="E215" s="194" t="n"/>
      <c r="F215" s="197" t="n"/>
      <c r="G215" s="61" t="n"/>
      <c r="H215" s="59" t="n"/>
      <c r="I215" s="59" t="n"/>
      <c r="J215" s="191" t="n"/>
      <c r="K215" s="191" t="n"/>
      <c r="L215" s="62" t="n"/>
    </row>
    <row r="216" hidden="1" customFormat="1" s="44">
      <c r="A216" s="86" t="n"/>
      <c r="B216" s="53" t="n"/>
      <c r="C216" s="52" t="n"/>
      <c r="D216" s="193" t="n"/>
      <c r="E216" s="194" t="n"/>
      <c r="F216" s="197" t="n"/>
      <c r="G216" s="61" t="n"/>
      <c r="H216" s="59" t="n"/>
      <c r="I216" s="59" t="n"/>
      <c r="J216" s="191" t="n"/>
      <c r="K216" s="191" t="n"/>
      <c r="L216" s="62" t="n"/>
    </row>
    <row r="217" hidden="1" customFormat="1" s="44">
      <c r="A217" s="86" t="n"/>
      <c r="B217" s="53" t="n"/>
      <c r="C217" s="52" t="n"/>
      <c r="D217" s="193" t="n"/>
      <c r="E217" s="194" t="n"/>
      <c r="F217" s="197" t="n"/>
      <c r="G217" s="61" t="n"/>
      <c r="H217" s="59" t="n"/>
      <c r="I217" s="59" t="n"/>
      <c r="J217" s="191" t="n"/>
      <c r="K217" s="191" t="n"/>
      <c r="L217" s="62" t="n"/>
    </row>
    <row r="218" hidden="1" customFormat="1" s="44">
      <c r="A218" s="86" t="n"/>
      <c r="B218" s="53" t="n"/>
      <c r="C218" s="52" t="n"/>
      <c r="D218" s="193" t="n"/>
      <c r="E218" s="194" t="n"/>
      <c r="F218" s="197" t="n"/>
      <c r="G218" s="61" t="n"/>
      <c r="H218" s="59" t="n"/>
      <c r="I218" s="59" t="n"/>
      <c r="J218" s="191" t="n"/>
      <c r="K218" s="191" t="n"/>
      <c r="L218" s="62" t="n"/>
    </row>
    <row r="219" hidden="1" customFormat="1" s="44">
      <c r="A219" s="86" t="n"/>
      <c r="B219" s="53" t="n"/>
      <c r="C219" s="52" t="n"/>
      <c r="D219" s="193" t="n"/>
      <c r="E219" s="194" t="n"/>
      <c r="F219" s="197" t="n"/>
      <c r="G219" s="61" t="n"/>
      <c r="H219" s="59" t="n"/>
      <c r="I219" s="59" t="n"/>
      <c r="J219" s="191" t="n"/>
      <c r="K219" s="191" t="n"/>
      <c r="L219" s="62" t="n"/>
    </row>
    <row r="220" hidden="1" customFormat="1" s="44">
      <c r="A220" s="86" t="n"/>
      <c r="B220" s="53" t="n"/>
      <c r="C220" s="52" t="n"/>
      <c r="D220" s="193" t="n"/>
      <c r="E220" s="194" t="n"/>
      <c r="F220" s="197" t="n"/>
      <c r="G220" s="61" t="n"/>
      <c r="H220" s="59" t="n"/>
      <c r="I220" s="59" t="n"/>
      <c r="J220" s="191" t="n"/>
      <c r="K220" s="191" t="n"/>
      <c r="L220" s="62" t="n"/>
    </row>
    <row r="221" hidden="1" customFormat="1" s="44">
      <c r="A221" s="86" t="n"/>
      <c r="B221" s="53" t="n"/>
      <c r="C221" s="52" t="n"/>
      <c r="D221" s="193" t="n"/>
      <c r="E221" s="194" t="n"/>
      <c r="F221" s="197" t="n"/>
      <c r="G221" s="61" t="n"/>
      <c r="H221" s="59" t="n"/>
      <c r="I221" s="59" t="n"/>
      <c r="J221" s="191" t="n"/>
      <c r="K221" s="191" t="n"/>
      <c r="L221" s="62" t="n"/>
    </row>
    <row r="222" hidden="1" customFormat="1" s="44">
      <c r="A222" s="86" t="n"/>
      <c r="B222" s="53" t="n"/>
      <c r="C222" s="52" t="n"/>
      <c r="D222" s="193" t="n"/>
      <c r="E222" s="194" t="n"/>
      <c r="F222" s="197" t="n"/>
      <c r="G222" s="61" t="n"/>
      <c r="H222" s="59" t="n"/>
      <c r="I222" s="59" t="n"/>
      <c r="J222" s="191" t="n"/>
      <c r="K222" s="191" t="n"/>
      <c r="L222" s="62" t="n"/>
    </row>
    <row r="223" hidden="1" customFormat="1" s="44">
      <c r="A223" s="86" t="n"/>
      <c r="B223" s="53" t="n"/>
      <c r="C223" s="52" t="n"/>
      <c r="D223" s="193" t="n"/>
      <c r="E223" s="194" t="n"/>
      <c r="F223" s="197" t="n"/>
      <c r="G223" s="61" t="n"/>
      <c r="H223" s="59" t="n"/>
      <c r="I223" s="59" t="n"/>
      <c r="J223" s="191" t="n"/>
      <c r="K223" s="191" t="n"/>
      <c r="L223" s="62" t="n"/>
    </row>
    <row r="224" hidden="1" customFormat="1" s="44">
      <c r="A224" s="86" t="n"/>
      <c r="B224" s="53" t="n"/>
      <c r="C224" s="52" t="n"/>
      <c r="D224" s="193" t="n"/>
      <c r="E224" s="194" t="n"/>
      <c r="F224" s="197" t="n"/>
      <c r="G224" s="61" t="n"/>
      <c r="H224" s="59" t="n"/>
      <c r="I224" s="59" t="n"/>
      <c r="J224" s="191" t="n"/>
      <c r="K224" s="191" t="n"/>
      <c r="L224" s="62" t="n"/>
    </row>
    <row r="225" hidden="1" customFormat="1" s="44">
      <c r="A225" s="86" t="n"/>
      <c r="B225" s="53" t="n"/>
      <c r="C225" s="52" t="n"/>
      <c r="D225" s="193" t="n"/>
      <c r="E225" s="194" t="n"/>
      <c r="F225" s="197" t="n"/>
      <c r="G225" s="61" t="n"/>
      <c r="H225" s="59" t="n"/>
      <c r="I225" s="59" t="n"/>
      <c r="J225" s="191" t="n"/>
      <c r="K225" s="191" t="n"/>
      <c r="L225" s="62" t="n"/>
    </row>
    <row r="226" hidden="1" customFormat="1" s="44">
      <c r="A226" s="86" t="n"/>
      <c r="B226" s="53" t="n"/>
      <c r="C226" s="52" t="n"/>
      <c r="D226" s="193" t="n"/>
      <c r="E226" s="194" t="n"/>
      <c r="F226" s="197" t="n"/>
      <c r="G226" s="61" t="n"/>
      <c r="H226" s="59" t="n"/>
      <c r="I226" s="59" t="n"/>
      <c r="J226" s="191" t="n"/>
      <c r="K226" s="191" t="n"/>
      <c r="L226" s="62" t="n"/>
    </row>
    <row r="227" hidden="1" customFormat="1" s="44">
      <c r="A227" s="86" t="n"/>
      <c r="B227" s="53" t="n"/>
      <c r="C227" s="52" t="n"/>
      <c r="D227" s="193" t="n"/>
      <c r="E227" s="194" t="n"/>
      <c r="F227" s="197" t="n"/>
      <c r="G227" s="61" t="n"/>
      <c r="H227" s="59" t="n"/>
      <c r="I227" s="59" t="n"/>
      <c r="J227" s="191" t="n"/>
      <c r="K227" s="191" t="n"/>
      <c r="L227" s="62" t="n"/>
    </row>
    <row r="228" hidden="1" customFormat="1" s="44">
      <c r="A228" s="86" t="n"/>
      <c r="B228" s="53" t="n"/>
      <c r="C228" s="52" t="n"/>
      <c r="D228" s="193" t="n"/>
      <c r="E228" s="194" t="n"/>
      <c r="F228" s="197" t="n"/>
      <c r="G228" s="61" t="n"/>
      <c r="H228" s="59" t="n"/>
      <c r="I228" s="59" t="n"/>
      <c r="J228" s="191" t="n"/>
      <c r="K228" s="191" t="n"/>
      <c r="L228" s="62" t="n"/>
    </row>
    <row r="229" hidden="1" customFormat="1" s="44">
      <c r="A229" s="86" t="n"/>
      <c r="B229" s="53" t="n"/>
      <c r="C229" s="52" t="n"/>
      <c r="D229" s="193" t="n"/>
      <c r="E229" s="194" t="n"/>
      <c r="F229" s="197" t="n"/>
      <c r="G229" s="61" t="n"/>
      <c r="H229" s="59" t="n"/>
      <c r="I229" s="59" t="n"/>
      <c r="J229" s="191" t="n"/>
      <c r="K229" s="191" t="n"/>
      <c r="L229" s="62" t="n"/>
    </row>
    <row r="230" hidden="1" customFormat="1" s="44">
      <c r="A230" s="86" t="n"/>
      <c r="B230" s="53" t="n"/>
      <c r="C230" s="52" t="n"/>
      <c r="D230" s="193" t="n"/>
      <c r="E230" s="194" t="n"/>
      <c r="F230" s="197" t="n"/>
      <c r="G230" s="61" t="n"/>
      <c r="H230" s="59" t="n"/>
      <c r="I230" s="59" t="n"/>
      <c r="J230" s="191" t="n"/>
      <c r="K230" s="191" t="n"/>
      <c r="L230" s="62" t="n"/>
    </row>
    <row r="231" hidden="1" customFormat="1" s="44">
      <c r="A231" s="86" t="n"/>
      <c r="B231" s="53" t="n"/>
      <c r="C231" s="52" t="n"/>
      <c r="D231" s="193" t="n"/>
      <c r="E231" s="194" t="n"/>
      <c r="F231" s="197" t="n"/>
      <c r="G231" s="61" t="n"/>
      <c r="H231" s="59" t="n"/>
      <c r="I231" s="59" t="n"/>
      <c r="J231" s="191" t="n"/>
      <c r="K231" s="191" t="n"/>
      <c r="L231" s="62" t="n"/>
    </row>
    <row r="232" hidden="1" customFormat="1" s="44">
      <c r="A232" s="86" t="n"/>
      <c r="B232" s="53" t="n"/>
      <c r="C232" s="52" t="n"/>
      <c r="D232" s="193" t="n"/>
      <c r="E232" s="194" t="n"/>
      <c r="F232" s="197" t="n"/>
      <c r="G232" s="61" t="n"/>
      <c r="H232" s="59" t="n"/>
      <c r="I232" s="59" t="n"/>
      <c r="J232" s="191" t="n"/>
      <c r="K232" s="191" t="n"/>
      <c r="L232" s="62" t="n"/>
    </row>
    <row r="233" hidden="1" customFormat="1" s="44">
      <c r="A233" s="86" t="n"/>
      <c r="B233" s="53" t="n"/>
      <c r="C233" s="52" t="n"/>
      <c r="D233" s="193" t="n"/>
      <c r="E233" s="194" t="n"/>
      <c r="F233" s="197" t="n"/>
      <c r="G233" s="61" t="n"/>
      <c r="H233" s="59" t="n"/>
      <c r="I233" s="59" t="n"/>
      <c r="J233" s="191" t="n"/>
      <c r="K233" s="191" t="n"/>
      <c r="L233" s="62" t="n"/>
    </row>
    <row r="234" hidden="1" customFormat="1" s="44">
      <c r="A234" s="86" t="n"/>
      <c r="B234" s="53" t="n"/>
      <c r="C234" s="52" t="n"/>
      <c r="D234" s="193" t="n"/>
      <c r="E234" s="194" t="n"/>
      <c r="F234" s="197" t="n"/>
      <c r="G234" s="61" t="n"/>
      <c r="H234" s="59" t="n"/>
      <c r="I234" s="59" t="n"/>
      <c r="J234" s="191" t="n"/>
      <c r="K234" s="191" t="n"/>
      <c r="L234" s="62" t="n"/>
    </row>
    <row r="235" hidden="1" customFormat="1" s="44">
      <c r="A235" s="86" t="n"/>
      <c r="B235" s="53" t="n"/>
      <c r="C235" s="52" t="n"/>
      <c r="D235" s="193" t="n"/>
      <c r="E235" s="194" t="n"/>
      <c r="F235" s="197" t="n"/>
      <c r="G235" s="61" t="n"/>
      <c r="H235" s="59" t="n"/>
      <c r="I235" s="59" t="n"/>
      <c r="J235" s="191" t="n"/>
      <c r="K235" s="191" t="n"/>
      <c r="L235" s="62" t="n"/>
    </row>
    <row r="236" hidden="1" customFormat="1" s="44">
      <c r="A236" s="86" t="n"/>
      <c r="B236" s="53" t="n"/>
      <c r="C236" s="52" t="n"/>
      <c r="D236" s="193" t="n"/>
      <c r="E236" s="194" t="n"/>
      <c r="F236" s="197" t="n"/>
      <c r="G236" s="61" t="n"/>
      <c r="H236" s="59" t="n"/>
      <c r="I236" s="59" t="n"/>
      <c r="J236" s="191" t="n"/>
      <c r="K236" s="191" t="n"/>
      <c r="L236" s="62" t="n"/>
    </row>
    <row r="237" hidden="1" customFormat="1" s="44">
      <c r="A237" s="86" t="n"/>
      <c r="B237" s="53" t="n"/>
      <c r="C237" s="52" t="n"/>
      <c r="D237" s="193" t="n"/>
      <c r="E237" s="194" t="n"/>
      <c r="F237" s="197" t="n"/>
      <c r="G237" s="61" t="n"/>
      <c r="H237" s="59" t="n"/>
      <c r="I237" s="59" t="n"/>
      <c r="J237" s="191" t="n"/>
      <c r="K237" s="191" t="n"/>
      <c r="L237" s="62" t="n"/>
    </row>
    <row r="238" hidden="1" customFormat="1" s="44">
      <c r="A238" s="86" t="n"/>
      <c r="B238" s="53" t="n"/>
      <c r="C238" s="52" t="n"/>
      <c r="D238" s="193" t="n"/>
      <c r="E238" s="194" t="n"/>
      <c r="F238" s="197" t="n"/>
      <c r="G238" s="61" t="n"/>
      <c r="H238" s="59" t="n"/>
      <c r="I238" s="59" t="n"/>
      <c r="J238" s="191" t="n"/>
      <c r="K238" s="191" t="n"/>
      <c r="L238" s="62" t="n"/>
    </row>
    <row r="239" hidden="1" customFormat="1" s="44">
      <c r="A239" s="86" t="n"/>
      <c r="B239" s="53" t="n"/>
      <c r="C239" s="52" t="n"/>
      <c r="D239" s="193" t="n"/>
      <c r="E239" s="194" t="n"/>
      <c r="F239" s="197" t="n"/>
      <c r="G239" s="61" t="n"/>
      <c r="H239" s="59" t="n"/>
      <c r="I239" s="59" t="n"/>
      <c r="J239" s="191" t="n"/>
      <c r="K239" s="191" t="n"/>
      <c r="L239" s="62" t="n"/>
    </row>
    <row r="240" hidden="1" customFormat="1" s="44">
      <c r="A240" s="86" t="n"/>
      <c r="B240" s="53" t="n"/>
      <c r="C240" s="52" t="n"/>
      <c r="D240" s="193" t="n"/>
      <c r="E240" s="194" t="n"/>
      <c r="F240" s="197" t="n"/>
      <c r="G240" s="61" t="n"/>
      <c r="H240" s="59" t="n"/>
      <c r="I240" s="59" t="n"/>
      <c r="J240" s="191" t="n"/>
      <c r="K240" s="191" t="n"/>
      <c r="L240" s="62" t="n"/>
    </row>
    <row r="241" hidden="1" customFormat="1" s="44">
      <c r="A241" s="86" t="n"/>
      <c r="B241" s="53" t="n"/>
      <c r="C241" s="52" t="n"/>
      <c r="D241" s="193" t="n"/>
      <c r="E241" s="194" t="n"/>
      <c r="F241" s="197" t="n"/>
      <c r="G241" s="61" t="n"/>
      <c r="H241" s="59" t="n"/>
      <c r="I241" s="59" t="n"/>
      <c r="J241" s="191" t="n"/>
      <c r="K241" s="191" t="n"/>
      <c r="L241" s="62" t="n"/>
    </row>
    <row r="242" hidden="1" customFormat="1" s="44">
      <c r="A242" s="86" t="n"/>
      <c r="B242" s="53" t="n"/>
      <c r="C242" s="52" t="n"/>
      <c r="D242" s="193" t="n"/>
      <c r="E242" s="194" t="n"/>
      <c r="F242" s="197" t="n"/>
      <c r="G242" s="61" t="n"/>
      <c r="H242" s="59" t="n"/>
      <c r="I242" s="59" t="n"/>
      <c r="J242" s="191" t="n"/>
      <c r="K242" s="191" t="n"/>
      <c r="L242" s="62" t="n"/>
    </row>
    <row r="243" hidden="1" customFormat="1" s="44">
      <c r="A243" s="86" t="n"/>
      <c r="B243" s="53" t="n"/>
      <c r="C243" s="52" t="n"/>
      <c r="D243" s="193" t="n"/>
      <c r="E243" s="194" t="n"/>
      <c r="F243" s="197" t="n"/>
      <c r="G243" s="61" t="n"/>
      <c r="H243" s="59" t="n"/>
      <c r="I243" s="59" t="n"/>
      <c r="J243" s="191" t="n"/>
      <c r="K243" s="191" t="n"/>
      <c r="L243" s="62" t="n"/>
    </row>
    <row r="244" hidden="1" customFormat="1" s="44">
      <c r="A244" s="86" t="n"/>
      <c r="B244" s="53" t="n"/>
      <c r="C244" s="52" t="n"/>
      <c r="D244" s="193" t="n"/>
      <c r="E244" s="194" t="n"/>
      <c r="F244" s="197" t="n"/>
      <c r="G244" s="61" t="n"/>
      <c r="H244" s="59" t="n"/>
      <c r="I244" s="59" t="n"/>
      <c r="J244" s="191" t="n"/>
      <c r="K244" s="191" t="n"/>
      <c r="L244" s="62" t="n"/>
    </row>
    <row r="245" hidden="1" customFormat="1" s="44">
      <c r="A245" s="86" t="n"/>
      <c r="B245" s="53" t="n"/>
      <c r="C245" s="52" t="n"/>
      <c r="D245" s="193" t="n"/>
      <c r="E245" s="194" t="n"/>
      <c r="F245" s="197" t="n"/>
      <c r="G245" s="61" t="n"/>
      <c r="H245" s="59" t="n"/>
      <c r="I245" s="59" t="n"/>
      <c r="J245" s="191" t="n"/>
      <c r="K245" s="191" t="n"/>
      <c r="L245" s="62" t="n"/>
    </row>
    <row r="246" hidden="1" customFormat="1" s="44">
      <c r="A246" s="86" t="n"/>
      <c r="B246" s="53" t="n"/>
      <c r="C246" s="52" t="n"/>
      <c r="D246" s="193" t="n"/>
      <c r="E246" s="194" t="n"/>
      <c r="F246" s="197" t="n"/>
      <c r="G246" s="61" t="n"/>
      <c r="H246" s="59" t="n"/>
      <c r="I246" s="59" t="n"/>
      <c r="J246" s="191" t="n"/>
      <c r="K246" s="191" t="n"/>
      <c r="L246" s="62" t="n"/>
    </row>
    <row r="247" hidden="1" customFormat="1" s="44">
      <c r="A247" s="86" t="n"/>
      <c r="B247" s="53" t="n"/>
      <c r="C247" s="52" t="n"/>
      <c r="D247" s="193" t="n"/>
      <c r="E247" s="194" t="n"/>
      <c r="F247" s="197" t="n"/>
      <c r="G247" s="61" t="n"/>
      <c r="H247" s="59" t="n"/>
      <c r="I247" s="59" t="n"/>
      <c r="J247" s="191" t="n"/>
      <c r="K247" s="191" t="n"/>
      <c r="L247" s="62" t="n"/>
    </row>
    <row r="248" hidden="1" customFormat="1" s="44">
      <c r="A248" s="86" t="n"/>
      <c r="B248" s="53" t="n"/>
      <c r="C248" s="52" t="n"/>
      <c r="D248" s="193" t="n"/>
      <c r="E248" s="194" t="n"/>
      <c r="F248" s="197" t="n"/>
      <c r="G248" s="61" t="n"/>
      <c r="H248" s="59" t="n"/>
      <c r="I248" s="59" t="n"/>
      <c r="J248" s="191" t="n"/>
      <c r="K248" s="191" t="n"/>
      <c r="L248" s="62" t="n"/>
    </row>
    <row r="249" hidden="1" customFormat="1" s="44">
      <c r="A249" s="86" t="n"/>
      <c r="B249" s="53" t="n"/>
      <c r="C249" s="52" t="n"/>
      <c r="D249" s="193" t="n"/>
      <c r="E249" s="194" t="n"/>
      <c r="F249" s="197" t="n"/>
      <c r="G249" s="61" t="n"/>
      <c r="H249" s="59" t="n"/>
      <c r="I249" s="59" t="n"/>
      <c r="J249" s="191" t="n"/>
      <c r="K249" s="191" t="n"/>
      <c r="L249" s="62" t="n"/>
    </row>
    <row r="250" hidden="1" customFormat="1" s="44">
      <c r="A250" s="86" t="n"/>
      <c r="B250" s="53" t="n"/>
      <c r="C250" s="52" t="n"/>
      <c r="D250" s="193" t="n"/>
      <c r="E250" s="194" t="n"/>
      <c r="F250" s="197" t="n"/>
      <c r="G250" s="61" t="n"/>
      <c r="H250" s="59" t="n"/>
      <c r="I250" s="59" t="n"/>
      <c r="J250" s="191" t="n"/>
      <c r="K250" s="191" t="n"/>
      <c r="L250" s="62" t="n"/>
    </row>
    <row r="251" hidden="1" customFormat="1" s="44">
      <c r="A251" s="86" t="n"/>
      <c r="B251" s="53" t="n"/>
      <c r="C251" s="52" t="n"/>
      <c r="D251" s="193" t="n"/>
      <c r="E251" s="194" t="n"/>
      <c r="F251" s="197" t="n"/>
      <c r="G251" s="61" t="n"/>
      <c r="H251" s="59" t="n"/>
      <c r="I251" s="59" t="n"/>
      <c r="J251" s="191" t="n"/>
      <c r="K251" s="191" t="n"/>
      <c r="L251" s="62" t="n"/>
    </row>
    <row r="252" hidden="1" customFormat="1" s="44">
      <c r="A252" s="86" t="n"/>
      <c r="B252" s="53" t="n"/>
      <c r="C252" s="52" t="n"/>
      <c r="D252" s="193" t="n"/>
      <c r="E252" s="194" t="n"/>
      <c r="F252" s="197" t="n"/>
      <c r="G252" s="61" t="n"/>
      <c r="H252" s="59" t="n"/>
      <c r="I252" s="59" t="n"/>
      <c r="J252" s="191" t="n"/>
      <c r="K252" s="191" t="n"/>
      <c r="L252" s="62" t="n"/>
    </row>
    <row r="253" hidden="1" customFormat="1" s="44">
      <c r="A253" s="86" t="n"/>
      <c r="B253" s="53" t="n"/>
      <c r="C253" s="52" t="n"/>
      <c r="D253" s="193" t="n"/>
      <c r="E253" s="194" t="n"/>
      <c r="F253" s="197" t="n"/>
      <c r="G253" s="61" t="n"/>
      <c r="H253" s="59" t="n"/>
      <c r="I253" s="59" t="n"/>
      <c r="J253" s="191" t="n"/>
      <c r="K253" s="191" t="n"/>
      <c r="L253" s="62" t="n"/>
    </row>
    <row r="254" hidden="1" customFormat="1" s="44">
      <c r="A254" s="86" t="n"/>
      <c r="B254" s="53" t="n"/>
      <c r="C254" s="52" t="n"/>
      <c r="D254" s="193" t="n"/>
      <c r="E254" s="194" t="n"/>
      <c r="F254" s="197" t="n"/>
      <c r="G254" s="61" t="n"/>
      <c r="H254" s="59" t="n"/>
      <c r="I254" s="59" t="n"/>
      <c r="J254" s="191" t="n"/>
      <c r="K254" s="191" t="n"/>
      <c r="L254" s="62" t="n"/>
    </row>
    <row r="255" hidden="1" customFormat="1" s="44">
      <c r="A255" s="86" t="n"/>
      <c r="B255" s="53" t="n"/>
      <c r="C255" s="52" t="n"/>
      <c r="D255" s="193" t="n"/>
      <c r="E255" s="194" t="n"/>
      <c r="F255" s="197" t="n"/>
      <c r="G255" s="61" t="n"/>
      <c r="H255" s="59" t="n"/>
      <c r="I255" s="59" t="n"/>
      <c r="J255" s="191" t="n"/>
      <c r="K255" s="191" t="n"/>
      <c r="L255" s="62" t="n"/>
    </row>
    <row r="256" hidden="1" customFormat="1" s="44">
      <c r="A256" s="86" t="n"/>
      <c r="B256" s="53" t="n"/>
      <c r="C256" s="52" t="n"/>
      <c r="D256" s="193" t="n"/>
      <c r="E256" s="194" t="n"/>
      <c r="F256" s="197" t="n"/>
      <c r="G256" s="61" t="n"/>
      <c r="H256" s="59" t="n"/>
      <c r="I256" s="59" t="n"/>
      <c r="J256" s="191" t="n"/>
      <c r="K256" s="191" t="n"/>
      <c r="L256" s="62" t="n"/>
    </row>
    <row r="257" hidden="1" customFormat="1" s="44">
      <c r="A257" s="86" t="n"/>
      <c r="B257" s="53" t="n"/>
      <c r="C257" s="52" t="n"/>
      <c r="D257" s="193" t="n"/>
      <c r="E257" s="194" t="n"/>
      <c r="F257" s="197" t="n"/>
      <c r="G257" s="61" t="n"/>
      <c r="H257" s="59" t="n"/>
      <c r="I257" s="59" t="n"/>
      <c r="J257" s="191" t="n"/>
      <c r="K257" s="191" t="n"/>
      <c r="L257" s="62" t="n"/>
    </row>
    <row r="258" hidden="1" customFormat="1" s="44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 t="n"/>
      <c r="K258" s="191" t="n"/>
      <c r="L258" s="62" t="n"/>
    </row>
    <row r="259" hidden="1" customFormat="1" s="44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 t="n"/>
      <c r="K259" s="191" t="n"/>
      <c r="L259" s="62" t="n"/>
    </row>
    <row r="260" hidden="1" customFormat="1" s="44">
      <c r="A260" s="86" t="n"/>
      <c r="B260" s="53" t="n"/>
      <c r="C260" s="52" t="n"/>
      <c r="D260" s="193" t="n"/>
      <c r="E260" s="194" t="n"/>
      <c r="F260" s="197" t="n"/>
      <c r="G260" s="61" t="n"/>
      <c r="H260" s="59" t="n"/>
      <c r="I260" s="59" t="n"/>
      <c r="J260" s="191" t="n"/>
      <c r="K260" s="191" t="n"/>
      <c r="L260" s="62" t="n"/>
    </row>
    <row r="261" hidden="1" customFormat="1" s="44">
      <c r="A261" s="86" t="n"/>
      <c r="B261" s="53" t="n"/>
      <c r="C261" s="52" t="n"/>
      <c r="D261" s="193" t="n"/>
      <c r="E261" s="194" t="n"/>
      <c r="F261" s="197" t="n"/>
      <c r="G261" s="61" t="n"/>
      <c r="H261" s="59" t="n"/>
      <c r="I261" s="59" t="n"/>
      <c r="J261" s="191" t="n"/>
      <c r="K261" s="191" t="n"/>
      <c r="L261" s="62" t="n"/>
    </row>
    <row r="262" hidden="1" customFormat="1" s="44">
      <c r="A262" s="86" t="n"/>
      <c r="B262" s="53" t="n"/>
      <c r="C262" s="52" t="n"/>
      <c r="D262" s="193" t="n"/>
      <c r="E262" s="194" t="n"/>
      <c r="F262" s="197" t="n"/>
      <c r="G262" s="61" t="n"/>
      <c r="H262" s="59" t="n"/>
      <c r="I262" s="59" t="n"/>
      <c r="J262" s="191" t="n"/>
      <c r="K262" s="191" t="n"/>
      <c r="L262" s="62" t="n"/>
    </row>
    <row r="263" hidden="1" customFormat="1" s="44">
      <c r="A263" s="86" t="n"/>
      <c r="B263" s="53" t="n"/>
      <c r="C263" s="52" t="n"/>
      <c r="D263" s="193" t="n"/>
      <c r="E263" s="194" t="n"/>
      <c r="F263" s="197" t="n"/>
      <c r="G263" s="61" t="n"/>
      <c r="H263" s="59" t="n"/>
      <c r="I263" s="59" t="n"/>
      <c r="J263" s="191" t="n"/>
      <c r="K263" s="191" t="n"/>
      <c r="L263" s="62" t="n"/>
    </row>
    <row r="264" hidden="1" customFormat="1" s="44">
      <c r="A264" s="86" t="n"/>
      <c r="B264" s="53" t="n"/>
      <c r="C264" s="52" t="n"/>
      <c r="D264" s="193" t="n"/>
      <c r="E264" s="194" t="n"/>
      <c r="F264" s="197" t="n"/>
      <c r="G264" s="61" t="n"/>
      <c r="H264" s="59" t="n"/>
      <c r="I264" s="59" t="n"/>
      <c r="J264" s="191" t="n"/>
      <c r="K264" s="191" t="n"/>
      <c r="L264" s="62" t="n"/>
    </row>
    <row r="265" hidden="1" ht="45" customFormat="1" customHeight="1" s="44">
      <c r="A265" s="86" t="n"/>
      <c r="B265" s="53" t="n"/>
      <c r="C265" s="52" t="n"/>
      <c r="D265" s="193" t="n"/>
      <c r="E265" s="194" t="n"/>
      <c r="F265" s="197" t="n"/>
      <c r="G265" s="61" t="n"/>
      <c r="H265" s="59" t="n"/>
      <c r="I265" s="59" t="n"/>
      <c r="J265" s="191">
        <f>G265-H265</f>
        <v/>
      </c>
      <c r="K265" s="191">
        <f>J265</f>
        <v/>
      </c>
      <c r="L265" s="62">
        <f>G265-H265-K265</f>
        <v/>
      </c>
    </row>
    <row r="266" hidden="1" ht="45" customFormat="1" customHeight="1" s="44">
      <c r="A266" s="86" t="n"/>
      <c r="B266" s="53" t="n"/>
      <c r="C266" s="52" t="n"/>
      <c r="D266" s="193" t="n"/>
      <c r="E266" s="194" t="n"/>
      <c r="F266" s="197" t="n"/>
      <c r="G266" s="61" t="n"/>
      <c r="H266" s="59" t="n"/>
      <c r="I266" s="59" t="n"/>
      <c r="J266" s="191">
        <f>G266-H266</f>
        <v/>
      </c>
      <c r="K266" s="191">
        <f>J266</f>
        <v/>
      </c>
      <c r="L266" s="62">
        <f>G266-H266-K266</f>
        <v/>
      </c>
    </row>
    <row r="267" hidden="1" ht="45" customFormat="1" customHeight="1" s="44">
      <c r="A267" s="86" t="n"/>
      <c r="B267" s="53" t="n"/>
      <c r="C267" s="52" t="n"/>
      <c r="D267" s="193" t="n"/>
      <c r="E267" s="194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G267-H267-K267</f>
        <v/>
      </c>
    </row>
    <row r="268" hidden="1" ht="45" customFormat="1" customHeight="1" s="44">
      <c r="A268" s="86" t="n"/>
      <c r="B268" s="53" t="n"/>
      <c r="C268" s="52" t="n"/>
      <c r="D268" s="193" t="n"/>
      <c r="E268" s="194" t="n"/>
      <c r="F268" s="197" t="n"/>
      <c r="G268" s="61" t="n"/>
      <c r="H268" s="59" t="n"/>
      <c r="I268" s="59" t="n"/>
      <c r="J268" s="191">
        <f>G268-H268</f>
        <v/>
      </c>
      <c r="K268" s="61">
        <f>J268</f>
        <v/>
      </c>
      <c r="L268" s="62">
        <f>G268-H268-K268</f>
        <v/>
      </c>
    </row>
    <row r="269" hidden="1" ht="12.75" customFormat="1" customHeight="1" s="44">
      <c r="A269" s="86" t="n"/>
      <c r="B269" s="53" t="n"/>
      <c r="C269" s="52" t="n"/>
      <c r="D269" s="193" t="n"/>
      <c r="E269" s="194" t="n"/>
      <c r="F269" s="197" t="n"/>
      <c r="G269" s="61" t="n"/>
      <c r="H269" s="59" t="n"/>
      <c r="I269" s="59" t="n"/>
      <c r="J269" s="191">
        <f>G269-H269</f>
        <v/>
      </c>
      <c r="K269" s="61">
        <f>J269</f>
        <v/>
      </c>
      <c r="L269" s="62">
        <f>G269-H269-K269</f>
        <v/>
      </c>
    </row>
    <row r="270" ht="19.5" customFormat="1" customHeight="1" s="119" thickBot="1">
      <c r="A270" s="179" t="inlineStr">
        <is>
          <t>ИТОГО Сбербанк Факторинг</t>
        </is>
      </c>
      <c r="B270" s="199" t="n"/>
      <c r="C270" s="116" t="n"/>
      <c r="D270" s="116" t="n"/>
      <c r="E270" s="116" t="n"/>
      <c r="F270" s="117" t="n"/>
      <c r="G270" s="118">
        <f>SUM(G70:G269)</f>
        <v/>
      </c>
      <c r="H270" s="118">
        <f>SUM(H70:H269)</f>
        <v/>
      </c>
      <c r="I270" s="118" t="n"/>
      <c r="J270" s="118">
        <f>SUM(J70:J269)</f>
        <v/>
      </c>
      <c r="K270" s="118">
        <f>SUM(K70:K269)</f>
        <v/>
      </c>
      <c r="L270" s="118">
        <f>SUM(L70:L269)</f>
        <v/>
      </c>
    </row>
    <row r="271" ht="19.5" customFormat="1" customHeight="1" s="85" thickBot="1">
      <c r="A271" s="166" t="inlineStr">
        <is>
          <t>ИТОГО ОБЯЗАТЕЛЬНЫЕ ПЛАТЕЖИ</t>
        </is>
      </c>
      <c r="B271" s="195" t="n"/>
      <c r="C271" s="64" t="n"/>
      <c r="D271" s="64" t="n"/>
      <c r="E271" s="64" t="n"/>
      <c r="F271" s="65" t="n"/>
      <c r="G271" s="84">
        <f>G42+G51+G270</f>
        <v/>
      </c>
      <c r="H271" s="84">
        <f>H42+H51+H270</f>
        <v/>
      </c>
      <c r="I271" s="84" t="n"/>
      <c r="J271" s="84">
        <f>J42+J51+J270</f>
        <v/>
      </c>
      <c r="K271" s="84">
        <f>K42+K51+K270</f>
        <v/>
      </c>
      <c r="L271" s="84">
        <f>L42+L51+L67+L270</f>
        <v/>
      </c>
    </row>
    <row r="272" hidden="1" ht="30" customFormat="1" customHeight="1" s="44" thickBot="1">
      <c r="A272" s="46" t="inlineStr">
        <is>
          <t>ДИРЕКЦИЯ ПО КОММЕРЧЕСКОЙ ДЕЯТЕЛЬНОСТИ</t>
        </is>
      </c>
      <c r="B272" s="46" t="n"/>
      <c r="C272" s="46" t="n"/>
      <c r="D272" s="46" t="n"/>
      <c r="E272" s="46" t="n"/>
      <c r="F272" s="47" t="n"/>
      <c r="G272" s="46" t="n"/>
      <c r="H272" s="46" t="n"/>
      <c r="I272" s="46" t="n"/>
      <c r="J272" s="46" t="n"/>
      <c r="K272" s="46" t="n"/>
      <c r="L272" s="48" t="n"/>
    </row>
    <row r="273" hidden="1" ht="19.5" customFormat="1" customHeight="1" s="44">
      <c r="A273" s="189" t="inlineStr">
        <is>
          <t>ПРОЧИЕ</t>
        </is>
      </c>
      <c r="B273" s="190" t="n"/>
      <c r="C273" s="49" t="n"/>
      <c r="D273" s="49" t="n"/>
      <c r="E273" s="49" t="n"/>
      <c r="F273" s="69" t="n"/>
      <c r="G273" s="70" t="n"/>
      <c r="H273" s="70" t="n"/>
      <c r="I273" s="70" t="n"/>
      <c r="J273" s="70" t="n"/>
      <c r="K273" s="70" t="n"/>
      <c r="L273" s="71" t="n"/>
    </row>
    <row r="274" hidden="1" ht="62.25" customFormat="1" customHeight="1" s="44">
      <c r="A274" s="52" t="n"/>
      <c r="B274" s="53" t="n"/>
      <c r="C274" s="54" t="n"/>
      <c r="D274" s="193" t="n"/>
      <c r="E274" s="196" t="n"/>
      <c r="F274" s="196" t="n"/>
      <c r="G274" s="80" t="n"/>
      <c r="H274" s="55" t="n"/>
      <c r="I274" s="59" t="n"/>
      <c r="J274" s="191" t="n"/>
      <c r="K274" s="61" t="n"/>
      <c r="L274" s="62" t="n"/>
    </row>
    <row r="275" hidden="1" ht="62.25" customFormat="1" customHeight="1" s="44">
      <c r="A275" s="52" t="n"/>
      <c r="B275" s="53" t="n"/>
      <c r="C275" s="54" t="n"/>
      <c r="D275" s="193" t="n"/>
      <c r="E275" s="196" t="n"/>
      <c r="F275" s="196" t="n"/>
      <c r="G275" s="80" t="n"/>
      <c r="H275" s="80" t="n"/>
      <c r="I275" s="59" t="n"/>
      <c r="J275" s="191" t="n"/>
      <c r="K275" s="61" t="n"/>
      <c r="L275" s="62" t="n"/>
    </row>
    <row r="276" hidden="1" ht="81.75" customFormat="1" customHeight="1" s="44">
      <c r="A276" s="52" t="n"/>
      <c r="B276" s="53" t="n"/>
      <c r="C276" s="54" t="n"/>
      <c r="D276" s="193" t="n"/>
      <c r="E276" s="196" t="n"/>
      <c r="F276" s="196" t="n"/>
      <c r="G276" s="80" t="n"/>
      <c r="H276" s="80" t="n"/>
      <c r="I276" s="59" t="n"/>
      <c r="J276" s="191" t="n"/>
      <c r="K276" s="61" t="n"/>
      <c r="L276" s="62" t="n"/>
    </row>
    <row r="277" hidden="1" ht="81.75" customFormat="1" customHeight="1" s="44">
      <c r="A277" s="52" t="n"/>
      <c r="B277" s="53" t="n"/>
      <c r="C277" s="54" t="n"/>
      <c r="D277" s="193" t="n"/>
      <c r="E277" s="196" t="n"/>
      <c r="F277" s="196" t="n"/>
      <c r="G277" s="80" t="n"/>
      <c r="H277" s="80" t="n"/>
      <c r="I277" s="59" t="n"/>
      <c r="J277" s="191" t="n"/>
      <c r="K277" s="61" t="n"/>
      <c r="L277" s="62" t="n"/>
    </row>
    <row r="278" hidden="1" ht="44.25" customFormat="1" customHeight="1" s="44">
      <c r="A278" s="52" t="n"/>
      <c r="B278" s="53" t="n"/>
      <c r="C278" s="54" t="n"/>
      <c r="D278" s="193" t="n"/>
      <c r="E278" s="196" t="n"/>
      <c r="F278" s="196" t="n"/>
      <c r="G278" s="80" t="n"/>
      <c r="H278" s="80" t="n"/>
      <c r="I278" s="59" t="n"/>
      <c r="J278" s="191" t="n"/>
      <c r="K278" s="61" t="n"/>
      <c r="L278" s="62" t="n"/>
    </row>
    <row r="279" hidden="1" ht="44.25" customFormat="1" customHeight="1" s="44">
      <c r="A279" s="52" t="n"/>
      <c r="B279" s="53" t="n"/>
      <c r="C279" s="54" t="n"/>
      <c r="D279" s="193" t="n"/>
      <c r="E279" s="196" t="n"/>
      <c r="F279" s="196" t="n"/>
      <c r="G279" s="80" t="n"/>
      <c r="H279" s="80" t="n"/>
      <c r="I279" s="59" t="n"/>
      <c r="J279" s="191" t="n"/>
      <c r="K279" s="61" t="n"/>
      <c r="L279" s="62" t="n"/>
    </row>
    <row r="280" hidden="1" ht="62.25" customFormat="1" customHeight="1" s="44">
      <c r="A280" s="52" t="n"/>
      <c r="B280" s="53" t="n"/>
      <c r="C280" s="54" t="n"/>
      <c r="D280" s="193" t="n"/>
      <c r="E280" s="196" t="n"/>
      <c r="F280" s="196" t="n"/>
      <c r="G280" s="80" t="n"/>
      <c r="H280" s="55" t="n"/>
      <c r="I280" s="59" t="n"/>
      <c r="J280" s="191" t="n"/>
      <c r="K280" s="57" t="n"/>
      <c r="L280" s="62" t="n"/>
    </row>
    <row r="281" hidden="1" ht="62.25" customFormat="1" customHeight="1" s="44">
      <c r="A281" s="52" t="n"/>
      <c r="B281" s="53" t="n"/>
      <c r="C281" s="54" t="n"/>
      <c r="D281" s="193" t="n"/>
      <c r="E281" s="196" t="n"/>
      <c r="F281" s="196" t="n"/>
      <c r="G281" s="80" t="n"/>
      <c r="H281" s="55" t="n"/>
      <c r="I281" s="59" t="n"/>
      <c r="J281" s="191" t="n"/>
      <c r="K281" s="61" t="n"/>
      <c r="L281" s="62" t="n"/>
    </row>
    <row r="282" hidden="1" ht="62.25" customFormat="1" customHeight="1" s="44">
      <c r="A282" s="52" t="n"/>
      <c r="B282" s="53" t="n"/>
      <c r="C282" s="54" t="n"/>
      <c r="D282" s="193" t="n"/>
      <c r="E282" s="196" t="n"/>
      <c r="F282" s="196" t="n"/>
      <c r="G282" s="80" t="n"/>
      <c r="H282" s="55" t="n"/>
      <c r="I282" s="59" t="n"/>
      <c r="J282" s="191" t="n"/>
      <c r="K282" s="61" t="n"/>
      <c r="L282" s="62" t="n"/>
    </row>
    <row r="283" hidden="1" ht="62.25" customFormat="1" customHeight="1" s="44">
      <c r="A283" s="52" t="n"/>
      <c r="B283" s="53" t="n"/>
      <c r="C283" s="52" t="n"/>
      <c r="D283" s="193" t="n"/>
      <c r="E283" s="196" t="n"/>
      <c r="F283" s="196" t="n"/>
      <c r="G283" s="80" t="n"/>
      <c r="H283" s="55" t="n"/>
      <c r="I283" s="59" t="n"/>
      <c r="J283" s="191" t="n"/>
      <c r="K283" s="61" t="n"/>
      <c r="L283" s="62" t="n"/>
    </row>
    <row r="284" hidden="1" ht="62.25" customFormat="1" customHeight="1" s="44">
      <c r="A284" s="86" t="n"/>
      <c r="B284" s="53" t="n"/>
      <c r="C284" s="52" t="n"/>
      <c r="D284" s="193" t="n"/>
      <c r="E284" s="198" t="n"/>
      <c r="F284" s="198" t="n"/>
      <c r="G284" s="57" t="n"/>
      <c r="H284" s="58" t="n"/>
      <c r="I284" s="59" t="n"/>
      <c r="J284" s="191" t="n"/>
      <c r="K284" s="57" t="n"/>
      <c r="L284" s="62" t="n"/>
    </row>
    <row r="285" hidden="1" ht="62.25" customFormat="1" customHeight="1" s="44">
      <c r="A285" s="86" t="n"/>
      <c r="B285" s="53" t="n"/>
      <c r="C285" s="52" t="n"/>
      <c r="D285" s="193" t="n"/>
      <c r="E285" s="198" t="n"/>
      <c r="F285" s="198" t="n"/>
      <c r="G285" s="57" t="n"/>
      <c r="H285" s="58" t="n"/>
      <c r="I285" s="59" t="n"/>
      <c r="J285" s="191" t="n"/>
      <c r="K285" s="57" t="n"/>
      <c r="L285" s="62" t="n"/>
    </row>
    <row r="286" hidden="1" ht="19.5" customFormat="1" customHeight="1" s="44">
      <c r="A286" s="166" t="inlineStr">
        <is>
          <t xml:space="preserve">ИТОГО ПРОЧИЕ </t>
        </is>
      </c>
      <c r="B286" s="195" t="n"/>
      <c r="C286" s="64" t="n"/>
      <c r="D286" s="64" t="n"/>
      <c r="E286" s="64" t="n"/>
      <c r="F286" s="65" t="n"/>
      <c r="G286" s="66">
        <f>SUM(G274:G285)</f>
        <v/>
      </c>
      <c r="H286" s="66">
        <f>SUM(H274:H285)</f>
        <v/>
      </c>
      <c r="I286" s="66" t="n"/>
      <c r="J286" s="66">
        <f>SUM(J274:J285)</f>
        <v/>
      </c>
      <c r="K286" s="66">
        <f>SUM(K274:K285)</f>
        <v/>
      </c>
      <c r="L286" s="66">
        <f>SUM(L274:L285)</f>
        <v/>
      </c>
    </row>
    <row r="287" hidden="1" ht="19.5" customFormat="1" customHeight="1" s="44">
      <c r="A287" s="75" t="inlineStr">
        <is>
          <t>ЛОГИСТИКА</t>
        </is>
      </c>
      <c r="B287" s="195" t="n"/>
      <c r="C287" s="49" t="n"/>
      <c r="D287" s="87" t="n"/>
      <c r="E287" s="49" t="n"/>
      <c r="F287" s="69" t="n"/>
      <c r="G287" s="70" t="n"/>
      <c r="H287" s="70" t="n"/>
      <c r="I287" s="70" t="n"/>
      <c r="J287" s="70" t="n"/>
      <c r="K287" s="70" t="n"/>
      <c r="L287" s="71" t="n"/>
    </row>
    <row r="288" hidden="1" ht="45" customFormat="1" customHeight="1" s="44">
      <c r="A288" s="86" t="n"/>
      <c r="B288" s="53" t="n"/>
      <c r="C288" s="52" t="n"/>
      <c r="D288" s="193" t="n"/>
      <c r="E288" s="194" t="n"/>
      <c r="F288" s="197" t="n"/>
      <c r="G288" s="61" t="n"/>
      <c r="H288" s="59" t="n"/>
      <c r="I288" s="59" t="n"/>
      <c r="J288" s="191">
        <f>G288-H288</f>
        <v/>
      </c>
      <c r="K288" s="61">
        <f>J288</f>
        <v/>
      </c>
      <c r="L288" s="62">
        <f>G288-H288-K288</f>
        <v/>
      </c>
    </row>
    <row r="289" hidden="1" ht="45" customFormat="1" customHeight="1" s="44">
      <c r="A289" s="86" t="n"/>
      <c r="B289" s="53" t="n"/>
      <c r="C289" s="52" t="n"/>
      <c r="D289" s="193" t="n"/>
      <c r="E289" s="194" t="n"/>
      <c r="F289" s="197" t="n"/>
      <c r="G289" s="61" t="n"/>
      <c r="H289" s="59" t="n"/>
      <c r="I289" s="59" t="n"/>
      <c r="J289" s="191">
        <f>G289-H289</f>
        <v/>
      </c>
      <c r="K289" s="61">
        <f>J289</f>
        <v/>
      </c>
      <c r="L289" s="62">
        <f>G289-H289-K289</f>
        <v/>
      </c>
    </row>
    <row r="290" hidden="1" ht="45" customFormat="1" customHeight="1" s="44">
      <c r="A290" s="86" t="n"/>
      <c r="B290" s="53" t="n"/>
      <c r="C290" s="52" t="n"/>
      <c r="D290" s="193" t="n"/>
      <c r="E290" s="194" t="n"/>
      <c r="F290" s="197" t="n"/>
      <c r="G290" s="61" t="n"/>
      <c r="H290" s="59" t="n"/>
      <c r="I290" s="59" t="n"/>
      <c r="J290" s="191">
        <f>G290-H290</f>
        <v/>
      </c>
      <c r="K290" s="61">
        <f>J290</f>
        <v/>
      </c>
      <c r="L290" s="62">
        <f>G290-H290-K290</f>
        <v/>
      </c>
    </row>
    <row r="291" hidden="1" ht="45" customFormat="1" customHeight="1" s="44">
      <c r="A291" s="86" t="n"/>
      <c r="B291" s="53" t="n"/>
      <c r="C291" s="52" t="n"/>
      <c r="D291" s="193" t="n"/>
      <c r="E291" s="197" t="n"/>
      <c r="F291" s="197" t="n"/>
      <c r="G291" s="61" t="n"/>
      <c r="H291" s="59" t="n"/>
      <c r="I291" s="59" t="n"/>
      <c r="J291" s="191">
        <f>G291-H291</f>
        <v/>
      </c>
      <c r="K291" s="61">
        <f>J291</f>
        <v/>
      </c>
      <c r="L291" s="62">
        <f>J291-K291</f>
        <v/>
      </c>
    </row>
    <row r="292" hidden="1" ht="45" customFormat="1" customHeight="1" s="44">
      <c r="A292" s="86" t="n"/>
      <c r="B292" s="53" t="n"/>
      <c r="C292" s="52" t="n"/>
      <c r="D292" s="193" t="n"/>
      <c r="E292" s="194" t="n"/>
      <c r="F292" s="197" t="n"/>
      <c r="G292" s="61" t="n"/>
      <c r="H292" s="59" t="n"/>
      <c r="I292" s="59" t="n"/>
      <c r="J292" s="191">
        <f>G292-H292</f>
        <v/>
      </c>
      <c r="K292" s="61">
        <f>J292</f>
        <v/>
      </c>
      <c r="L292" s="62">
        <f>J292-K292</f>
        <v/>
      </c>
    </row>
    <row r="293" hidden="1" ht="45" customFormat="1" customHeight="1" s="44">
      <c r="A293" s="86" t="n"/>
      <c r="B293" s="53" t="n"/>
      <c r="C293" s="52" t="n"/>
      <c r="D293" s="193" t="n"/>
      <c r="E293" s="194" t="n"/>
      <c r="F293" s="197" t="n"/>
      <c r="G293" s="61" t="n"/>
      <c r="H293" s="59" t="n"/>
      <c r="I293" s="59" t="n"/>
      <c r="J293" s="191">
        <f>G293-H293</f>
        <v/>
      </c>
      <c r="K293" s="61">
        <f>J293</f>
        <v/>
      </c>
      <c r="L293" s="62">
        <f>J293-K293</f>
        <v/>
      </c>
    </row>
    <row r="294" hidden="1" ht="45" customFormat="1" customHeight="1" s="44">
      <c r="A294" s="86" t="n"/>
      <c r="B294" s="53" t="n"/>
      <c r="C294" s="52" t="n"/>
      <c r="D294" s="193" t="n"/>
      <c r="E294" s="197" t="n"/>
      <c r="F294" s="197" t="n"/>
      <c r="G294" s="61" t="n"/>
      <c r="H294" s="59" t="n"/>
      <c r="I294" s="59" t="n"/>
      <c r="J294" s="191">
        <f>G294-H294</f>
        <v/>
      </c>
      <c r="K294" s="61">
        <f>J294</f>
        <v/>
      </c>
      <c r="L294" s="62">
        <f>J294-K294</f>
        <v/>
      </c>
    </row>
    <row r="295" hidden="1" ht="45" customFormat="1" customHeight="1" s="44">
      <c r="A295" s="86" t="n"/>
      <c r="B295" s="53" t="n"/>
      <c r="C295" s="52" t="n"/>
      <c r="D295" s="198" t="n"/>
      <c r="E295" s="194" t="n"/>
      <c r="F295" s="198" t="n"/>
      <c r="G295" s="61" t="n"/>
      <c r="H295" s="61" t="n"/>
      <c r="I295" s="59" t="n"/>
      <c r="J295" s="191">
        <f>G295-H295</f>
        <v/>
      </c>
      <c r="K295" s="61">
        <f>J295</f>
        <v/>
      </c>
      <c r="L295" s="62">
        <f>J295-K295</f>
        <v/>
      </c>
    </row>
    <row r="296" hidden="1" ht="45" customFormat="1" customHeight="1" s="44">
      <c r="A296" s="86" t="n"/>
      <c r="B296" s="53" t="n"/>
      <c r="C296" s="52" t="n"/>
      <c r="D296" s="198" t="n"/>
      <c r="E296" s="194" t="n"/>
      <c r="F296" s="198" t="n"/>
      <c r="G296" s="61" t="n"/>
      <c r="H296" s="61" t="n"/>
      <c r="I296" s="59" t="n"/>
      <c r="J296" s="191">
        <f>G296-H296</f>
        <v/>
      </c>
      <c r="K296" s="61">
        <f>J296</f>
        <v/>
      </c>
      <c r="L296" s="62">
        <f>J296-K296</f>
        <v/>
      </c>
    </row>
    <row r="297" hidden="1" ht="45" customFormat="1" customHeight="1" s="44">
      <c r="A297" s="86" t="n"/>
      <c r="B297" s="53" t="n"/>
      <c r="C297" s="52" t="n"/>
      <c r="D297" s="198" t="n"/>
      <c r="E297" s="194" t="n"/>
      <c r="F297" s="198" t="n"/>
      <c r="G297" s="61" t="n"/>
      <c r="H297" s="61" t="n"/>
      <c r="I297" s="59" t="n"/>
      <c r="J297" s="191">
        <f>G297-H297</f>
        <v/>
      </c>
      <c r="K297" s="61">
        <f>J297</f>
        <v/>
      </c>
      <c r="L297" s="62">
        <f>J297-K297</f>
        <v/>
      </c>
    </row>
    <row r="298" hidden="1" ht="45" customFormat="1" customHeight="1" s="44">
      <c r="A298" s="86" t="n"/>
      <c r="B298" s="53" t="n"/>
      <c r="C298" s="52" t="n"/>
      <c r="D298" s="198" t="n"/>
      <c r="E298" s="194" t="n"/>
      <c r="F298" s="198" t="n"/>
      <c r="G298" s="61" t="n"/>
      <c r="H298" s="61" t="n"/>
      <c r="I298" s="59" t="n"/>
      <c r="J298" s="191">
        <f>G298-H298</f>
        <v/>
      </c>
      <c r="K298" s="61">
        <f>J298</f>
        <v/>
      </c>
      <c r="L298" s="62">
        <f>J298-K298</f>
        <v/>
      </c>
    </row>
    <row r="299" hidden="1" ht="45" customFormat="1" customHeight="1" s="44">
      <c r="A299" s="86" t="n"/>
      <c r="B299" s="53" t="n"/>
      <c r="C299" s="52" t="n"/>
      <c r="D299" s="193" t="n"/>
      <c r="E299" s="197" t="n"/>
      <c r="F299" s="197" t="n"/>
      <c r="G299" s="61" t="n"/>
      <c r="H299" s="59" t="n"/>
      <c r="I299" s="59" t="n"/>
      <c r="J299" s="191">
        <f>G299-H299</f>
        <v/>
      </c>
      <c r="K299" s="61">
        <f>J299</f>
        <v/>
      </c>
      <c r="L299" s="62">
        <f>J299-K299</f>
        <v/>
      </c>
    </row>
    <row r="300" hidden="1" ht="45" customFormat="1" customHeight="1" s="44">
      <c r="A300" s="86" t="n"/>
      <c r="B300" s="53" t="n"/>
      <c r="C300" s="52" t="n"/>
      <c r="D300" s="193" t="n"/>
      <c r="E300" s="197" t="n"/>
      <c r="F300" s="197" t="n"/>
      <c r="G300" s="61" t="n"/>
      <c r="H300" s="59" t="n"/>
      <c r="I300" s="59" t="n"/>
      <c r="J300" s="191">
        <f>G300-H300</f>
        <v/>
      </c>
      <c r="K300" s="61">
        <f>J300</f>
        <v/>
      </c>
      <c r="L300" s="62">
        <f>J300-K300</f>
        <v/>
      </c>
    </row>
    <row r="301" hidden="1" ht="45" customFormat="1" customHeight="1" s="44">
      <c r="A301" s="86" t="n"/>
      <c r="B301" s="53" t="n"/>
      <c r="C301" s="52" t="n"/>
      <c r="D301" s="193" t="n"/>
      <c r="E301" s="197" t="n"/>
      <c r="F301" s="197" t="n"/>
      <c r="G301" s="61" t="n"/>
      <c r="H301" s="59" t="n"/>
      <c r="I301" s="59" t="n"/>
      <c r="J301" s="191">
        <f>G301-H301</f>
        <v/>
      </c>
      <c r="K301" s="61">
        <f>J301</f>
        <v/>
      </c>
      <c r="L301" s="62">
        <f>J301-K301</f>
        <v/>
      </c>
    </row>
    <row r="302" hidden="1" ht="45" customFormat="1" customHeight="1" s="44">
      <c r="A302" s="86" t="n"/>
      <c r="B302" s="53" t="n"/>
      <c r="C302" s="52" t="n"/>
      <c r="D302" s="193" t="n"/>
      <c r="E302" s="197" t="n"/>
      <c r="F302" s="197" t="n"/>
      <c r="G302" s="61" t="n"/>
      <c r="H302" s="59" t="n"/>
      <c r="I302" s="59" t="n"/>
      <c r="J302" s="191">
        <f>G302-H302</f>
        <v/>
      </c>
      <c r="K302" s="61">
        <f>J302</f>
        <v/>
      </c>
      <c r="L302" s="62">
        <f>J302-K302</f>
        <v/>
      </c>
    </row>
    <row r="303" hidden="1" ht="45" customFormat="1" customHeight="1" s="44">
      <c r="A303" s="86" t="n"/>
      <c r="B303" s="53" t="n"/>
      <c r="C303" s="52" t="n"/>
      <c r="D303" s="193" t="n"/>
      <c r="E303" s="197" t="n"/>
      <c r="F303" s="197" t="n"/>
      <c r="G303" s="61" t="n"/>
      <c r="H303" s="59" t="n"/>
      <c r="I303" s="59" t="n"/>
      <c r="J303" s="191">
        <f>G303-H303</f>
        <v/>
      </c>
      <c r="K303" s="61">
        <f>J303</f>
        <v/>
      </c>
      <c r="L303" s="62">
        <f>J303-K303</f>
        <v/>
      </c>
    </row>
    <row r="304" hidden="1" ht="45" customFormat="1" customHeight="1" s="44">
      <c r="A304" s="86" t="n"/>
      <c r="B304" s="53" t="n"/>
      <c r="C304" s="52" t="n"/>
      <c r="D304" s="193" t="n"/>
      <c r="E304" s="197" t="n"/>
      <c r="F304" s="197" t="n"/>
      <c r="G304" s="61" t="n"/>
      <c r="H304" s="59" t="n"/>
      <c r="I304" s="59" t="n"/>
      <c r="J304" s="191">
        <f>G304-H304</f>
        <v/>
      </c>
      <c r="K304" s="61">
        <f>J304</f>
        <v/>
      </c>
      <c r="L304" s="62">
        <f>J304-K304</f>
        <v/>
      </c>
    </row>
    <row r="305" hidden="1" ht="45" customFormat="1" customHeight="1" s="44">
      <c r="A305" s="86" t="n"/>
      <c r="B305" s="53" t="n"/>
      <c r="C305" s="52" t="n"/>
      <c r="D305" s="193" t="n"/>
      <c r="E305" s="197" t="n"/>
      <c r="F305" s="197" t="n"/>
      <c r="G305" s="61" t="n"/>
      <c r="H305" s="59" t="n"/>
      <c r="I305" s="59" t="n"/>
      <c r="J305" s="191">
        <f>G305-H305</f>
        <v/>
      </c>
      <c r="K305" s="61">
        <f>J305</f>
        <v/>
      </c>
      <c r="L305" s="62">
        <f>J305-K305</f>
        <v/>
      </c>
    </row>
    <row r="306" hidden="1" ht="45" customFormat="1" customHeight="1" s="44">
      <c r="A306" s="86" t="n"/>
      <c r="B306" s="53" t="n"/>
      <c r="C306" s="52" t="n"/>
      <c r="D306" s="193" t="n"/>
      <c r="E306" s="197" t="n"/>
      <c r="F306" s="197" t="n"/>
      <c r="G306" s="61" t="n"/>
      <c r="H306" s="59" t="n"/>
      <c r="I306" s="59" t="n"/>
      <c r="J306" s="191">
        <f>G306-H306</f>
        <v/>
      </c>
      <c r="K306" s="61">
        <f>J306</f>
        <v/>
      </c>
      <c r="L306" s="62">
        <f>J306-K306</f>
        <v/>
      </c>
    </row>
    <row r="307" hidden="1" ht="45" customFormat="1" customHeight="1" s="44">
      <c r="A307" s="86" t="n"/>
      <c r="B307" s="53" t="n"/>
      <c r="C307" s="52" t="n"/>
      <c r="D307" s="193" t="n"/>
      <c r="E307" s="197" t="n"/>
      <c r="F307" s="197" t="n"/>
      <c r="G307" s="61" t="n"/>
      <c r="H307" s="59" t="n"/>
      <c r="I307" s="59" t="n"/>
      <c r="J307" s="191">
        <f>G307-H307</f>
        <v/>
      </c>
      <c r="K307" s="61">
        <f>J307</f>
        <v/>
      </c>
      <c r="L307" s="62">
        <f>J307-K307</f>
        <v/>
      </c>
    </row>
    <row r="308" hidden="1" ht="45" customFormat="1" customHeight="1" s="44">
      <c r="A308" s="86" t="n"/>
      <c r="B308" s="53" t="n"/>
      <c r="C308" s="52" t="n"/>
      <c r="D308" s="193" t="n"/>
      <c r="E308" s="197" t="n"/>
      <c r="F308" s="197" t="n"/>
      <c r="G308" s="61" t="n"/>
      <c r="H308" s="59" t="n"/>
      <c r="I308" s="59" t="n"/>
      <c r="J308" s="191">
        <f>G308-H308</f>
        <v/>
      </c>
      <c r="K308" s="61">
        <f>J308</f>
        <v/>
      </c>
      <c r="L308" s="62">
        <f>J308-K308</f>
        <v/>
      </c>
    </row>
    <row r="309" hidden="1" ht="45" customFormat="1" customHeight="1" s="44">
      <c r="A309" s="86" t="n"/>
      <c r="B309" s="53" t="n"/>
      <c r="C309" s="52" t="n"/>
      <c r="D309" s="193" t="n"/>
      <c r="E309" s="197" t="n"/>
      <c r="F309" s="197" t="n"/>
      <c r="G309" s="61" t="n"/>
      <c r="H309" s="59" t="n"/>
      <c r="I309" s="59" t="n"/>
      <c r="J309" s="191">
        <f>G309-H309</f>
        <v/>
      </c>
      <c r="K309" s="61">
        <f>J309</f>
        <v/>
      </c>
      <c r="L309" s="62">
        <f>J309-K309</f>
        <v/>
      </c>
    </row>
    <row r="310" hidden="1" ht="45" customFormat="1" customHeight="1" s="44">
      <c r="A310" s="86" t="n"/>
      <c r="B310" s="53" t="n"/>
      <c r="C310" s="52" t="n"/>
      <c r="D310" s="193" t="n"/>
      <c r="E310" s="197" t="n"/>
      <c r="F310" s="197" t="n"/>
      <c r="G310" s="61" t="n"/>
      <c r="H310" s="59" t="n"/>
      <c r="I310" s="59" t="n"/>
      <c r="J310" s="191">
        <f>G310-H310</f>
        <v/>
      </c>
      <c r="K310" s="61">
        <f>J310</f>
        <v/>
      </c>
      <c r="L310" s="62">
        <f>J310-K310</f>
        <v/>
      </c>
    </row>
    <row r="311" hidden="1" ht="45" customFormat="1" customHeight="1" s="44">
      <c r="A311" s="86" t="n"/>
      <c r="B311" s="53" t="n"/>
      <c r="C311" s="52" t="n"/>
      <c r="D311" s="193" t="n"/>
      <c r="E311" s="197" t="n"/>
      <c r="F311" s="197" t="n"/>
      <c r="G311" s="61" t="n"/>
      <c r="H311" s="59" t="n"/>
      <c r="I311" s="59" t="n"/>
      <c r="J311" s="191">
        <f>G311-H311</f>
        <v/>
      </c>
      <c r="K311" s="61">
        <f>J311</f>
        <v/>
      </c>
      <c r="L311" s="62">
        <f>J311-K311</f>
        <v/>
      </c>
    </row>
    <row r="312" hidden="1" ht="45" customFormat="1" customHeight="1" s="44">
      <c r="A312" s="86" t="n"/>
      <c r="B312" s="53" t="n"/>
      <c r="C312" s="52" t="n"/>
      <c r="D312" s="193" t="n"/>
      <c r="E312" s="197" t="n"/>
      <c r="F312" s="197" t="n"/>
      <c r="G312" s="61" t="n"/>
      <c r="H312" s="59" t="n"/>
      <c r="I312" s="59" t="n"/>
      <c r="J312" s="191">
        <f>G312-H312</f>
        <v/>
      </c>
      <c r="K312" s="61">
        <f>J312</f>
        <v/>
      </c>
      <c r="L312" s="62">
        <f>J312-K312</f>
        <v/>
      </c>
    </row>
    <row r="313" hidden="1" ht="45" customFormat="1" customHeight="1" s="44">
      <c r="A313" s="86" t="n"/>
      <c r="B313" s="53" t="n"/>
      <c r="C313" s="52" t="n"/>
      <c r="D313" s="193" t="n"/>
      <c r="E313" s="194" t="n"/>
      <c r="F313" s="197" t="n"/>
      <c r="G313" s="61" t="n"/>
      <c r="H313" s="59" t="n"/>
      <c r="I313" s="59" t="n"/>
      <c r="J313" s="191">
        <f>G313-H313</f>
        <v/>
      </c>
      <c r="K313" s="61">
        <f>J313</f>
        <v/>
      </c>
      <c r="L313" s="62">
        <f>J313-K313</f>
        <v/>
      </c>
    </row>
    <row r="314" hidden="1" ht="45" customFormat="1" customHeight="1" s="44">
      <c r="A314" s="86" t="n"/>
      <c r="B314" s="53" t="n"/>
      <c r="C314" s="52" t="n"/>
      <c r="D314" s="193" t="n"/>
      <c r="E314" s="194" t="n"/>
      <c r="F314" s="197" t="n"/>
      <c r="G314" s="61" t="n"/>
      <c r="H314" s="59" t="n"/>
      <c r="I314" s="59" t="n"/>
      <c r="J314" s="191">
        <f>G314-H314</f>
        <v/>
      </c>
      <c r="K314" s="80">
        <f>J314</f>
        <v/>
      </c>
      <c r="L314" s="62">
        <f>G314-H314-K314</f>
        <v/>
      </c>
    </row>
    <row r="315" hidden="1" ht="45" customFormat="1" customHeight="1" s="44">
      <c r="A315" s="86" t="n"/>
      <c r="B315" s="53" t="n"/>
      <c r="C315" s="52" t="n"/>
      <c r="D315" s="193" t="n"/>
      <c r="E315" s="194" t="n"/>
      <c r="F315" s="197" t="n"/>
      <c r="G315" s="61" t="n"/>
      <c r="H315" s="59" t="n"/>
      <c r="I315" s="59" t="n"/>
      <c r="J315" s="191">
        <f>G315-H315</f>
        <v/>
      </c>
      <c r="K315" s="80">
        <f>J315</f>
        <v/>
      </c>
      <c r="L315" s="62">
        <f>G315-H315-K315</f>
        <v/>
      </c>
    </row>
    <row r="316" hidden="1" ht="45" customFormat="1" customHeight="1" s="44">
      <c r="A316" s="86" t="n"/>
      <c r="B316" s="53" t="n"/>
      <c r="C316" s="52" t="n"/>
      <c r="D316" s="193" t="n"/>
      <c r="E316" s="194" t="n"/>
      <c r="F316" s="197" t="n"/>
      <c r="G316" s="61" t="n"/>
      <c r="H316" s="59" t="n"/>
      <c r="I316" s="59" t="n"/>
      <c r="J316" s="191">
        <f>G316-H316</f>
        <v/>
      </c>
      <c r="K316" s="80">
        <f>J316</f>
        <v/>
      </c>
      <c r="L316" s="62">
        <f>G316-H316-K316</f>
        <v/>
      </c>
    </row>
    <row r="317" hidden="1" ht="45" customFormat="1" customHeight="1" s="44">
      <c r="A317" s="86" t="n"/>
      <c r="B317" s="53" t="n"/>
      <c r="C317" s="52" t="n"/>
      <c r="D317" s="193" t="n"/>
      <c r="E317" s="197" t="n"/>
      <c r="F317" s="197" t="n"/>
      <c r="G317" s="61" t="n"/>
      <c r="H317" s="59" t="n"/>
      <c r="I317" s="59" t="n"/>
      <c r="J317" s="191">
        <f>G317-H317</f>
        <v/>
      </c>
      <c r="K317" s="61">
        <f>J317</f>
        <v/>
      </c>
      <c r="L317" s="62">
        <f>J317-K317</f>
        <v/>
      </c>
    </row>
    <row r="318" hidden="1" ht="45" customFormat="1" customHeight="1" s="44">
      <c r="A318" s="86" t="n"/>
      <c r="B318" s="53" t="n"/>
      <c r="C318" s="52" t="n"/>
      <c r="D318" s="193" t="n"/>
      <c r="E318" s="197" t="n"/>
      <c r="F318" s="197" t="n"/>
      <c r="G318" s="61" t="n"/>
      <c r="H318" s="59" t="n"/>
      <c r="I318" s="59" t="n"/>
      <c r="J318" s="191">
        <f>G318-H318</f>
        <v/>
      </c>
      <c r="K318" s="61">
        <f>J318</f>
        <v/>
      </c>
      <c r="L318" s="62">
        <f>J318-K318</f>
        <v/>
      </c>
    </row>
    <row r="319" hidden="1" ht="45" customFormat="1" customHeight="1" s="44">
      <c r="A319" s="86" t="n"/>
      <c r="B319" s="53" t="n"/>
      <c r="C319" s="52" t="n"/>
      <c r="D319" s="193" t="n"/>
      <c r="E319" s="197" t="n"/>
      <c r="F319" s="197" t="n"/>
      <c r="G319" s="61" t="n"/>
      <c r="H319" s="59" t="n"/>
      <c r="I319" s="59" t="n"/>
      <c r="J319" s="191">
        <f>G319-H319</f>
        <v/>
      </c>
      <c r="K319" s="61">
        <f>J319</f>
        <v/>
      </c>
      <c r="L319" s="62">
        <f>J319-K319</f>
        <v/>
      </c>
    </row>
    <row r="320" hidden="1" ht="45" customFormat="1" customHeight="1" s="44">
      <c r="A320" s="86" t="n"/>
      <c r="B320" s="53" t="n"/>
      <c r="C320" s="52" t="n"/>
      <c r="D320" s="193" t="n"/>
      <c r="E320" s="197" t="n"/>
      <c r="F320" s="197" t="n"/>
      <c r="G320" s="61" t="n"/>
      <c r="H320" s="59" t="n"/>
      <c r="I320" s="59" t="n"/>
      <c r="J320" s="191">
        <f>G320-H320</f>
        <v/>
      </c>
      <c r="K320" s="61">
        <f>J320</f>
        <v/>
      </c>
      <c r="L320" s="62">
        <f>J320-K320</f>
        <v/>
      </c>
    </row>
    <row r="321" hidden="1" ht="45" customFormat="1" customHeight="1" s="44">
      <c r="A321" s="86" t="n"/>
      <c r="B321" s="53" t="n"/>
      <c r="C321" s="52" t="n"/>
      <c r="D321" s="193" t="n"/>
      <c r="E321" s="197" t="n"/>
      <c r="F321" s="197" t="n"/>
      <c r="G321" s="61" t="n"/>
      <c r="H321" s="59" t="n"/>
      <c r="I321" s="59" t="n"/>
      <c r="J321" s="191">
        <f>G321-H321</f>
        <v/>
      </c>
      <c r="K321" s="61">
        <f>J321</f>
        <v/>
      </c>
      <c r="L321" s="62">
        <f>J321-K321</f>
        <v/>
      </c>
    </row>
    <row r="322" hidden="1" ht="19.5" customFormat="1" customHeight="1" s="44" thickBot="1">
      <c r="A322" s="166" t="inlineStr">
        <is>
          <t>ИТОГО ЛОГИСТИКА</t>
        </is>
      </c>
      <c r="B322" s="195" t="n"/>
      <c r="C322" s="64" t="n"/>
      <c r="D322" s="64" t="n"/>
      <c r="E322" s="64" t="n"/>
      <c r="F322" s="65" t="n"/>
      <c r="G322" s="66">
        <f>SUM(G288:G321)</f>
        <v/>
      </c>
      <c r="H322" s="66">
        <f>SUM(H288:H321)</f>
        <v/>
      </c>
      <c r="I322" s="66" t="n"/>
      <c r="J322" s="66">
        <f>SUM(J288:J321)</f>
        <v/>
      </c>
      <c r="K322" s="66">
        <f>SUM(K288:K321)</f>
        <v/>
      </c>
      <c r="L322" s="66">
        <f>SUM(L288:L321)</f>
        <v/>
      </c>
    </row>
    <row r="323" ht="30.75" customFormat="1" customHeight="1" s="85" thickBot="1">
      <c r="A323" s="46" t="inlineStr">
        <is>
          <t>ДИРЕКЦИЯ ПО АДМИНИСТРАТИВНО-ХОЗЯЙСТВЕННЫМ ВОПРОСАМ</t>
        </is>
      </c>
      <c r="B323" s="46" t="n"/>
      <c r="C323" s="46" t="n"/>
      <c r="D323" s="97" t="n"/>
      <c r="E323" s="46" t="n"/>
      <c r="F323" s="47" t="n"/>
      <c r="G323" s="46" t="n"/>
      <c r="H323" s="46" t="n"/>
      <c r="I323" s="46" t="n"/>
      <c r="J323" s="46" t="n"/>
      <c r="K323" s="46" t="n"/>
      <c r="L323" s="48" t="n"/>
    </row>
    <row r="324" ht="19.5" customFormat="1" customHeight="1" s="67">
      <c r="A324" s="189" t="inlineStr">
        <is>
          <t>СТРАХОВАНИЕ А/М</t>
        </is>
      </c>
      <c r="B324" s="190" t="n"/>
      <c r="C324" s="69" t="n"/>
      <c r="D324" s="90" t="n"/>
      <c r="E324" s="69" t="n"/>
      <c r="F324" s="69" t="n"/>
      <c r="G324" s="70" t="n"/>
      <c r="H324" s="70" t="n"/>
      <c r="I324" s="70" t="n"/>
      <c r="J324" s="70" t="n"/>
      <c r="K324" s="70" t="n"/>
      <c r="L324" s="71" t="n"/>
    </row>
    <row r="325" ht="57.75" customFormat="1" customHeight="1" s="44">
      <c r="A325" s="86" t="inlineStr">
        <is>
          <t>СПАО "Ингосстрах"</t>
        </is>
      </c>
      <c r="B325" s="53" t="inlineStr">
        <is>
          <t>Оплата по счету № 35-11750-2451898/23 от 22.03.23г. премия по полису № CL248033182 (Renault Logan T583ХА777RUS), владелец ЗАО "АриэльГрупп"</t>
        </is>
      </c>
      <c r="C325" s="52" t="inlineStr">
        <is>
          <t>Густенков Андрей Викторович</t>
        </is>
      </c>
      <c r="D325" s="193" t="n"/>
      <c r="E325" s="194" t="inlineStr">
        <is>
          <t>Счет № 35-11750-2451898/23 от 22.03.23г.</t>
        </is>
      </c>
      <c r="F325" s="197" t="n"/>
      <c r="G325" s="61" t="n">
        <v>13479.19</v>
      </c>
      <c r="H325" s="59" t="n"/>
      <c r="I325" s="59" t="n">
        <v>45013</v>
      </c>
      <c r="J325" s="191">
        <f>G325-H325</f>
        <v/>
      </c>
      <c r="K325" s="191" t="n">
        <v>13479.19</v>
      </c>
      <c r="L325" s="62">
        <f>G325-H325-K325</f>
        <v/>
      </c>
    </row>
    <row r="326" ht="57.75" customFormat="1" customHeight="1" s="44">
      <c r="A326" s="86" t="inlineStr">
        <is>
          <t>СПАО "Ингосстрах"</t>
        </is>
      </c>
      <c r="B326" s="53" t="inlineStr">
        <is>
          <t>Оплата по счету № 35-11710-2452076/23 от 22.03.23г. премия по полису № AI249540285 (Renault Logan T583ХА777RUS), владелец ЗАО "АриэльГрупп"</t>
        </is>
      </c>
      <c r="C326" s="52" t="inlineStr">
        <is>
          <t>Густенков Андрей Викторович</t>
        </is>
      </c>
      <c r="D326" s="193" t="n"/>
      <c r="E326" s="194" t="inlineStr">
        <is>
          <t>Счет № 35-11750-2451898/23 от 22.03.23г.</t>
        </is>
      </c>
      <c r="F326" s="197" t="n"/>
      <c r="G326" s="61" t="n">
        <v>33375</v>
      </c>
      <c r="H326" s="59" t="n"/>
      <c r="I326" s="59" t="n">
        <v>45013</v>
      </c>
      <c r="J326" s="191">
        <f>G326-H326</f>
        <v/>
      </c>
      <c r="K326" s="191" t="n">
        <v>33375</v>
      </c>
      <c r="L326" s="62">
        <f>G326-H326-K326</f>
        <v/>
      </c>
    </row>
    <row r="327" ht="57.75" customFormat="1" customHeight="1" s="44">
      <c r="A327" s="86" t="inlineStr">
        <is>
          <t>ООО "ЗДОРОВАЯ ВОДА"</t>
        </is>
      </c>
      <c r="B327" s="53" t="inlineStr">
        <is>
          <t>Оплата по счету № В5-012086 от 22.03.2023 за воду питьевую</t>
        </is>
      </c>
      <c r="C327" s="52" t="inlineStr">
        <is>
          <t>Густенков Андрей Викторович</t>
        </is>
      </c>
      <c r="D327" s="193" t="n"/>
      <c r="E327" s="194" t="inlineStr">
        <is>
          <t>Счет № В5-012086 от 22.03.2023</t>
        </is>
      </c>
      <c r="F327" s="197" t="n"/>
      <c r="G327" s="61" t="n">
        <v>4090</v>
      </c>
      <c r="H327" s="59" t="n"/>
      <c r="I327" s="59" t="n">
        <v>45013</v>
      </c>
      <c r="J327" s="191">
        <f>G327-H327</f>
        <v/>
      </c>
      <c r="K327" s="191">
        <f>J327</f>
        <v/>
      </c>
      <c r="L327" s="62">
        <f>G327-H327-K327</f>
        <v/>
      </c>
    </row>
    <row r="328" ht="57.75" customFormat="1" customHeight="1" s="44">
      <c r="A328" s="86" t="inlineStr">
        <is>
          <t>ООО "Комус"</t>
        </is>
      </c>
      <c r="B328" s="53" t="inlineStr">
        <is>
          <t>Оплата по счету № 0VT/892805/44333729 от 03.03.23  за канцтовары</t>
        </is>
      </c>
      <c r="C328" s="52" t="inlineStr">
        <is>
          <t>Густенков Андрей Викторович</t>
        </is>
      </c>
      <c r="D328" s="193" t="n"/>
      <c r="E328" s="194" t="inlineStr">
        <is>
          <t>Счет № 0VT/892805/44333729 от 03.03.23</t>
        </is>
      </c>
      <c r="F328" s="197" t="n"/>
      <c r="G328" s="61" t="n">
        <v>16629.11</v>
      </c>
      <c r="H328" s="59" t="n"/>
      <c r="I328" s="59" t="n">
        <v>45013</v>
      </c>
      <c r="J328" s="191">
        <f>G328-H328</f>
        <v/>
      </c>
      <c r="K328" s="191">
        <f>J328</f>
        <v/>
      </c>
      <c r="L328" s="62">
        <f>G328-H328-K328</f>
        <v/>
      </c>
    </row>
    <row r="329" ht="15.75" customFormat="1" customHeight="1" s="67">
      <c r="A329" s="91" t="n"/>
      <c r="B329" s="92" t="n"/>
      <c r="C329" s="54" t="n"/>
      <c r="D329" s="193" t="n"/>
      <c r="E329" s="197" t="n"/>
      <c r="F329" s="219" t="inlineStr">
        <is>
          <t>№ 1533/21-М от 09.03.2021</t>
        </is>
      </c>
      <c r="G329" s="201" t="n"/>
      <c r="H329" s="55" t="n"/>
      <c r="I329" s="59" t="n"/>
      <c r="J329" s="191">
        <f>G329-H329</f>
        <v/>
      </c>
      <c r="K329" s="61">
        <f>J329</f>
        <v/>
      </c>
      <c r="L329" s="62">
        <f>J329-K329</f>
        <v/>
      </c>
    </row>
    <row r="330" ht="19.5" customFormat="1" customHeight="1" s="67" thickBot="1">
      <c r="A330" s="180" t="inlineStr">
        <is>
          <t>ИТОГО СТРАХОВАНИЕ А/М</t>
        </is>
      </c>
      <c r="B330" s="200" t="n"/>
      <c r="C330" s="81" t="n"/>
      <c r="D330" s="81" t="n"/>
      <c r="E330" s="81" t="n"/>
      <c r="F330" s="82" t="n"/>
      <c r="G330" s="83">
        <f>SUM(G325:G329)</f>
        <v/>
      </c>
      <c r="H330" s="83">
        <f>SUM(H325:H329)</f>
        <v/>
      </c>
      <c r="I330" s="83" t="n"/>
      <c r="J330" s="83">
        <f>SUM(J325:J329)</f>
        <v/>
      </c>
      <c r="K330" s="83">
        <f>SUM(K325:K329)</f>
        <v/>
      </c>
      <c r="L330" s="83">
        <f>SUM(L325:L329)</f>
        <v/>
      </c>
    </row>
    <row r="331" ht="30.75" customFormat="1" customHeight="1" s="85" thickBot="1">
      <c r="A331" s="47" t="inlineStr">
        <is>
          <t>ДИРЕКЦИЯ ПО УПРАВЛЕНИЮ ПЕРСОНАЛОМ</t>
        </is>
      </c>
      <c r="B331" s="188" t="n"/>
      <c r="C331" s="96" t="n"/>
      <c r="D331" s="97" t="n"/>
      <c r="E331" s="46" t="n"/>
      <c r="F331" s="47" t="n"/>
      <c r="G331" s="46" t="n"/>
      <c r="H331" s="46" t="n"/>
      <c r="I331" s="46" t="n"/>
      <c r="J331" s="46" t="n"/>
      <c r="K331" s="46" t="n"/>
      <c r="L331" s="48" t="n"/>
    </row>
    <row r="332" ht="19.5" customFormat="1" customHeight="1" s="85">
      <c r="A332" s="189" t="inlineStr">
        <is>
          <t>ПОИСК, ПОДБОР ПЕРСОНАЛА</t>
        </is>
      </c>
      <c r="B332" s="190" t="n"/>
      <c r="C332" s="49" t="n"/>
      <c r="D332" s="87" t="n"/>
      <c r="E332" s="49" t="n"/>
      <c r="F332" s="50" t="n"/>
      <c r="G332" s="49" t="n"/>
      <c r="H332" s="49" t="n"/>
      <c r="I332" s="49" t="n"/>
      <c r="J332" s="49" t="n"/>
      <c r="K332" s="49" t="n"/>
      <c r="L332" s="51" t="n"/>
    </row>
    <row r="333" ht="61.5" customFormat="1" customHeight="1" s="44">
      <c r="A333" s="104" t="inlineStr">
        <is>
          <t>ООО "Хэдхантер"</t>
        </is>
      </c>
      <c r="B333" s="63" t="inlineStr">
        <is>
          <t>Оплата по счету №36563/89 от 21.03.2023г. за Пополнение лицевого счета для работы с услугами HeadHunter</t>
        </is>
      </c>
      <c r="C333" s="54" t="inlineStr">
        <is>
          <t>Булгакова Наталия Игоревна</t>
        </is>
      </c>
      <c r="D333" s="198" t="n"/>
      <c r="E333" s="198" t="inlineStr">
        <is>
          <t>Счет №36563/89 от 21.03.2023г.</t>
        </is>
      </c>
      <c r="F333" s="198" t="n"/>
      <c r="G333" s="61" t="n">
        <v>43962</v>
      </c>
      <c r="H333" s="59" t="n"/>
      <c r="I333" s="59" t="n">
        <v>45013</v>
      </c>
      <c r="J333" s="191">
        <f>G333-H333</f>
        <v/>
      </c>
      <c r="K333" s="191">
        <f>J333</f>
        <v/>
      </c>
      <c r="L333" s="62">
        <f>G333-H333-K333</f>
        <v/>
      </c>
    </row>
    <row r="334" hidden="1" ht="19.5" customFormat="1" customHeight="1" s="85">
      <c r="A334" s="52" t="n"/>
      <c r="B334" s="53" t="n"/>
      <c r="C334" s="54" t="n"/>
      <c r="D334" s="198" t="n"/>
      <c r="E334" s="98" t="n"/>
      <c r="F334" s="197" t="n"/>
      <c r="G334" s="201" t="n"/>
      <c r="H334" s="55" t="n"/>
      <c r="I334" s="59" t="n"/>
      <c r="J334" s="191">
        <f>G334-H334</f>
        <v/>
      </c>
      <c r="K334" s="61">
        <f>J334</f>
        <v/>
      </c>
      <c r="L334" s="99">
        <f>G334-H334-K334</f>
        <v/>
      </c>
    </row>
    <row r="335" ht="27" customFormat="1" customHeight="1" s="67" thickBot="1">
      <c r="A335" s="166" t="inlineStr">
        <is>
          <t>ИТОГО ПОИСК, ПОДБОР ПЕРСОНАЛА</t>
        </is>
      </c>
      <c r="B335" s="195" t="n"/>
      <c r="C335" s="64" t="n"/>
      <c r="D335" s="100" t="n"/>
      <c r="E335" s="64" t="n"/>
      <c r="F335" s="65" t="n"/>
      <c r="G335" s="66">
        <f>SUM(G333:G334)</f>
        <v/>
      </c>
      <c r="H335" s="66">
        <f>SUM(H333:H334)</f>
        <v/>
      </c>
      <c r="I335" s="66" t="n"/>
      <c r="J335" s="66">
        <f>SUM(J333:J334)</f>
        <v/>
      </c>
      <c r="K335" s="66">
        <f>SUM(K333:K334)</f>
        <v/>
      </c>
      <c r="L335" s="101">
        <f>SUM(L333:L334)</f>
        <v/>
      </c>
    </row>
    <row r="336" hidden="1" ht="19.5" customFormat="1" customHeight="1" s="67">
      <c r="A336" s="75" t="inlineStr">
        <is>
          <t>СТРАХОВАНИЕ СОТРУДНИКОВ, ДМС</t>
        </is>
      </c>
      <c r="B336" s="195" t="n"/>
      <c r="C336" s="74" t="n"/>
      <c r="D336" s="102" t="n"/>
      <c r="E336" s="74" t="n"/>
      <c r="F336" s="103" t="n"/>
      <c r="G336" s="74" t="n"/>
      <c r="H336" s="74" t="n"/>
      <c r="I336" s="74" t="n"/>
      <c r="J336" s="74" t="n"/>
      <c r="K336" s="74" t="n"/>
      <c r="L336" s="77" t="n"/>
    </row>
    <row r="337" hidden="1" ht="60" customFormat="1" customHeight="1" s="67">
      <c r="A337" s="104" t="n"/>
      <c r="B337" s="105" t="n"/>
      <c r="C337" s="220" t="n"/>
      <c r="D337" s="196" t="n"/>
      <c r="E337" s="221" t="n"/>
      <c r="F337" s="220" t="inlineStr">
        <is>
          <t>№ 0330S/045/0002697/22 от 10.08.2022</t>
        </is>
      </c>
      <c r="G337" s="108" t="n"/>
      <c r="H337" s="95" t="n"/>
      <c r="I337" s="59" t="n"/>
      <c r="J337" s="191">
        <f>G337-H337</f>
        <v/>
      </c>
      <c r="K337" s="57" t="n"/>
      <c r="L337" s="62">
        <f>G337-H337-K337</f>
        <v/>
      </c>
    </row>
    <row r="338" hidden="1" ht="19.5" customFormat="1" customHeight="1" s="67" thickBot="1">
      <c r="A338" s="166" t="inlineStr">
        <is>
          <t>ИТОГО СТРАХОВАНИЕ СОТРУДНИКОВ, ДМС</t>
        </is>
      </c>
      <c r="B338" s="195" t="n"/>
      <c r="C338" s="64" t="n"/>
      <c r="D338" s="100" t="n"/>
      <c r="E338" s="64" t="n"/>
      <c r="F338" s="65" t="n"/>
      <c r="G338" s="66">
        <f>SUM(G337:G337)</f>
        <v/>
      </c>
      <c r="H338" s="66">
        <f>SUM(H337:H337)</f>
        <v/>
      </c>
      <c r="I338" s="66" t="n"/>
      <c r="J338" s="66">
        <f>SUM(J337:J337)</f>
        <v/>
      </c>
      <c r="K338" s="66">
        <f>SUM(K337:K337)</f>
        <v/>
      </c>
      <c r="L338" s="66">
        <f>SUM(L337:L337)</f>
        <v/>
      </c>
    </row>
    <row r="339" hidden="1" ht="30.75" customFormat="1" customHeight="1" s="85" thickBot="1">
      <c r="A339" s="46" t="inlineStr">
        <is>
          <t>ДИРЕКЦИЯ ПО АДМИНИСТРАТИВНО-ХОЗЯЙСТВЕННЫМ ВОПРОСАМ</t>
        </is>
      </c>
      <c r="B339" s="46" t="n"/>
      <c r="C339" s="46" t="n"/>
      <c r="D339" s="97" t="n"/>
      <c r="E339" s="46" t="n"/>
      <c r="F339" s="47" t="n"/>
      <c r="G339" s="46" t="n"/>
      <c r="H339" s="46" t="n"/>
      <c r="I339" s="46" t="n"/>
      <c r="J339" s="46" t="n"/>
      <c r="K339" s="46" t="n"/>
      <c r="L339" s="48" t="n"/>
    </row>
    <row r="340" hidden="1" ht="19.5" customFormat="1" customHeight="1" s="85">
      <c r="A340" s="189" t="inlineStr">
        <is>
          <t>ПРОЧИЕ</t>
        </is>
      </c>
      <c r="B340" s="190" t="n"/>
      <c r="C340" s="49" t="n"/>
      <c r="D340" s="87" t="n"/>
      <c r="E340" s="49" t="n"/>
      <c r="F340" s="50" t="n"/>
      <c r="G340" s="49" t="n"/>
      <c r="H340" s="49" t="n"/>
      <c r="I340" s="49" t="n"/>
      <c r="J340" s="49" t="n"/>
      <c r="K340" s="49" t="n"/>
      <c r="L340" s="51" t="n"/>
    </row>
    <row r="341" hidden="1" ht="44.25" customFormat="1" customHeight="1" s="85">
      <c r="A341" s="52" t="n"/>
      <c r="B341" s="53" t="n"/>
      <c r="C341" s="54" t="n"/>
      <c r="D341" s="193" t="n"/>
      <c r="E341" s="98" t="n"/>
      <c r="F341" s="197" t="n"/>
      <c r="G341" s="201" t="n"/>
      <c r="H341" s="55" t="n"/>
      <c r="I341" s="59" t="n"/>
      <c r="J341" s="191">
        <f>G341-H341</f>
        <v/>
      </c>
      <c r="K341" s="61" t="n"/>
      <c r="L341" s="62">
        <f>J341-K341</f>
        <v/>
      </c>
    </row>
    <row r="342" hidden="1" ht="62.25" customFormat="1" customHeight="1" s="85">
      <c r="A342" s="52" t="n"/>
      <c r="B342" s="53" t="n"/>
      <c r="C342" s="54" t="n"/>
      <c r="D342" s="193" t="n"/>
      <c r="E342" s="98" t="n"/>
      <c r="F342" s="197" t="n"/>
      <c r="G342" s="201" t="n"/>
      <c r="H342" s="55" t="n"/>
      <c r="I342" s="59" t="n"/>
      <c r="J342" s="191">
        <f>G342-H342</f>
        <v/>
      </c>
      <c r="K342" s="80">
        <f>J342</f>
        <v/>
      </c>
      <c r="L342" s="62">
        <f>G342-H342-K342</f>
        <v/>
      </c>
    </row>
    <row r="343" hidden="1" ht="62.25" customFormat="1" customHeight="1" s="85">
      <c r="A343" s="52" t="n"/>
      <c r="B343" s="53" t="n"/>
      <c r="C343" s="54" t="n"/>
      <c r="D343" s="193" t="n"/>
      <c r="E343" s="109" t="n"/>
      <c r="F343" s="197" t="n"/>
      <c r="G343" s="201" t="n"/>
      <c r="H343" s="55" t="n"/>
      <c r="I343" s="59" t="n"/>
      <c r="J343" s="191">
        <f>G343-H343</f>
        <v/>
      </c>
      <c r="K343" s="80">
        <f>J343</f>
        <v/>
      </c>
      <c r="L343" s="62">
        <f>G343-H343-K343</f>
        <v/>
      </c>
    </row>
    <row r="344" hidden="1" ht="62.25" customFormat="1" customHeight="1" s="85">
      <c r="A344" s="52" t="n"/>
      <c r="B344" s="53" t="n"/>
      <c r="C344" s="54" t="n"/>
      <c r="D344" s="193" t="n"/>
      <c r="E344" s="98" t="n"/>
      <c r="F344" s="197" t="n"/>
      <c r="G344" s="201" t="n"/>
      <c r="H344" s="55" t="n"/>
      <c r="I344" s="59" t="n"/>
      <c r="J344" s="191">
        <f>G344-H344</f>
        <v/>
      </c>
      <c r="K344" s="80">
        <f>J344</f>
        <v/>
      </c>
      <c r="L344" s="62">
        <f>G344-H344-K344</f>
        <v/>
      </c>
    </row>
    <row r="345" hidden="1" ht="62.25" customFormat="1" customHeight="1" s="85">
      <c r="A345" s="52" t="n"/>
      <c r="B345" s="53" t="n"/>
      <c r="C345" s="54" t="n"/>
      <c r="D345" s="193" t="n"/>
      <c r="E345" s="98" t="n"/>
      <c r="F345" s="197" t="n"/>
      <c r="G345" s="201" t="n"/>
      <c r="H345" s="55" t="n"/>
      <c r="I345" s="59" t="n"/>
      <c r="J345" s="191">
        <f>G345-H345</f>
        <v/>
      </c>
      <c r="K345" s="61">
        <f>J345</f>
        <v/>
      </c>
      <c r="L345" s="62">
        <f>J345-K345</f>
        <v/>
      </c>
    </row>
    <row r="346" hidden="1" ht="89.25" customFormat="1" customHeight="1" s="85">
      <c r="A346" s="52" t="n"/>
      <c r="B346" s="53" t="n"/>
      <c r="C346" s="54" t="n"/>
      <c r="D346" s="193" t="n"/>
      <c r="E346" s="98" t="n"/>
      <c r="F346" s="197" t="n"/>
      <c r="G346" s="201" t="n"/>
      <c r="H346" s="55" t="n"/>
      <c r="I346" s="59" t="n"/>
      <c r="J346" s="191">
        <f>G346-H346</f>
        <v/>
      </c>
      <c r="K346" s="61" t="n"/>
      <c r="L346" s="62">
        <f>J346-K346</f>
        <v/>
      </c>
    </row>
    <row r="347" hidden="1" ht="59.25" customFormat="1" customHeight="1" s="85">
      <c r="A347" s="52" t="n"/>
      <c r="B347" s="53" t="n"/>
      <c r="C347" s="54" t="n"/>
      <c r="D347" s="193" t="n"/>
      <c r="E347" s="98" t="n"/>
      <c r="F347" s="197" t="n"/>
      <c r="G347" s="201" t="n"/>
      <c r="H347" s="55" t="n"/>
      <c r="I347" s="59" t="n"/>
      <c r="J347" s="191">
        <f>G347-H347</f>
        <v/>
      </c>
      <c r="K347" s="80" t="n"/>
      <c r="L347" s="62">
        <f>G347-H347-K347</f>
        <v/>
      </c>
    </row>
    <row r="348" hidden="1" ht="59.25" customFormat="1" customHeight="1" s="85">
      <c r="A348" s="52" t="n"/>
      <c r="B348" s="53" t="n"/>
      <c r="C348" s="54" t="n"/>
      <c r="D348" s="193" t="n"/>
      <c r="E348" s="98" t="n"/>
      <c r="F348" s="197" t="n"/>
      <c r="G348" s="201" t="n"/>
      <c r="H348" s="55" t="n"/>
      <c r="I348" s="59" t="n"/>
      <c r="J348" s="191">
        <f>G348-H348</f>
        <v/>
      </c>
      <c r="K348" s="80" t="n"/>
      <c r="L348" s="62">
        <f>G348-H348-K348</f>
        <v/>
      </c>
    </row>
    <row r="349" hidden="1" ht="75.75" customFormat="1" customHeight="1" s="85">
      <c r="A349" s="52" t="n"/>
      <c r="B349" s="53" t="n"/>
      <c r="C349" s="54" t="n"/>
      <c r="D349" s="193" t="n"/>
      <c r="E349" s="98" t="n"/>
      <c r="F349" s="197" t="n"/>
      <c r="G349" s="201" t="n"/>
      <c r="H349" s="55" t="n"/>
      <c r="I349" s="59" t="n"/>
      <c r="J349" s="191">
        <f>G349-H349</f>
        <v/>
      </c>
      <c r="K349" s="80" t="n"/>
      <c r="L349" s="62">
        <f>G349-H349-K349</f>
        <v/>
      </c>
    </row>
    <row r="350" hidden="1" ht="62.25" customFormat="1" customHeight="1" s="85">
      <c r="A350" s="86" t="n"/>
      <c r="B350" s="53" t="n"/>
      <c r="C350" s="52" t="n"/>
      <c r="D350" s="193" t="n"/>
      <c r="E350" s="197" t="n"/>
      <c r="F350" s="197" t="n"/>
      <c r="G350" s="61" t="n"/>
      <c r="H350" s="59" t="n"/>
      <c r="I350" s="59" t="n"/>
      <c r="J350" s="191">
        <f>G350-H350</f>
        <v/>
      </c>
      <c r="K350" s="80" t="n"/>
      <c r="L350" s="62">
        <f>G350-H350-K350</f>
        <v/>
      </c>
    </row>
    <row r="351" hidden="1" ht="59.25" customFormat="1" customHeight="1" s="85">
      <c r="A351" s="86" t="n"/>
      <c r="B351" s="53" t="n"/>
      <c r="C351" s="52" t="n"/>
      <c r="D351" s="193" t="n"/>
      <c r="E351" s="197" t="n"/>
      <c r="F351" s="197" t="n"/>
      <c r="G351" s="61" t="n"/>
      <c r="H351" s="59" t="n"/>
      <c r="I351" s="59" t="n"/>
      <c r="J351" s="191">
        <f>G351-H351</f>
        <v/>
      </c>
      <c r="K351" s="80" t="n"/>
      <c r="L351" s="62">
        <f>G351-H351-K351</f>
        <v/>
      </c>
    </row>
    <row r="352" hidden="1" ht="59.25" customFormat="1" customHeight="1" s="85">
      <c r="A352" s="86" t="n"/>
      <c r="B352" s="53" t="n"/>
      <c r="C352" s="52" t="n"/>
      <c r="D352" s="193" t="n"/>
      <c r="E352" s="197" t="n"/>
      <c r="F352" s="197" t="n"/>
      <c r="G352" s="61" t="n"/>
      <c r="H352" s="59" t="n"/>
      <c r="I352" s="59" t="n"/>
      <c r="J352" s="191">
        <f>G352-H352</f>
        <v/>
      </c>
      <c r="K352" s="80" t="n"/>
      <c r="L352" s="62">
        <f>G352-H352-K352</f>
        <v/>
      </c>
    </row>
    <row r="353" hidden="1" ht="45" customFormat="1" customHeight="1" s="85">
      <c r="A353" s="52" t="n"/>
      <c r="B353" s="53" t="n"/>
      <c r="C353" s="54" t="n"/>
      <c r="D353" s="193" t="n"/>
      <c r="E353" s="98" t="n"/>
      <c r="F353" s="197" t="n"/>
      <c r="G353" s="201" t="n"/>
      <c r="H353" s="61" t="n"/>
      <c r="I353" s="59" t="n"/>
      <c r="J353" s="191">
        <f>G353-H353</f>
        <v/>
      </c>
      <c r="K353" s="61" t="n"/>
      <c r="L353" s="62">
        <f>J353-K353</f>
        <v/>
      </c>
    </row>
    <row r="354" hidden="1" ht="19.5" customFormat="1" customHeight="1" s="44">
      <c r="A354" s="166" t="inlineStr">
        <is>
          <t>ИТОГО ПРОЧИЕ</t>
        </is>
      </c>
      <c r="B354" s="195" t="n"/>
      <c r="C354" s="64" t="n"/>
      <c r="D354" s="64" t="n"/>
      <c r="E354" s="64" t="n"/>
      <c r="F354" s="65" t="n"/>
      <c r="G354" s="66">
        <f>SUM(G341:G353)</f>
        <v/>
      </c>
      <c r="H354" s="66">
        <f>SUM(H341:H353)</f>
        <v/>
      </c>
      <c r="I354" s="66" t="n"/>
      <c r="J354" s="66">
        <f>SUM(J341:J353)</f>
        <v/>
      </c>
      <c r="K354" s="66">
        <f>SUM(K341:K353)</f>
        <v/>
      </c>
      <c r="L354" s="101">
        <f>SUM(L341:L353)</f>
        <v/>
      </c>
    </row>
    <row r="355" hidden="1" ht="19.5" customFormat="1" customHeight="1" s="85">
      <c r="A355" s="75" t="inlineStr">
        <is>
          <t xml:space="preserve">КАНЦЕЛЯРСКИЕ ПРИНАДЛЕЖНОСТИ </t>
        </is>
      </c>
      <c r="B355" s="195" t="n"/>
      <c r="C355" s="75" t="n"/>
      <c r="D355" s="75" t="n"/>
      <c r="E355" s="75" t="n"/>
      <c r="F355" s="75" t="n"/>
      <c r="G355" s="76" t="n"/>
      <c r="H355" s="76" t="n"/>
      <c r="I355" s="76" t="n"/>
      <c r="J355" s="76" t="n"/>
      <c r="K355" s="76" t="n"/>
      <c r="L355" s="110" t="n"/>
    </row>
    <row r="356" hidden="1" ht="60" customFormat="1" customHeight="1" s="85">
      <c r="A356" s="52" t="n"/>
      <c r="B356" s="53" t="n"/>
      <c r="C356" s="54" t="n"/>
      <c r="D356" s="196" t="n"/>
      <c r="E356" s="202" t="n"/>
      <c r="F356" s="198" t="n"/>
      <c r="G356" s="57" t="n"/>
      <c r="H356" s="59" t="n"/>
      <c r="I356" s="59" t="n"/>
      <c r="J356" s="191">
        <f>G356-H356</f>
        <v/>
      </c>
      <c r="K356" s="61">
        <f>J356</f>
        <v/>
      </c>
      <c r="L356" s="62">
        <f>J356-K356</f>
        <v/>
      </c>
    </row>
    <row r="357" hidden="1" ht="60" customFormat="1" customHeight="1" s="85">
      <c r="A357" s="52" t="n"/>
      <c r="B357" s="53" t="n"/>
      <c r="C357" s="54" t="n"/>
      <c r="D357" s="196" t="n"/>
      <c r="E357" s="202" t="n"/>
      <c r="F357" s="198" t="n"/>
      <c r="G357" s="57" t="n"/>
      <c r="H357" s="59" t="n"/>
      <c r="I357" s="59" t="n"/>
      <c r="J357" s="191">
        <f>G357-H357</f>
        <v/>
      </c>
      <c r="K357" s="61">
        <f>J357</f>
        <v/>
      </c>
      <c r="L357" s="62">
        <f>J357-K357</f>
        <v/>
      </c>
    </row>
    <row r="358" hidden="1" ht="19.5" customFormat="1" customHeight="1" s="85">
      <c r="A358" s="180" t="inlineStr">
        <is>
          <t xml:space="preserve">ИТОГО КАНЦЕЛЯРСКИЕ ПРИНАДЛЕЖНОСТИ   </t>
        </is>
      </c>
      <c r="B358" s="200" t="n"/>
      <c r="C358" s="81" t="n"/>
      <c r="D358" s="112" t="n"/>
      <c r="E358" s="81" t="n"/>
      <c r="F358" s="82" t="n"/>
      <c r="G358" s="83">
        <f>SUM(G356:G357)</f>
        <v/>
      </c>
      <c r="H358" s="83">
        <f>SUM(H356:H357)</f>
        <v/>
      </c>
      <c r="I358" s="83" t="n"/>
      <c r="J358" s="83">
        <f>SUM(J356:J357)</f>
        <v/>
      </c>
      <c r="K358" s="83">
        <f>SUM(K356:K357)</f>
        <v/>
      </c>
      <c r="L358" s="83">
        <f>SUM(L356:L357)</f>
        <v/>
      </c>
    </row>
    <row r="359" hidden="1" ht="19.5" customFormat="1" customHeight="1" s="85">
      <c r="A359" s="75" t="inlineStr">
        <is>
          <t>ХОЗЯЙСТВЕННЫЕ ПРИНАДЛЕЖНОСТИ</t>
        </is>
      </c>
      <c r="B359" s="195" t="n"/>
      <c r="C359" s="75" t="n"/>
      <c r="D359" s="171" t="n"/>
      <c r="E359" s="75" t="n"/>
      <c r="F359" s="75" t="n"/>
      <c r="G359" s="76" t="n"/>
      <c r="H359" s="76" t="n"/>
      <c r="I359" s="76" t="n"/>
      <c r="J359" s="76" t="n"/>
      <c r="K359" s="76" t="n"/>
      <c r="L359" s="110" t="n"/>
    </row>
    <row r="360" hidden="1" ht="60" customFormat="1" customHeight="1" s="85">
      <c r="A360" s="52" t="n"/>
      <c r="B360" s="53" t="n"/>
      <c r="C360" s="54" t="n"/>
      <c r="D360" s="196" t="n"/>
      <c r="E360" s="202" t="n"/>
      <c r="F360" s="198" t="n"/>
      <c r="G360" s="57" t="n"/>
      <c r="H360" s="59" t="n"/>
      <c r="I360" s="59" t="n"/>
      <c r="J360" s="191">
        <f>G360-H360</f>
        <v/>
      </c>
      <c r="K360" s="61">
        <f>J360</f>
        <v/>
      </c>
      <c r="L360" s="62">
        <f>J360-K360</f>
        <v/>
      </c>
    </row>
    <row r="361" hidden="1" ht="60" customFormat="1" customHeight="1" s="85">
      <c r="A361" s="52" t="n"/>
      <c r="B361" s="53" t="n"/>
      <c r="C361" s="54" t="n"/>
      <c r="D361" s="196" t="n"/>
      <c r="E361" s="202" t="n"/>
      <c r="F361" s="198" t="n"/>
      <c r="G361" s="57" t="n"/>
      <c r="H361" s="59" t="n"/>
      <c r="I361" s="59" t="n"/>
      <c r="J361" s="191">
        <f>G361-H361</f>
        <v/>
      </c>
      <c r="K361" s="61">
        <f>J361</f>
        <v/>
      </c>
      <c r="L361" s="62">
        <f>J361-K361</f>
        <v/>
      </c>
    </row>
    <row r="362" hidden="1" ht="60" customFormat="1" customHeight="1" s="85">
      <c r="A362" s="52" t="n"/>
      <c r="B362" s="53" t="n"/>
      <c r="C362" s="54" t="n"/>
      <c r="D362" s="196" t="n"/>
      <c r="E362" s="202" t="n"/>
      <c r="F362" s="198" t="n"/>
      <c r="G362" s="57" t="n"/>
      <c r="H362" s="59" t="n"/>
      <c r="I362" s="59" t="n"/>
      <c r="J362" s="191">
        <f>G362-H362</f>
        <v/>
      </c>
      <c r="K362" s="61">
        <f>J362</f>
        <v/>
      </c>
      <c r="L362" s="62">
        <f>J362-K362</f>
        <v/>
      </c>
    </row>
    <row r="363" hidden="1" ht="60" customFormat="1" customHeight="1" s="85">
      <c r="A363" s="52" t="n"/>
      <c r="B363" s="53" t="n"/>
      <c r="C363" s="52" t="n"/>
      <c r="D363" s="196" t="n"/>
      <c r="E363" s="202" t="n"/>
      <c r="F363" s="198" t="n"/>
      <c r="G363" s="57" t="n"/>
      <c r="H363" s="59" t="n"/>
      <c r="I363" s="59" t="n"/>
      <c r="J363" s="191">
        <f>G363-H363</f>
        <v/>
      </c>
      <c r="K363" s="80">
        <f>J363</f>
        <v/>
      </c>
      <c r="L363" s="62">
        <f>G363-H363-K363</f>
        <v/>
      </c>
    </row>
    <row r="364" hidden="1" ht="60" customFormat="1" customHeight="1" s="85">
      <c r="A364" s="52" t="n"/>
      <c r="B364" s="53" t="n"/>
      <c r="C364" s="52" t="n"/>
      <c r="D364" s="196" t="n"/>
      <c r="E364" s="202" t="n"/>
      <c r="F364" s="198" t="n"/>
      <c r="G364" s="57" t="n"/>
      <c r="H364" s="59" t="n"/>
      <c r="I364" s="59" t="n"/>
      <c r="J364" s="191">
        <f>G364-H364</f>
        <v/>
      </c>
      <c r="K364" s="95">
        <f>J364</f>
        <v/>
      </c>
      <c r="L364" s="62">
        <f>G364-H364-K364</f>
        <v/>
      </c>
    </row>
    <row r="365" hidden="1" ht="19.5" customFormat="1" customHeight="1" s="67">
      <c r="A365" s="166" t="inlineStr">
        <is>
          <t>ИТОГО ХОЗЯЙСТВЕННЫЕ ПРИНАДЛЕЖНОСТИ</t>
        </is>
      </c>
      <c r="B365" s="195" t="n"/>
      <c r="C365" s="64" t="n"/>
      <c r="D365" s="64" t="n"/>
      <c r="E365" s="64" t="n"/>
      <c r="F365" s="65" t="n"/>
      <c r="G365" s="66">
        <f>SUM(G360:G364)</f>
        <v/>
      </c>
      <c r="H365" s="66">
        <f>SUM(H360:H364)</f>
        <v/>
      </c>
      <c r="I365" s="66" t="n"/>
      <c r="J365" s="66">
        <f>SUM(J360:J364)</f>
        <v/>
      </c>
      <c r="K365" s="66">
        <f>SUM(K360:K364)</f>
        <v/>
      </c>
      <c r="L365" s="66">
        <f>SUM(L360:L364)</f>
        <v/>
      </c>
    </row>
    <row r="366" hidden="1" ht="19.5" customFormat="1" customHeight="1" s="85">
      <c r="A366" s="103" t="inlineStr">
        <is>
          <t xml:space="preserve">ПРОДУКТЫ ПИТАНИЯ </t>
        </is>
      </c>
      <c r="B366" s="195" t="n"/>
      <c r="C366" s="74" t="n"/>
      <c r="D366" s="74" t="n"/>
      <c r="E366" s="74" t="n"/>
      <c r="F366" s="75" t="n"/>
      <c r="G366" s="76" t="n"/>
      <c r="H366" s="76" t="n"/>
      <c r="I366" s="76" t="n"/>
      <c r="J366" s="76" t="n"/>
      <c r="K366" s="76" t="n"/>
      <c r="L366" s="110" t="n"/>
    </row>
    <row r="367" hidden="1" ht="60" customFormat="1" customHeight="1" s="85">
      <c r="A367" s="52" t="n"/>
      <c r="B367" s="53" t="n"/>
      <c r="C367" s="54" t="n"/>
      <c r="D367" s="196" t="n"/>
      <c r="E367" s="202" t="n"/>
      <c r="F367" s="198" t="n"/>
      <c r="G367" s="57" t="n"/>
      <c r="H367" s="59" t="n"/>
      <c r="I367" s="59" t="n"/>
      <c r="J367" s="191">
        <f>G367-H367</f>
        <v/>
      </c>
      <c r="K367" s="61">
        <f>J367</f>
        <v/>
      </c>
      <c r="L367" s="62">
        <f>J367-K367</f>
        <v/>
      </c>
    </row>
    <row r="368" hidden="1" ht="60" customFormat="1" customHeight="1" s="85">
      <c r="A368" s="52" t="n"/>
      <c r="B368" s="53" t="n"/>
      <c r="C368" s="54" t="n"/>
      <c r="D368" s="196" t="n"/>
      <c r="E368" s="198" t="n"/>
      <c r="F368" s="198" t="n"/>
      <c r="G368" s="57" t="n"/>
      <c r="H368" s="59" t="n"/>
      <c r="I368" s="59" t="n"/>
      <c r="J368" s="191">
        <f>G368-H368</f>
        <v/>
      </c>
      <c r="K368" s="95">
        <f>J368</f>
        <v/>
      </c>
      <c r="L368" s="62">
        <f>G368-H368-K368</f>
        <v/>
      </c>
    </row>
    <row r="369" hidden="1" ht="61.5" customFormat="1" customHeight="1" s="85">
      <c r="A369" s="52" t="n"/>
      <c r="B369" s="53" t="n"/>
      <c r="C369" s="54" t="n"/>
      <c r="D369" s="196" t="n"/>
      <c r="E369" s="202" t="n"/>
      <c r="F369" s="198" t="n"/>
      <c r="G369" s="57" t="n"/>
      <c r="H369" s="59" t="n"/>
      <c r="I369" s="59" t="n"/>
      <c r="J369" s="191">
        <f>G369-H369</f>
        <v/>
      </c>
      <c r="K369" s="61">
        <f>J369</f>
        <v/>
      </c>
      <c r="L369" s="62">
        <f>J369-K369</f>
        <v/>
      </c>
    </row>
    <row r="370" hidden="1" ht="19.5" customFormat="1" customHeight="1" s="85" thickBot="1">
      <c r="A370" s="166" t="inlineStr">
        <is>
          <t>ИТОГО ПРОДУКТЫ ПИТАНИЯ</t>
        </is>
      </c>
      <c r="B370" s="195" t="n"/>
      <c r="C370" s="64" t="n"/>
      <c r="D370" s="64" t="n"/>
      <c r="E370" s="64" t="n"/>
      <c r="F370" s="113" t="n"/>
      <c r="G370" s="114">
        <f>SUM(G367:G369)</f>
        <v/>
      </c>
      <c r="H370" s="114">
        <f>SUM(H367:H369)</f>
        <v/>
      </c>
      <c r="I370" s="114" t="n"/>
      <c r="J370" s="114">
        <f>SUM(J367:J369)</f>
        <v/>
      </c>
      <c r="K370" s="114">
        <f>SUM(K367:K369)</f>
        <v/>
      </c>
      <c r="L370" s="114">
        <f>SUM(L367:L369)</f>
        <v/>
      </c>
    </row>
    <row r="371" ht="30.75" customFormat="1" customHeight="1" s="44" thickBot="1">
      <c r="A371" s="46" t="inlineStr">
        <is>
          <t xml:space="preserve">ДИРЕКЦИЯ ПО ИНФОРМАЦИОННЫМ ТЕХНОЛОГИЯМ </t>
        </is>
      </c>
      <c r="B371" s="46" t="n"/>
      <c r="C371" s="46" t="n"/>
      <c r="D371" s="46" t="n"/>
      <c r="E371" s="46" t="n"/>
      <c r="F371" s="47" t="n"/>
      <c r="G371" s="46" t="n"/>
      <c r="H371" s="46" t="n"/>
      <c r="I371" s="46" t="n"/>
      <c r="J371" s="46" t="n"/>
      <c r="K371" s="46" t="n"/>
      <c r="L371" s="48" t="n"/>
    </row>
    <row r="372" ht="19.5" customFormat="1" customHeight="1" s="44">
      <c r="A372" s="50" t="inlineStr">
        <is>
          <t>ПРОГРАММНОЕ ОБЕСПЕЧЕНИЕ, ОБСЛУЖИВАНИЕ ПО, ИНТЕРНЕТ, СВЯЗЬ</t>
        </is>
      </c>
      <c r="B372" s="203" t="n"/>
      <c r="C372" s="49" t="n"/>
      <c r="D372" s="49" t="n"/>
      <c r="E372" s="49" t="n"/>
      <c r="F372" s="69" t="n"/>
      <c r="G372" s="70" t="n"/>
      <c r="H372" s="70" t="n"/>
      <c r="I372" s="70" t="n"/>
      <c r="J372" s="70" t="n"/>
      <c r="K372" s="70" t="n"/>
      <c r="L372" s="51" t="n"/>
    </row>
    <row r="373" ht="61.5" customFormat="1" customHeight="1" s="44">
      <c r="A373" s="104" t="inlineStr">
        <is>
          <t>ООО "СМС-ЦЕНТР"</t>
        </is>
      </c>
      <c r="B373" s="63" t="inlineStr">
        <is>
          <t>Оплата по счету № 1613323 от 17.03.2023г Рассылка сообщений по договору №627080 от 28.09.2021</t>
        </is>
      </c>
      <c r="C373" s="54" t="inlineStr">
        <is>
          <t>Бенклян Сурен Айкович</t>
        </is>
      </c>
      <c r="D373" s="198" t="n"/>
      <c r="E373" s="198" t="inlineStr">
        <is>
          <t>Счет № 1613323 от 17.03.2023</t>
        </is>
      </c>
      <c r="F373" s="198" t="n"/>
      <c r="G373" s="61" t="n">
        <v>15000</v>
      </c>
      <c r="H373" s="59" t="n"/>
      <c r="I373" s="59" t="n">
        <v>45013</v>
      </c>
      <c r="J373" s="191">
        <f>G373-H373</f>
        <v/>
      </c>
      <c r="K373" s="191">
        <f>J373</f>
        <v/>
      </c>
      <c r="L373" s="62">
        <f>G373-H373-K373</f>
        <v/>
      </c>
    </row>
    <row r="374" ht="61.5" customFormat="1" customHeight="1" s="44">
      <c r="A374" s="104" t="inlineStr">
        <is>
          <t>ООО "ЛАБОРАТОРИЯ АЙ ТИ"</t>
        </is>
      </c>
      <c r="B374" s="63" t="inlineStr">
        <is>
          <t>Оплата по счету № ЛИ-78 от 21.03.2023 г. Абонентская поддержка 1С</t>
        </is>
      </c>
      <c r="C374" s="54" t="inlineStr">
        <is>
          <t>Бенклян Сурен Айкович</t>
        </is>
      </c>
      <c r="D374" s="198" t="n"/>
      <c r="E374" s="198" t="inlineStr">
        <is>
          <t>Счет № ЛИ-78 от 21.03.2023 г.</t>
        </is>
      </c>
      <c r="F374" s="198" t="n"/>
      <c r="G374" s="61" t="n">
        <v>229000</v>
      </c>
      <c r="H374" s="59" t="n"/>
      <c r="I374" s="59" t="n">
        <v>45013</v>
      </c>
      <c r="J374" s="191">
        <f>G374-H374</f>
        <v/>
      </c>
      <c r="K374" s="191">
        <f>J374</f>
        <v/>
      </c>
      <c r="L374" s="62">
        <f>G374-H374-K374</f>
        <v/>
      </c>
    </row>
    <row r="375" ht="61.5" customFormat="1" customHeight="1" s="44">
      <c r="A375" s="104" t="inlineStr">
        <is>
          <t>ООО "ДИВА КОМПЬЮТЕРС"</t>
        </is>
      </c>
      <c r="B375" s="63" t="inlineStr">
        <is>
          <t>Оплата по счету № 109 от 21.03.2023г. за компьютер</t>
        </is>
      </c>
      <c r="C375" s="54" t="inlineStr">
        <is>
          <t>Леурдо Денис Вячеславович</t>
        </is>
      </c>
      <c r="D375" s="198" t="n"/>
      <c r="E375" s="198" t="inlineStr">
        <is>
          <t>Счет № 109 от 21.03.2023г.</t>
        </is>
      </c>
      <c r="F375" s="198" t="n"/>
      <c r="G375" s="61" t="n">
        <v>72350</v>
      </c>
      <c r="H375" s="59" t="n"/>
      <c r="I375" s="59" t="n">
        <v>45013</v>
      </c>
      <c r="J375" s="191">
        <f>G375-H375</f>
        <v/>
      </c>
      <c r="K375" s="191">
        <f>J375</f>
        <v/>
      </c>
      <c r="L375" s="62">
        <f>G375-H375-K375</f>
        <v/>
      </c>
    </row>
    <row r="376" hidden="1" ht="61.5" customFormat="1" customHeight="1" s="44">
      <c r="A376" s="104" t="n"/>
      <c r="B376" s="63" t="n"/>
      <c r="C376" s="54" t="n"/>
      <c r="D376" s="198" t="n"/>
      <c r="E376" s="198" t="n"/>
      <c r="F376" s="198" t="n"/>
      <c r="G376" s="108" t="n"/>
      <c r="H376" s="115" t="n"/>
      <c r="I376" s="59" t="n"/>
      <c r="J376" s="191">
        <f>G376-H376</f>
        <v/>
      </c>
      <c r="K376" s="191" t="n">
        <v>0</v>
      </c>
      <c r="L376" s="62">
        <f>G376-H376-K376</f>
        <v/>
      </c>
    </row>
    <row r="377" hidden="1" ht="61.5" customFormat="1" customHeight="1" s="44">
      <c r="A377" s="104" t="n"/>
      <c r="B377" s="63" t="n"/>
      <c r="C377" s="54" t="n"/>
      <c r="D377" s="198" t="n"/>
      <c r="E377" s="198" t="n"/>
      <c r="F377" s="198" t="n"/>
      <c r="G377" s="108" t="n"/>
      <c r="H377" s="115" t="n"/>
      <c r="I377" s="59" t="n"/>
      <c r="J377" s="191">
        <f>G377-H377</f>
        <v/>
      </c>
      <c r="K377" s="191" t="n">
        <v>0</v>
      </c>
      <c r="L377" s="62">
        <f>G377-H377-K377</f>
        <v/>
      </c>
    </row>
    <row r="378" hidden="1" ht="61.5" customFormat="1" customHeight="1" s="44">
      <c r="A378" s="104" t="n"/>
      <c r="B378" s="63" t="n"/>
      <c r="C378" s="54" t="n"/>
      <c r="D378" s="198" t="n"/>
      <c r="E378" s="198" t="n"/>
      <c r="F378" s="198" t="n"/>
      <c r="G378" s="108" t="n"/>
      <c r="H378" s="115" t="n"/>
      <c r="I378" s="59" t="n"/>
      <c r="J378" s="191">
        <f>G378-H378</f>
        <v/>
      </c>
      <c r="K378" s="191" t="n">
        <v>0</v>
      </c>
      <c r="L378" s="62">
        <f>G378-H378-K378</f>
        <v/>
      </c>
    </row>
    <row r="379" hidden="1" ht="61.5" customFormat="1" customHeight="1" s="44">
      <c r="A379" s="104" t="n"/>
      <c r="B379" s="63" t="n"/>
      <c r="C379" s="54" t="n"/>
      <c r="D379" s="198" t="n"/>
      <c r="E379" s="198" t="n"/>
      <c r="F379" s="198" t="n"/>
      <c r="G379" s="108" t="n"/>
      <c r="H379" s="115" t="n"/>
      <c r="I379" s="59" t="n"/>
      <c r="J379" s="191">
        <f>G379-H379</f>
        <v/>
      </c>
      <c r="K379" s="191" t="n">
        <v>0</v>
      </c>
      <c r="L379" s="62">
        <f>G379-H379-K379</f>
        <v/>
      </c>
    </row>
    <row r="380" hidden="1" ht="61.5" customFormat="1" customHeight="1" s="44">
      <c r="A380" s="104" t="n"/>
      <c r="B380" s="63" t="n"/>
      <c r="C380" s="54" t="n"/>
      <c r="D380" s="198" t="n"/>
      <c r="E380" s="198" t="n"/>
      <c r="F380" s="198" t="n"/>
      <c r="G380" s="108" t="n"/>
      <c r="H380" s="115" t="n"/>
      <c r="I380" s="59" t="n"/>
      <c r="J380" s="191">
        <f>G380-H380</f>
        <v/>
      </c>
      <c r="K380" s="191" t="n">
        <v>0</v>
      </c>
      <c r="L380" s="62">
        <f>G380-H380-K380</f>
        <v/>
      </c>
    </row>
    <row r="381" hidden="1" ht="61.5" customFormat="1" customHeight="1" s="44">
      <c r="A381" s="104" t="n"/>
      <c r="B381" s="63" t="n"/>
      <c r="C381" s="54" t="n"/>
      <c r="D381" s="198" t="n"/>
      <c r="E381" s="198" t="n"/>
      <c r="F381" s="198" t="n"/>
      <c r="G381" s="108" t="n"/>
      <c r="H381" s="115" t="n"/>
      <c r="I381" s="59" t="n"/>
      <c r="J381" s="191">
        <f>G381-H381</f>
        <v/>
      </c>
      <c r="K381" s="191" t="n">
        <v>0</v>
      </c>
      <c r="L381" s="62">
        <f>G381-H381-K381</f>
        <v/>
      </c>
    </row>
    <row r="382" hidden="1" ht="61.5" customFormat="1" customHeight="1" s="44">
      <c r="A382" s="104" t="n"/>
      <c r="B382" s="63" t="n"/>
      <c r="C382" s="54" t="n"/>
      <c r="D382" s="198" t="n"/>
      <c r="E382" s="198" t="n"/>
      <c r="F382" s="198" t="n"/>
      <c r="G382" s="108" t="n"/>
      <c r="H382" s="115" t="n"/>
      <c r="I382" s="59" t="n"/>
      <c r="J382" s="191">
        <f>G382-H382</f>
        <v/>
      </c>
      <c r="K382" s="191" t="n">
        <v>0</v>
      </c>
      <c r="L382" s="62">
        <f>G382-H382-K382</f>
        <v/>
      </c>
    </row>
    <row r="383" hidden="1" ht="61.5" customFormat="1" customHeight="1" s="44">
      <c r="A383" s="104" t="n"/>
      <c r="B383" s="63" t="n"/>
      <c r="C383" s="54" t="n"/>
      <c r="D383" s="198" t="n"/>
      <c r="E383" s="198" t="n"/>
      <c r="F383" s="198" t="n"/>
      <c r="G383" s="108" t="n"/>
      <c r="H383" s="115" t="n"/>
      <c r="I383" s="59" t="n"/>
      <c r="J383" s="191">
        <f>G383-H383</f>
        <v/>
      </c>
      <c r="K383" s="191" t="n">
        <v>0</v>
      </c>
      <c r="L383" s="62">
        <f>G383-H383-K383</f>
        <v/>
      </c>
    </row>
    <row r="384" hidden="1" ht="61.5" customFormat="1" customHeight="1" s="44">
      <c r="A384" s="104" t="n"/>
      <c r="B384" s="63" t="n"/>
      <c r="C384" s="54" t="n"/>
      <c r="D384" s="198" t="n"/>
      <c r="E384" s="202" t="n"/>
      <c r="F384" s="198" t="n"/>
      <c r="G384" s="108" t="n"/>
      <c r="H384" s="115" t="n"/>
      <c r="I384" s="59" t="n"/>
      <c r="J384" s="191">
        <f>G384-H384</f>
        <v/>
      </c>
      <c r="K384" s="191" t="n">
        <v>0</v>
      </c>
      <c r="L384" s="62">
        <f>G384-H384-K384</f>
        <v/>
      </c>
    </row>
    <row r="385" hidden="1" ht="23.25" customFormat="1" customHeight="1" s="44">
      <c r="A385" s="104" t="n"/>
      <c r="B385" s="63" t="n"/>
      <c r="C385" s="54" t="n"/>
      <c r="D385" s="198" t="n"/>
      <c r="E385" s="202" t="n"/>
      <c r="F385" s="198" t="n"/>
      <c r="G385" s="108" t="n"/>
      <c r="H385" s="115" t="n"/>
      <c r="I385" s="59" t="n"/>
      <c r="J385" s="191" t="n"/>
      <c r="K385" s="191" t="n"/>
      <c r="L385" s="62" t="n"/>
    </row>
    <row r="386" ht="19.5" customFormat="1" customHeight="1" s="119" thickBot="1">
      <c r="A386" s="179" t="inlineStr">
        <is>
          <t xml:space="preserve">ИТОГО ПРОГРАММНОЕ ОБЕСПЕЧЕНИЕ, ОБСЛУЖИВАНИЕ ПО, ИНТЕРНЕТ, СВЯЗЬ  </t>
        </is>
      </c>
      <c r="B386" s="199" t="n"/>
      <c r="C386" s="116" t="n"/>
      <c r="D386" s="116" t="n"/>
      <c r="E386" s="116" t="n"/>
      <c r="F386" s="117" t="n"/>
      <c r="G386" s="118">
        <f>SUM(G373:G385)</f>
        <v/>
      </c>
      <c r="H386" s="118">
        <f>SUM(H373:H385)</f>
        <v/>
      </c>
      <c r="I386" s="118" t="n"/>
      <c r="J386" s="118">
        <f>SUM(J373:J385)</f>
        <v/>
      </c>
      <c r="K386" s="118">
        <f>SUM(K373:K385)</f>
        <v/>
      </c>
      <c r="L386" s="118">
        <f>SUM(L373:L385)</f>
        <v/>
      </c>
    </row>
    <row r="387" hidden="1" ht="34.5" customFormat="1" customHeight="1" s="44" thickBot="1">
      <c r="A387" s="47" t="inlineStr">
        <is>
          <t>САНКТ-ПЕТЕРБУРГ</t>
        </is>
      </c>
      <c r="B387" s="188" t="n"/>
      <c r="C387" s="46" t="n"/>
      <c r="D387" s="46" t="n"/>
      <c r="E387" s="46" t="n"/>
      <c r="F387" s="47" t="n"/>
      <c r="G387" s="46" t="n"/>
      <c r="H387" s="46" t="n"/>
      <c r="I387" s="46" t="n"/>
      <c r="J387" s="46" t="n"/>
      <c r="K387" s="46" t="n"/>
      <c r="L387" s="48" t="n"/>
    </row>
    <row r="388" hidden="1" ht="23.25" customFormat="1" customHeight="1" s="44">
      <c r="A388" s="75" t="inlineStr">
        <is>
          <t>ЛОГИСТИКА</t>
        </is>
      </c>
      <c r="B388" s="195" t="n"/>
      <c r="C388" s="49" t="n"/>
      <c r="D388" s="87" t="n"/>
      <c r="E388" s="49" t="n"/>
      <c r="F388" s="69" t="n"/>
      <c r="G388" s="70" t="n"/>
      <c r="H388" s="70" t="n"/>
      <c r="I388" s="70" t="n"/>
      <c r="J388" s="70" t="n"/>
      <c r="K388" s="70" t="n"/>
      <c r="L388" s="71" t="n"/>
    </row>
    <row r="389" hidden="1" ht="45" customFormat="1" customHeight="1" s="44">
      <c r="A389" s="86" t="n"/>
      <c r="B389" s="53" t="n"/>
      <c r="C389" s="52" t="n"/>
      <c r="D389" s="193" t="n"/>
      <c r="E389" s="194" t="n"/>
      <c r="F389" s="197" t="n"/>
      <c r="G389" s="61" t="n"/>
      <c r="H389" s="59" t="n"/>
      <c r="I389" s="59" t="n"/>
      <c r="J389" s="191" t="n"/>
      <c r="K389" s="191" t="n"/>
      <c r="L389" s="62" t="n"/>
    </row>
    <row r="390" hidden="1" ht="45" customFormat="1" customHeight="1" s="44">
      <c r="A390" s="86" t="n"/>
      <c r="B390" s="53" t="n"/>
      <c r="C390" s="52" t="n"/>
      <c r="D390" s="193" t="n"/>
      <c r="E390" s="194" t="n"/>
      <c r="F390" s="197" t="n"/>
      <c r="G390" s="61" t="n"/>
      <c r="H390" s="59" t="n"/>
      <c r="I390" s="59" t="n"/>
      <c r="J390" s="191" t="n"/>
      <c r="K390" s="191" t="n"/>
      <c r="L390" s="62" t="n"/>
    </row>
    <row r="391" hidden="1" ht="24" customFormat="1" customHeight="1" s="44">
      <c r="A391" s="86" t="n"/>
      <c r="B391" s="53" t="n"/>
      <c r="C391" s="52" t="n"/>
      <c r="D391" s="193" t="n"/>
      <c r="E391" s="194" t="n"/>
      <c r="F391" s="197" t="n"/>
      <c r="G391" s="61" t="n"/>
      <c r="H391" s="59" t="n"/>
      <c r="I391" s="59" t="n"/>
      <c r="J391" s="191">
        <f>G391-H391</f>
        <v/>
      </c>
      <c r="K391" s="191" t="n">
        <v>0</v>
      </c>
      <c r="L391" s="62">
        <f>G391-H391-K391</f>
        <v/>
      </c>
    </row>
    <row r="392" hidden="1" ht="24" customFormat="1" customHeigh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ht="45" customFormat="1" customHeight="1" s="44">
      <c r="A393" s="86" t="n"/>
      <c r="B393" s="53" t="n"/>
      <c r="C393" s="52" t="n"/>
      <c r="D393" s="193" t="n"/>
      <c r="E393" s="194" t="n"/>
      <c r="F393" s="197" t="n"/>
      <c r="G393" s="61" t="n"/>
      <c r="H393" s="59" t="n"/>
      <c r="I393" s="59" t="n"/>
      <c r="J393" s="191" t="n"/>
      <c r="K393" s="191" t="n"/>
      <c r="L393" s="62" t="n"/>
    </row>
    <row r="394" hidden="1" ht="45" customFormat="1" customHeigh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191" t="n"/>
      <c r="L394" s="62" t="n"/>
    </row>
    <row r="395" hidden="1" ht="45" customFormat="1" customHeigh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ht="19.5" customFormat="1" customHeight="1" s="44">
      <c r="A396" s="166" t="inlineStr">
        <is>
          <t>ИТОГО ЛОГИСТИКА</t>
        </is>
      </c>
      <c r="B396" s="195" t="n"/>
      <c r="C396" s="64" t="n"/>
      <c r="D396" s="64" t="n"/>
      <c r="E396" s="64" t="n"/>
      <c r="F396" s="65" t="n"/>
      <c r="G396" s="66">
        <f>SUM(G389:G395)</f>
        <v/>
      </c>
      <c r="H396" s="66">
        <f>SUM(H389:H395)</f>
        <v/>
      </c>
      <c r="I396" s="66" t="n"/>
      <c r="J396" s="66">
        <f>SUM(J389:J395)</f>
        <v/>
      </c>
      <c r="K396" s="66">
        <f>SUM(K389:K395)</f>
        <v/>
      </c>
      <c r="L396" s="66">
        <f>SUM(L389:L395)</f>
        <v/>
      </c>
    </row>
    <row r="397" hidden="1" ht="45" customFormat="1" customHeigh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ht="45" customFormat="1" customHeigh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191" t="n"/>
      <c r="L398" s="62" t="n"/>
    </row>
    <row r="399" hidden="1" ht="45" customFormat="1" customHeight="1" s="44">
      <c r="A399" s="86" t="n"/>
      <c r="B399" s="53" t="n"/>
      <c r="C399" s="52" t="n"/>
      <c r="D399" s="193" t="n"/>
      <c r="E399" s="194" t="n"/>
      <c r="F399" s="197" t="n"/>
      <c r="G399" s="61" t="n"/>
      <c r="H399" s="59" t="n"/>
      <c r="I399" s="59" t="n"/>
      <c r="J399" s="191" t="n"/>
      <c r="K399" s="191" t="n"/>
      <c r="L399" s="62" t="n"/>
    </row>
    <row r="400" hidden="1" ht="45" customFormat="1" customHeight="1" s="44">
      <c r="A400" s="86" t="n"/>
      <c r="B400" s="53" t="n"/>
      <c r="C400" s="52" t="n"/>
      <c r="D400" s="193" t="n"/>
      <c r="E400" s="194" t="n"/>
      <c r="F400" s="197" t="n"/>
      <c r="G400" s="61" t="n"/>
      <c r="H400" s="59" t="n"/>
      <c r="I400" s="59" t="n"/>
      <c r="J400" s="191" t="n"/>
      <c r="K400" s="191" t="n"/>
      <c r="L400" s="62" t="n"/>
    </row>
    <row r="401" hidden="1" ht="45" customFormat="1" customHeight="1" s="44">
      <c r="A401" s="86" t="n"/>
      <c r="B401" s="53" t="n"/>
      <c r="C401" s="52" t="n"/>
      <c r="D401" s="193" t="n"/>
      <c r="E401" s="194" t="n"/>
      <c r="F401" s="197" t="n"/>
      <c r="G401" s="61" t="n"/>
      <c r="H401" s="59" t="n"/>
      <c r="I401" s="59" t="n"/>
      <c r="J401" s="191" t="n"/>
      <c r="K401" s="191" t="n"/>
      <c r="L401" s="62" t="n"/>
    </row>
    <row r="402" hidden="1" ht="27.75" customFormat="1" customHeight="1" s="119" thickBot="1">
      <c r="A402" s="179" t="inlineStr">
        <is>
          <t>ИТОГО САНКТ-ПЕТЕРБУРГ</t>
        </is>
      </c>
      <c r="B402" s="199" t="n"/>
      <c r="C402" s="116" t="n"/>
      <c r="D402" s="116" t="n"/>
      <c r="E402" s="116" t="n"/>
      <c r="F402" s="117" t="n"/>
      <c r="G402" s="118">
        <f>G390+G395+G401</f>
        <v/>
      </c>
      <c r="H402" s="118">
        <f>H390+H395+H401</f>
        <v/>
      </c>
      <c r="I402" s="118" t="n"/>
      <c r="J402" s="118">
        <f>J390+J395+J401</f>
        <v/>
      </c>
      <c r="K402" s="118">
        <f>K390+K395+K401</f>
        <v/>
      </c>
      <c r="L402" s="118">
        <f>L390+L395+L401</f>
        <v/>
      </c>
    </row>
    <row r="403" ht="30.75" customFormat="1" customHeight="1" s="44" thickBot="1">
      <c r="A403" s="47" t="inlineStr">
        <is>
          <t>САМАРА</t>
        </is>
      </c>
      <c r="B403" s="188" t="n"/>
      <c r="C403" s="46" t="n"/>
      <c r="D403" s="46" t="n"/>
      <c r="E403" s="46" t="n"/>
      <c r="F403" s="47" t="n"/>
      <c r="G403" s="46" t="n"/>
      <c r="H403" s="46" t="n"/>
      <c r="I403" s="46" t="n"/>
      <c r="J403" s="46" t="n"/>
      <c r="K403" s="46" t="n"/>
      <c r="L403" s="48" t="n"/>
    </row>
    <row r="404" ht="23.25" customFormat="1" customHeight="1" s="44">
      <c r="A404" s="75" t="inlineStr">
        <is>
          <t>ЛОГИСТИКА</t>
        </is>
      </c>
      <c r="B404" s="195" t="n"/>
      <c r="C404" s="49" t="n"/>
      <c r="D404" s="87" t="n"/>
      <c r="E404" s="49" t="n"/>
      <c r="F404" s="69" t="n"/>
      <c r="G404" s="70" t="n"/>
      <c r="H404" s="70" t="n"/>
      <c r="I404" s="70" t="n"/>
      <c r="J404" s="70" t="n"/>
      <c r="K404" s="70" t="n"/>
      <c r="L404" s="71" t="n"/>
    </row>
    <row r="405" ht="45" customFormat="1" customHeight="1" s="44">
      <c r="A405" s="86" t="inlineStr">
        <is>
          <t>ИП Быков Анатолий Васильевич</t>
        </is>
      </c>
      <c r="B405" s="53" t="inlineStr">
        <is>
          <t>Оплата по счету № 1 от 14.03.2023 г. за транспортные услуги.</t>
        </is>
      </c>
      <c r="C405" s="52" t="inlineStr">
        <is>
          <t>Иванов Герман Вальтерович</t>
        </is>
      </c>
      <c r="D405" s="193" t="n"/>
      <c r="E405" s="194" t="inlineStr">
        <is>
          <t>Счет № 1 от 14.03.2023</t>
        </is>
      </c>
      <c r="F405" s="197" t="n"/>
      <c r="G405" s="61" t="n">
        <v>22000</v>
      </c>
      <c r="H405" s="59" t="n"/>
      <c r="I405" s="59" t="n">
        <v>45013</v>
      </c>
      <c r="J405" s="191">
        <f>G405-H405</f>
        <v/>
      </c>
      <c r="K405" s="191">
        <f>J405</f>
        <v/>
      </c>
      <c r="L405" s="62">
        <f>G405-H405-K405</f>
        <v/>
      </c>
    </row>
    <row r="406" ht="45" customFormat="1" customHeight="1" s="44">
      <c r="A406" s="86" t="inlineStr">
        <is>
          <t>ИП Ветюгов Александр Викторович</t>
        </is>
      </c>
      <c r="B406" s="53" t="inlineStr">
        <is>
          <t>Оплата по счетам № 16, 17, 18 от 11.03.2023 г за транспортные услуги</t>
        </is>
      </c>
      <c r="C406" s="52" t="inlineStr">
        <is>
          <t>Иванов Герман Вальтерович</t>
        </is>
      </c>
      <c r="D406" s="193" t="n"/>
      <c r="E406" s="194" t="inlineStr">
        <is>
          <t>Счета № 16, 17, 18 от 11.03.2023 г</t>
        </is>
      </c>
      <c r="F406" s="197" t="n"/>
      <c r="G406" s="61" t="n">
        <v>112000</v>
      </c>
      <c r="H406" s="59" t="n"/>
      <c r="I406" s="59" t="n">
        <v>45013</v>
      </c>
      <c r="J406" s="191">
        <f>G406-H406</f>
        <v/>
      </c>
      <c r="K406" s="191">
        <f>J406</f>
        <v/>
      </c>
      <c r="L406" s="62">
        <f>G406-H406-K406</f>
        <v/>
      </c>
    </row>
    <row r="407" ht="24" customFormat="1" customHeight="1" s="44">
      <c r="A407" s="86" t="n"/>
      <c r="B407" s="53" t="n"/>
      <c r="C407" s="52" t="n"/>
      <c r="D407" s="193" t="n"/>
      <c r="E407" s="194" t="n"/>
      <c r="F407" s="197" t="n"/>
      <c r="G407" s="61" t="n"/>
      <c r="H407" s="59" t="n"/>
      <c r="I407" s="59" t="n"/>
      <c r="J407" s="191">
        <f>G407-H407</f>
        <v/>
      </c>
      <c r="K407" s="191" t="n">
        <v>0</v>
      </c>
      <c r="L407" s="62">
        <f>G407-H407-K407</f>
        <v/>
      </c>
    </row>
    <row r="408" ht="24" customFormat="1" customHeight="1" s="44">
      <c r="A408" s="86" t="n"/>
      <c r="B408" s="53" t="n"/>
      <c r="C408" s="52" t="n"/>
      <c r="D408" s="193" t="n"/>
      <c r="E408" s="194" t="n"/>
      <c r="F408" s="197" t="n"/>
      <c r="G408" s="61" t="n"/>
      <c r="H408" s="59" t="n"/>
      <c r="I408" s="59" t="n"/>
      <c r="J408" s="191" t="n"/>
      <c r="K408" s="191" t="n"/>
      <c r="L408" s="62" t="n"/>
    </row>
    <row r="409" hidden="1" ht="45" customFormat="1" customHeight="1" s="44">
      <c r="A409" s="86" t="n"/>
      <c r="B409" s="53" t="n"/>
      <c r="C409" s="52" t="n"/>
      <c r="D409" s="193" t="n"/>
      <c r="E409" s="194" t="n"/>
      <c r="F409" s="197" t="n"/>
      <c r="G409" s="61" t="n"/>
      <c r="H409" s="59" t="n"/>
      <c r="I409" s="59" t="n"/>
      <c r="J409" s="191" t="n"/>
      <c r="K409" s="191" t="n"/>
      <c r="L409" s="62" t="n"/>
    </row>
    <row r="410" hidden="1" ht="45" customFormat="1" customHeight="1" s="44">
      <c r="A410" s="86" t="n"/>
      <c r="B410" s="53" t="n"/>
      <c r="C410" s="52" t="n"/>
      <c r="D410" s="193" t="n"/>
      <c r="E410" s="194" t="n"/>
      <c r="F410" s="197" t="n"/>
      <c r="G410" s="61" t="n"/>
      <c r="H410" s="59" t="n"/>
      <c r="I410" s="59" t="n"/>
      <c r="J410" s="191" t="n"/>
      <c r="K410" s="191" t="n"/>
      <c r="L410" s="62" t="n"/>
    </row>
    <row r="411" hidden="1" ht="45" customFormat="1" customHeight="1" s="44">
      <c r="A411" s="86" t="n"/>
      <c r="B411" s="53" t="n"/>
      <c r="C411" s="52" t="n"/>
      <c r="D411" s="193" t="n"/>
      <c r="E411" s="194" t="n"/>
      <c r="F411" s="197" t="n"/>
      <c r="G411" s="61" t="n"/>
      <c r="H411" s="59" t="n"/>
      <c r="I411" s="59" t="n"/>
      <c r="J411" s="191" t="n"/>
      <c r="K411" s="191" t="n"/>
      <c r="L411" s="62" t="n"/>
    </row>
    <row r="412" ht="19.5" customFormat="1" customHeight="1" s="44">
      <c r="A412" s="166" t="inlineStr">
        <is>
          <t>ИТОГО ЛОГИСТИКА</t>
        </is>
      </c>
      <c r="B412" s="195" t="n"/>
      <c r="C412" s="64" t="n"/>
      <c r="D412" s="64" t="n"/>
      <c r="E412" s="64" t="n"/>
      <c r="F412" s="65" t="n"/>
      <c r="G412" s="66">
        <f>SUM(G405:G411)</f>
        <v/>
      </c>
      <c r="H412" s="66">
        <f>SUM(H405:H411)</f>
        <v/>
      </c>
      <c r="I412" s="66" t="n"/>
      <c r="J412" s="66">
        <f>SUM(J405:J411)</f>
        <v/>
      </c>
      <c r="K412" s="66">
        <f>SUM(K405:K411)</f>
        <v/>
      </c>
      <c r="L412" s="66">
        <f>SUM(L405:L411)</f>
        <v/>
      </c>
    </row>
    <row r="413" ht="19.5" customFormat="1" customHeight="1" s="44">
      <c r="A413" s="103" t="inlineStr">
        <is>
          <t xml:space="preserve">АРЕНДА </t>
        </is>
      </c>
      <c r="B413" s="195" t="n"/>
      <c r="C413" s="74" t="n"/>
      <c r="D413" s="74" t="n"/>
      <c r="E413" s="74" t="n"/>
      <c r="F413" s="75" t="n"/>
      <c r="G413" s="76" t="n"/>
      <c r="H413" s="76" t="n"/>
      <c r="I413" s="76" t="n"/>
      <c r="J413" s="76" t="n"/>
      <c r="K413" s="76" t="n"/>
      <c r="L413" s="77" t="n"/>
    </row>
    <row r="414" ht="45" customFormat="1" customHeight="1" s="44">
      <c r="A414" s="86" t="inlineStr">
        <is>
          <t>ИП Маслов Михаил Юрьевич</t>
        </is>
      </c>
      <c r="B414" s="53" t="inlineStr">
        <is>
          <t>Оплата по счету № 75 от 16.03.2023 г за аренду помещения в апреле.</t>
        </is>
      </c>
      <c r="C414" s="52" t="inlineStr">
        <is>
          <t>Иванов Герман Вальтерович</t>
        </is>
      </c>
      <c r="D414" s="193" t="n"/>
      <c r="E414" s="194" t="inlineStr">
        <is>
          <t>Счет № 75 от 16.03.2023</t>
        </is>
      </c>
      <c r="F414" s="197" t="n"/>
      <c r="G414" s="61" t="n">
        <v>80000</v>
      </c>
      <c r="H414" s="59" t="n"/>
      <c r="I414" s="59" t="n">
        <v>45013</v>
      </c>
      <c r="J414" s="191">
        <f>G414-H414</f>
        <v/>
      </c>
      <c r="K414" s="191">
        <f>J414</f>
        <v/>
      </c>
      <c r="L414" s="62">
        <f>G414-H414-K414</f>
        <v/>
      </c>
    </row>
    <row r="415" ht="45" customFormat="1" customHeight="1" s="44">
      <c r="A415" s="86" t="inlineStr">
        <is>
          <t>ИП Маслов Михаил Юрьевич</t>
        </is>
      </c>
      <c r="B415" s="53" t="inlineStr">
        <is>
          <t>Оплата по счету № 61 от 16.03.2023 г. за эксплуатационные расходы за февраль 2023 г.</t>
        </is>
      </c>
      <c r="C415" s="52" t="inlineStr">
        <is>
          <t>Иванов Герман Вальтерович</t>
        </is>
      </c>
      <c r="D415" s="193" t="n"/>
      <c r="E415" s="194" t="inlineStr">
        <is>
          <t>Счет № 61 от 16.03.2023</t>
        </is>
      </c>
      <c r="F415" s="197" t="n"/>
      <c r="G415" s="61" t="n">
        <v>15361.16</v>
      </c>
      <c r="H415" s="59" t="n"/>
      <c r="I415" s="59" t="n">
        <v>45013</v>
      </c>
      <c r="J415" s="191">
        <f>G415-H415</f>
        <v/>
      </c>
      <c r="K415" s="191">
        <f>J415</f>
        <v/>
      </c>
      <c r="L415" s="62">
        <f>G415-H415-K415</f>
        <v/>
      </c>
    </row>
    <row r="416" ht="45" customFormat="1" customHeight="1" s="44">
      <c r="A416" s="86" t="inlineStr">
        <is>
          <t>АО "САМАРАМЕТАЛЛ"</t>
        </is>
      </c>
      <c r="B416" s="53" t="inlineStr">
        <is>
          <t>Оплата по счету № 327 от 20.03.2023 г. за аренду нежилого помещения за апрель 2023 г.</t>
        </is>
      </c>
      <c r="C416" s="52" t="inlineStr">
        <is>
          <t>Иванов Герман Вальтерович</t>
        </is>
      </c>
      <c r="D416" s="193" t="n"/>
      <c r="E416" s="194" t="inlineStr">
        <is>
          <t xml:space="preserve">Счет № 327 от 20.03.2023 </t>
        </is>
      </c>
      <c r="F416" s="197" t="n"/>
      <c r="G416" s="61" t="n">
        <v>12635.01</v>
      </c>
      <c r="H416" s="59" t="n"/>
      <c r="I416" s="59" t="n">
        <v>45013</v>
      </c>
      <c r="J416" s="191">
        <f>G416-H416</f>
        <v/>
      </c>
      <c r="K416" s="191">
        <f>J416</f>
        <v/>
      </c>
      <c r="L416" s="62">
        <f>G416-H416-K416</f>
        <v/>
      </c>
    </row>
    <row r="417" ht="19.5" customFormat="1" customHeight="1" s="44">
      <c r="A417" s="166" t="inlineStr">
        <is>
          <t>ИТОГО АРЕНДА</t>
        </is>
      </c>
      <c r="B417" s="195" t="n"/>
      <c r="C417" s="64" t="n"/>
      <c r="D417" s="64" t="n"/>
      <c r="E417" s="64" t="n"/>
      <c r="F417" s="65" t="n"/>
      <c r="G417" s="66">
        <f>SUM(G414:G416)</f>
        <v/>
      </c>
      <c r="H417" s="66">
        <f>SUM(H414:H416)</f>
        <v/>
      </c>
      <c r="I417" s="66" t="n"/>
      <c r="J417" s="66">
        <f>SUM(J414:J416)</f>
        <v/>
      </c>
      <c r="K417" s="66">
        <f>SUM(K414:K416)</f>
        <v/>
      </c>
      <c r="L417" s="66">
        <f>SUM(L414:L416)</f>
        <v/>
      </c>
    </row>
    <row r="418" ht="19.5" customFormat="1" customHeight="1" s="44">
      <c r="A418" s="103" t="inlineStr">
        <is>
          <t>ПРОЧИЕ</t>
        </is>
      </c>
      <c r="B418" s="195" t="n"/>
      <c r="C418" s="74" t="n"/>
      <c r="D418" s="74" t="n"/>
      <c r="E418" s="74" t="n"/>
      <c r="F418" s="75" t="n"/>
      <c r="G418" s="76" t="n"/>
      <c r="H418" s="76" t="n"/>
      <c r="I418" s="76" t="n"/>
      <c r="J418" s="76" t="n"/>
      <c r="K418" s="76" t="n"/>
      <c r="L418" s="77" t="n"/>
    </row>
    <row r="419" ht="45" customFormat="1" customHeight="1" s="44">
      <c r="A419" s="86" t="inlineStr">
        <is>
          <t>АО "САМАРАМЕТАЛЛ"</t>
        </is>
      </c>
      <c r="B419" s="63" t="inlineStr">
        <is>
          <t>Оплата по счету № 323 от 17.03.2023 г. за подачу-уборку вагонов и оформление документов.</t>
        </is>
      </c>
      <c r="C419" s="52" t="inlineStr">
        <is>
          <t>Иванов Герман Вальтерович</t>
        </is>
      </c>
      <c r="D419" s="193" t="n"/>
      <c r="E419" s="194" t="inlineStr">
        <is>
          <t xml:space="preserve">Счет № 323 от 17.03.2023 г. </t>
        </is>
      </c>
      <c r="F419" s="197" t="n"/>
      <c r="G419" s="61" t="n">
        <v>31644.82</v>
      </c>
      <c r="H419" s="59" t="n"/>
      <c r="I419" s="59" t="n">
        <v>45013</v>
      </c>
      <c r="J419" s="191">
        <f>G419-H419</f>
        <v/>
      </c>
      <c r="K419" s="191">
        <f>J419</f>
        <v/>
      </c>
      <c r="L419" s="62">
        <f>G419-H419-K419</f>
        <v/>
      </c>
    </row>
    <row r="420" ht="45" customFormat="1" customHeight="1" s="44">
      <c r="A420" s="86" t="inlineStr">
        <is>
          <t>АО "САМАРАМЕТАЛЛ"</t>
        </is>
      </c>
      <c r="B420" s="63" t="inlineStr">
        <is>
          <t>Оплата по счету № 381 от 22.03.2023 г. за погрузо-разгрузочные работы и сверхурочное время.</t>
        </is>
      </c>
      <c r="C420" s="52" t="inlineStr">
        <is>
          <t>Иванов Герман Вальтерович</t>
        </is>
      </c>
      <c r="D420" s="193" t="n"/>
      <c r="E420" s="194" t="inlineStr">
        <is>
          <t>Счет №  381 от 22.03.2023 г.</t>
        </is>
      </c>
      <c r="F420" s="197" t="n"/>
      <c r="G420" s="61" t="n">
        <v>314991.27</v>
      </c>
      <c r="H420" s="59" t="n"/>
      <c r="I420" s="59" t="n">
        <v>45013</v>
      </c>
      <c r="J420" s="191">
        <f>G420-H420</f>
        <v/>
      </c>
      <c r="K420" s="191">
        <f>J420</f>
        <v/>
      </c>
      <c r="L420" s="62">
        <f>G420-H420-K420</f>
        <v/>
      </c>
    </row>
    <row r="421" ht="55.5" customFormat="1" customHeight="1" s="44">
      <c r="A421" s="86" t="inlineStr">
        <is>
          <t>ООО "АКРОН МЕТАЛЛ РЕСУРС"</t>
        </is>
      </c>
      <c r="B421" s="63" t="inlineStr">
        <is>
          <t xml:space="preserve">Возврат излишне перечисленных денежных средств по письму согласно акту сверки на 21.03.2023г. </t>
        </is>
      </c>
      <c r="C421" s="52" t="inlineStr">
        <is>
          <t>Иванов Герман Вальтерович</t>
        </is>
      </c>
      <c r="D421" s="193" t="n"/>
      <c r="E421" s="194" t="inlineStr">
        <is>
          <t>Договор поставки №330-10 от 04.10.2022г.</t>
        </is>
      </c>
      <c r="F421" s="197" t="n"/>
      <c r="G421" s="61" t="n">
        <v>717.6</v>
      </c>
      <c r="H421" s="59" t="n"/>
      <c r="I421" s="59" t="n">
        <v>45013</v>
      </c>
      <c r="J421" s="191">
        <f>G421-H421</f>
        <v/>
      </c>
      <c r="K421" s="191">
        <f>J421</f>
        <v/>
      </c>
      <c r="L421" s="62">
        <f>G421-H421-K421</f>
        <v/>
      </c>
    </row>
    <row r="422" hidden="1" ht="21.75" customFormat="1" customHeight="1" s="44">
      <c r="A422" s="86" t="n"/>
      <c r="B422" s="147" t="n"/>
      <c r="C422" s="52" t="n"/>
      <c r="D422" s="193" t="n"/>
      <c r="E422" s="197" t="n"/>
      <c r="F422" s="197" t="n"/>
      <c r="G422" s="61" t="n"/>
      <c r="H422" s="59" t="n"/>
      <c r="I422" s="59" t="n"/>
      <c r="J422" s="191">
        <f>G422-H422</f>
        <v/>
      </c>
      <c r="K422" s="191" t="n">
        <v>0</v>
      </c>
      <c r="L422" s="62">
        <f>J422-K422</f>
        <v/>
      </c>
    </row>
    <row r="423" ht="23.25" customFormat="1" customHeight="1" s="119" thickBot="1">
      <c r="A423" s="179" t="inlineStr">
        <is>
          <t>ИТОГО ПРОЧИЕ</t>
        </is>
      </c>
      <c r="B423" s="199" t="n"/>
      <c r="C423" s="116" t="n"/>
      <c r="D423" s="116" t="n"/>
      <c r="E423" s="116" t="n"/>
      <c r="F423" s="117" t="n"/>
      <c r="G423" s="118">
        <f>SUM(G419:G422)</f>
        <v/>
      </c>
      <c r="H423" s="118">
        <f>SUM(H419:H422)</f>
        <v/>
      </c>
      <c r="I423" s="118" t="n"/>
      <c r="J423" s="118">
        <f>SUM(J419:J422)</f>
        <v/>
      </c>
      <c r="K423" s="118">
        <f>SUM(K419:K422)</f>
        <v/>
      </c>
      <c r="L423" s="118">
        <f>SUM(L419:L422)</f>
        <v/>
      </c>
    </row>
    <row r="424" ht="27.75" customFormat="1" customHeight="1" s="119" thickBot="1">
      <c r="A424" s="179" t="inlineStr">
        <is>
          <t>ИТОГО САМАРА</t>
        </is>
      </c>
      <c r="B424" s="199" t="n"/>
      <c r="C424" s="116" t="n"/>
      <c r="D424" s="116" t="n"/>
      <c r="E424" s="116" t="n"/>
      <c r="F424" s="117" t="n"/>
      <c r="G424" s="118">
        <f>G412+G417+G423</f>
        <v/>
      </c>
      <c r="H424" s="118">
        <f>H412+H417+H423</f>
        <v/>
      </c>
      <c r="I424" s="118" t="n"/>
      <c r="J424" s="118">
        <f>J412+J417+J423</f>
        <v/>
      </c>
      <c r="K424" s="118">
        <f>K412+K417+K423</f>
        <v/>
      </c>
      <c r="L424" s="118">
        <f>L412+L417+L423</f>
        <v/>
      </c>
    </row>
    <row r="425" ht="30.75" customFormat="1" customHeight="1" s="44" thickBot="1">
      <c r="A425" s="47" t="inlineStr">
        <is>
          <t>ТАГАНРОГ</t>
        </is>
      </c>
      <c r="B425" s="188" t="n"/>
      <c r="C425" s="46" t="n"/>
      <c r="D425" s="46" t="n"/>
      <c r="E425" s="46" t="n"/>
      <c r="F425" s="47" t="n"/>
      <c r="G425" s="46" t="n"/>
      <c r="H425" s="46" t="n"/>
      <c r="I425" s="46" t="n"/>
      <c r="J425" s="46" t="n"/>
      <c r="K425" s="46" t="n"/>
      <c r="L425" s="48" t="n"/>
    </row>
    <row r="426" ht="23.25" customFormat="1" customHeight="1" s="44">
      <c r="A426" s="75" t="inlineStr">
        <is>
          <t>ЛОГИСТИКА</t>
        </is>
      </c>
      <c r="B426" s="195" t="n"/>
      <c r="C426" s="49" t="n"/>
      <c r="D426" s="87" t="n"/>
      <c r="E426" s="49" t="n"/>
      <c r="F426" s="69" t="n"/>
      <c r="G426" s="70" t="n"/>
      <c r="H426" s="70" t="n"/>
      <c r="I426" s="70" t="n"/>
      <c r="J426" s="70" t="n"/>
      <c r="K426" s="70" t="n"/>
      <c r="L426" s="71" t="n"/>
    </row>
    <row r="427" ht="45" customFormat="1" customHeight="1" s="44">
      <c r="A427" s="86" t="inlineStr">
        <is>
          <t>ИП Авильченко Алексей Викторович</t>
        </is>
      </c>
      <c r="B427" s="53" t="inlineStr">
        <is>
          <t>Оплата согласно счета №18 от 15.03.23 г. Оказание транспортных услуг.</t>
        </is>
      </c>
      <c r="C427" s="52" t="inlineStr">
        <is>
          <t>Менякин Дмитрий Владимирович</t>
        </is>
      </c>
      <c r="D427" s="193" t="n"/>
      <c r="E427" s="194" t="inlineStr">
        <is>
          <t xml:space="preserve">Счет № 18 от 15.03.2023 </t>
        </is>
      </c>
      <c r="F427" s="197" t="n"/>
      <c r="G427" s="61" t="n">
        <v>11000</v>
      </c>
      <c r="H427" s="59" t="n"/>
      <c r="I427" s="59" t="n">
        <v>45013</v>
      </c>
      <c r="J427" s="191">
        <f>G427-H427</f>
        <v/>
      </c>
      <c r="K427" s="191">
        <f>J427</f>
        <v/>
      </c>
      <c r="L427" s="62">
        <f>G427-H427-K427</f>
        <v/>
      </c>
    </row>
    <row r="428" ht="81" customFormat="1" customHeight="1" s="44">
      <c r="A428" s="86" t="inlineStr">
        <is>
          <t>ИП Григорян Гурген Каджикович</t>
        </is>
      </c>
      <c r="B428" s="53" t="inlineStr">
        <is>
          <t>Оплата согласно счета   № АЛ2303-15 от 15.03.23 г., № АЛ2303-16 от 16.03.23 г. Оказание транспортных услуг.</t>
        </is>
      </c>
      <c r="C428" s="52" t="inlineStr">
        <is>
          <t>Менякин Дмитрий Владимирович</t>
        </is>
      </c>
      <c r="D428" s="193" t="n"/>
      <c r="E428" s="194" t="inlineStr">
        <is>
          <t>Счет № АЛ2303-15 от 15.03.2023., счет № АЛ2303-16 от 16.03.2023</t>
        </is>
      </c>
      <c r="F428" s="197" t="n"/>
      <c r="G428" s="61" t="n">
        <v>20000</v>
      </c>
      <c r="H428" s="59" t="n"/>
      <c r="I428" s="59" t="n">
        <v>45013</v>
      </c>
      <c r="J428" s="191">
        <f>G428-H428</f>
        <v/>
      </c>
      <c r="K428" s="191">
        <f>J428</f>
        <v/>
      </c>
      <c r="L428" s="62">
        <f>G428-H428-K428</f>
        <v/>
      </c>
    </row>
    <row r="429" ht="45" customFormat="1" customHeight="1" s="44">
      <c r="A429" s="86" t="inlineStr">
        <is>
          <t>ИП Панов Сергей Николаевич</t>
        </is>
      </c>
      <c r="B429" s="53" t="inlineStr">
        <is>
          <t>Оплата согласно счета  №15/03 от 15.03.23 г.  Оказание транспортных услуг.</t>
        </is>
      </c>
      <c r="C429" s="52" t="inlineStr">
        <is>
          <t>Менякин Дмитрий Владимирович</t>
        </is>
      </c>
      <c r="D429" s="193" t="n"/>
      <c r="E429" s="194" t="inlineStr">
        <is>
          <t>Счет  № 15/03 от 15.03.23</t>
        </is>
      </c>
      <c r="F429" s="197" t="n"/>
      <c r="G429" s="61" t="n">
        <v>15000</v>
      </c>
      <c r="H429" s="59" t="n"/>
      <c r="I429" s="59" t="n">
        <v>45013</v>
      </c>
      <c r="J429" s="191">
        <f>G429-H429</f>
        <v/>
      </c>
      <c r="K429" s="191">
        <f>J429</f>
        <v/>
      </c>
      <c r="L429" s="62">
        <f>G429-H429-K429</f>
        <v/>
      </c>
    </row>
    <row r="430" ht="45" customFormat="1" customHeight="1" s="44">
      <c r="A430" s="86" t="inlineStr">
        <is>
          <t>ИП Еретин Александр Васильевич</t>
        </is>
      </c>
      <c r="B430" s="53" t="inlineStr">
        <is>
          <t>Оплата согласно счета   №43 от 09.03.2023 г., №48 от 16.03.2023 г. Оказание транспортных услуг.</t>
        </is>
      </c>
      <c r="C430" s="52" t="inlineStr">
        <is>
          <t>Менякин Дмитрий Владимирович</t>
        </is>
      </c>
      <c r="D430" s="193" t="n"/>
      <c r="E430" s="194" t="inlineStr">
        <is>
          <t>Счет  № 43 от 09.03.2023 г., счет № 48 от 16.03.2023</t>
        </is>
      </c>
      <c r="F430" s="197" t="n"/>
      <c r="G430" s="61" t="n">
        <v>21000</v>
      </c>
      <c r="H430" s="59" t="n"/>
      <c r="I430" s="59" t="n">
        <v>45013</v>
      </c>
      <c r="J430" s="191">
        <f>G430-H430</f>
        <v/>
      </c>
      <c r="K430" s="191">
        <f>J430</f>
        <v/>
      </c>
      <c r="L430" s="62">
        <f>G430-H430-K430</f>
        <v/>
      </c>
    </row>
    <row r="431" ht="50.25" customFormat="1" customHeight="1" s="44">
      <c r="A431" s="86" t="inlineStr">
        <is>
          <t>ИП Степанян Шалва Суренович</t>
        </is>
      </c>
      <c r="B431" s="53" t="inlineStr">
        <is>
          <t>Оплата согласно счетов №26 от 03.03.23 г., №27 от 13.03.23г. за оказание транспортных услуг.</t>
        </is>
      </c>
      <c r="C431" s="52" t="inlineStr">
        <is>
          <t>Менякин Дмитрий Владимирович</t>
        </is>
      </c>
      <c r="D431" s="193" t="n"/>
      <c r="E431" s="194" t="inlineStr">
        <is>
          <t>Счета  № 26 от 03.03.2023 г., № 27 от 13.03.2023г.</t>
        </is>
      </c>
      <c r="F431" s="197" t="n"/>
      <c r="G431" s="61" t="n">
        <v>21000</v>
      </c>
      <c r="H431" s="59" t="n"/>
      <c r="I431" s="59" t="n">
        <v>45013</v>
      </c>
      <c r="J431" s="191">
        <f>G431-H431</f>
        <v/>
      </c>
      <c r="K431" s="191">
        <f>J431</f>
        <v/>
      </c>
      <c r="L431" s="62">
        <f>G431-H431-K431</f>
        <v/>
      </c>
    </row>
    <row r="432" ht="57" customFormat="1" customHeight="1" s="44">
      <c r="A432" s="86" t="inlineStr">
        <is>
          <t>ИП Кутов Юрий Викторович</t>
        </is>
      </c>
      <c r="B432" s="53" t="inlineStr">
        <is>
          <t>Оплата согласно счета № 16/3 от 16.03.23 г., № 21/3 от 21.03.23 г.Оказание транспортных услуг.</t>
        </is>
      </c>
      <c r="C432" s="52" t="inlineStr">
        <is>
          <t>Менякин Дмитрий Владимирович</t>
        </is>
      </c>
      <c r="D432" s="193" t="n"/>
      <c r="E432" s="194" t="inlineStr">
        <is>
          <t>Счета № 16/3 от 16.03.2023 г., № 21/3 от 21.03.2023 г.</t>
        </is>
      </c>
      <c r="F432" s="197" t="n"/>
      <c r="G432" s="61" t="n">
        <v>23000</v>
      </c>
      <c r="H432" s="59" t="n"/>
      <c r="I432" s="59" t="n">
        <v>45013</v>
      </c>
      <c r="J432" s="191">
        <f>G432-H432</f>
        <v/>
      </c>
      <c r="K432" s="191">
        <f>J432</f>
        <v/>
      </c>
      <c r="L432" s="62">
        <f>G432-H432-K432</f>
        <v/>
      </c>
    </row>
    <row r="433" ht="45" customFormat="1" customHeight="1" s="44">
      <c r="A433" s="86" t="inlineStr">
        <is>
          <t>ИП Еретин Александр Васильевич</t>
        </is>
      </c>
      <c r="B433" s="53" t="inlineStr">
        <is>
          <t>Оплата согласно счета  №49 от 16.03.23 г. Оказание транспортных услуг.</t>
        </is>
      </c>
      <c r="C433" s="52" t="inlineStr">
        <is>
          <t>Менякин Дмитрий Владимирович</t>
        </is>
      </c>
      <c r="D433" s="193" t="n"/>
      <c r="E433" s="194" t="inlineStr">
        <is>
          <t>Счет № 49 от 16.03.2023</t>
        </is>
      </c>
      <c r="F433" s="197" t="n"/>
      <c r="G433" s="61" t="n">
        <v>11000</v>
      </c>
      <c r="H433" s="59" t="n"/>
      <c r="I433" s="59" t="n">
        <v>45013</v>
      </c>
      <c r="J433" s="191">
        <f>G433-H433</f>
        <v/>
      </c>
      <c r="K433" s="191">
        <f>J433</f>
        <v/>
      </c>
      <c r="L433" s="62">
        <f>G433-H433-K433</f>
        <v/>
      </c>
    </row>
    <row r="434" ht="45" customFormat="1" customHeight="1" s="44">
      <c r="A434" s="86" t="inlineStr">
        <is>
          <t>ИП Панов Сергей Николаевич</t>
        </is>
      </c>
      <c r="B434" s="53" t="inlineStr">
        <is>
          <t>Оплата согласно счета  №16/03 от 16.03.23 г. Оказание транспортных услуг.</t>
        </is>
      </c>
      <c r="C434" s="52" t="inlineStr">
        <is>
          <t>Менякин Дмитрий Владимирович</t>
        </is>
      </c>
      <c r="D434" s="193" t="n"/>
      <c r="E434" s="194" t="inlineStr">
        <is>
          <t>Счет № 16/03 от 16.03.2023 г.</t>
        </is>
      </c>
      <c r="F434" s="197" t="n"/>
      <c r="G434" s="61" t="n">
        <v>10000</v>
      </c>
      <c r="H434" s="59" t="n"/>
      <c r="I434" s="59" t="n">
        <v>45013</v>
      </c>
      <c r="J434" s="191">
        <f>G434-H434</f>
        <v/>
      </c>
      <c r="K434" s="191">
        <f>J434</f>
        <v/>
      </c>
      <c r="L434" s="62">
        <f>G434-H434-K434</f>
        <v/>
      </c>
    </row>
    <row r="435" ht="45" customFormat="1" customHeight="1" s="44">
      <c r="A435" s="86" t="inlineStr">
        <is>
          <t>ИП Григорян Гурген Каджикович</t>
        </is>
      </c>
      <c r="B435" s="53" t="inlineStr">
        <is>
          <t>Оплата согласно счета № АЛ2303-16/1 от 16.03.23 г. Оказание транспортных услуг.</t>
        </is>
      </c>
      <c r="C435" s="52" t="inlineStr">
        <is>
          <t>Менякин Дмитрий Владимирович</t>
        </is>
      </c>
      <c r="D435" s="193" t="n"/>
      <c r="E435" s="194" t="inlineStr">
        <is>
          <t>Счет № АЛ2303-16/1 от 16.03.2023 г.</t>
        </is>
      </c>
      <c r="F435" s="197" t="n"/>
      <c r="G435" s="61" t="n">
        <v>10000</v>
      </c>
      <c r="H435" s="59" t="n"/>
      <c r="I435" s="59" t="n">
        <v>45013</v>
      </c>
      <c r="J435" s="191">
        <f>G435-H435</f>
        <v/>
      </c>
      <c r="K435" s="191">
        <f>J435</f>
        <v/>
      </c>
      <c r="L435" s="62">
        <f>G435-H435-K435</f>
        <v/>
      </c>
    </row>
    <row r="436" ht="45" customFormat="1" customHeight="1" s="44">
      <c r="A436" s="86" t="inlineStr">
        <is>
          <t>ИП Топчиев Анатолий Александрович</t>
        </is>
      </c>
      <c r="B436" s="53" t="inlineStr">
        <is>
          <t>Оплата согласно счета № 4 от 23.03.23 г.Оказание транспортных услуг.</t>
        </is>
      </c>
      <c r="C436" s="52" t="inlineStr">
        <is>
          <t>Менякин Дмитрий Владимирович</t>
        </is>
      </c>
      <c r="D436" s="193" t="n"/>
      <c r="E436" s="194" t="inlineStr">
        <is>
          <t>Счет № 4 от 23.03.23 г</t>
        </is>
      </c>
      <c r="F436" s="197" t="n"/>
      <c r="G436" s="61" t="n">
        <v>23000</v>
      </c>
      <c r="H436" s="59" t="n"/>
      <c r="I436" s="59" t="n">
        <v>45013</v>
      </c>
      <c r="J436" s="191">
        <f>G436-H436</f>
        <v/>
      </c>
      <c r="K436" s="191">
        <f>J436</f>
        <v/>
      </c>
      <c r="L436" s="62">
        <f>G436-H436-K436</f>
        <v/>
      </c>
    </row>
    <row r="437" ht="55.5" customFormat="1" customHeight="1" s="44">
      <c r="A437" s="86" t="inlineStr">
        <is>
          <t>ИП Кутов Юрий Викторович</t>
        </is>
      </c>
      <c r="B437" s="53" t="inlineStr">
        <is>
          <t>Оплата согласно счета № 22/3 от 22.03.2023 г., № 23/3 от 23.03.2023 г. Оказание транспортных услуг.</t>
        </is>
      </c>
      <c r="C437" s="52" t="inlineStr">
        <is>
          <t>Менякин Дмитрий Владимирович</t>
        </is>
      </c>
      <c r="D437" s="193" t="n"/>
      <c r="E437" s="194" t="inlineStr">
        <is>
          <t>Счета № 22/3 от 22.03.2023 г., № 23/3 от 23.03.2023 г.</t>
        </is>
      </c>
      <c r="F437" s="197" t="n"/>
      <c r="G437" s="61" t="n">
        <v>17500</v>
      </c>
      <c r="H437" s="59" t="n"/>
      <c r="I437" s="59" t="n">
        <v>45013</v>
      </c>
      <c r="J437" s="191">
        <f>G437-H437</f>
        <v/>
      </c>
      <c r="K437" s="191">
        <f>J437</f>
        <v/>
      </c>
      <c r="L437" s="62">
        <f>G437-H437-K437</f>
        <v/>
      </c>
    </row>
    <row r="438" ht="55.5" customFormat="1" customHeight="1" s="44">
      <c r="A438" s="86" t="inlineStr">
        <is>
          <t>ИП Григорян Гурген Каджикович</t>
        </is>
      </c>
      <c r="B438" s="53" t="inlineStr">
        <is>
          <t>Оплата согласно счета   № АЛ2303--27 от 27.03.2023 г. Оказание транспортных услуг.</t>
        </is>
      </c>
      <c r="C438" s="52" t="inlineStr">
        <is>
          <t>Менякин Дмитрий Владимирович</t>
        </is>
      </c>
      <c r="D438" s="193" t="n"/>
      <c r="E438" s="194" t="inlineStr">
        <is>
          <t xml:space="preserve">Счет № АЛ2303--27 от 27.03.2023 г. </t>
        </is>
      </c>
      <c r="F438" s="197" t="n"/>
      <c r="G438" s="61" t="n">
        <v>22000</v>
      </c>
      <c r="H438" s="59" t="n"/>
      <c r="I438" s="59" t="n">
        <v>45013</v>
      </c>
      <c r="J438" s="191">
        <f>G438-H438</f>
        <v/>
      </c>
      <c r="K438" s="191">
        <f>J438</f>
        <v/>
      </c>
      <c r="L438" s="62">
        <f>G438-H438-K438</f>
        <v/>
      </c>
    </row>
    <row r="439" ht="55.5" customFormat="1" customHeight="1" s="44">
      <c r="A439" s="86" t="inlineStr">
        <is>
          <t>ИП Состин Юрий Владимирович</t>
        </is>
      </c>
      <c r="B439" s="53" t="inlineStr">
        <is>
          <t>Оплата согласно счета №456 от 04.03.2023 г. Оказание транспортных услуг.</t>
        </is>
      </c>
      <c r="C439" s="52" t="inlineStr">
        <is>
          <t>Менякин Дмитрий Владимирович</t>
        </is>
      </c>
      <c r="D439" s="193" t="n"/>
      <c r="E439" s="194" t="inlineStr">
        <is>
          <t>Счет №456 от 04.03.2023 г.</t>
        </is>
      </c>
      <c r="F439" s="197" t="n"/>
      <c r="G439" s="61" t="n">
        <v>10000</v>
      </c>
      <c r="H439" s="59" t="n"/>
      <c r="I439" s="59" t="n">
        <v>45013</v>
      </c>
      <c r="J439" s="191">
        <f>G439-H439</f>
        <v/>
      </c>
      <c r="K439" s="191">
        <f>J439</f>
        <v/>
      </c>
      <c r="L439" s="62">
        <f>G439-H439-K439</f>
        <v/>
      </c>
    </row>
    <row r="440" ht="20.25" customFormat="1" customHeight="1" s="44">
      <c r="A440" s="86" t="n"/>
      <c r="B440" s="53" t="n"/>
      <c r="C440" s="52" t="n"/>
      <c r="D440" s="193" t="n"/>
      <c r="E440" s="194" t="n"/>
      <c r="F440" s="197" t="n"/>
      <c r="G440" s="61" t="n"/>
      <c r="H440" s="59" t="n"/>
      <c r="I440" s="59" t="n"/>
      <c r="J440" s="191" t="n"/>
      <c r="K440" s="191" t="n"/>
      <c r="L440" s="62" t="n"/>
    </row>
    <row r="441" ht="20.25" customFormat="1" customHeight="1" s="44">
      <c r="A441" s="86" t="n"/>
      <c r="B441" s="53" t="n"/>
      <c r="C441" s="52" t="n"/>
      <c r="D441" s="193" t="n"/>
      <c r="E441" s="194" t="n"/>
      <c r="F441" s="197" t="n"/>
      <c r="G441" s="61" t="n"/>
      <c r="H441" s="59" t="n"/>
      <c r="I441" s="59" t="n"/>
      <c r="J441" s="191" t="n"/>
      <c r="K441" s="61" t="n"/>
      <c r="L441" s="62">
        <f>G441-H441-K441</f>
        <v/>
      </c>
    </row>
    <row r="442" ht="19.5" customFormat="1" customHeight="1" s="119" thickBot="1">
      <c r="A442" s="179" t="inlineStr">
        <is>
          <t>ИТОГО ЛОГИСТИКА</t>
        </is>
      </c>
      <c r="B442" s="199" t="n"/>
      <c r="C442" s="116" t="n"/>
      <c r="D442" s="116" t="n"/>
      <c r="E442" s="116" t="n"/>
      <c r="F442" s="117" t="n"/>
      <c r="G442" s="118">
        <f>SUM(G427:G441)</f>
        <v/>
      </c>
      <c r="H442" s="118">
        <f>SUM(H427:H441)</f>
        <v/>
      </c>
      <c r="I442" s="118" t="n"/>
      <c r="J442" s="118">
        <f>SUM(J427:J441)</f>
        <v/>
      </c>
      <c r="K442" s="118">
        <f>SUM(K427:K441)</f>
        <v/>
      </c>
      <c r="L442" s="118">
        <f>SUM(L427:L441)</f>
        <v/>
      </c>
    </row>
    <row r="443" ht="19.5" customFormat="1" customHeight="1" s="44">
      <c r="A443" s="103" t="inlineStr">
        <is>
          <t>ПРОЧИЕ</t>
        </is>
      </c>
      <c r="B443" s="195" t="n"/>
      <c r="C443" s="74" t="n"/>
      <c r="D443" s="74" t="n"/>
      <c r="E443" s="74" t="n"/>
      <c r="F443" s="75" t="n"/>
      <c r="G443" s="76" t="n"/>
      <c r="H443" s="76" t="n"/>
      <c r="I443" s="76" t="n"/>
      <c r="J443" s="76" t="n"/>
      <c r="K443" s="76" t="n"/>
      <c r="L443" s="77" t="n"/>
    </row>
    <row r="444" ht="45" customFormat="1" customHeight="1" s="44">
      <c r="A444" s="86" t="inlineStr">
        <is>
          <t>ООО "ЮЖНЫЙ ВЕТЕР"</t>
        </is>
      </c>
      <c r="B444" s="53" t="inlineStr">
        <is>
          <t>Возврат денежных средств по письму №30 от 17.02.2023г.</t>
        </is>
      </c>
      <c r="C444" s="52" t="inlineStr">
        <is>
          <t>Менякин Дмитрий Владимирович</t>
        </is>
      </c>
      <c r="D444" s="193" t="n"/>
      <c r="E444" s="194" t="inlineStr">
        <is>
          <t>Договор-счет</t>
        </is>
      </c>
      <c r="F444" s="197" t="n"/>
      <c r="G444" s="61" t="n">
        <v>9015</v>
      </c>
      <c r="H444" s="59" t="n"/>
      <c r="I444" s="59" t="n"/>
      <c r="J444" s="191">
        <f>G444-H444</f>
        <v/>
      </c>
      <c r="K444" s="191" t="n">
        <v>0</v>
      </c>
      <c r="L444" s="62">
        <f>G444-H444-K444</f>
        <v/>
      </c>
    </row>
    <row r="445" hidden="1" ht="61.5" customFormat="1" customHeight="1" s="44">
      <c r="A445" s="104" t="n"/>
      <c r="B445" s="63" t="n"/>
      <c r="C445" s="52" t="n"/>
      <c r="D445" s="198" t="n"/>
      <c r="E445" s="194" t="n"/>
      <c r="F445" s="198" t="n"/>
      <c r="G445" s="61" t="n"/>
      <c r="H445" s="59" t="n"/>
      <c r="I445" s="59" t="n"/>
      <c r="J445" s="191">
        <f>G445-H445</f>
        <v/>
      </c>
      <c r="K445" s="191" t="n">
        <v>0</v>
      </c>
      <c r="L445" s="62">
        <f>G445-H445-K445</f>
        <v/>
      </c>
    </row>
    <row r="446" hidden="1" ht="45" customFormat="1" customHeight="1" s="44">
      <c r="A446" s="86" t="n"/>
      <c r="B446" s="53" t="n"/>
      <c r="C446" s="52" t="n"/>
      <c r="D446" s="193" t="n"/>
      <c r="E446" s="194" t="n"/>
      <c r="F446" s="197" t="n"/>
      <c r="G446" s="61" t="n"/>
      <c r="H446" s="59" t="n"/>
      <c r="I446" s="59" t="n"/>
      <c r="J446" s="191">
        <f>G446-H446</f>
        <v/>
      </c>
      <c r="K446" s="61">
        <f>J446</f>
        <v/>
      </c>
      <c r="L446" s="62">
        <f>G446-H446-K446</f>
        <v/>
      </c>
    </row>
    <row r="447" hidden="1" ht="45" customFormat="1" customHeight="1" s="44">
      <c r="A447" s="86" t="n"/>
      <c r="B447" s="53" t="n"/>
      <c r="C447" s="52" t="n"/>
      <c r="D447" s="193" t="n"/>
      <c r="E447" s="194" t="n"/>
      <c r="F447" s="197" t="n"/>
      <c r="G447" s="61" t="n"/>
      <c r="H447" s="59" t="n"/>
      <c r="I447" s="59" t="n"/>
      <c r="J447" s="191" t="n"/>
      <c r="K447" s="61" t="n"/>
      <c r="L447" s="62">
        <f>G447-H447-K447</f>
        <v/>
      </c>
    </row>
    <row r="448" ht="27" customFormat="1" customHeight="1" s="119" thickBot="1">
      <c r="A448" s="179" t="inlineStr">
        <is>
          <t>ИТОГО ПРОЧИЕ</t>
        </is>
      </c>
      <c r="B448" s="199" t="n"/>
      <c r="C448" s="116" t="n"/>
      <c r="D448" s="116" t="n"/>
      <c r="E448" s="116" t="n"/>
      <c r="F448" s="117" t="n"/>
      <c r="G448" s="118">
        <f>SUM(G444:G447)</f>
        <v/>
      </c>
      <c r="H448" s="118">
        <f>SUM(H444:H447)</f>
        <v/>
      </c>
      <c r="I448" s="118" t="n"/>
      <c r="J448" s="118">
        <f>SUM(J444:J447)</f>
        <v/>
      </c>
      <c r="K448" s="118">
        <f>SUM(K444:K447)</f>
        <v/>
      </c>
      <c r="L448" s="118">
        <f>SUM(L444:L447)</f>
        <v/>
      </c>
    </row>
    <row r="449" ht="19.5" customFormat="1" customHeight="1" s="44">
      <c r="A449" s="50" t="inlineStr">
        <is>
          <t>ПРОГРАММНОЕ ОБЕСПЕЧЕНИЕ, ОБСЛУЖИВАНИЕ ПО, ИНТЕРНЕТ, СВЯЗЬ</t>
        </is>
      </c>
      <c r="B449" s="203" t="n"/>
      <c r="C449" s="49" t="n"/>
      <c r="D449" s="49" t="n"/>
      <c r="E449" s="49" t="n"/>
      <c r="F449" s="69" t="n"/>
      <c r="G449" s="70" t="n"/>
      <c r="H449" s="70" t="n"/>
      <c r="I449" s="70" t="n"/>
      <c r="J449" s="70" t="n"/>
      <c r="K449" s="70" t="n"/>
      <c r="L449" s="51" t="n"/>
    </row>
    <row r="450" ht="61.5" customFormat="1" customHeight="1" s="44">
      <c r="A450" s="104" t="inlineStr">
        <is>
          <t>ПАО "ВЫМПЕЛКОМ"</t>
        </is>
      </c>
      <c r="B450" s="63" t="inlineStr">
        <is>
          <t>Оплата за мобильную связь по счету №100959863868 от 20.03.2023 г.</t>
        </is>
      </c>
      <c r="C450" s="52" t="inlineStr">
        <is>
          <t>Менякин Дмитрий Владимирович</t>
        </is>
      </c>
      <c r="D450" s="198" t="n"/>
      <c r="E450" s="198" t="inlineStr">
        <is>
          <t>Счет №100959863868 от 20.03.2023 г.</t>
        </is>
      </c>
      <c r="F450" s="198" t="n"/>
      <c r="G450" s="61" t="n">
        <v>1335.84</v>
      </c>
      <c r="H450" s="59" t="n"/>
      <c r="I450" s="59" t="n">
        <v>45013</v>
      </c>
      <c r="J450" s="191">
        <f>G450-H450</f>
        <v/>
      </c>
      <c r="K450" s="191">
        <f>J450</f>
        <v/>
      </c>
      <c r="L450" s="62">
        <f>G450-H450-K450</f>
        <v/>
      </c>
    </row>
    <row r="451" ht="61.5" customFormat="1" customHeight="1" s="44">
      <c r="A451" s="104" t="inlineStr">
        <is>
          <t>ИП Ерёменко Виктор Владимирович</t>
        </is>
      </c>
      <c r="B451" s="63" t="inlineStr">
        <is>
          <t>Оплата согласно счета №С-184 от 15.03.23 г. Заправка картриджа Батайск.</t>
        </is>
      </c>
      <c r="C451" s="52" t="inlineStr">
        <is>
          <t>Менякин Дмитрий Владимирович</t>
        </is>
      </c>
      <c r="D451" s="198" t="n"/>
      <c r="E451" s="194" t="inlineStr">
        <is>
          <t>Счета №С-184 от 15.03.23 г.</t>
        </is>
      </c>
      <c r="F451" s="198" t="n"/>
      <c r="G451" s="61" t="n">
        <v>3150</v>
      </c>
      <c r="H451" s="59" t="n"/>
      <c r="I451" s="59" t="n">
        <v>45013</v>
      </c>
      <c r="J451" s="191">
        <f>G451-H451</f>
        <v/>
      </c>
      <c r="K451" s="191" t="n">
        <v>3150</v>
      </c>
      <c r="L451" s="62">
        <f>G451-H451-K451</f>
        <v/>
      </c>
    </row>
    <row r="452" hidden="1" ht="45" customFormat="1" customHeight="1" s="44">
      <c r="A452" s="86" t="n"/>
      <c r="B452" s="53" t="n"/>
      <c r="C452" s="52" t="n"/>
      <c r="D452" s="193" t="n"/>
      <c r="E452" s="194" t="n"/>
      <c r="F452" s="197" t="n"/>
      <c r="G452" s="61" t="n"/>
      <c r="H452" s="59" t="n"/>
      <c r="I452" s="59" t="n"/>
      <c r="J452" s="191" t="n"/>
      <c r="K452" s="61" t="n"/>
      <c r="L452" s="62">
        <f>G452-H452-K452</f>
        <v/>
      </c>
    </row>
    <row r="453" hidden="1" ht="45" customFormat="1" customHeight="1" s="44">
      <c r="A453" s="86" t="n"/>
      <c r="B453" s="53" t="n"/>
      <c r="C453" s="52" t="n"/>
      <c r="D453" s="193" t="n"/>
      <c r="E453" s="194" t="n"/>
      <c r="F453" s="197" t="n"/>
      <c r="G453" s="61" t="n"/>
      <c r="H453" s="59" t="n"/>
      <c r="I453" s="59" t="n"/>
      <c r="J453" s="191" t="n"/>
      <c r="K453" s="61" t="n"/>
      <c r="L453" s="62">
        <f>G453-H453-K453</f>
        <v/>
      </c>
    </row>
    <row r="454" hidden="1" ht="45" customFormat="1" customHeight="1" s="44">
      <c r="A454" s="86" t="n"/>
      <c r="B454" s="53" t="n"/>
      <c r="C454" s="52" t="n"/>
      <c r="D454" s="193" t="n"/>
      <c r="E454" s="194" t="n"/>
      <c r="F454" s="197" t="n"/>
      <c r="G454" s="61" t="n"/>
      <c r="H454" s="59" t="n"/>
      <c r="I454" s="59" t="n"/>
      <c r="J454" s="191" t="n"/>
      <c r="K454" s="61" t="n"/>
      <c r="L454" s="62">
        <f>G454-H454-K454</f>
        <v/>
      </c>
    </row>
    <row r="455" hidden="1" ht="45" customFormat="1" customHeight="1" s="44">
      <c r="A455" s="86" t="n"/>
      <c r="B455" s="53" t="n"/>
      <c r="C455" s="52" t="n"/>
      <c r="D455" s="193" t="n"/>
      <c r="E455" s="194" t="n"/>
      <c r="F455" s="197" t="n"/>
      <c r="G455" s="61" t="n"/>
      <c r="H455" s="59" t="n"/>
      <c r="I455" s="59" t="n"/>
      <c r="J455" s="191">
        <f>G455-H455</f>
        <v/>
      </c>
      <c r="K455" s="61">
        <f>J455</f>
        <v/>
      </c>
      <c r="L455" s="62">
        <f>G455-H455-K455</f>
        <v/>
      </c>
    </row>
    <row r="456" ht="25.5" customFormat="1" customHeight="1" s="44">
      <c r="A456" s="86" t="n"/>
      <c r="B456" s="53" t="n"/>
      <c r="C456" s="52" t="n"/>
      <c r="D456" s="193" t="n"/>
      <c r="E456" s="197" t="n"/>
      <c r="F456" s="197" t="n"/>
      <c r="G456" s="61" t="n"/>
      <c r="H456" s="59" t="n"/>
      <c r="I456" s="59" t="n"/>
      <c r="J456" s="191">
        <f>G456-H456</f>
        <v/>
      </c>
      <c r="K456" s="61">
        <f>J456</f>
        <v/>
      </c>
      <c r="L456" s="62">
        <f>J456-K456</f>
        <v/>
      </c>
    </row>
    <row r="457" ht="27" customFormat="1" customHeight="1" s="119" thickBot="1">
      <c r="A457" s="179" t="inlineStr">
        <is>
          <t>ИТОГО ПРОГРАММНОЕ ОБЕСПЕЧЕНИЕ, ОБСЛУЖИВАНИЕ ПО, ИНТЕРНЕТ, СВЯЗЬ</t>
        </is>
      </c>
      <c r="B457" s="199" t="n"/>
      <c r="C457" s="116" t="n"/>
      <c r="D457" s="116" t="n"/>
      <c r="E457" s="116" t="n"/>
      <c r="F457" s="117" t="n"/>
      <c r="G457" s="118">
        <f>SUM(G450:G456)</f>
        <v/>
      </c>
      <c r="H457" s="118">
        <f>SUM(H450:H456)</f>
        <v/>
      </c>
      <c r="I457" s="118" t="n"/>
      <c r="J457" s="118">
        <f>SUM(J450:J456)</f>
        <v/>
      </c>
      <c r="K457" s="118">
        <f>SUM(K450:K456)</f>
        <v/>
      </c>
      <c r="L457" s="118">
        <f>SUM(L450:L456)</f>
        <v/>
      </c>
    </row>
    <row r="458" ht="27.75" customFormat="1" customHeight="1" s="119" thickBot="1">
      <c r="A458" s="218" t="inlineStr">
        <is>
          <t>ИТОГО ТАГАНРОГ</t>
        </is>
      </c>
      <c r="B458" s="188" t="n"/>
      <c r="C458" s="116" t="n"/>
      <c r="D458" s="116" t="n"/>
      <c r="E458" s="116" t="n"/>
      <c r="F458" s="117" t="n"/>
      <c r="G458" s="118">
        <f>G442+G448+G457</f>
        <v/>
      </c>
      <c r="H458" s="118">
        <f>H442+H448+H457</f>
        <v/>
      </c>
      <c r="I458" s="118" t="n"/>
      <c r="J458" s="118">
        <f>J442+J448+J457</f>
        <v/>
      </c>
      <c r="K458" s="118">
        <f>K442+K448+K457</f>
        <v/>
      </c>
      <c r="L458" s="118">
        <f>L442+L448+L457</f>
        <v/>
      </c>
    </row>
    <row r="459" ht="30" customFormat="1" customHeight="1" s="44" thickBot="1">
      <c r="A459" s="46" t="inlineStr">
        <is>
          <t>ДИРЕКЦИЯ ПО КОММЕРЧЕСКОЙ ДЕЯТЕЛЬНОСТИ</t>
        </is>
      </c>
      <c r="B459" s="46" t="n"/>
      <c r="C459" s="46" t="n"/>
      <c r="D459" s="46" t="n"/>
      <c r="E459" s="46" t="n"/>
      <c r="F459" s="47" t="n"/>
      <c r="G459" s="46" t="n"/>
      <c r="H459" s="46" t="n"/>
      <c r="I459" s="46" t="n"/>
      <c r="J459" s="46" t="n"/>
      <c r="K459" s="46" t="n"/>
      <c r="L459" s="48" t="n"/>
    </row>
    <row r="460" ht="23.25" customFormat="1" customHeight="1" s="44">
      <c r="A460" s="189" t="inlineStr">
        <is>
          <t>ЛОГИСТИКА</t>
        </is>
      </c>
      <c r="B460" s="190" t="n"/>
      <c r="C460" s="49" t="n"/>
      <c r="D460" s="87" t="n"/>
      <c r="E460" s="49" t="n"/>
      <c r="F460" s="69" t="n"/>
      <c r="G460" s="70" t="n"/>
      <c r="H460" s="70" t="n"/>
      <c r="I460" s="70" t="n"/>
      <c r="J460" s="70" t="n"/>
      <c r="K460" s="70" t="n"/>
      <c r="L460" s="71" t="n"/>
    </row>
    <row r="461" ht="45" customFormat="1" customHeight="1" s="44">
      <c r="A461" s="86" t="inlineStr">
        <is>
          <t>ИП Сакара Василий Викторович</t>
        </is>
      </c>
      <c r="B461" s="53" t="inlineStr">
        <is>
          <t>Оплата по счету № 12 от 06.03.2023 г. автотранспортные услуги</t>
        </is>
      </c>
      <c r="C461" s="52" t="inlineStr">
        <is>
          <t>Кондратьева Екатерина Валерьевна</t>
        </is>
      </c>
      <c r="D461" s="193" t="n"/>
      <c r="E461" s="194" t="inlineStr">
        <is>
          <t xml:space="preserve">Счет № 12 от 06.03.2023 г. </t>
        </is>
      </c>
      <c r="F461" s="197" t="n"/>
      <c r="G461" s="61" t="n">
        <v>43000</v>
      </c>
      <c r="H461" s="59" t="n"/>
      <c r="I461" s="59" t="n"/>
      <c r="J461" s="191">
        <f>G461-H461</f>
        <v/>
      </c>
      <c r="K461" s="61" t="n">
        <v>0</v>
      </c>
      <c r="L461" s="62">
        <f>G461-H461-K461</f>
        <v/>
      </c>
    </row>
    <row r="462" ht="61.2" customFormat="1" customHeight="1" s="44">
      <c r="A462" s="86" t="inlineStr">
        <is>
          <t>ИП Чеботников Антон Юрьевич</t>
        </is>
      </c>
      <c r="B462" s="53" t="inlineStr">
        <is>
          <t>Оплата по счетам №№ 2/03-03 от 03.03.2023, 2/10-03 от 10.03.2023 г. автотранспортные услуги по перевозке грузов</t>
        </is>
      </c>
      <c r="C462" s="52" t="inlineStr">
        <is>
          <t>Кондратьева Екатерина Валерьевна</t>
        </is>
      </c>
      <c r="D462" s="193" t="n"/>
      <c r="E462" s="194" t="inlineStr">
        <is>
          <t xml:space="preserve">Счета №№ 2/03-03 от 03.03.2023, 2/10-03 от 10.03.2023 г. </t>
        </is>
      </c>
      <c r="F462" s="197" t="n"/>
      <c r="G462" s="61" t="n">
        <v>341000</v>
      </c>
      <c r="H462" s="59" t="n"/>
      <c r="I462" s="59" t="n"/>
      <c r="J462" s="191">
        <f>G462-H462</f>
        <v/>
      </c>
      <c r="K462" s="61" t="n">
        <v>0</v>
      </c>
      <c r="L462" s="62">
        <f>G462-H462-K462</f>
        <v/>
      </c>
    </row>
    <row r="463" ht="40.8" customFormat="1" customHeight="1" s="44">
      <c r="A463" s="86" t="inlineStr">
        <is>
          <t>Общество с ограниченной ответственностью "АвтоТрансЛогистик"</t>
        </is>
      </c>
      <c r="B463" s="53" t="inlineStr">
        <is>
          <t>Оплата по счету № 71 от 13.03.2023  г. за автотранспортные услуги</t>
        </is>
      </c>
      <c r="C463" s="52" t="inlineStr">
        <is>
          <t>Кондратьева Екатерина Валерьевна</t>
        </is>
      </c>
      <c r="D463" s="193" t="n"/>
      <c r="E463" s="194" t="inlineStr">
        <is>
          <t>Счет № 71 от 13.03.2023</t>
        </is>
      </c>
      <c r="F463" s="197" t="n"/>
      <c r="G463" s="61" t="n">
        <v>135500</v>
      </c>
      <c r="H463" s="59" t="n"/>
      <c r="I463" s="59" t="n"/>
      <c r="J463" s="191">
        <f>G463-H463</f>
        <v/>
      </c>
      <c r="K463" s="61" t="n">
        <v>0</v>
      </c>
      <c r="L463" s="62">
        <f>G463-H463-K463</f>
        <v/>
      </c>
    </row>
    <row r="464" ht="45" customFormat="1" customHeight="1" s="44">
      <c r="A464" s="86" t="inlineStr">
        <is>
          <t>ООО "ДАРС"</t>
        </is>
      </c>
      <c r="B464" s="53" t="inlineStr">
        <is>
          <t>Оплата по счету № 229 от 23.02.2023 г услуги по доставке груза</t>
        </is>
      </c>
      <c r="C464" s="52" t="inlineStr">
        <is>
          <t>Кондратьева Екатерина Валерьевна</t>
        </is>
      </c>
      <c r="D464" s="193" t="n"/>
      <c r="E464" s="194" t="inlineStr">
        <is>
          <t>Счет № 229 от 23.02.2023 г</t>
        </is>
      </c>
      <c r="F464" s="197" t="n"/>
      <c r="G464" s="61" t="n">
        <v>13500</v>
      </c>
      <c r="H464" s="59" t="n"/>
      <c r="I464" s="59" t="n"/>
      <c r="J464" s="191">
        <f>G464-H464</f>
        <v/>
      </c>
      <c r="K464" s="61" t="n">
        <v>0</v>
      </c>
      <c r="L464" s="62">
        <f>G464-H464-K464</f>
        <v/>
      </c>
    </row>
    <row r="465" ht="45" customFormat="1" customHeight="1" s="44">
      <c r="A465" s="86" t="inlineStr">
        <is>
          <t>ИП Сомкин Игорь Сергеевич</t>
        </is>
      </c>
      <c r="B465" s="53" t="inlineStr">
        <is>
          <t xml:space="preserve">Оплата по счету № 75 от 28.02.2023 г. автотранспортные услуги </t>
        </is>
      </c>
      <c r="C465" s="52" t="inlineStr">
        <is>
          <t>Кондратьева Екатерина Валерьевна</t>
        </is>
      </c>
      <c r="D465" s="193" t="n"/>
      <c r="E465" s="194" t="inlineStr">
        <is>
          <t>Счет № 75 от 28.02.2023 г.</t>
        </is>
      </c>
      <c r="F465" s="197" t="n"/>
      <c r="G465" s="61" t="n">
        <v>34000</v>
      </c>
      <c r="H465" s="59" t="n"/>
      <c r="I465" s="59" t="n"/>
      <c r="J465" s="191">
        <f>G465-H465</f>
        <v/>
      </c>
      <c r="K465" s="61" t="n">
        <v>0</v>
      </c>
      <c r="L465" s="62">
        <f>G465-H465-K465</f>
        <v/>
      </c>
    </row>
    <row r="466" ht="45" customFormat="1" customHeight="1" s="44">
      <c r="A466" s="86" t="inlineStr">
        <is>
          <t>ООО "ЭЛИТТРАНС"</t>
        </is>
      </c>
      <c r="B466" s="53" t="inlineStr">
        <is>
          <t>Оплата по счету № C3975 от 22.02.2023 г. за транспортные услуги</t>
        </is>
      </c>
      <c r="C466" s="52" t="inlineStr">
        <is>
          <t>Кондратьева Екатерина Валерьевна</t>
        </is>
      </c>
      <c r="D466" s="193" t="n"/>
      <c r="E466" s="194" t="inlineStr">
        <is>
          <t xml:space="preserve">Счет № C3975 от 22.02.2023 г. </t>
        </is>
      </c>
      <c r="F466" s="197" t="n"/>
      <c r="G466" s="61" t="n">
        <v>21000</v>
      </c>
      <c r="H466" s="59" t="n"/>
      <c r="I466" s="59" t="n"/>
      <c r="J466" s="191">
        <f>G466-H466</f>
        <v/>
      </c>
      <c r="K466" s="61" t="n">
        <v>0</v>
      </c>
      <c r="L466" s="62">
        <f>G466-H466-K466</f>
        <v/>
      </c>
    </row>
    <row r="467" ht="45" customFormat="1" customHeight="1" s="44">
      <c r="A467" s="86" t="inlineStr">
        <is>
          <t>Общество с ограниченной ответственностью "АвтоТрансЛогистик"</t>
        </is>
      </c>
      <c r="B467" s="53" t="inlineStr">
        <is>
          <t>Оплата по счету № 80 от 20.03.2023  г. за автотранспортные услуги</t>
        </is>
      </c>
      <c r="C467" s="52" t="inlineStr">
        <is>
          <t>Кондратьева Екатерина Валерьевна</t>
        </is>
      </c>
      <c r="D467" s="193" t="n"/>
      <c r="E467" s="194" t="inlineStr">
        <is>
          <t xml:space="preserve">Счет № 80 от 20.03.2023 г </t>
        </is>
      </c>
      <c r="F467" s="197" t="n"/>
      <c r="G467" s="61" t="n">
        <v>69500</v>
      </c>
      <c r="H467" s="59" t="n"/>
      <c r="I467" s="59" t="n"/>
      <c r="J467" s="191">
        <f>G467-H467</f>
        <v/>
      </c>
      <c r="K467" s="61" t="n">
        <v>0</v>
      </c>
      <c r="L467" s="62">
        <f>G467-H467-K467</f>
        <v/>
      </c>
    </row>
    <row r="468" ht="45" customFormat="1" customHeight="1" s="44">
      <c r="A468" s="86" t="inlineStr">
        <is>
          <t>ИП Насонов Николай Иванович</t>
        </is>
      </c>
      <c r="B468" s="53" t="inlineStr">
        <is>
          <t>Оплата по счету № 5 от 17.03.2023 г. транспортно-экспедиционные услуги</t>
        </is>
      </c>
      <c r="C468" s="52" t="inlineStr">
        <is>
          <t>Кондратьева Екатерина Валерьевна</t>
        </is>
      </c>
      <c r="D468" s="193" t="n"/>
      <c r="E468" s="194" t="inlineStr">
        <is>
          <t xml:space="preserve">Счет № 5 от 17.03.2023 г. </t>
        </is>
      </c>
      <c r="F468" s="197" t="n"/>
      <c r="G468" s="61" t="n">
        <v>39500</v>
      </c>
      <c r="H468" s="59" t="n"/>
      <c r="I468" s="59" t="n"/>
      <c r="J468" s="191">
        <f>G468-H468</f>
        <v/>
      </c>
      <c r="K468" s="61" t="n">
        <v>0</v>
      </c>
      <c r="L468" s="62">
        <f>G468-H468-K468</f>
        <v/>
      </c>
    </row>
    <row r="469" ht="61.5" customFormat="1" customHeight="1" s="44">
      <c r="A469" s="86" t="inlineStr">
        <is>
          <t>ООО "БС-ТРАНС НН"</t>
        </is>
      </c>
      <c r="B469" s="53" t="inlineStr">
        <is>
          <t>Оплата по счетам №№ 1043 от 15.02.2023, 1040, 1048 от 17.02.2023 г. за транспортные услуги</t>
        </is>
      </c>
      <c r="C469" s="52" t="inlineStr">
        <is>
          <t>Кондратьева Екатерина Валерьевна</t>
        </is>
      </c>
      <c r="D469" s="193" t="n"/>
      <c r="E469" s="194" t="inlineStr">
        <is>
          <t xml:space="preserve">Счета №№ 1043 от 15.02.2023, 1040, 1048 от 17.02.2023 г. </t>
        </is>
      </c>
      <c r="F469" s="197" t="n"/>
      <c r="G469" s="61" t="n">
        <v>350000</v>
      </c>
      <c r="H469" s="59" t="n"/>
      <c r="I469" s="59" t="n"/>
      <c r="J469" s="191">
        <f>G469-H469</f>
        <v/>
      </c>
      <c r="K469" s="61" t="n">
        <v>0</v>
      </c>
      <c r="L469" s="62">
        <f>G469-H469-K469</f>
        <v/>
      </c>
    </row>
    <row r="470" ht="73.5" customFormat="1" customHeight="1" s="44">
      <c r="A470" s="86" t="inlineStr">
        <is>
          <t>ООО "Плаза Девелопмент Групп"</t>
        </is>
      </c>
      <c r="B470" s="53" t="inlineStr">
        <is>
          <t>Оплата по счетам №№ 301/7, 301/12 от 01.03.2023, 311/4, 311/6  от 11.03.2023,  гг. перевозки груза</t>
        </is>
      </c>
      <c r="C470" s="52" t="inlineStr">
        <is>
          <t>Кондратьева Екатерина Валерьевна</t>
        </is>
      </c>
      <c r="D470" s="193" t="n"/>
      <c r="E470" s="194" t="inlineStr">
        <is>
          <t>Счета №№ 301/7, 301/12 от 01.03.2023, 311/4, 311/6  от 11.03.2023</t>
        </is>
      </c>
      <c r="F470" s="197" t="n"/>
      <c r="G470" s="61" t="n">
        <v>88000</v>
      </c>
      <c r="H470" s="59" t="n"/>
      <c r="I470" s="59" t="n"/>
      <c r="J470" s="191">
        <f>G470-H470</f>
        <v/>
      </c>
      <c r="K470" s="61" t="n">
        <v>0</v>
      </c>
      <c r="L470" s="62">
        <f>G470-H470-K470</f>
        <v/>
      </c>
    </row>
    <row r="471" ht="73.5" customFormat="1" customHeight="1" s="44">
      <c r="A471" s="86" t="inlineStr">
        <is>
          <t xml:space="preserve">ИП Сомкин Сергей </t>
        </is>
      </c>
      <c r="B471" s="53" t="inlineStr">
        <is>
          <t xml:space="preserve">Оплата по счету № 76 от 22.03.2023 г. автотранспортные услуги </t>
        </is>
      </c>
      <c r="C471" s="52" t="inlineStr">
        <is>
          <t>Кондратьева Екатерина Валерьевна</t>
        </is>
      </c>
      <c r="D471" s="193" t="n"/>
      <c r="E471" s="194" t="inlineStr">
        <is>
          <t>Счет № 76 от 22.03.2023</t>
        </is>
      </c>
      <c r="F471" s="197" t="n"/>
      <c r="G471" s="61" t="n">
        <v>79000</v>
      </c>
      <c r="H471" s="59" t="n"/>
      <c r="I471" s="59" t="n"/>
      <c r="J471" s="191">
        <f>G471-H471</f>
        <v/>
      </c>
      <c r="K471" s="61" t="n">
        <v>0</v>
      </c>
      <c r="L471" s="62">
        <f>G471-H471-K471</f>
        <v/>
      </c>
    </row>
    <row r="472" ht="54" customFormat="1" customHeight="1" s="44">
      <c r="A472" s="86" t="inlineStr">
        <is>
          <t>ООО "МИР ООО"</t>
        </is>
      </c>
      <c r="B472" s="53" t="inlineStr">
        <is>
          <t>Оплата по упд №№ 107 от 31.03.2023, 267 от 13.03.2023 г. за транспортные услуги</t>
        </is>
      </c>
      <c r="C472" s="52" t="inlineStr">
        <is>
          <t>Кондратьева Екатерина Валерьевна</t>
        </is>
      </c>
      <c r="D472" s="193" t="n"/>
      <c r="E472" s="194" t="inlineStr">
        <is>
          <t xml:space="preserve">УПД №№ 107 от 31.03.2023, 267 от 13.03.2023 г. </t>
        </is>
      </c>
      <c r="F472" s="197" t="n"/>
      <c r="G472" s="61" t="n">
        <v>102000</v>
      </c>
      <c r="H472" s="59" t="n"/>
      <c r="I472" s="59" t="n"/>
      <c r="J472" s="191">
        <f>G472-H472</f>
        <v/>
      </c>
      <c r="K472" s="61" t="n">
        <v>0</v>
      </c>
      <c r="L472" s="62">
        <f>G472-H472-K472</f>
        <v/>
      </c>
    </row>
    <row r="473" ht="40.8" customFormat="1" customHeight="1" s="44">
      <c r="A473" s="86" t="inlineStr">
        <is>
          <t>ООО "ДАРС"</t>
        </is>
      </c>
      <c r="B473" s="53" t="inlineStr">
        <is>
          <t>Оплата по счету № 358 от 21.03.2023 г услуги по доставке груза</t>
        </is>
      </c>
      <c r="C473" s="52" t="inlineStr">
        <is>
          <t>Кондратьева Екатерина Валерьевна</t>
        </is>
      </c>
      <c r="D473" s="193" t="n"/>
      <c r="E473" s="194" t="inlineStr">
        <is>
          <t>Счет № 358 от 21.03.2023 г</t>
        </is>
      </c>
      <c r="F473" s="197" t="n"/>
      <c r="G473" s="61" t="n">
        <v>11000</v>
      </c>
      <c r="H473" s="59" t="n"/>
      <c r="I473" s="59" t="n"/>
      <c r="J473" s="191">
        <f>G473-H473</f>
        <v/>
      </c>
      <c r="K473" s="61" t="n">
        <v>0</v>
      </c>
      <c r="L473" s="62">
        <f>G473-H473-K473</f>
        <v/>
      </c>
    </row>
    <row r="474" ht="52.2" customFormat="1" customHeight="1" s="44">
      <c r="A474" s="86" t="inlineStr">
        <is>
          <t>ООО "БС-ТРАНС НН"</t>
        </is>
      </c>
      <c r="B474" s="53" t="inlineStr">
        <is>
          <t>Оплата по счетам №№ 1185 от 22.02.2023, 1453 от 10.03.2023 г. за транспортные услуги</t>
        </is>
      </c>
      <c r="C474" s="52" t="inlineStr">
        <is>
          <t>Кондратьева Екатерина Валерьевна</t>
        </is>
      </c>
      <c r="D474" s="193" t="n"/>
      <c r="E474" s="194" t="inlineStr">
        <is>
          <t>Счет счетам №№ 1185 от 22.02.2023, 1453 от 10.03.2023 г.</t>
        </is>
      </c>
      <c r="F474" s="197" t="n"/>
      <c r="G474" s="61" t="n">
        <v>245000</v>
      </c>
      <c r="H474" s="59" t="n"/>
      <c r="I474" s="59" t="n"/>
      <c r="J474" s="191">
        <f>G474-H474</f>
        <v/>
      </c>
      <c r="K474" s="61" t="n">
        <v>0</v>
      </c>
      <c r="L474" s="62">
        <f>G474-H474-K474</f>
        <v/>
      </c>
    </row>
    <row r="475" ht="69.59999999999999" customFormat="1" customHeight="1" s="44">
      <c r="A475" s="86" t="inlineStr">
        <is>
          <t>ИП Полякова Виктория Алексеевна</t>
        </is>
      </c>
      <c r="B475" s="53" t="inlineStr">
        <is>
          <t xml:space="preserve">Оплата по счетам № 106 от 06.03.2023, 122 от 13.03.2023, 123 от 14.03.2023  г. транспортные услуги </t>
        </is>
      </c>
      <c r="C475" s="52" t="inlineStr">
        <is>
          <t>Кондратьева Екатерина Валерьевна</t>
        </is>
      </c>
      <c r="D475" s="193" t="n"/>
      <c r="E475" s="194" t="inlineStr">
        <is>
          <t xml:space="preserve"> Счета № 106 от 06.03.2023, 122 от 13.03.2023, 123 от 14.03.2023  г.</t>
        </is>
      </c>
      <c r="F475" s="197" t="n"/>
      <c r="G475" s="61" t="n">
        <v>135000</v>
      </c>
      <c r="H475" s="59" t="n"/>
      <c r="I475" s="59" t="n"/>
      <c r="J475" s="191">
        <f>G475-H475</f>
        <v/>
      </c>
      <c r="K475" s="61" t="n">
        <v>0</v>
      </c>
      <c r="L475" s="62">
        <f>G475-H475-K475</f>
        <v/>
      </c>
    </row>
    <row r="476" ht="40.8" customFormat="1" customHeight="1" s="44">
      <c r="A476" s="86" t="inlineStr">
        <is>
          <t>ИП Чеботников Антон Юрьевич</t>
        </is>
      </c>
      <c r="B476" s="53" t="inlineStr">
        <is>
          <t>Оплата по счету № 1/17-03 от 17.03.2023 г. автотранспортные услуги по перевозке грузов</t>
        </is>
      </c>
      <c r="C476" s="52" t="inlineStr">
        <is>
          <t>Кондратьева Екатерина Валерьевна</t>
        </is>
      </c>
      <c r="D476" s="193" t="n"/>
      <c r="E476" s="194" t="inlineStr">
        <is>
          <t>Счет № 1/17-03 от 17.03.2023 г.</t>
        </is>
      </c>
      <c r="F476" s="197" t="n"/>
      <c r="G476" s="61" t="n">
        <v>174000</v>
      </c>
      <c r="H476" s="59" t="n"/>
      <c r="I476" s="59" t="n"/>
      <c r="J476" s="191">
        <f>G476-H476</f>
        <v/>
      </c>
      <c r="K476" s="61" t="n">
        <v>0</v>
      </c>
      <c r="L476" s="62">
        <f>G476-H476-K476</f>
        <v/>
      </c>
    </row>
    <row r="477" ht="40.8" customFormat="1" customHeight="1" s="44">
      <c r="A477" s="86" t="inlineStr">
        <is>
          <t>ИП Чупилко Анатолий Васильевич</t>
        </is>
      </c>
      <c r="B477" s="53" t="inlineStr">
        <is>
          <t xml:space="preserve">Оплата по счету № 90 от 21.03.2023 г. транспортные услуги </t>
        </is>
      </c>
      <c r="C477" s="52" t="inlineStr">
        <is>
          <t>Кондратьева Екатерина Валерьевна</t>
        </is>
      </c>
      <c r="D477" s="193" t="n"/>
      <c r="E477" s="194" t="inlineStr">
        <is>
          <t>Счет № 90 от 21.03.2023 г.</t>
        </is>
      </c>
      <c r="F477" s="197" t="n"/>
      <c r="G477" s="61" t="n">
        <v>40000</v>
      </c>
      <c r="H477" s="59" t="n"/>
      <c r="I477" s="59" t="n"/>
      <c r="J477" s="191">
        <f>G477-H477</f>
        <v/>
      </c>
      <c r="K477" s="61" t="n">
        <v>0</v>
      </c>
      <c r="L477" s="62">
        <f>G477-H477-K477</f>
        <v/>
      </c>
    </row>
    <row r="478" ht="40.8" customFormat="1" customHeight="1" s="44">
      <c r="A478" s="86" t="inlineStr">
        <is>
          <t>ИП Насонов Николай Иванович</t>
        </is>
      </c>
      <c r="B478" s="53" t="inlineStr">
        <is>
          <t>Оплата по счету № 6 от 24.03.2023 г. транспортно-экспедиционные услуги</t>
        </is>
      </c>
      <c r="C478" s="52" t="inlineStr">
        <is>
          <t>Кондратьева Екатерина Валерьевна</t>
        </is>
      </c>
      <c r="D478" s="193" t="n"/>
      <c r="E478" s="194" t="inlineStr">
        <is>
          <t>Счет № 6 от 24.03.2023 г.</t>
        </is>
      </c>
      <c r="F478" s="197" t="n"/>
      <c r="G478" s="61" t="n">
        <v>109000</v>
      </c>
      <c r="H478" s="59" t="n"/>
      <c r="I478" s="59" t="n"/>
      <c r="J478" s="191">
        <f>G478-H478</f>
        <v/>
      </c>
      <c r="K478" s="61" t="n">
        <v>0</v>
      </c>
      <c r="L478" s="62">
        <f>G478-H478-K478</f>
        <v/>
      </c>
    </row>
    <row r="479" ht="52.2" customFormat="1" customHeight="1" s="44">
      <c r="A479" s="86" t="inlineStr">
        <is>
          <t>ООО "ЭЛИТТРАНС"</t>
        </is>
      </c>
      <c r="B479" s="53" t="inlineStr">
        <is>
          <t>Оплата по счетам №№ C5259 от 03.02.2023, С5260 от 16.02.2023 г. за транспортные услуги</t>
        </is>
      </c>
      <c r="C479" s="52" t="inlineStr">
        <is>
          <t>Кондратьева Екатерина Валерьевна</t>
        </is>
      </c>
      <c r="D479" s="193" t="n"/>
      <c r="E479" s="194" t="inlineStr">
        <is>
          <t>Счета №№ C5259 от 03.02.2023, С5260 от 16.02.2023 г.</t>
        </is>
      </c>
      <c r="F479" s="197" t="n"/>
      <c r="G479" s="61" t="n">
        <v>240000</v>
      </c>
      <c r="H479" s="59" t="n"/>
      <c r="I479" s="59" t="n"/>
      <c r="J479" s="191">
        <f>G479-H479</f>
        <v/>
      </c>
      <c r="K479" s="61" t="n">
        <v>0</v>
      </c>
      <c r="L479" s="62">
        <f>G479-H479-K479</f>
        <v/>
      </c>
    </row>
    <row r="480" ht="40.8" customFormat="1" customHeight="1" s="44">
      <c r="A480" s="86" t="inlineStr">
        <is>
          <t>ООО "ДЕЛКО"</t>
        </is>
      </c>
      <c r="B480" s="53" t="inlineStr">
        <is>
          <t>Оплата по счету № ДЕЛ18359 от 03.02.2023 г. за транспортные услуги</t>
        </is>
      </c>
      <c r="C480" s="52" t="inlineStr">
        <is>
          <t>Кондратьева Екатерина Валерьевна</t>
        </is>
      </c>
      <c r="D480" s="193" t="n"/>
      <c r="E480" s="194" t="inlineStr">
        <is>
          <t>Счет № ДЕЛ18359 от 03.02.2023 г.</t>
        </is>
      </c>
      <c r="F480" s="197" t="n"/>
      <c r="G480" s="61" t="n">
        <v>122000</v>
      </c>
      <c r="H480" s="59" t="n"/>
      <c r="I480" s="59" t="n"/>
      <c r="J480" s="191">
        <f>G480-H480</f>
        <v/>
      </c>
      <c r="K480" s="61" t="n">
        <v>0</v>
      </c>
      <c r="L480" s="62">
        <f>G480-H480-K480</f>
        <v/>
      </c>
    </row>
    <row r="481" hidden="1" customFormat="1" s="44">
      <c r="A481" s="86" t="n"/>
      <c r="B481" s="53" t="n"/>
      <c r="C481" s="52" t="n"/>
      <c r="D481" s="193" t="n"/>
      <c r="E481" s="194" t="n"/>
      <c r="F481" s="197" t="n"/>
      <c r="G481" s="61" t="n"/>
      <c r="H481" s="59" t="n"/>
      <c r="I481" s="59" t="n"/>
      <c r="J481" s="191" t="n"/>
      <c r="K481" s="61" t="n"/>
      <c r="L481" s="62" t="n"/>
    </row>
    <row r="482" hidden="1" customFormat="1" s="44">
      <c r="A482" s="86" t="n"/>
      <c r="B482" s="53" t="n"/>
      <c r="C482" s="52" t="n"/>
      <c r="D482" s="193" t="n"/>
      <c r="E482" s="194" t="n"/>
      <c r="F482" s="197" t="n"/>
      <c r="G482" s="61" t="n"/>
      <c r="H482" s="59" t="n"/>
      <c r="I482" s="59" t="n"/>
      <c r="J482" s="191" t="n"/>
      <c r="K482" s="61" t="n"/>
      <c r="L482" s="62" t="n"/>
    </row>
    <row r="483" hidden="1" customFormat="1" s="44">
      <c r="A483" s="86" t="n"/>
      <c r="B483" s="53" t="n"/>
      <c r="C483" s="52" t="n"/>
      <c r="D483" s="193" t="n"/>
      <c r="E483" s="194" t="n"/>
      <c r="F483" s="197" t="n"/>
      <c r="G483" s="61" t="n"/>
      <c r="H483" s="59" t="n"/>
      <c r="I483" s="59" t="n"/>
      <c r="J483" s="191" t="n"/>
      <c r="K483" s="61" t="n"/>
      <c r="L483" s="62" t="n"/>
    </row>
    <row r="484" hidden="1" customFormat="1" s="44">
      <c r="A484" s="86" t="n"/>
      <c r="B484" s="53" t="n"/>
      <c r="C484" s="52" t="n"/>
      <c r="D484" s="193" t="n"/>
      <c r="E484" s="194" t="n"/>
      <c r="F484" s="197" t="n"/>
      <c r="G484" s="61" t="n"/>
      <c r="H484" s="59" t="n"/>
      <c r="I484" s="59" t="n"/>
      <c r="J484" s="191" t="n"/>
      <c r="K484" s="61" t="n"/>
      <c r="L484" s="62" t="n"/>
    </row>
    <row r="485" hidden="1" customFormat="1" s="44">
      <c r="A485" s="86" t="n"/>
      <c r="B485" s="53" t="n"/>
      <c r="C485" s="52" t="n"/>
      <c r="D485" s="193" t="n"/>
      <c r="E485" s="194" t="n"/>
      <c r="F485" s="197" t="n"/>
      <c r="G485" s="61" t="n"/>
      <c r="H485" s="59" t="n"/>
      <c r="I485" s="59" t="n"/>
      <c r="J485" s="191" t="n"/>
      <c r="K485" s="61" t="n"/>
      <c r="L485" s="62" t="n"/>
    </row>
    <row r="486" hidden="1" customFormat="1" s="44">
      <c r="A486" s="86" t="n"/>
      <c r="B486" s="53" t="n"/>
      <c r="C486" s="52" t="n"/>
      <c r="D486" s="193" t="n"/>
      <c r="E486" s="194" t="n"/>
      <c r="F486" s="197" t="n"/>
      <c r="G486" s="61" t="n"/>
      <c r="H486" s="59" t="n"/>
      <c r="I486" s="59" t="n"/>
      <c r="J486" s="191" t="n"/>
      <c r="K486" s="61" t="n"/>
      <c r="L486" s="62" t="n"/>
    </row>
    <row r="487" hidden="1" customFormat="1" s="44">
      <c r="A487" s="86" t="n"/>
      <c r="B487" s="53" t="n"/>
      <c r="C487" s="52" t="n"/>
      <c r="D487" s="193" t="n"/>
      <c r="E487" s="194" t="n"/>
      <c r="F487" s="197" t="n"/>
      <c r="G487" s="61" t="n"/>
      <c r="H487" s="59" t="n"/>
      <c r="I487" s="59" t="n"/>
      <c r="J487" s="191" t="n"/>
      <c r="K487" s="61" t="n"/>
      <c r="L487" s="62" t="n"/>
    </row>
    <row r="488" hidden="1" ht="45" customFormat="1" customHeight="1" s="44">
      <c r="A488" s="86" t="n"/>
      <c r="B488" s="53" t="n"/>
      <c r="C488" s="52" t="n"/>
      <c r="D488" s="193" t="n"/>
      <c r="E488" s="194" t="n"/>
      <c r="F488" s="197" t="n"/>
      <c r="G488" s="61" t="n"/>
      <c r="H488" s="59" t="n"/>
      <c r="I488" s="59" t="n"/>
      <c r="J488" s="191" t="n"/>
      <c r="K488" s="61" t="n"/>
      <c r="L488" s="62" t="n"/>
    </row>
    <row r="489" ht="19.5" customFormat="1" customHeight="1" s="119" thickBot="1">
      <c r="A489" s="179" t="inlineStr">
        <is>
          <t>ИТОГО ЛОГИСТИКА</t>
        </is>
      </c>
      <c r="B489" s="199" t="n"/>
      <c r="C489" s="116" t="n"/>
      <c r="D489" s="116" t="n"/>
      <c r="E489" s="116" t="n"/>
      <c r="F489" s="117" t="n"/>
      <c r="G489" s="118">
        <f>SUM(G461:G488)</f>
        <v/>
      </c>
      <c r="H489" s="118">
        <f>SUM(H461:H488)</f>
        <v/>
      </c>
      <c r="I489" s="118" t="n"/>
      <c r="J489" s="118">
        <f>SUM(J461:J488)</f>
        <v/>
      </c>
      <c r="K489" s="118">
        <f>SUM(K461:K488)</f>
        <v/>
      </c>
      <c r="L489" s="118">
        <f>SUM(L461:L488)</f>
        <v/>
      </c>
    </row>
    <row r="490" ht="19.5" customFormat="1" customHeight="1" s="44">
      <c r="A490" s="103" t="inlineStr">
        <is>
          <t>ПРОЧИЕ</t>
        </is>
      </c>
      <c r="B490" s="195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76" t="n"/>
      <c r="L490" s="77" t="n"/>
    </row>
    <row r="491" ht="45" customFormat="1" customHeight="1" s="44">
      <c r="A491" s="86" t="inlineStr">
        <is>
          <t>ЗАКУПАЙ АО</t>
        </is>
      </c>
      <c r="B491" s="53" t="inlineStr">
        <is>
          <t>Оплата по счету-оферте №36198 от 03.03.2023г. комиссионное вознаграждение % по договору-оферте</t>
        </is>
      </c>
      <c r="C491" s="52" t="inlineStr">
        <is>
          <t>Тройнякова Наталья Александровна</t>
        </is>
      </c>
      <c r="D491" s="193" t="n"/>
      <c r="E491" s="194" t="inlineStr">
        <is>
          <t>Счет-оферта № 36198 от 03.03.2023г.</t>
        </is>
      </c>
      <c r="F491" s="197" t="n"/>
      <c r="G491" s="61" t="n">
        <v>156131</v>
      </c>
      <c r="H491" s="59" t="n"/>
      <c r="I491" s="59" t="n"/>
      <c r="J491" s="191">
        <f>G491-H491</f>
        <v/>
      </c>
      <c r="K491" s="61" t="n">
        <v>0</v>
      </c>
      <c r="L491" s="62">
        <f>G491-H491-K491</f>
        <v/>
      </c>
    </row>
    <row r="492" ht="57.75" customFormat="1" customHeight="1" s="44">
      <c r="A492" s="86" t="inlineStr">
        <is>
          <t>Компания "Тензор"</t>
        </is>
      </c>
      <c r="B492" s="53" t="inlineStr">
        <is>
          <t>Оплата по сч № 123031337870 от 13.03.2023 Права использования "Web-система СБИС" дополнительный сотрудник с регистрацией на внешнем носителе арт. Н</t>
        </is>
      </c>
      <c r="C492" s="52" t="inlineStr">
        <is>
          <t>Бурмистрова Марьяна Вадимовна</t>
        </is>
      </c>
      <c r="D492" s="193" t="n"/>
      <c r="E492" s="194" t="inlineStr">
        <is>
          <t>Счет № 123031337870 от 13.03.2023</t>
        </is>
      </c>
      <c r="F492" s="197" t="n"/>
      <c r="G492" s="61" t="n">
        <v>2700</v>
      </c>
      <c r="H492" s="59" t="n"/>
      <c r="I492" s="59" t="n">
        <v>45013</v>
      </c>
      <c r="J492" s="191">
        <f>G492-H492</f>
        <v/>
      </c>
      <c r="K492" s="191" t="n">
        <v>2700</v>
      </c>
      <c r="L492" s="62">
        <f>G492-H492-K492</f>
        <v/>
      </c>
    </row>
    <row r="493" ht="57.75" customFormat="1" customHeight="1" s="44">
      <c r="A493" s="86" t="inlineStr">
        <is>
          <t>Компания "Тензор"</t>
        </is>
      </c>
      <c r="B493" s="53" t="inlineStr">
        <is>
          <t>Оплата по счету №2393304657 от 23.03.2023 право использования программы для ЭВМ Контур.Фокус 2393304657 , 7702624330-770201001 АО "АРИЭЛЬ МЕТАЛЛ"</t>
        </is>
      </c>
      <c r="C493" s="52" t="inlineStr">
        <is>
          <t>Бурмистрова Марьяна Вадимовна</t>
        </is>
      </c>
      <c r="D493" s="193" t="n"/>
      <c r="E493" s="194" t="inlineStr">
        <is>
          <t>Счет № 2393304657 от 23.03.2023</t>
        </is>
      </c>
      <c r="F493" s="197" t="n"/>
      <c r="G493" s="61" t="n">
        <v>162800</v>
      </c>
      <c r="H493" s="59" t="n"/>
      <c r="I493" s="59" t="n">
        <v>45013</v>
      </c>
      <c r="J493" s="191">
        <f>G493-H493</f>
        <v/>
      </c>
      <c r="K493" s="191" t="n">
        <v>162800</v>
      </c>
      <c r="L493" s="62">
        <f>G493-H493-K493</f>
        <v/>
      </c>
    </row>
    <row r="494" ht="57.75" customFormat="1" customHeight="1" s="44">
      <c r="A494" s="86" t="inlineStr">
        <is>
          <t>ООО "МОНОТЕК СТРОЙ "</t>
        </is>
      </c>
      <c r="B494" s="53" t="inlineStr">
        <is>
          <t xml:space="preserve">Возврат излишне перечисленных денежных средств по письму № 94/22/3 на 20.03.2023г. </t>
        </is>
      </c>
      <c r="C494" s="52" t="inlineStr">
        <is>
          <t>Засорин Сергей Вячеславович</t>
        </is>
      </c>
      <c r="D494" s="193" t="n"/>
      <c r="E494" s="194" t="inlineStr">
        <is>
          <t xml:space="preserve">Письму № 94/22/3 на 20.03.2023г. </t>
        </is>
      </c>
      <c r="F494" s="197" t="n"/>
      <c r="G494" s="61" t="n">
        <v>2676.8</v>
      </c>
      <c r="H494" s="59" t="n"/>
      <c r="I494" s="59" t="n"/>
      <c r="J494" s="191">
        <f>G494-H494</f>
        <v/>
      </c>
      <c r="K494" s="191" t="n">
        <v>0</v>
      </c>
      <c r="L494" s="62">
        <f>G494-H494-K494</f>
        <v/>
      </c>
    </row>
    <row r="495" ht="57.75" customFormat="1" customHeight="1" s="44">
      <c r="A495" s="86" t="inlineStr">
        <is>
          <t>ООО "РАМ ГРУПП"</t>
        </is>
      </c>
      <c r="B495" s="53" t="inlineStr">
        <is>
          <t xml:space="preserve">Возврат излишне перечисленных денежных средств по письму № 6 от 01.03.2023г. </t>
        </is>
      </c>
      <c r="C495" s="52" t="inlineStr">
        <is>
          <t>Осинский Евгений Владимирович</t>
        </is>
      </c>
      <c r="D495" s="193" t="n"/>
      <c r="E495" s="194" t="inlineStr">
        <is>
          <t xml:space="preserve">Письмо на возврат № 6 от 01.03.2023г. </t>
        </is>
      </c>
      <c r="F495" s="197" t="n"/>
      <c r="G495" s="61" t="n">
        <v>2235</v>
      </c>
      <c r="H495" s="59" t="n"/>
      <c r="I495" s="59" t="n"/>
      <c r="J495" s="191">
        <f>G495-H495</f>
        <v/>
      </c>
      <c r="K495" s="191" t="n">
        <v>0</v>
      </c>
      <c r="L495" s="62">
        <f>G495-H495-K495</f>
        <v/>
      </c>
    </row>
    <row r="496" hidden="1" ht="18" customFormat="1" customHeight="1" s="44">
      <c r="A496" s="86" t="n"/>
      <c r="B496" s="53" t="n"/>
      <c r="C496" s="52" t="n"/>
      <c r="D496" s="193" t="n"/>
      <c r="E496" s="194" t="n"/>
      <c r="F496" s="197" t="n"/>
      <c r="G496" s="61" t="n"/>
      <c r="H496" s="59" t="n"/>
      <c r="I496" s="59" t="n"/>
      <c r="J496" s="191" t="n"/>
      <c r="K496" s="191" t="n"/>
      <c r="L496" s="62" t="n"/>
    </row>
    <row r="497" hidden="1" ht="18" customFormat="1" customHeight="1" s="44">
      <c r="A497" s="86" t="n"/>
      <c r="B497" s="53" t="n"/>
      <c r="C497" s="52" t="n"/>
      <c r="D497" s="193" t="n"/>
      <c r="E497" s="194" t="n"/>
      <c r="F497" s="197" t="n"/>
      <c r="G497" s="61" t="n"/>
      <c r="H497" s="59" t="n"/>
      <c r="I497" s="59" t="n"/>
      <c r="J497" s="191" t="n"/>
      <c r="K497" s="61" t="n"/>
      <c r="L497" s="62" t="n"/>
    </row>
    <row r="498" ht="19.5" customFormat="1" customHeight="1" s="119" thickBot="1">
      <c r="A498" s="179" t="inlineStr">
        <is>
          <t>ИТОГО ПРОЧИЕ</t>
        </is>
      </c>
      <c r="B498" s="199" t="n"/>
      <c r="C498" s="116" t="n"/>
      <c r="D498" s="116" t="n"/>
      <c r="E498" s="116" t="n"/>
      <c r="F498" s="117" t="n"/>
      <c r="G498" s="118">
        <f>SUM(G491:G497)</f>
        <v/>
      </c>
      <c r="H498" s="118">
        <f>SUM(H491:H497)</f>
        <v/>
      </c>
      <c r="I498" s="118" t="n"/>
      <c r="J498" s="118">
        <f>SUM(J491:J497)</f>
        <v/>
      </c>
      <c r="K498" s="118">
        <f>SUM(K491:K497)</f>
        <v/>
      </c>
      <c r="L498" s="118">
        <f>SUM(L491:L497)</f>
        <v/>
      </c>
    </row>
    <row r="499" hidden="1" ht="45" customFormat="1" customHeight="1" s="44">
      <c r="A499" s="86" t="n"/>
      <c r="B499" s="53" t="n"/>
      <c r="C499" s="52" t="n"/>
      <c r="D499" s="193" t="n"/>
      <c r="E499" s="194" t="n"/>
      <c r="F499" s="197" t="n"/>
      <c r="G499" s="61" t="n"/>
      <c r="H499" s="59" t="n"/>
      <c r="I499" s="59" t="n"/>
      <c r="J499" s="191" t="n"/>
      <c r="K499" s="61" t="n"/>
      <c r="L499" s="62" t="n"/>
    </row>
    <row r="500" hidden="1" ht="45" customFormat="1" customHeight="1" s="44">
      <c r="A500" s="86" t="n"/>
      <c r="B500" s="53" t="n"/>
      <c r="C500" s="52" t="n"/>
      <c r="D500" s="193" t="n"/>
      <c r="E500" s="194" t="n"/>
      <c r="F500" s="197" t="n"/>
      <c r="G500" s="61" t="n"/>
      <c r="H500" s="59" t="n"/>
      <c r="I500" s="59" t="n"/>
      <c r="J500" s="191" t="n"/>
      <c r="K500" s="61" t="n"/>
      <c r="L500" s="62" t="n"/>
    </row>
    <row r="501" hidden="1" ht="45" customFormat="1" customHeight="1" s="44">
      <c r="A501" s="86" t="n"/>
      <c r="B501" s="53" t="n"/>
      <c r="C501" s="52" t="n"/>
      <c r="D501" s="193" t="n"/>
      <c r="E501" s="194" t="n"/>
      <c r="F501" s="197" t="n"/>
      <c r="G501" s="61" t="n"/>
      <c r="H501" s="59" t="n"/>
      <c r="I501" s="59" t="n"/>
      <c r="J501" s="191" t="n"/>
      <c r="K501" s="61" t="n"/>
      <c r="L501" s="62" t="n"/>
    </row>
    <row r="502" hidden="1" ht="45" customFormat="1" customHeight="1" s="44">
      <c r="A502" s="86" t="n"/>
      <c r="B502" s="53" t="n"/>
      <c r="C502" s="52" t="n"/>
      <c r="D502" s="193" t="n"/>
      <c r="E502" s="194" t="n"/>
      <c r="F502" s="197" t="n"/>
      <c r="G502" s="61" t="n"/>
      <c r="H502" s="59" t="n"/>
      <c r="I502" s="59" t="n"/>
      <c r="J502" s="191" t="n"/>
      <c r="K502" s="61" t="n"/>
      <c r="L502" s="62" t="n"/>
    </row>
    <row r="503" hidden="1" ht="45" customFormat="1" customHeight="1" s="44">
      <c r="A503" s="86" t="n"/>
      <c r="B503" s="53" t="n"/>
      <c r="C503" s="52" t="n"/>
      <c r="D503" s="193" t="n"/>
      <c r="E503" s="194" t="n"/>
      <c r="F503" s="197" t="n"/>
      <c r="G503" s="61" t="n"/>
      <c r="H503" s="59" t="n"/>
      <c r="I503" s="59" t="n"/>
      <c r="J503" s="191" t="n"/>
      <c r="K503" s="61" t="n"/>
      <c r="L503" s="62" t="n"/>
    </row>
    <row r="504" hidden="1" ht="45" customFormat="1" customHeight="1" s="44">
      <c r="A504" s="86" t="n"/>
      <c r="B504" s="53" t="n"/>
      <c r="C504" s="52" t="n"/>
      <c r="D504" s="193" t="n"/>
      <c r="E504" s="194" t="n"/>
      <c r="F504" s="197" t="n"/>
      <c r="G504" s="61" t="n"/>
      <c r="H504" s="59" t="n"/>
      <c r="I504" s="59" t="n"/>
      <c r="J504" s="191" t="n"/>
      <c r="K504" s="61" t="n"/>
      <c r="L504" s="62" t="n"/>
    </row>
    <row r="505" hidden="1" ht="45" customFormat="1" customHeight="1" s="44">
      <c r="A505" s="86" t="n"/>
      <c r="B505" s="53" t="n"/>
      <c r="C505" s="52" t="n"/>
      <c r="D505" s="193" t="n"/>
      <c r="E505" s="194" t="n"/>
      <c r="F505" s="197" t="n"/>
      <c r="G505" s="61" t="n"/>
      <c r="H505" s="59" t="n"/>
      <c r="I505" s="59" t="n"/>
      <c r="J505" s="191" t="n"/>
      <c r="K505" s="61" t="n"/>
      <c r="L505" s="62" t="n"/>
    </row>
    <row r="506" hidden="1" ht="45" customFormat="1" customHeight="1" s="44">
      <c r="A506" s="86" t="n"/>
      <c r="B506" s="53" t="n"/>
      <c r="C506" s="52" t="n"/>
      <c r="D506" s="193" t="n"/>
      <c r="E506" s="194" t="n"/>
      <c r="F506" s="197" t="n"/>
      <c r="G506" s="61" t="n"/>
      <c r="H506" s="59" t="n"/>
      <c r="I506" s="59" t="n"/>
      <c r="J506" s="191">
        <f>G506-H506</f>
        <v/>
      </c>
      <c r="K506" s="61">
        <f>J506</f>
        <v/>
      </c>
      <c r="L506" s="62">
        <f>G506-H506-K506</f>
        <v/>
      </c>
    </row>
    <row r="507" hidden="1" ht="19.5" customFormat="1" customHeight="1" s="119" thickBot="1">
      <c r="A507" s="179" t="inlineStr">
        <is>
          <t>ИТОГО Коммерческий департамент КД МСК</t>
        </is>
      </c>
      <c r="B507" s="199" t="n"/>
      <c r="C507" s="116" t="n"/>
      <c r="D507" s="116" t="n"/>
      <c r="E507" s="116" t="n"/>
      <c r="F507" s="117" t="n"/>
      <c r="G507" s="118">
        <f>SUM(G461:G506)</f>
        <v/>
      </c>
      <c r="H507" s="118">
        <f>SUM(H461:H506)</f>
        <v/>
      </c>
      <c r="I507" s="118" t="n"/>
      <c r="J507" s="118">
        <f>SUM(J461:J506)</f>
        <v/>
      </c>
      <c r="K507" s="118">
        <f>SUM(K461:K506)</f>
        <v/>
      </c>
      <c r="L507" s="118">
        <f>SUM(L461:L506)</f>
        <v/>
      </c>
    </row>
    <row r="508" ht="28.5" customFormat="1" customHeight="1" s="44">
      <c r="A508" s="75" t="inlineStr">
        <is>
          <t>Отдел маркетинга</t>
        </is>
      </c>
      <c r="B508" s="195" t="n"/>
      <c r="C508" s="49" t="n"/>
      <c r="D508" s="87" t="n"/>
      <c r="E508" s="49" t="n"/>
      <c r="F508" s="69" t="n"/>
      <c r="G508" s="70" t="n"/>
      <c r="H508" s="70" t="n"/>
      <c r="I508" s="70" t="n"/>
      <c r="J508" s="70" t="n"/>
      <c r="K508" s="70" t="n"/>
      <c r="L508" s="71" t="n"/>
    </row>
    <row r="509" ht="57.75" customFormat="1" customHeight="1" s="44">
      <c r="A509" s="86" t="inlineStr">
        <is>
          <t>Акимов Илья Игоревич</t>
        </is>
      </c>
      <c r="B509" s="53" t="inlineStr">
        <is>
          <t>Оплата за визитки по счету № 131 от 15.03.2023г.</t>
        </is>
      </c>
      <c r="C509" s="52" t="inlineStr">
        <is>
          <t>Новикова Валерия Анатольевна</t>
        </is>
      </c>
      <c r="D509" s="193" t="n"/>
      <c r="E509" s="194" t="inlineStr">
        <is>
          <t>Счет № 131 от 15.03.2023г.</t>
        </is>
      </c>
      <c r="F509" s="197" t="n"/>
      <c r="G509" s="61" t="n">
        <v>700</v>
      </c>
      <c r="H509" s="59" t="n"/>
      <c r="I509" s="59" t="n">
        <v>45013</v>
      </c>
      <c r="J509" s="191">
        <f>G509-H509</f>
        <v/>
      </c>
      <c r="K509" s="191" t="n">
        <v>700</v>
      </c>
      <c r="L509" s="62">
        <f>G509-H509-K509</f>
        <v/>
      </c>
    </row>
    <row r="510" ht="45" customFormat="1" customHeight="1" s="44">
      <c r="A510" s="86" t="inlineStr">
        <is>
          <t>Акимов Илья Игоревич</t>
        </is>
      </c>
      <c r="B510" s="53" t="inlineStr">
        <is>
          <t>Оплата за визитки по счету № 134 от 16.03.2023г.</t>
        </is>
      </c>
      <c r="C510" s="52" t="inlineStr">
        <is>
          <t>Новикова Валерия Анатольевна</t>
        </is>
      </c>
      <c r="D510" s="193" t="n"/>
      <c r="E510" s="194" t="inlineStr">
        <is>
          <t>Счет № 134 от 16.03.2023г.</t>
        </is>
      </c>
      <c r="F510" s="197" t="n"/>
      <c r="G510" s="61" t="n">
        <v>2100</v>
      </c>
      <c r="H510" s="59" t="n"/>
      <c r="I510" s="59" t="n">
        <v>45013</v>
      </c>
      <c r="J510" s="191">
        <f>G510-H510</f>
        <v/>
      </c>
      <c r="K510" s="191" t="n">
        <v>2100</v>
      </c>
      <c r="L510" s="62">
        <f>G510-H510-K510</f>
        <v/>
      </c>
    </row>
    <row r="511" hidden="1" customFormat="1" s="44">
      <c r="A511" s="86" t="n"/>
      <c r="B511" s="53" t="n"/>
      <c r="C511" s="52" t="n"/>
      <c r="D511" s="193" t="n"/>
      <c r="E511" s="194" t="n"/>
      <c r="F511" s="197" t="n"/>
      <c r="G511" s="61" t="n"/>
      <c r="H511" s="59" t="n"/>
      <c r="I511" s="59" t="n"/>
      <c r="J511" s="191">
        <f>G511-H511</f>
        <v/>
      </c>
      <c r="K511" s="191">
        <f>J511</f>
        <v/>
      </c>
      <c r="L511" s="62">
        <f>G511-H511-K511</f>
        <v/>
      </c>
    </row>
    <row r="512" hidden="1" ht="45" customFormat="1" customHeight="1" s="44">
      <c r="A512" s="86" t="n"/>
      <c r="B512" s="53" t="n"/>
      <c r="C512" s="52" t="n"/>
      <c r="D512" s="193" t="n"/>
      <c r="E512" s="194" t="n"/>
      <c r="F512" s="197" t="n"/>
      <c r="G512" s="61" t="n"/>
      <c r="H512" s="59" t="n"/>
      <c r="I512" s="59" t="n">
        <v>45006</v>
      </c>
      <c r="J512" s="191">
        <f>G512-H512</f>
        <v/>
      </c>
      <c r="K512" s="191">
        <f>J512</f>
        <v/>
      </c>
      <c r="L512" s="62">
        <f>G512-H512-K512</f>
        <v/>
      </c>
    </row>
    <row r="513" hidden="1" ht="45" customFormat="1" customHeight="1" s="44">
      <c r="A513" s="86" t="n"/>
      <c r="B513" s="53" t="n"/>
      <c r="C513" s="52" t="n"/>
      <c r="D513" s="193" t="n"/>
      <c r="E513" s="194" t="n"/>
      <c r="F513" s="197" t="n"/>
      <c r="G513" s="61" t="n"/>
      <c r="H513" s="59" t="n"/>
      <c r="I513" s="59" t="n">
        <v>45006</v>
      </c>
      <c r="J513" s="191">
        <f>G513-H513</f>
        <v/>
      </c>
      <c r="K513" s="191">
        <f>J513</f>
        <v/>
      </c>
      <c r="L513" s="62">
        <f>G513-H513-K513</f>
        <v/>
      </c>
    </row>
    <row r="514" hidden="1" ht="45" customFormat="1" customHeight="1" s="44">
      <c r="A514" s="86" t="n"/>
      <c r="B514" s="53" t="n"/>
      <c r="C514" s="52" t="n"/>
      <c r="D514" s="193" t="n"/>
      <c r="E514" s="194" t="n"/>
      <c r="F514" s="197" t="n"/>
      <c r="G514" s="61" t="n"/>
      <c r="H514" s="59" t="n"/>
      <c r="I514" s="59" t="n">
        <v>45006</v>
      </c>
      <c r="J514" s="191">
        <f>G514-H514</f>
        <v/>
      </c>
      <c r="K514" s="61">
        <f>J514</f>
        <v/>
      </c>
      <c r="L514" s="62">
        <f>G514-H514-K514</f>
        <v/>
      </c>
    </row>
    <row r="515" hidden="1" ht="45" customFormat="1" customHeight="1" s="44">
      <c r="A515" s="86" t="n"/>
      <c r="B515" s="53" t="n"/>
      <c r="C515" s="52" t="n"/>
      <c r="D515" s="193" t="n"/>
      <c r="E515" s="194" t="n"/>
      <c r="F515" s="197" t="n"/>
      <c r="G515" s="61" t="n"/>
      <c r="H515" s="59" t="n"/>
      <c r="I515" s="59" t="n">
        <v>45006</v>
      </c>
      <c r="J515" s="191">
        <f>G515-H515</f>
        <v/>
      </c>
      <c r="K515" s="61">
        <f>J515</f>
        <v/>
      </c>
      <c r="L515" s="62">
        <f>G515-H515-K515</f>
        <v/>
      </c>
    </row>
    <row r="516" hidden="1" ht="20.25" customFormat="1" customHeight="1" s="44">
      <c r="A516" s="86" t="n"/>
      <c r="B516" s="53" t="n"/>
      <c r="C516" s="52" t="n"/>
      <c r="D516" s="193" t="n"/>
      <c r="E516" s="194" t="n"/>
      <c r="F516" s="197" t="n"/>
      <c r="G516" s="61" t="n"/>
      <c r="H516" s="59" t="n"/>
      <c r="I516" s="59" t="n"/>
      <c r="J516" s="191">
        <f>G516-H516</f>
        <v/>
      </c>
      <c r="K516" s="61">
        <f>J516</f>
        <v/>
      </c>
      <c r="L516" s="62">
        <f>G516-H516-K516</f>
        <v/>
      </c>
    </row>
    <row r="517" ht="24.75" customFormat="1" customHeight="1" s="119" thickBot="1">
      <c r="A517" s="179" t="inlineStr">
        <is>
          <t>ИТОГО Отдел маркетинга</t>
        </is>
      </c>
      <c r="B517" s="199" t="n"/>
      <c r="C517" s="116" t="n"/>
      <c r="D517" s="116" t="n"/>
      <c r="E517" s="116" t="n"/>
      <c r="F517" s="117" t="n"/>
      <c r="G517" s="118">
        <f>SUM(G509:G516)</f>
        <v/>
      </c>
      <c r="H517" s="118">
        <f>SUM(H509:H516)</f>
        <v/>
      </c>
      <c r="I517" s="118" t="n"/>
      <c r="J517" s="118">
        <f>SUM(J509:J516)</f>
        <v/>
      </c>
      <c r="K517" s="118">
        <f>SUM(K509:K516)</f>
        <v/>
      </c>
      <c r="L517" s="118">
        <f>SUM(L509:L516)</f>
        <v/>
      </c>
    </row>
    <row r="518" ht="31.5" customFormat="1" customHeight="1" s="119" thickBot="1">
      <c r="A518" s="179" t="inlineStr">
        <is>
          <t>ИТОГО Коммерческий департамент КД МСК</t>
        </is>
      </c>
      <c r="B518" s="199" t="n"/>
      <c r="C518" s="116" t="n"/>
      <c r="D518" s="116" t="n"/>
      <c r="E518" s="116" t="n"/>
      <c r="F518" s="117" t="n"/>
      <c r="G518" s="118">
        <f>G489+G498+G517</f>
        <v/>
      </c>
      <c r="H518" s="118">
        <f>H489+H498+H517</f>
        <v/>
      </c>
      <c r="I518" s="118" t="n"/>
      <c r="J518" s="118">
        <f>J489+J498+J517</f>
        <v/>
      </c>
      <c r="K518" s="118">
        <f>K489+K498+K517</f>
        <v/>
      </c>
      <c r="L518" s="118">
        <f>L489+L498+L517</f>
        <v/>
      </c>
    </row>
    <row r="519" ht="30.75" customFormat="1" customHeight="1" s="44" thickBot="1">
      <c r="A519" s="47" t="inlineStr">
        <is>
          <t>Администрация</t>
        </is>
      </c>
      <c r="B519" s="188" t="n"/>
      <c r="C519" s="46" t="n"/>
      <c r="D519" s="46" t="n"/>
      <c r="E519" s="46" t="n"/>
      <c r="F519" s="47" t="n"/>
      <c r="G519" s="46" t="n"/>
      <c r="H519" s="46" t="n"/>
      <c r="I519" s="46" t="n"/>
      <c r="J519" s="46" t="n"/>
      <c r="K519" s="46" t="n"/>
      <c r="L519" s="48" t="n"/>
    </row>
    <row r="520" ht="19.5" customFormat="1" customHeight="1" s="44">
      <c r="A520" s="103" t="inlineStr">
        <is>
          <t>ПРОЧИЕ</t>
        </is>
      </c>
      <c r="B520" s="195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76" t="n"/>
      <c r="L520" s="77" t="n"/>
    </row>
    <row r="521" ht="57.75" customFormat="1" customHeight="1" s="44">
      <c r="A521" s="86" t="inlineStr">
        <is>
          <t>ООО "ЭКСПЕРТ-ДОСТАВКА"</t>
        </is>
      </c>
      <c r="B521" s="53" t="inlineStr">
        <is>
          <t>Оплата по счету №СЧ-НКВ26241 от 19 Марта 2023г., за услуги доставки по договору № КУ-РФ-NSK108-8 от 25 Ноября 2022г.</t>
        </is>
      </c>
      <c r="C521" s="52" t="inlineStr">
        <is>
          <t>Коновнина Дарья Михайловна</t>
        </is>
      </c>
      <c r="D521" s="193" t="n"/>
      <c r="E521" s="194" t="inlineStr">
        <is>
          <t>Счет № СЧ-НКВ26241 от 19 Марта 2023г.</t>
        </is>
      </c>
      <c r="F521" s="197" t="n"/>
      <c r="G521" s="61" t="n">
        <v>14210</v>
      </c>
      <c r="H521" s="59" t="n"/>
      <c r="I521" s="59" t="n"/>
      <c r="J521" s="191">
        <f>G521-H521</f>
        <v/>
      </c>
      <c r="K521" s="191" t="n">
        <v>0</v>
      </c>
      <c r="L521" s="62">
        <f>G521-H521-K521</f>
        <v/>
      </c>
    </row>
    <row r="522" ht="100.5" customFormat="1" customHeight="1" s="44">
      <c r="A522" s="86" t="inlineStr">
        <is>
          <t>АО "ПФ "СКБ КОНТУР"</t>
        </is>
      </c>
      <c r="B522" s="53" t="inlineStr">
        <is>
          <t>Оплата по счету №2393830859 от 02.03.2023 право использования программы для ЭВМ Контур.Диадок,тарифный план 3000 документов 2393830859 , 7702624330-770201001 АО "АРИЭЛЬ МЕТАЛЛ"</t>
        </is>
      </c>
      <c r="C522" s="52" t="inlineStr">
        <is>
          <t>Булгакова Евгения Александровна</t>
        </is>
      </c>
      <c r="D522" s="193" t="n"/>
      <c r="E522" s="194" t="inlineStr">
        <is>
          <t>Счет №2393830859 от 02.03.2023</t>
        </is>
      </c>
      <c r="F522" s="197" t="n"/>
      <c r="G522" s="61" t="n">
        <v>18600</v>
      </c>
      <c r="H522" s="59" t="n"/>
      <c r="I522" s="59" t="n"/>
      <c r="J522" s="191">
        <f>G522-H522</f>
        <v/>
      </c>
      <c r="K522" s="191" t="n">
        <v>0</v>
      </c>
      <c r="L522" s="62">
        <f>G522-H522-K522</f>
        <v/>
      </c>
    </row>
    <row r="523" ht="69.75" customFormat="1" customHeight="1" s="44">
      <c r="A523" s="86" t="inlineStr">
        <is>
          <t>ООО «ТК НОВОСТАЛЬ-М»</t>
        </is>
      </c>
      <c r="B523" s="53" t="inlineStr">
        <is>
          <t>Возврат по договору поставки N 18-01 от 20.01.2023, по спецификации N 2 от 20.03.2023</t>
        </is>
      </c>
      <c r="C523" s="52" t="inlineStr">
        <is>
          <t>Чернышова Светлана Эдуардовна</t>
        </is>
      </c>
      <c r="D523" s="193" t="n"/>
      <c r="E523" s="194" t="inlineStr">
        <is>
          <t>Договор поставки N 18-01 от 20.01.2023, по спецификации N 2 от 20.03.2023</t>
        </is>
      </c>
      <c r="F523" s="197" t="n"/>
      <c r="G523" s="61" t="n">
        <v>25000000</v>
      </c>
      <c r="H523" s="59" t="n"/>
      <c r="I523" s="59" t="n">
        <v>45013</v>
      </c>
      <c r="J523" s="191">
        <f>G523-H523</f>
        <v/>
      </c>
      <c r="K523" s="191" t="n">
        <v>25000000</v>
      </c>
      <c r="L523" s="62">
        <f>G523-H523-K523</f>
        <v/>
      </c>
    </row>
    <row r="524" ht="20.25" customFormat="1" customHeight="1" s="44">
      <c r="A524" s="86" t="n"/>
      <c r="B524" s="53" t="n"/>
      <c r="C524" s="52" t="n"/>
      <c r="D524" s="193" t="n"/>
      <c r="E524" s="194" t="n"/>
      <c r="F524" s="197" t="n"/>
      <c r="G524" s="61" t="n"/>
      <c r="H524" s="59" t="n"/>
      <c r="I524" s="59" t="n"/>
      <c r="J524" s="191">
        <f>G524-H524</f>
        <v/>
      </c>
      <c r="K524" s="191">
        <f>J524</f>
        <v/>
      </c>
      <c r="L524" s="62">
        <f>G524-H524-K524</f>
        <v/>
      </c>
    </row>
    <row r="525" ht="20.25" customFormat="1" customHeight="1" s="44">
      <c r="A525" s="86" t="n"/>
      <c r="B525" s="53" t="n"/>
      <c r="C525" s="52" t="n"/>
      <c r="D525" s="193" t="n"/>
      <c r="E525" s="194" t="n"/>
      <c r="F525" s="197" t="n"/>
      <c r="G525" s="61" t="n"/>
      <c r="H525" s="59" t="n"/>
      <c r="I525" s="59" t="n"/>
      <c r="J525" s="191">
        <f>G525-H525</f>
        <v/>
      </c>
      <c r="K525" s="191">
        <f>J525</f>
        <v/>
      </c>
      <c r="L525" s="62">
        <f>G525-H525-K525</f>
        <v/>
      </c>
    </row>
    <row r="526" ht="20.25" customFormat="1" customHeight="1" s="44">
      <c r="A526" s="86" t="n"/>
      <c r="B526" s="53" t="n"/>
      <c r="C526" s="52" t="n"/>
      <c r="D526" s="193" t="n"/>
      <c r="E526" s="194" t="n"/>
      <c r="F526" s="197" t="n"/>
      <c r="G526" s="61" t="n"/>
      <c r="H526" s="59" t="n"/>
      <c r="I526" s="59" t="n"/>
      <c r="J526" s="191">
        <f>G526-H526</f>
        <v/>
      </c>
      <c r="K526" s="191">
        <f>J526</f>
        <v/>
      </c>
      <c r="L526" s="62">
        <f>G526-H526-K526</f>
        <v/>
      </c>
    </row>
    <row r="527" ht="16.5" customFormat="1" customHeight="1" s="44">
      <c r="A527" s="86" t="n"/>
      <c r="B527" s="53" t="n"/>
      <c r="C527" s="52" t="n"/>
      <c r="D527" s="193" t="n"/>
      <c r="E527" s="194" t="n"/>
      <c r="F527" s="197" t="n"/>
      <c r="G527" s="61" t="n"/>
      <c r="H527" s="59" t="n"/>
      <c r="I527" s="59" t="n"/>
      <c r="J527" s="191">
        <f>G527-H527</f>
        <v/>
      </c>
      <c r="K527" s="191">
        <f>J527</f>
        <v/>
      </c>
      <c r="L527" s="62">
        <f>G527-H527-K527</f>
        <v/>
      </c>
    </row>
    <row r="528" ht="16.5" customFormat="1" customHeight="1" s="44">
      <c r="A528" s="86" t="n"/>
      <c r="B528" s="53" t="n"/>
      <c r="C528" s="52" t="n"/>
      <c r="D528" s="193" t="n"/>
      <c r="E528" s="194" t="n"/>
      <c r="F528" s="197" t="n"/>
      <c r="G528" s="61" t="n"/>
      <c r="H528" s="59" t="n"/>
      <c r="I528" s="59" t="n"/>
      <c r="J528" s="191">
        <f>G528-H528</f>
        <v/>
      </c>
      <c r="K528" s="191">
        <f>J528</f>
        <v/>
      </c>
      <c r="L528" s="62">
        <f>G528-H528-K528</f>
        <v/>
      </c>
    </row>
    <row r="529" ht="19.5" customFormat="1" customHeight="1" s="119" thickBot="1">
      <c r="A529" s="179" t="inlineStr">
        <is>
          <t>ИТОГО ПРОЧИЕ</t>
        </is>
      </c>
      <c r="B529" s="199" t="n"/>
      <c r="C529" s="116" t="n"/>
      <c r="D529" s="116" t="n"/>
      <c r="E529" s="116" t="n"/>
      <c r="F529" s="117" t="n"/>
      <c r="G529" s="118">
        <f>SUM(G520:G528)</f>
        <v/>
      </c>
      <c r="H529" s="118">
        <f>SUM(H520:H528)</f>
        <v/>
      </c>
      <c r="I529" s="118" t="n"/>
      <c r="J529" s="118">
        <f>SUM(J520:J528)</f>
        <v/>
      </c>
      <c r="K529" s="118">
        <f>SUM(K520:K528)</f>
        <v/>
      </c>
      <c r="L529" s="118">
        <f>SUM(L520:L528)</f>
        <v/>
      </c>
    </row>
    <row r="530" hidden="1" ht="45" customFormat="1" customHeight="1" s="44">
      <c r="A530" s="86" t="n"/>
      <c r="B530" s="53" t="n"/>
      <c r="C530" s="52" t="n"/>
      <c r="D530" s="193" t="n"/>
      <c r="E530" s="194" t="n"/>
      <c r="F530" s="197" t="n"/>
      <c r="G530" s="61" t="n"/>
      <c r="H530" s="59" t="n"/>
      <c r="I530" s="59" t="n"/>
      <c r="J530" s="191" t="n"/>
      <c r="K530" s="191" t="n"/>
      <c r="L530" s="62" t="n"/>
    </row>
    <row r="531" hidden="1" ht="45" customFormat="1" customHeight="1" s="44">
      <c r="A531" s="86" t="n"/>
      <c r="B531" s="53" t="n"/>
      <c r="C531" s="52" t="n"/>
      <c r="D531" s="193" t="n"/>
      <c r="E531" s="194" t="n"/>
      <c r="F531" s="197" t="n"/>
      <c r="G531" s="61" t="n"/>
      <c r="H531" s="59" t="n"/>
      <c r="I531" s="59" t="n"/>
      <c r="J531" s="191" t="n"/>
      <c r="K531" s="191" t="n"/>
      <c r="L531" s="62" t="n"/>
    </row>
    <row r="532" hidden="1" ht="45" customFormat="1" customHeight="1" s="44">
      <c r="A532" s="86" t="n"/>
      <c r="B532" s="53" t="n"/>
      <c r="C532" s="52" t="n"/>
      <c r="D532" s="193" t="n"/>
      <c r="E532" s="194" t="n"/>
      <c r="F532" s="197" t="n"/>
      <c r="G532" s="61" t="n"/>
      <c r="H532" s="59" t="n"/>
      <c r="I532" s="59" t="n"/>
      <c r="J532" s="191" t="n"/>
      <c r="K532" s="61" t="n"/>
      <c r="L532" s="62" t="n"/>
    </row>
    <row r="533" hidden="1" ht="45" customFormat="1" customHeight="1" s="44">
      <c r="A533" s="86" t="n"/>
      <c r="B533" s="53" t="n"/>
      <c r="C533" s="52" t="n"/>
      <c r="D533" s="193" t="n"/>
      <c r="E533" s="194" t="n"/>
      <c r="F533" s="197" t="n"/>
      <c r="G533" s="61" t="n"/>
      <c r="H533" s="59" t="n"/>
      <c r="I533" s="59" t="n"/>
      <c r="J533" s="191" t="n"/>
      <c r="K533" s="61" t="n"/>
      <c r="L533" s="62" t="n"/>
    </row>
    <row r="534" hidden="1" ht="45" customFormat="1" customHeight="1" s="44">
      <c r="A534" s="86" t="n"/>
      <c r="B534" s="53" t="n"/>
      <c r="C534" s="52" t="n"/>
      <c r="D534" s="193" t="n"/>
      <c r="E534" s="194" t="n"/>
      <c r="F534" s="197" t="n"/>
      <c r="G534" s="61" t="n"/>
      <c r="H534" s="59" t="n"/>
      <c r="I534" s="59" t="n"/>
      <c r="J534" s="191" t="n"/>
      <c r="K534" s="61" t="n"/>
      <c r="L534" s="62" t="n"/>
    </row>
    <row r="535" ht="19.5" customFormat="1" customHeight="1" s="119" thickBot="1">
      <c r="A535" s="179" t="inlineStr">
        <is>
          <t>ИТОГО Администрация</t>
        </is>
      </c>
      <c r="B535" s="199" t="n"/>
      <c r="C535" s="116" t="n"/>
      <c r="D535" s="116" t="n"/>
      <c r="E535" s="116" t="n"/>
      <c r="F535" s="117" t="n"/>
      <c r="G535" s="118">
        <f>SUM(G521:G528)</f>
        <v/>
      </c>
      <c r="H535" s="118">
        <f>SUM(H521:H528)</f>
        <v/>
      </c>
      <c r="I535" s="118" t="n"/>
      <c r="J535" s="118">
        <f>SUM(J521:J528)</f>
        <v/>
      </c>
      <c r="K535" s="118">
        <f>SUM(K521:K528)</f>
        <v/>
      </c>
      <c r="L535" s="118">
        <f>SUM(L521:L528)</f>
        <v/>
      </c>
    </row>
    <row r="536" hidden="1" ht="19.5" customHeight="1"/>
    <row r="537" hidden="1" ht="19.5" customHeight="1"/>
    <row r="538" hidden="1" ht="19.5" customHeight="1"/>
    <row r="539" hidden="1" ht="19.5" customHeight="1"/>
    <row r="540" hidden="1" ht="19.5" customHeight="1"/>
    <row r="541" hidden="1" ht="19.5" customHeight="1"/>
    <row r="542" hidden="1" ht="19.5" customHeight="1"/>
    <row r="543" hidden="1" ht="19.5" customHeight="1"/>
    <row r="544" hidden="1" ht="19.5" customHeight="1"/>
    <row r="545" hidden="1" ht="19.5" customHeight="1"/>
    <row r="546" hidden="1" ht="19.5" customHeight="1"/>
    <row r="547" hidden="1" ht="19.5" customHeight="1"/>
    <row r="548" hidden="1" ht="19.5" customHeight="1"/>
    <row r="549" hidden="1" ht="19.5" customHeight="1"/>
    <row r="550" hidden="1" ht="19.5" customHeight="1"/>
    <row r="551" hidden="1" ht="19.5" customHeight="1"/>
    <row r="552" hidden="1" ht="19.5" customHeight="1"/>
    <row r="553" ht="21" customHeight="1" thickBot="1">
      <c r="A553" s="204" t="inlineStr">
        <is>
          <t>ВСЕГО ПО РЕЕСТРУ, RUB</t>
        </is>
      </c>
      <c r="B553" s="188" t="n"/>
      <c r="C553" s="120" t="n"/>
      <c r="D553" s="120" t="n"/>
      <c r="E553" s="120" t="n"/>
      <c r="F553" s="121" t="n"/>
      <c r="G553" s="205">
        <f>G271+G330+G335+G386+G424+G458+G518+G535</f>
        <v/>
      </c>
      <c r="H553" s="205">
        <f>H271+H330+H335+H386+H424+H458+H518+H535</f>
        <v/>
      </c>
      <c r="I553" s="205" t="n"/>
      <c r="J553" s="205">
        <f>J271+J330+J335+J386+J424+J458+J518+J535</f>
        <v/>
      </c>
      <c r="K553" s="205">
        <f>K271+K330+K335+K386+K424+K458+K518+K535</f>
        <v/>
      </c>
      <c r="L553" s="205">
        <f>L271+L330+L335+L386+L424+L458+L518+L535</f>
        <v/>
      </c>
    </row>
    <row r="554" customFormat="1" s="119">
      <c r="A554" s="206" t="inlineStr">
        <is>
          <t>ВСЕГО ПО РЕЕСТРУ, USD</t>
        </is>
      </c>
      <c r="B554" s="190" t="n"/>
      <c r="C554" s="123" t="n"/>
      <c r="D554" s="123" t="n"/>
      <c r="E554" s="123" t="n"/>
      <c r="F554" s="207" t="n"/>
      <c r="G554" s="208" t="n">
        <v>0</v>
      </c>
      <c r="H554" s="208" t="n"/>
      <c r="I554" s="208" t="n">
        <v>0</v>
      </c>
      <c r="J554" s="208" t="n">
        <v>0</v>
      </c>
      <c r="K554" s="208" t="n">
        <v>0</v>
      </c>
      <c r="L554" s="208" t="n"/>
    </row>
    <row r="555" customFormat="1" s="119">
      <c r="A555" s="209" t="inlineStr">
        <is>
          <t>ВСЕГО ПО РЕЕСТРУ, EUR</t>
        </is>
      </c>
      <c r="B555" s="195" t="n"/>
      <c r="C555" s="123" t="n"/>
      <c r="D555" s="123" t="n"/>
      <c r="E555" s="123" t="n"/>
      <c r="F555" s="210" t="n"/>
      <c r="G555" s="211" t="n">
        <v>0</v>
      </c>
      <c r="H555" s="211" t="n"/>
      <c r="I555" s="211" t="n">
        <v>0</v>
      </c>
      <c r="J555" s="211" t="n">
        <v>0</v>
      </c>
      <c r="K555" s="211" t="n">
        <v>0</v>
      </c>
      <c r="L555" s="211" t="n"/>
    </row>
    <row r="556" customFormat="1" s="119">
      <c r="A556" s="128" t="n"/>
      <c r="B556" s="128" t="n"/>
      <c r="C556" s="9" t="n"/>
      <c r="D556" s="9" t="n"/>
      <c r="E556" s="212" t="n"/>
      <c r="F556" s="130" t="n"/>
      <c r="G556" s="131" t="inlineStr">
        <is>
          <t>р/счет RUB</t>
        </is>
      </c>
      <c r="H556" s="132" t="n"/>
      <c r="I556" s="131" t="n"/>
      <c r="J556" s="133" t="n"/>
      <c r="K556" s="134" t="n"/>
      <c r="L556" s="134" t="n"/>
    </row>
    <row r="557">
      <c r="C557" s="212" t="n"/>
      <c r="D557" s="212" t="n"/>
      <c r="E557" s="212" t="n"/>
      <c r="F557" s="130" t="inlineStr">
        <is>
          <t>Расход</t>
        </is>
      </c>
      <c r="H557" s="213" t="inlineStr">
        <is>
          <t>Расход</t>
        </is>
      </c>
      <c r="I557" s="134" t="inlineStr">
        <is>
          <t>р/с RUB</t>
        </is>
      </c>
      <c r="J557" s="95">
        <f>K553</f>
        <v/>
      </c>
    </row>
    <row r="558" customFormat="1" s="119">
      <c r="A558" s="6" t="n"/>
      <c r="B558" s="6" t="n"/>
      <c r="C558" s="6" t="n"/>
      <c r="D558" s="6" t="n"/>
      <c r="E558" s="6" t="n"/>
      <c r="F558" s="130" t="n"/>
      <c r="G558" s="134" t="n"/>
      <c r="H558" s="213" t="inlineStr">
        <is>
          <t>Расход</t>
        </is>
      </c>
      <c r="I558" s="134" t="inlineStr">
        <is>
          <t>р/с USD</t>
        </is>
      </c>
      <c r="J558" s="214">
        <f>K554</f>
        <v/>
      </c>
      <c r="K558" s="134" t="n"/>
      <c r="L558" s="134" t="n"/>
    </row>
    <row r="559" customFormat="1" s="119">
      <c r="A559" s="6" t="n"/>
      <c r="B559" s="6" t="n"/>
      <c r="C559" s="6" t="n"/>
      <c r="D559" s="6" t="n"/>
      <c r="E559" s="6" t="n"/>
      <c r="F559" s="130" t="n"/>
      <c r="G559" s="134" t="n"/>
      <c r="H559" s="213" t="inlineStr">
        <is>
          <t>Расход</t>
        </is>
      </c>
      <c r="I559" s="134" t="inlineStr">
        <is>
          <t>р/с EUR</t>
        </is>
      </c>
      <c r="J559" s="215">
        <f>K555</f>
        <v/>
      </c>
      <c r="K559" s="134" t="n"/>
      <c r="L559" s="134" t="n"/>
    </row>
    <row r="560" customFormat="1" s="85">
      <c r="A560" s="6" t="n"/>
      <c r="B560" s="6" t="n"/>
      <c r="C560" s="6" t="n"/>
      <c r="D560" s="6" t="n"/>
      <c r="E560" s="6" t="n"/>
      <c r="F560" s="130" t="n"/>
      <c r="G560" s="134" t="n"/>
      <c r="H560" s="138" t="n"/>
      <c r="I560" s="134" t="n"/>
      <c r="J560" s="216" t="n"/>
      <c r="K560" s="134" t="n"/>
      <c r="L560" s="134" t="n"/>
    </row>
    <row r="561" customFormat="1" s="85">
      <c r="A561" s="6" t="n"/>
      <c r="B561" s="6" t="n"/>
      <c r="C561" s="6" t="n"/>
      <c r="D561" s="6" t="n"/>
      <c r="E561" s="6" t="n"/>
      <c r="F561" s="130" t="inlineStr">
        <is>
          <t>Остаток</t>
        </is>
      </c>
      <c r="G561" s="134" t="n"/>
      <c r="H561" s="138" t="inlineStr">
        <is>
          <t>Остаток</t>
        </is>
      </c>
      <c r="I561" s="134" t="inlineStr">
        <is>
          <t>р/с RUB</t>
        </is>
      </c>
      <c r="J561" s="95">
        <f>B9+G4-J557</f>
        <v/>
      </c>
      <c r="K561" s="119" t="n"/>
      <c r="L561" s="119" t="n"/>
    </row>
    <row r="562" customFormat="1" s="85">
      <c r="A562" s="6" t="n"/>
      <c r="B562" s="6" t="n"/>
      <c r="C562" s="6" t="n"/>
      <c r="D562" s="6" t="n"/>
      <c r="E562" s="6" t="n"/>
      <c r="F562" s="130" t="n"/>
      <c r="G562" s="134" t="n"/>
      <c r="H562" s="138" t="inlineStr">
        <is>
          <t>Остаток</t>
        </is>
      </c>
      <c r="I562" s="134" t="inlineStr">
        <is>
          <t>р/с USD</t>
        </is>
      </c>
      <c r="J562" s="214" t="n"/>
      <c r="K562" s="140" t="n"/>
      <c r="L562" s="140" t="n"/>
    </row>
    <row r="563">
      <c r="A563" s="6" t="n"/>
      <c r="B563" s="6" t="n"/>
      <c r="C563" s="6" t="n"/>
      <c r="D563" s="6" t="n"/>
      <c r="E563" s="6" t="n"/>
      <c r="H563" s="138" t="inlineStr">
        <is>
          <t>Остаток</t>
        </is>
      </c>
      <c r="I563" s="134" t="inlineStr">
        <is>
          <t>р/с EUR</t>
        </is>
      </c>
      <c r="J563" s="215" t="n"/>
      <c r="K563" s="141" t="n"/>
      <c r="L563" s="141" t="n"/>
    </row>
    <row r="564">
      <c r="A564" s="6" t="n"/>
      <c r="B564" s="6" t="n"/>
      <c r="C564" s="6" t="n"/>
      <c r="D564" s="6" t="n"/>
      <c r="E564" s="6" t="n"/>
      <c r="F564" s="142" t="n"/>
      <c r="G564" s="6" t="n"/>
      <c r="H564" s="6" t="n"/>
      <c r="I564" s="6" t="n"/>
      <c r="J564" s="6" t="n"/>
      <c r="K564" s="85" t="n"/>
      <c r="L564" s="85" t="n"/>
    </row>
    <row r="565">
      <c r="A565" s="6" t="n"/>
      <c r="B565" s="6" t="n"/>
      <c r="C565" s="6" t="n"/>
      <c r="D565" s="6" t="n"/>
      <c r="E565" s="6" t="n"/>
      <c r="F565" s="142" t="n"/>
      <c r="G565" s="6" t="n"/>
      <c r="H565" s="6" t="n"/>
      <c r="I565" s="6" t="n"/>
      <c r="J565" s="6" t="n"/>
      <c r="K565" s="85" t="n"/>
      <c r="L565" s="85" t="n"/>
    </row>
    <row r="566">
      <c r="A566" s="6" t="n"/>
      <c r="B566" s="6" t="n"/>
      <c r="C566" s="6" t="n"/>
      <c r="D566" s="6" t="n"/>
      <c r="E566" s="6" t="n"/>
      <c r="F566" s="143" t="n"/>
      <c r="G566" s="6" t="n"/>
      <c r="H566" s="6" t="n"/>
      <c r="I566" s="6" t="n"/>
      <c r="J566" s="6" t="n"/>
      <c r="K566" s="85" t="n"/>
      <c r="L566" s="85" t="n"/>
    </row>
    <row r="567">
      <c r="A567" s="6" t="n"/>
      <c r="B567" s="6" t="n"/>
      <c r="C567" s="6" t="n"/>
      <c r="D567" s="6" t="n"/>
      <c r="E567" s="6" t="n"/>
      <c r="F567" s="143" t="n"/>
      <c r="G567" s="6" t="n"/>
      <c r="H567" s="6" t="n"/>
      <c r="I567" s="6" t="n"/>
      <c r="J567" s="6" t="n"/>
      <c r="K567" s="85" t="n"/>
      <c r="L567" s="85" t="n"/>
    </row>
    <row r="568">
      <c r="A568" s="6" t="n"/>
      <c r="B568" s="6" t="n"/>
      <c r="C568" s="6" t="n"/>
      <c r="D568" s="6" t="n"/>
      <c r="E568" s="6" t="n"/>
      <c r="F568" s="142" t="n"/>
      <c r="G568" s="6" t="n"/>
      <c r="H568" s="6" t="n"/>
      <c r="I568" s="6" t="n"/>
      <c r="J568" s="6" t="n"/>
      <c r="K568" s="85" t="n"/>
      <c r="L568" s="85" t="n"/>
    </row>
    <row r="569">
      <c r="A569" s="9" t="n"/>
      <c r="B569" s="6" t="n"/>
      <c r="C569" s="6" t="n"/>
      <c r="D569" s="6" t="n"/>
      <c r="E569" s="6" t="n"/>
      <c r="F569" s="142" t="n"/>
      <c r="G569" s="6" t="n"/>
      <c r="H569" s="6" t="n"/>
      <c r="I569" s="6" t="n"/>
      <c r="J569" s="6" t="n"/>
      <c r="K569" s="6" t="n"/>
      <c r="L569" s="6" t="n"/>
    </row>
    <row r="570">
      <c r="A570" s="9" t="n"/>
      <c r="B570" s="6" t="n"/>
      <c r="C570" s="6" t="n"/>
      <c r="D570" s="6" t="n"/>
      <c r="E570" s="6" t="n"/>
      <c r="F570" s="142" t="n"/>
      <c r="G570" s="6" t="n"/>
      <c r="H570" s="6" t="n"/>
      <c r="I570" s="6" t="n"/>
      <c r="J570" s="6" t="n"/>
      <c r="K570" s="85" t="n"/>
      <c r="L570" s="85" t="n"/>
    </row>
    <row r="571">
      <c r="A571" s="9" t="n"/>
      <c r="B571" s="6" t="n"/>
      <c r="C571" s="6" t="n"/>
      <c r="D571" s="6" t="n"/>
      <c r="E571" s="6" t="n"/>
      <c r="F571" s="142" t="n"/>
      <c r="G571" s="6" t="n"/>
      <c r="H571" s="6" t="n"/>
      <c r="I571" s="6" t="n"/>
      <c r="J571" s="6" t="n"/>
      <c r="K571" s="85" t="n"/>
      <c r="L571" s="85" t="n"/>
    </row>
    <row r="572">
      <c r="A572" s="9" t="n"/>
      <c r="B572" s="6" t="n"/>
      <c r="C572" s="6" t="n"/>
      <c r="D572" s="6" t="n"/>
      <c r="E572" s="6" t="n"/>
      <c r="F572" s="142" t="n"/>
      <c r="G572" s="6" t="n"/>
      <c r="H572" s="6" t="n"/>
      <c r="I572" s="6" t="n"/>
      <c r="J572" s="6" t="n"/>
      <c r="K572" s="85" t="n"/>
      <c r="L572" s="85" t="n"/>
    </row>
    <row r="573">
      <c r="A573" s="6" t="n"/>
      <c r="B573" s="6" t="n"/>
      <c r="C573" s="6" t="n"/>
      <c r="D573" s="6" t="n"/>
      <c r="E573" s="6" t="n"/>
      <c r="F573" s="142" t="n"/>
      <c r="G573" s="6" t="n"/>
      <c r="H573" s="6" t="n"/>
      <c r="I573" s="6" t="n"/>
      <c r="J573" s="6" t="n"/>
      <c r="K573" s="85" t="n"/>
      <c r="L573" s="85" t="n"/>
    </row>
    <row r="574">
      <c r="A574" s="6" t="n"/>
      <c r="B574" s="6" t="n"/>
      <c r="C574" s="6" t="n"/>
      <c r="D574" s="6" t="n"/>
      <c r="E574" s="6" t="n"/>
      <c r="F574" s="142" t="n"/>
      <c r="G574" s="6" t="n"/>
      <c r="H574" s="6" t="n"/>
      <c r="I574" s="6" t="n"/>
      <c r="J574" s="6" t="n"/>
      <c r="K574" s="85" t="n"/>
      <c r="L574" s="85" t="n"/>
    </row>
    <row r="575">
      <c r="A575" s="6" t="n"/>
      <c r="B575" s="6" t="n"/>
      <c r="C575" s="6" t="n"/>
      <c r="D575" s="6" t="n"/>
      <c r="E575" s="6" t="n"/>
      <c r="F575" s="142" t="n"/>
      <c r="G575" s="6" t="n"/>
      <c r="H575" s="6" t="n"/>
      <c r="I575" s="6" t="n"/>
      <c r="J575" s="6" t="n"/>
      <c r="K575" s="85" t="n"/>
      <c r="L575" s="85" t="n"/>
    </row>
    <row r="576">
      <c r="A576" s="6" t="n"/>
      <c r="B576" s="6" t="n"/>
      <c r="C576" s="6" t="n"/>
      <c r="D576" s="6" t="n"/>
      <c r="E576" s="6" t="n"/>
      <c r="F576" s="142" t="n"/>
      <c r="G576" s="6" t="n"/>
      <c r="H576" s="6" t="n"/>
      <c r="I576" s="6" t="n"/>
      <c r="J576" s="6" t="n"/>
      <c r="K576" s="85" t="n"/>
      <c r="L576" s="85" t="n"/>
    </row>
    <row r="577">
      <c r="A577" s="6" t="n"/>
      <c r="B577" s="6" t="n"/>
      <c r="C577" s="6" t="n"/>
      <c r="D577" s="6" t="n"/>
      <c r="E577" s="6" t="n"/>
      <c r="F577" s="142" t="n"/>
      <c r="G577" s="6" t="n"/>
      <c r="H577" s="6" t="n"/>
      <c r="I577" s="6" t="n"/>
      <c r="J577" s="6" t="n"/>
      <c r="K577" s="85" t="n"/>
      <c r="L577" s="85" t="n"/>
    </row>
    <row r="578">
      <c r="A578" s="6" t="n"/>
      <c r="B578" s="6" t="n"/>
      <c r="C578" s="6" t="n"/>
      <c r="D578" s="6" t="n"/>
      <c r="E578" s="6" t="n"/>
      <c r="F578" s="142" t="n"/>
      <c r="G578" s="6" t="n"/>
      <c r="H578" s="6" t="n"/>
      <c r="I578" s="6" t="n"/>
      <c r="J578" s="6" t="n"/>
      <c r="K578" s="85" t="n"/>
      <c r="L578" s="85" t="n"/>
    </row>
    <row r="579">
      <c r="A579" s="6" t="n"/>
      <c r="B579" s="6" t="n"/>
      <c r="C579" s="6" t="n"/>
      <c r="D579" s="6" t="n"/>
      <c r="E579" s="6" t="n"/>
      <c r="F579" s="142" t="n"/>
      <c r="G579" s="6" t="n"/>
      <c r="H579" s="6" t="n"/>
      <c r="I579" s="6" t="n"/>
      <c r="J579" s="6" t="n"/>
      <c r="K579" s="85" t="n"/>
      <c r="L579" s="85" t="n"/>
    </row>
    <row r="580">
      <c r="A580" s="6" t="n"/>
      <c r="B580" s="6" t="n"/>
      <c r="C580" s="6" t="n"/>
      <c r="D580" s="6" t="n"/>
      <c r="E580" s="6" t="n"/>
      <c r="F580" s="142" t="n"/>
      <c r="G580" s="6" t="n"/>
      <c r="H580" s="6" t="n"/>
      <c r="I580" s="6" t="n"/>
      <c r="J580" s="6" t="n"/>
      <c r="K580" s="85" t="n"/>
      <c r="L580" s="85" t="n"/>
    </row>
    <row r="581">
      <c r="A581" s="6" t="n"/>
      <c r="B581" s="6" t="n"/>
      <c r="C581" s="6" t="n"/>
      <c r="D581" s="6" t="n"/>
      <c r="E581" s="6" t="n"/>
      <c r="F581" s="142" t="n"/>
      <c r="G581" s="6" t="n"/>
      <c r="H581" s="6" t="n"/>
      <c r="I581" s="6" t="n"/>
      <c r="J581" s="6" t="n"/>
      <c r="K581" s="85" t="n"/>
      <c r="L581" s="85" t="n"/>
    </row>
    <row r="582">
      <c r="A582" s="6" t="n"/>
      <c r="B582" s="6" t="n"/>
      <c r="C582" s="6" t="n"/>
      <c r="D582" s="6" t="n"/>
      <c r="E582" s="6" t="n"/>
      <c r="F582" s="142" t="n"/>
      <c r="G582" s="6" t="n"/>
      <c r="H582" s="6" t="n"/>
      <c r="I582" s="6" t="n"/>
      <c r="J582" s="6" t="n"/>
      <c r="K582" s="85" t="n"/>
      <c r="L582" s="85" t="n"/>
    </row>
    <row r="583" ht="28.5" customHeight="1">
      <c r="A583" s="6" t="n"/>
      <c r="B583" s="6" t="n"/>
      <c r="C583" s="6" t="n"/>
      <c r="D583" s="6" t="n"/>
      <c r="E583" s="6" t="n"/>
      <c r="F583" s="142" t="n"/>
      <c r="G583" s="6" t="n"/>
      <c r="H583" s="6" t="n"/>
      <c r="I583" s="6" t="n"/>
      <c r="J583" s="6" t="n"/>
      <c r="K583" s="85" t="n"/>
      <c r="L583" s="85" t="n"/>
    </row>
    <row r="584" ht="13.5" customHeight="1">
      <c r="A584" s="6" t="n"/>
      <c r="B584" s="6" t="n"/>
      <c r="C584" s="6" t="n"/>
      <c r="D584" s="6" t="n"/>
      <c r="E584" s="6" t="n"/>
      <c r="F584" s="142" t="n"/>
      <c r="G584" s="6" t="n"/>
      <c r="H584" s="6" t="n"/>
      <c r="I584" s="6" t="n"/>
      <c r="J584" s="6" t="n"/>
      <c r="K584" s="85" t="n"/>
      <c r="L584" s="85" t="n"/>
    </row>
    <row r="585">
      <c r="A585" s="6" t="n"/>
      <c r="B585" s="6" t="n"/>
      <c r="C585" s="6" t="n"/>
      <c r="D585" s="144" t="n"/>
      <c r="E585" s="6" t="n"/>
      <c r="F585" s="142" t="n"/>
      <c r="G585" s="6" t="n"/>
      <c r="H585" s="6" t="n"/>
      <c r="I585" s="6" t="n"/>
      <c r="J585" s="6" t="n"/>
      <c r="K585" s="85" t="n"/>
      <c r="L585" s="85" t="n"/>
    </row>
    <row r="586">
      <c r="A586" s="6" t="n"/>
      <c r="B586" s="6" t="n"/>
      <c r="C586" s="6" t="n"/>
      <c r="D586" s="144" t="n"/>
      <c r="E586" s="6" t="n"/>
      <c r="F586" s="142" t="n"/>
      <c r="G586" s="6" t="n"/>
      <c r="H586" s="6" t="n"/>
      <c r="I586" s="6" t="n"/>
      <c r="J586" s="6" t="n"/>
      <c r="K586" s="85" t="n"/>
      <c r="L586" s="85" t="n"/>
    </row>
    <row r="587">
      <c r="A587" s="6" t="n"/>
      <c r="B587" s="6" t="n"/>
      <c r="C587" s="6" t="n"/>
      <c r="D587" s="6" t="n"/>
      <c r="E587" s="6" t="n"/>
      <c r="I587" s="6" t="n"/>
      <c r="J587" s="6" t="n"/>
      <c r="K587" s="85" t="n"/>
      <c r="L587" s="85" t="n"/>
    </row>
    <row r="588">
      <c r="A588" s="6" t="n"/>
      <c r="B588" s="6" t="n"/>
      <c r="C588" s="6" t="n"/>
      <c r="D588" s="6" t="n"/>
      <c r="E588" s="6" t="n"/>
      <c r="I588" s="6" t="n"/>
      <c r="J588" s="6" t="n"/>
      <c r="K588" s="85" t="n"/>
      <c r="L588" s="85" t="n"/>
    </row>
    <row r="589">
      <c r="A589" s="6" t="n"/>
      <c r="B589" s="6" t="n"/>
      <c r="C589" s="6" t="n"/>
      <c r="D589" s="6" t="n"/>
      <c r="I589" s="6" t="n"/>
      <c r="J589" s="6" t="n"/>
      <c r="K589" s="85" t="n"/>
      <c r="L589" s="85" t="n"/>
    </row>
    <row r="590">
      <c r="A590" s="6" t="n"/>
      <c r="B590" s="6" t="n"/>
      <c r="C590" s="6" t="n"/>
      <c r="D590" s="6" t="n"/>
      <c r="I590" s="6" t="n"/>
      <c r="J590" s="6" t="n"/>
      <c r="K590" s="85" t="n"/>
      <c r="L590" s="85" t="n"/>
    </row>
    <row r="591">
      <c r="A591" s="6" t="n"/>
      <c r="B591" s="6" t="n"/>
      <c r="C591" s="6" t="n"/>
      <c r="D591" s="6" t="n"/>
      <c r="I591" s="6" t="n"/>
      <c r="K591" s="146" t="n"/>
      <c r="L591" s="146" t="n"/>
    </row>
    <row r="592">
      <c r="A592" s="6" t="n"/>
      <c r="B592" s="6" t="n"/>
      <c r="C592" s="6" t="n"/>
      <c r="D592" s="6" t="n"/>
      <c r="K592" s="146" t="n"/>
      <c r="L592" s="146" t="n"/>
    </row>
    <row r="593">
      <c r="A593" s="6" t="n"/>
      <c r="B593" s="6" t="n"/>
      <c r="C593" s="6" t="n"/>
      <c r="D593" s="6" t="n"/>
      <c r="K593" s="146" t="n"/>
      <c r="L593" s="146" t="n"/>
    </row>
    <row r="594">
      <c r="A594" s="6" t="n"/>
      <c r="B594" s="6" t="n"/>
      <c r="C594" s="6" t="n"/>
      <c r="D594" s="6" t="n"/>
      <c r="K594" s="146" t="n"/>
      <c r="L594" s="146" t="n"/>
    </row>
    <row r="595">
      <c r="A595" s="6" t="n"/>
      <c r="B595" s="6" t="n"/>
      <c r="C595" s="6" t="n"/>
      <c r="D595" s="6" t="n"/>
      <c r="K595" s="146" t="n"/>
      <c r="L595" s="146" t="n"/>
    </row>
    <row r="596">
      <c r="A596" s="6" t="n"/>
      <c r="B596" s="6" t="n"/>
      <c r="C596" s="6" t="n"/>
      <c r="D596" s="6" t="n"/>
      <c r="K596" s="146" t="n"/>
      <c r="L596" s="146" t="n"/>
    </row>
    <row r="597">
      <c r="A597" s="6" t="n"/>
      <c r="B597" s="6" t="n"/>
      <c r="C597" s="6" t="n"/>
      <c r="K597" s="146" t="n"/>
      <c r="L597" s="146" t="n"/>
    </row>
    <row r="598">
      <c r="K598" s="146" t="n"/>
      <c r="L598" s="146" t="n"/>
    </row>
    <row r="599">
      <c r="K599" s="146" t="n"/>
      <c r="L599" s="146" t="n"/>
    </row>
    <row r="600">
      <c r="K600" s="146" t="n"/>
      <c r="L600" s="146" t="n"/>
    </row>
  </sheetData>
  <mergeCells count="68">
    <mergeCell ref="A412:B412"/>
    <mergeCell ref="A490:B490"/>
    <mergeCell ref="A270:B270"/>
    <mergeCell ref="A403:B403"/>
    <mergeCell ref="A555:B555"/>
    <mergeCell ref="A51:B51"/>
    <mergeCell ref="A358:B358"/>
    <mergeCell ref="A340:B340"/>
    <mergeCell ref="A387:B387"/>
    <mergeCell ref="A396:B396"/>
    <mergeCell ref="A287:B287"/>
    <mergeCell ref="A402:B402"/>
    <mergeCell ref="A458:B458"/>
    <mergeCell ref="A520:B520"/>
    <mergeCell ref="A1:B1"/>
    <mergeCell ref="A417:B417"/>
    <mergeCell ref="A457:B457"/>
    <mergeCell ref="A370:B370"/>
    <mergeCell ref="A517:B517"/>
    <mergeCell ref="A69:B69"/>
    <mergeCell ref="A359:B359"/>
    <mergeCell ref="A535:B535"/>
    <mergeCell ref="A355:B355"/>
    <mergeCell ref="A442:B442"/>
    <mergeCell ref="A271:B271"/>
    <mergeCell ref="A498:B498"/>
    <mergeCell ref="A354:B354"/>
    <mergeCell ref="A423:B423"/>
    <mergeCell ref="A507:B507"/>
    <mergeCell ref="A388:B388"/>
    <mergeCell ref="A426:B426"/>
    <mergeCell ref="A448:B448"/>
    <mergeCell ref="A330:B330"/>
    <mergeCell ref="A335:B335"/>
    <mergeCell ref="A519:B519"/>
    <mergeCell ref="A286:B286"/>
    <mergeCell ref="A413:B413"/>
    <mergeCell ref="A366:B366"/>
    <mergeCell ref="A273:B273"/>
    <mergeCell ref="A418:B418"/>
    <mergeCell ref="A12:B12"/>
    <mergeCell ref="A365:B365"/>
    <mergeCell ref="A425:B425"/>
    <mergeCell ref="A443:B443"/>
    <mergeCell ref="A553:B553"/>
    <mergeCell ref="A449:B449"/>
    <mergeCell ref="A331:B331"/>
    <mergeCell ref="A42:B42"/>
    <mergeCell ref="A322:B322"/>
    <mergeCell ref="A14:B14"/>
    <mergeCell ref="A489:B489"/>
    <mergeCell ref="A508:B508"/>
    <mergeCell ref="A386:B386"/>
    <mergeCell ref="A404:B404"/>
    <mergeCell ref="A324:B324"/>
    <mergeCell ref="A424:B424"/>
    <mergeCell ref="A460:B460"/>
    <mergeCell ref="A52:B52"/>
    <mergeCell ref="A336:B336"/>
    <mergeCell ref="A332:B332"/>
    <mergeCell ref="A43:B43"/>
    <mergeCell ref="A529:B529"/>
    <mergeCell ref="A554:B554"/>
    <mergeCell ref="A372:B372"/>
    <mergeCell ref="A13:B13"/>
    <mergeCell ref="A67:B67"/>
    <mergeCell ref="A338:B338"/>
    <mergeCell ref="A518:B518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3" fitToHeight="0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BU582"/>
  <sheetViews>
    <sheetView showRuler="0" showWhiteSpace="0" zoomScale="58" zoomScaleNormal="58" zoomScaleSheetLayoutView="58" zoomScalePageLayoutView="42" workbookViewId="0">
      <pane ySplit="11" topLeftCell="A30" activePane="bottomLeft" state="frozen"/>
      <selection pane="bottomLeft" activeCell="B39" sqref="B39"/>
    </sheetView>
  </sheetViews>
  <sheetFormatPr baseColWidth="8" defaultColWidth="21.109375" defaultRowHeight="20.4"/>
  <cols>
    <col width="68" customWidth="1" style="128" min="1" max="1"/>
    <col width="83.33203125" customWidth="1" style="128" min="2" max="2"/>
    <col width="34.109375" customWidth="1" style="9" min="3" max="3"/>
    <col hidden="1" width="25.88671875" customWidth="1" style="9" min="4" max="4"/>
    <col width="40.33203125" customWidth="1" style="9" min="5" max="5"/>
    <col hidden="1" width="1.44140625" customWidth="1" style="130" min="6" max="6"/>
    <col width="40" customWidth="1" style="134" min="7" max="7"/>
    <col width="35.6640625" customWidth="1" style="145" min="8" max="8"/>
    <col width="19.88671875" customWidth="1" style="146" min="9" max="9"/>
    <col width="35.88671875" customWidth="1" style="146" min="10" max="10"/>
    <col width="35.109375" customWidth="1" style="134" min="11" max="11"/>
    <col width="38" customWidth="1" style="134" min="12" max="12"/>
    <col width="45.109375" customWidth="1" style="6" min="13" max="13"/>
    <col width="21.109375" customWidth="1" style="6" min="14" max="16384"/>
  </cols>
  <sheetData>
    <row r="1">
      <c r="A1" s="186" t="inlineStr">
        <is>
          <t>Ариэль Металл Реестр платежей операционный</t>
        </is>
      </c>
      <c r="C1" s="1" t="n"/>
      <c r="D1" s="2" t="n"/>
      <c r="E1" s="3" t="n"/>
      <c r="F1" s="4" t="n"/>
      <c r="G1" s="1" t="n"/>
      <c r="H1" s="5" t="n"/>
      <c r="I1" s="1" t="n"/>
      <c r="J1" s="1" t="n"/>
      <c r="K1" s="1" t="n"/>
      <c r="L1" s="1" t="n"/>
    </row>
    <row r="2">
      <c r="A2" s="7" t="inlineStr">
        <is>
          <t>Остаток денежных средств на</t>
        </is>
      </c>
      <c r="B2" s="8" t="n">
        <v>45012</v>
      </c>
      <c r="D2" s="10" t="n"/>
      <c r="E2" s="11" t="n"/>
      <c r="F2" s="6" t="n"/>
      <c r="G2" s="12" t="inlineStr">
        <is>
          <t>Плановый приход</t>
        </is>
      </c>
      <c r="H2" s="13" t="n"/>
      <c r="I2" s="14" t="n"/>
      <c r="J2" s="14" t="n"/>
      <c r="K2" s="14" t="n"/>
      <c r="L2" s="14" t="n"/>
    </row>
    <row r="3" customFormat="1" s="17">
      <c r="A3" s="15" t="n"/>
      <c r="B3" s="16" t="n"/>
      <c r="C3" s="15" t="n"/>
      <c r="D3" s="15" t="n"/>
      <c r="E3" s="15" t="n"/>
      <c r="G3" s="18" t="n"/>
      <c r="H3" s="18" t="n"/>
      <c r="I3" s="19" t="n"/>
      <c r="K3" s="20" t="n"/>
      <c r="L3" s="20" t="n"/>
    </row>
    <row r="4" ht="45" customHeight="1">
      <c r="A4" s="21" t="inlineStr">
        <is>
          <t>4510 в АО "СМП БАНК", АРИЭЛЬ МЕТАЛЛ АО</t>
        </is>
      </c>
      <c r="B4" s="22" t="n">
        <v>312708745.44</v>
      </c>
      <c r="C4" s="23" t="n"/>
      <c r="D4" s="24" t="n"/>
      <c r="E4" s="25" t="n"/>
      <c r="F4" s="6" t="n"/>
      <c r="G4" s="26" t="n">
        <v>60000000</v>
      </c>
      <c r="H4" s="27" t="n"/>
      <c r="I4" s="19" t="n"/>
      <c r="J4" s="28" t="n"/>
      <c r="K4" s="28" t="n"/>
      <c r="L4" s="28" t="n"/>
    </row>
    <row r="5" ht="25.5" customHeight="1">
      <c r="A5" s="21" t="inlineStr">
        <is>
          <t>5393 в ПАО СБЕРБАНК, Ариэль Металл</t>
        </is>
      </c>
      <c r="B5" s="22" t="n">
        <v>235938092.77</v>
      </c>
      <c r="C5" s="23" t="n"/>
      <c r="D5" s="24" t="n"/>
      <c r="E5" s="25" t="n"/>
      <c r="F5" s="6" t="n"/>
      <c r="G5" s="29" t="n"/>
      <c r="H5" s="27" t="n"/>
      <c r="I5" s="19" t="n"/>
      <c r="J5" s="28" t="n"/>
      <c r="K5" s="28" t="n"/>
      <c r="L5" s="28" t="n"/>
    </row>
    <row r="6" ht="25.5" customHeight="1">
      <c r="A6" s="21" t="inlineStr">
        <is>
          <t>АМ 54007 СБЕРБАНК ТАГАНРОГ Ариэль</t>
        </is>
      </c>
      <c r="B6" s="22" t="n">
        <v>22134009.44</v>
      </c>
      <c r="C6" s="23" t="n"/>
      <c r="D6" s="24" t="n"/>
      <c r="E6" s="25" t="n"/>
      <c r="F6" s="6" t="n"/>
      <c r="G6" s="29" t="n"/>
      <c r="H6" s="27" t="n"/>
      <c r="I6" s="19" t="n"/>
      <c r="J6" s="28" t="n"/>
      <c r="K6" s="28" t="n"/>
      <c r="L6" s="28" t="n"/>
    </row>
    <row r="7" ht="43.5" customHeight="1">
      <c r="A7" s="21" t="inlineStr">
        <is>
          <t>1527 в ПАО СБЕРБАНК Самара, Ариэль Металл</t>
        </is>
      </c>
      <c r="B7" s="22" t="n">
        <v>36284792.22</v>
      </c>
      <c r="C7" s="23" t="n"/>
      <c r="D7" s="24" t="n"/>
      <c r="E7" s="25" t="n"/>
      <c r="F7" s="6" t="n"/>
      <c r="G7" s="29" t="n"/>
      <c r="H7" s="27" t="n"/>
      <c r="I7" s="19" t="n"/>
      <c r="J7" s="28" t="n"/>
      <c r="K7" s="28" t="n"/>
      <c r="L7" s="28" t="n"/>
    </row>
    <row r="8" ht="36" customHeight="1">
      <c r="A8" s="21" t="inlineStr">
        <is>
          <t>АМ Филиал Санкт-Петербургский Сбербанк</t>
        </is>
      </c>
      <c r="B8" s="22" t="n">
        <v>7622695.71</v>
      </c>
      <c r="C8" s="23" t="n"/>
      <c r="D8" s="24" t="n"/>
      <c r="E8" s="25" t="n"/>
      <c r="F8" s="6" t="n"/>
      <c r="G8" s="29" t="n"/>
      <c r="H8" s="27" t="n"/>
      <c r="I8" s="19" t="n"/>
      <c r="J8" s="28" t="n"/>
      <c r="K8" s="28" t="n"/>
      <c r="L8" s="28" t="n"/>
    </row>
    <row r="9" ht="25.5" customHeight="1">
      <c r="A9" s="21" t="n"/>
      <c r="B9" s="22">
        <f>SUM(B4:B8)</f>
        <v/>
      </c>
      <c r="C9" s="23" t="n"/>
      <c r="D9" s="24" t="n"/>
      <c r="E9" s="25" t="n"/>
      <c r="F9" s="6" t="n"/>
      <c r="G9" s="29" t="n"/>
      <c r="H9" s="27" t="n"/>
      <c r="I9" s="19" t="n"/>
      <c r="J9" s="28" t="n"/>
      <c r="K9" s="28" t="n"/>
      <c r="L9" s="28" t="n"/>
    </row>
    <row r="10" ht="21.6" customHeight="1" thickBot="1">
      <c r="A10" s="30" t="n"/>
      <c r="B10" s="31" t="n"/>
      <c r="C10" s="32" t="n"/>
      <c r="D10" s="24" t="n"/>
      <c r="E10" s="25" t="n"/>
      <c r="F10" s="33" t="n"/>
      <c r="G10" s="34" t="n"/>
      <c r="H10" s="35" t="n"/>
      <c r="I10" s="36" t="n"/>
      <c r="J10" s="37" t="n"/>
      <c r="K10" s="36" t="n"/>
      <c r="L10" s="36" t="n"/>
    </row>
    <row r="11" ht="90.75" customFormat="1" customHeight="1" s="45" thickBot="1">
      <c r="A11" s="38" t="inlineStr">
        <is>
          <t>Наименование организации получателя</t>
        </is>
      </c>
      <c r="B11" s="38" t="inlineStr">
        <is>
          <t>Назначение платежа</t>
        </is>
      </c>
      <c r="C11" s="38" t="inlineStr">
        <is>
          <t>Лицо, ответственное за договор (счет)</t>
        </is>
      </c>
      <c r="D11" s="38" t="inlineStr">
        <is>
          <t>Наличие подтверждения от поставщика</t>
        </is>
      </c>
      <c r="E11" s="38" t="inlineStr">
        <is>
          <t xml:space="preserve">Номер и дата выставления счета </t>
        </is>
      </c>
      <c r="F11" s="39" t="inlineStr">
        <is>
          <t>Договора дата, номер</t>
        </is>
      </c>
      <c r="G11" s="40" t="inlineStr">
        <is>
          <t>Текущая сумма задолженности</t>
        </is>
      </c>
      <c r="H11" s="41" t="inlineStr">
        <is>
          <t>Оплачено всего           
на нач. опер дня</t>
        </is>
      </c>
      <c r="I11" s="40" t="inlineStr">
        <is>
          <t>Срок оплаты</t>
        </is>
      </c>
      <c r="J11" s="40" t="inlineStr">
        <is>
          <t xml:space="preserve">Сумма оплаты по сроку </t>
        </is>
      </c>
      <c r="K11" s="42" t="inlineStr">
        <is>
          <t>Сумма к оплате на сегодня</t>
        </is>
      </c>
      <c r="L11" s="43" t="inlineStr">
        <is>
          <t xml:space="preserve">Остаток  задолженности после оплат </t>
        </is>
      </c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  <c r="AH11" s="44" t="n"/>
      <c r="AI11" s="44" t="n"/>
      <c r="AJ11" s="44" t="n"/>
      <c r="AK11" s="44" t="n"/>
      <c r="AL11" s="44" t="n"/>
      <c r="AM11" s="44" t="n"/>
      <c r="AN11" s="44" t="n"/>
      <c r="AO11" s="44" t="n"/>
      <c r="AP11" s="44" t="n"/>
      <c r="AQ11" s="44" t="n"/>
      <c r="AR11" s="44" t="n"/>
      <c r="AS11" s="44" t="n"/>
      <c r="AT11" s="44" t="n"/>
      <c r="AU11" s="44" t="n"/>
      <c r="AV11" s="44" t="n"/>
      <c r="AW11" s="44" t="n"/>
      <c r="AX11" s="44" t="n"/>
      <c r="AY11" s="44" t="n"/>
      <c r="AZ11" s="44" t="n"/>
      <c r="BA11" s="44" t="n"/>
      <c r="BB11" s="44" t="n"/>
      <c r="BC11" s="44" t="n"/>
      <c r="BD11" s="44" t="n"/>
      <c r="BE11" s="44" t="n"/>
      <c r="BF11" s="44" t="n"/>
      <c r="BG11" s="44" t="n"/>
      <c r="BH11" s="44" t="n"/>
      <c r="BI11" s="44" t="n"/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</row>
    <row r="12" ht="30" customFormat="1" customHeight="1" s="44" thickBot="1">
      <c r="A12" s="187" t="inlineStr">
        <is>
          <t>ОБЯЗАТЕЛЬНЫЕ ПЛАТЕЖИ</t>
        </is>
      </c>
      <c r="B12" s="188" t="n"/>
      <c r="C12" s="46" t="n"/>
      <c r="D12" s="46" t="n"/>
      <c r="E12" s="46" t="n"/>
      <c r="F12" s="47" t="n"/>
      <c r="G12" s="46" t="n"/>
      <c r="H12" s="46" t="n"/>
      <c r="I12" s="46" t="n"/>
      <c r="J12" s="46" t="n"/>
      <c r="K12" s="46" t="n"/>
      <c r="L12" s="48" t="n"/>
    </row>
    <row r="13" ht="29.25" customFormat="1" customHeight="1" s="44" thickBot="1">
      <c r="A13" s="47" t="inlineStr">
        <is>
          <t>ДИРЕКЦИЯ ПО ЭКОНОМИКЕ И ФИНАНСАМ</t>
        </is>
      </c>
      <c r="B13" s="188" t="n"/>
      <c r="C13" s="46" t="n"/>
      <c r="D13" s="46" t="n"/>
      <c r="E13" s="46" t="n"/>
      <c r="F13" s="47" t="n"/>
      <c r="G13" s="46" t="n"/>
      <c r="H13" s="46" t="n"/>
      <c r="I13" s="46" t="n"/>
      <c r="J13" s="46" t="n"/>
      <c r="K13" s="46" t="n"/>
      <c r="L13" s="48" t="n"/>
    </row>
    <row r="14" customFormat="1" s="44">
      <c r="A14" s="189" t="inlineStr">
        <is>
          <t>ЗАРПЛАТА, НАЛОГИ, КОМАНДИРОВОЧНЫЕ</t>
        </is>
      </c>
      <c r="B14" s="190" t="n"/>
      <c r="C14" s="49" t="n"/>
      <c r="D14" s="49" t="n"/>
      <c r="E14" s="49" t="n"/>
      <c r="F14" s="50" t="n"/>
      <c r="G14" s="49" t="n"/>
      <c r="H14" s="49" t="n"/>
      <c r="I14" s="49" t="n"/>
      <c r="J14" s="49" t="n"/>
      <c r="K14" s="49" t="n"/>
      <c r="L14" s="51" t="n"/>
    </row>
    <row r="15" ht="64.5" customFormat="1" customHeight="1" s="44">
      <c r="A15" s="52" t="inlineStr">
        <is>
          <t>Расчет с сотрудниками</t>
        </is>
      </c>
      <c r="B15" s="53" t="inlineStr">
        <is>
          <t>Премия ежемесячная (менеджеры по продажам)</t>
        </is>
      </c>
      <c r="C15" s="54" t="inlineStr">
        <is>
          <t>Березовская Светлана Анатольевна</t>
        </is>
      </c>
      <c r="D15" s="55" t="n"/>
      <c r="E15" s="55" t="n"/>
      <c r="F15" s="56" t="n"/>
      <c r="G15" s="57" t="n">
        <v>2000000</v>
      </c>
      <c r="H15" s="58" t="n"/>
      <c r="I15" s="59" t="n">
        <v>45016</v>
      </c>
      <c r="J15" s="191">
        <f>G15-H15</f>
        <v/>
      </c>
      <c r="K15" s="61" t="n">
        <v>0</v>
      </c>
      <c r="L15" s="62">
        <f>G15-H15-K15</f>
        <v/>
      </c>
    </row>
    <row r="16" ht="51.75" customFormat="1" customHeight="1" s="44">
      <c r="A16" s="52" t="inlineStr">
        <is>
          <t>Расчет с сотрудниками</t>
        </is>
      </c>
      <c r="B16" s="53" t="inlineStr">
        <is>
          <t>Отпускные</t>
        </is>
      </c>
      <c r="C16" s="54" t="inlineStr">
        <is>
          <t>Березовская Светлана Анатольевна</t>
        </is>
      </c>
      <c r="D16" s="55" t="n"/>
      <c r="E16" s="55" t="n"/>
      <c r="F16" s="56" t="n"/>
      <c r="G16" s="57" t="n">
        <v>50000</v>
      </c>
      <c r="H16" s="58" t="n"/>
      <c r="I16" s="59" t="n">
        <v>45015</v>
      </c>
      <c r="J16" s="191">
        <f>G16-H16</f>
        <v/>
      </c>
      <c r="K16" s="61" t="n">
        <v>0</v>
      </c>
      <c r="L16" s="62">
        <f>G16-H16-K16</f>
        <v/>
      </c>
    </row>
    <row r="17" hidden="1" ht="45" customFormat="1" customHeight="1" s="44">
      <c r="A17" s="52" t="inlineStr">
        <is>
          <t>Расчет с сотрудниками</t>
        </is>
      </c>
      <c r="B17" s="53" t="n"/>
      <c r="C17" s="54" t="n"/>
      <c r="D17" s="55" t="n"/>
      <c r="E17" s="55" t="n"/>
      <c r="F17" s="56" t="n"/>
      <c r="G17" s="57" t="n"/>
      <c r="H17" s="58" t="n"/>
      <c r="I17" s="59" t="n"/>
      <c r="J17" s="191">
        <f>G17-H17</f>
        <v/>
      </c>
      <c r="K17" s="61">
        <f>J17</f>
        <v/>
      </c>
      <c r="L17" s="62">
        <f>G17-H17-K17</f>
        <v/>
      </c>
    </row>
    <row r="18" hidden="1" ht="45" customFormat="1" customHeight="1" s="44">
      <c r="A18" s="52" t="inlineStr">
        <is>
          <t>Расчет с сотрудниками</t>
        </is>
      </c>
      <c r="B18" s="53" t="n"/>
      <c r="C18" s="54" t="n"/>
      <c r="D18" s="55" t="n"/>
      <c r="E18" s="55" t="n"/>
      <c r="F18" s="56" t="n"/>
      <c r="G18" s="57" t="n"/>
      <c r="H18" s="58" t="n"/>
      <c r="I18" s="59" t="n"/>
      <c r="J18" s="191" t="n"/>
      <c r="K18" s="61">
        <f>J18</f>
        <v/>
      </c>
      <c r="L18" s="62">
        <f>G18-H18-K18</f>
        <v/>
      </c>
    </row>
    <row r="19" hidden="1" ht="45" customFormat="1" customHeight="1" s="44">
      <c r="A19" s="52" t="inlineStr">
        <is>
          <t>Расчет с сотрудниками</t>
        </is>
      </c>
      <c r="B19" s="53" t="n"/>
      <c r="C19" s="54" t="n"/>
      <c r="D19" s="55" t="n"/>
      <c r="E19" s="55" t="n"/>
      <c r="F19" s="56" t="n"/>
      <c r="G19" s="57" t="n"/>
      <c r="H19" s="58" t="n"/>
      <c r="I19" s="59" t="n"/>
      <c r="J19" s="191">
        <f>G19-H19</f>
        <v/>
      </c>
      <c r="K19" s="61">
        <f>J19</f>
        <v/>
      </c>
      <c r="L19" s="62">
        <f>G19-H19-K19</f>
        <v/>
      </c>
    </row>
    <row r="20" hidden="1" ht="45" customFormat="1" customHeight="1" s="44">
      <c r="A20" s="52" t="inlineStr">
        <is>
          <t>Расчет с сотрудниками</t>
        </is>
      </c>
      <c r="B20" s="53" t="n"/>
      <c r="C20" s="54" t="n"/>
      <c r="D20" s="55" t="n"/>
      <c r="E20" s="55" t="n"/>
      <c r="F20" s="56" t="n"/>
      <c r="G20" s="57" t="n"/>
      <c r="H20" s="58" t="n"/>
      <c r="I20" s="59" t="n"/>
      <c r="J20" s="191">
        <f>G20-H20</f>
        <v/>
      </c>
      <c r="K20" s="61">
        <f>J20</f>
        <v/>
      </c>
      <c r="L20" s="62">
        <f>G20-H20-K20</f>
        <v/>
      </c>
    </row>
    <row r="21" ht="45" customFormat="1" customHeight="1" s="44">
      <c r="A21" s="52" t="n"/>
      <c r="B21" s="53" t="n"/>
      <c r="C21" s="54" t="n"/>
      <c r="D21" s="55" t="n"/>
      <c r="E21" s="55" t="n"/>
      <c r="F21" s="56" t="n"/>
      <c r="G21" s="57" t="n"/>
      <c r="H21" s="58" t="n"/>
      <c r="I21" s="59" t="n"/>
      <c r="J21" s="191">
        <f>G21-H21</f>
        <v/>
      </c>
      <c r="K21" s="61">
        <f>J21</f>
        <v/>
      </c>
      <c r="L21" s="62">
        <f>G21-H21-K21</f>
        <v/>
      </c>
    </row>
    <row r="22" ht="45" customFormat="1" customHeight="1" s="44">
      <c r="A22" s="52" t="inlineStr">
        <is>
          <t>ИФНС</t>
        </is>
      </c>
      <c r="B22" s="63" t="inlineStr">
        <is>
          <t>Единый налоговый платеж (НДС 4 квартал 2022 г. за минусом суммы оплаченной 16.02.23)</t>
        </is>
      </c>
      <c r="C22" s="54" t="inlineStr">
        <is>
          <t>Молодцова Т.А.</t>
        </is>
      </c>
      <c r="D22" s="55" t="n"/>
      <c r="E22" s="55" t="n"/>
      <c r="F22" s="56" t="n"/>
      <c r="G22" s="61" t="n">
        <v>22324676</v>
      </c>
      <c r="H22" s="58" t="n"/>
      <c r="I22" s="59" t="n">
        <v>45012</v>
      </c>
      <c r="J22" s="191">
        <f>G22-H22</f>
        <v/>
      </c>
      <c r="K22" s="61" t="n">
        <v>22324676</v>
      </c>
      <c r="L22" s="62">
        <f>G22-H22-K22</f>
        <v/>
      </c>
    </row>
    <row r="23" ht="45" customFormat="1" customHeight="1" s="44">
      <c r="A23" s="52" t="inlineStr">
        <is>
          <t>ИФНС</t>
        </is>
      </c>
      <c r="B23" s="63" t="inlineStr">
        <is>
          <t xml:space="preserve">Единый налоговый платеж (Налог на прибыль, за март 2023) </t>
        </is>
      </c>
      <c r="C23" s="54" t="inlineStr">
        <is>
          <t>Молодцова Т.А.</t>
        </is>
      </c>
      <c r="D23" s="55" t="n"/>
      <c r="E23" s="55" t="n"/>
      <c r="F23" s="56" t="n"/>
      <c r="G23" s="61" t="n">
        <v>2663498</v>
      </c>
      <c r="H23" s="58" t="n"/>
      <c r="I23" s="59" t="n">
        <v>45012</v>
      </c>
      <c r="J23" s="191">
        <f>G23-H23</f>
        <v/>
      </c>
      <c r="K23" s="61" t="n">
        <v>2663498</v>
      </c>
      <c r="L23" s="62">
        <f>G23-H23-K23</f>
        <v/>
      </c>
    </row>
    <row r="24" ht="45" customFormat="1" customHeight="1" s="44">
      <c r="A24" s="52" t="n"/>
      <c r="B24" s="63" t="n"/>
      <c r="C24" s="54" t="n"/>
      <c r="D24" s="55" t="n"/>
      <c r="E24" s="55" t="n"/>
      <c r="F24" s="56" t="n"/>
      <c r="G24" s="61" t="n"/>
      <c r="H24" s="58" t="n"/>
      <c r="I24" s="59" t="n"/>
      <c r="J24" s="191" t="n"/>
      <c r="K24" s="61" t="n"/>
      <c r="L24" s="62" t="n"/>
    </row>
    <row r="25" ht="45" customFormat="1" customHeight="1" s="44">
      <c r="A25" s="52" t="inlineStr">
        <is>
          <t>ИФНС</t>
        </is>
      </c>
      <c r="B25" s="63" t="inlineStr">
        <is>
          <t>НДФЛ начисленные налоговым агентом за март 2023</t>
        </is>
      </c>
      <c r="C25" s="54" t="inlineStr">
        <is>
          <t>Березовская Светлана Анатольевна</t>
        </is>
      </c>
      <c r="D25" s="55" t="n"/>
      <c r="E25" s="55" t="n"/>
      <c r="F25" s="56" t="n"/>
      <c r="G25" s="61" t="n">
        <v>2936715</v>
      </c>
      <c r="H25" s="58" t="n"/>
      <c r="I25" s="59" t="n">
        <v>45012</v>
      </c>
      <c r="J25" s="191">
        <f>G25-H25</f>
        <v/>
      </c>
      <c r="K25" s="61" t="n">
        <v>2936715</v>
      </c>
      <c r="L25" s="62">
        <f>G25-H25-K25</f>
        <v/>
      </c>
    </row>
    <row r="26" ht="45" customFormat="1" customHeight="1" s="44">
      <c r="A26" s="52" t="inlineStr">
        <is>
          <t>ИФНС</t>
        </is>
      </c>
      <c r="B26" s="63" t="inlineStr">
        <is>
          <t>НДФЛ начисленные налоговым агентом за март 2023</t>
        </is>
      </c>
      <c r="C26" s="54" t="inlineStr">
        <is>
          <t>Березовская Светлана Анатольевна</t>
        </is>
      </c>
      <c r="D26" s="55" t="n"/>
      <c r="E26" s="55" t="n"/>
      <c r="F26" s="56" t="n"/>
      <c r="G26" s="61" t="n">
        <v>37393</v>
      </c>
      <c r="H26" s="58" t="n"/>
      <c r="I26" s="59" t="n">
        <v>45012</v>
      </c>
      <c r="J26" s="191">
        <f>G26-H26</f>
        <v/>
      </c>
      <c r="K26" s="61" t="n">
        <v>37393</v>
      </c>
      <c r="L26" s="62">
        <f>G26-H26-K26</f>
        <v/>
      </c>
    </row>
    <row r="27" ht="45" customFormat="1" customHeight="1" s="44">
      <c r="A27" s="52" t="inlineStr">
        <is>
          <t>ИФНС</t>
        </is>
      </c>
      <c r="B27" s="63" t="inlineStr">
        <is>
          <t>НДФЛ начисленные налоговым агентом за март 2023</t>
        </is>
      </c>
      <c r="C27" s="54" t="inlineStr">
        <is>
          <t>Березовская Светлана Анатольевна</t>
        </is>
      </c>
      <c r="D27" s="55" t="n"/>
      <c r="E27" s="55" t="n"/>
      <c r="F27" s="56" t="n"/>
      <c r="G27" s="61" t="n">
        <v>51022</v>
      </c>
      <c r="H27" s="58" t="n"/>
      <c r="I27" s="59" t="n">
        <v>45012</v>
      </c>
      <c r="J27" s="191">
        <f>G27-H27</f>
        <v/>
      </c>
      <c r="K27" s="61" t="n">
        <v>51022</v>
      </c>
      <c r="L27" s="62">
        <f>G27-H27-K27</f>
        <v/>
      </c>
    </row>
    <row r="28" ht="45" customFormat="1" customHeight="1" s="44">
      <c r="A28" s="52" t="inlineStr">
        <is>
          <t>ИФНС</t>
        </is>
      </c>
      <c r="B28" s="63" t="inlineStr">
        <is>
          <t>НДФЛ начисленные налоговым агентом за март 2023</t>
        </is>
      </c>
      <c r="C28" s="54" t="inlineStr">
        <is>
          <t>Березовская Светлана Анатольевна</t>
        </is>
      </c>
      <c r="D28" s="55" t="n"/>
      <c r="E28" s="55" t="n"/>
      <c r="F28" s="56" t="n"/>
      <c r="G28" s="61" t="n">
        <v>13703</v>
      </c>
      <c r="H28" s="58" t="n"/>
      <c r="I28" s="59" t="n">
        <v>45012</v>
      </c>
      <c r="J28" s="191">
        <f>G28-H28</f>
        <v/>
      </c>
      <c r="K28" s="61" t="n">
        <v>13703</v>
      </c>
      <c r="L28" s="62">
        <f>G28-H28-K28</f>
        <v/>
      </c>
    </row>
    <row r="29" ht="45" customFormat="1" customHeight="1" s="44">
      <c r="A29" s="52" t="inlineStr">
        <is>
          <t>ИФНС</t>
        </is>
      </c>
      <c r="B29" s="63" t="inlineStr">
        <is>
          <t>Страховые взносы по единому тарифу за февраль 2022</t>
        </is>
      </c>
      <c r="C29" s="54" t="inlineStr">
        <is>
          <t>Березовская Светлана Анатольевна</t>
        </is>
      </c>
      <c r="D29" s="55" t="n"/>
      <c r="E29" s="55" t="n"/>
      <c r="F29" s="56" t="n"/>
      <c r="G29" s="61" t="n">
        <v>3639112.93</v>
      </c>
      <c r="H29" s="58" t="n"/>
      <c r="I29" s="59" t="n">
        <v>45012</v>
      </c>
      <c r="J29" s="191">
        <f>G29-H29</f>
        <v/>
      </c>
      <c r="K29" s="61" t="n">
        <v>3639112.93</v>
      </c>
      <c r="L29" s="62">
        <f>G29-H29-K29</f>
        <v/>
      </c>
    </row>
    <row r="30" ht="45" customFormat="1" customHeight="1" s="44">
      <c r="A30" s="52" t="inlineStr">
        <is>
          <t>ИФНС</t>
        </is>
      </c>
      <c r="B30" s="63" t="inlineStr">
        <is>
          <t>Страховые взносы по единому тарифу за февраль 2023</t>
        </is>
      </c>
      <c r="C30" s="54" t="inlineStr">
        <is>
          <t>Долик Анна Александровна</t>
        </is>
      </c>
      <c r="D30" s="55" t="n"/>
      <c r="E30" s="55" t="n"/>
      <c r="F30" s="56" t="n"/>
      <c r="G30" s="61" t="n">
        <v>117709.58</v>
      </c>
      <c r="H30" s="58" t="n"/>
      <c r="I30" s="59" t="n">
        <v>45012</v>
      </c>
      <c r="J30" s="191">
        <f>G30-H30</f>
        <v/>
      </c>
      <c r="K30" s="61" t="n">
        <v>117709.58</v>
      </c>
      <c r="L30" s="62">
        <f>G30-H30-K30</f>
        <v/>
      </c>
    </row>
    <row r="31" ht="45" customFormat="1" customHeight="1" s="44">
      <c r="A31" s="52" t="inlineStr">
        <is>
          <t>ИФНС</t>
        </is>
      </c>
      <c r="B31" s="63" t="inlineStr">
        <is>
          <t>НДФЛ начисленные налоговым агентом за март 2023</t>
        </is>
      </c>
      <c r="C31" s="54" t="inlineStr">
        <is>
          <t>Долик Анна Александровна</t>
        </is>
      </c>
      <c r="D31" s="55" t="n"/>
      <c r="E31" s="55" t="n"/>
      <c r="F31" s="56" t="n"/>
      <c r="G31" s="61" t="n">
        <v>144012</v>
      </c>
      <c r="H31" s="58" t="n"/>
      <c r="I31" s="59" t="n">
        <v>45012</v>
      </c>
      <c r="J31" s="191">
        <f>G31-H31</f>
        <v/>
      </c>
      <c r="K31" s="61" t="n">
        <v>144012</v>
      </c>
      <c r="L31" s="62">
        <f>G31-H31-K31</f>
        <v/>
      </c>
    </row>
    <row r="32" ht="45" customFormat="1" customHeight="1" s="44">
      <c r="A32" s="52" t="n"/>
      <c r="B32" s="63" t="n"/>
      <c r="C32" s="54" t="n"/>
      <c r="D32" s="55" t="n"/>
      <c r="E32" s="55" t="n"/>
      <c r="F32" s="56" t="n"/>
      <c r="G32" s="61" t="n"/>
      <c r="H32" s="58" t="n"/>
      <c r="I32" s="59" t="n"/>
      <c r="J32" s="191">
        <f>G32-H32</f>
        <v/>
      </c>
      <c r="K32" s="61" t="n">
        <v>0</v>
      </c>
      <c r="L32" s="62">
        <f>G32-H32-K32</f>
        <v/>
      </c>
    </row>
    <row r="33" ht="54" customFormat="1" customHeight="1" s="44">
      <c r="A33" s="86" t="inlineStr">
        <is>
          <t>Подольский филиал АО "Ариэль Металл"</t>
        </is>
      </c>
      <c r="B33" s="53" t="inlineStr">
        <is>
          <t>Пополнение денежных средств (выплата премии менеджерам отдела общих продаж)</t>
        </is>
      </c>
      <c r="C33" s="54" t="inlineStr">
        <is>
          <t>Кондратенкова О.М.</t>
        </is>
      </c>
      <c r="D33" s="193" t="n"/>
      <c r="E33" s="194" t="n"/>
      <c r="F33" s="197" t="n"/>
      <c r="G33" s="61" t="n">
        <v>700000</v>
      </c>
      <c r="H33" s="59" t="n"/>
      <c r="I33" s="59" t="n">
        <v>45015</v>
      </c>
      <c r="J33" s="191">
        <f>G33-H33</f>
        <v/>
      </c>
      <c r="K33" s="191">
        <f>J33</f>
        <v/>
      </c>
      <c r="L33" s="62">
        <f>G33-H33-K33</f>
        <v/>
      </c>
    </row>
    <row r="34" ht="48.75" customFormat="1" customHeight="1" s="44">
      <c r="A34" s="86" t="inlineStr">
        <is>
          <t>Санкт-Петербургский филиал АО "Ариэль Металл"</t>
        </is>
      </c>
      <c r="B34" s="53" t="inlineStr">
        <is>
          <t>Пополнение денежных средств</t>
        </is>
      </c>
      <c r="C34" s="54" t="inlineStr">
        <is>
          <t>Кондратенкова О.М.</t>
        </is>
      </c>
      <c r="D34" s="193" t="n"/>
      <c r="E34" s="194" t="n"/>
      <c r="F34" s="197" t="n"/>
      <c r="G34" s="61" t="n"/>
      <c r="H34" s="59" t="n"/>
      <c r="I34" s="59" t="n"/>
      <c r="J34" s="191">
        <f>G34-H34</f>
        <v/>
      </c>
      <c r="K34" s="191">
        <f>J34</f>
        <v/>
      </c>
      <c r="L34" s="62">
        <f>G34-H34-K34</f>
        <v/>
      </c>
    </row>
    <row r="35" ht="61.2" customFormat="1" customHeight="1" s="44">
      <c r="A35" s="52" t="inlineStr">
        <is>
          <t>Общество с ограниченной ответственностью "АМД"</t>
        </is>
      </c>
      <c r="B35" s="63" t="inlineStr">
        <is>
          <t>Оплата по Договору №303-11 от 20.11.18г. за перевозку грузов автомобильным транспортом (пополнение на налоги)</t>
        </is>
      </c>
      <c r="C35" s="54" t="inlineStr">
        <is>
          <t>Кондратенкова О.М.</t>
        </is>
      </c>
      <c r="D35" s="55" t="n"/>
      <c r="E35" s="53" t="inlineStr">
        <is>
          <t>Договор №303-11 от 20.11.18</t>
        </is>
      </c>
      <c r="F35" s="56" t="n"/>
      <c r="G35" s="61" t="n">
        <v>2170000</v>
      </c>
      <c r="H35" s="58" t="n"/>
      <c r="I35" s="59" t="n">
        <v>45012</v>
      </c>
      <c r="J35" s="191">
        <f>G35-H35</f>
        <v/>
      </c>
      <c r="K35" s="61" t="n">
        <v>2170000</v>
      </c>
      <c r="L35" s="62">
        <f>G35-H35-K35</f>
        <v/>
      </c>
    </row>
    <row r="36" ht="45" customFormat="1" customHeight="1" s="44">
      <c r="A36" s="52" t="inlineStr">
        <is>
          <t>ООО "Вольфагролес"</t>
        </is>
      </c>
      <c r="B36" s="53" t="inlineStr">
        <is>
          <t>Оплата по Договору №461-12 от 01.12.09 г. за погрузо-разгрузочные работы (пополнение на налоги)</t>
        </is>
      </c>
      <c r="C36" s="54" t="inlineStr">
        <is>
          <t>Кондратенкова О.М.</t>
        </is>
      </c>
      <c r="D36" s="55" t="n"/>
      <c r="E36" s="53" t="inlineStr">
        <is>
          <t>Договор № 461-12 от 01.12.09 г.</t>
        </is>
      </c>
      <c r="F36" s="56" t="n"/>
      <c r="G36" s="61" t="n">
        <v>59314.5</v>
      </c>
      <c r="H36" s="58" t="n"/>
      <c r="I36" s="59" t="n">
        <v>45012</v>
      </c>
      <c r="J36" s="191">
        <f>G36-H36</f>
        <v/>
      </c>
      <c r="K36" s="61">
        <f>J36</f>
        <v/>
      </c>
      <c r="L36" s="62">
        <f>G36-H36-K36</f>
        <v/>
      </c>
    </row>
    <row r="37" ht="45" customFormat="1" customHeight="1" s="44">
      <c r="A37" s="52" t="inlineStr">
        <is>
          <t>ООО "Вольфагролес"</t>
        </is>
      </c>
      <c r="B37" s="53" t="inlineStr">
        <is>
          <t>Оплата по Договору за услуги по хранению товаров № 26-02 от 27.02.2015г. (пополнение на налоги)</t>
        </is>
      </c>
      <c r="C37" s="54" t="inlineStr">
        <is>
          <t>Кондратенкова О.М.</t>
        </is>
      </c>
      <c r="D37" s="55" t="n"/>
      <c r="E37" s="53" t="inlineStr">
        <is>
          <t>Договор услуг хранения № 26-02 от 27.02.15</t>
        </is>
      </c>
      <c r="F37" s="56" t="n"/>
      <c r="G37" s="61" t="n">
        <v>2644780.69</v>
      </c>
      <c r="H37" s="58" t="n"/>
      <c r="I37" s="59" t="n">
        <v>45012</v>
      </c>
      <c r="J37" s="191">
        <f>G37-H37</f>
        <v/>
      </c>
      <c r="K37" s="61">
        <f>J37</f>
        <v/>
      </c>
      <c r="L37" s="62">
        <f>G37-H37-K37</f>
        <v/>
      </c>
    </row>
    <row r="38" ht="45" customFormat="1" customHeight="1" s="44">
      <c r="A38" s="52" t="inlineStr">
        <is>
          <t>ООО "Вольфагролес"</t>
        </is>
      </c>
      <c r="B38" s="53" t="inlineStr">
        <is>
          <t>Оплата по Договору за услуги по хранению товаров № 26-02 от 27.02.2015г. (пополнение на налоги)</t>
        </is>
      </c>
      <c r="C38" s="54" t="inlineStr">
        <is>
          <t>Кондратенкова О.М.</t>
        </is>
      </c>
      <c r="D38" s="55" t="n"/>
      <c r="E38" s="53" t="inlineStr">
        <is>
          <t>Договор услуг хранения № 26-02 от 27.02.15</t>
        </is>
      </c>
      <c r="F38" s="56" t="n"/>
      <c r="G38" s="61" t="n">
        <v>2295904.81</v>
      </c>
      <c r="H38" s="58" t="n"/>
      <c r="I38" s="59" t="n">
        <v>45012</v>
      </c>
      <c r="J38" s="191">
        <f>G38-H38</f>
        <v/>
      </c>
      <c r="K38" s="61">
        <f>J38</f>
        <v/>
      </c>
      <c r="L38" s="62">
        <f>G38-H38-K38</f>
        <v/>
      </c>
    </row>
    <row r="39" ht="45" customFormat="1" customHeight="1" s="44">
      <c r="A39" s="52" t="n"/>
      <c r="B39" s="53" t="n"/>
      <c r="C39" s="54" t="n"/>
      <c r="D39" s="55" t="n"/>
      <c r="E39" s="55" t="n"/>
      <c r="F39" s="56" t="n"/>
      <c r="G39" s="61" t="n"/>
      <c r="H39" s="58" t="n"/>
      <c r="I39" s="59" t="n"/>
      <c r="J39" s="191">
        <f>G39-H39</f>
        <v/>
      </c>
      <c r="K39" s="61">
        <f>J39</f>
        <v/>
      </c>
      <c r="L39" s="62">
        <f>G39-H39-K39</f>
        <v/>
      </c>
    </row>
    <row r="40" ht="45" customFormat="1" customHeight="1" s="44">
      <c r="A40" s="52" t="n"/>
      <c r="B40" s="53" t="n"/>
      <c r="C40" s="54" t="n"/>
      <c r="D40" s="55" t="n"/>
      <c r="E40" s="55" t="n"/>
      <c r="F40" s="56" t="n"/>
      <c r="G40" s="61" t="n"/>
      <c r="H40" s="58" t="n"/>
      <c r="I40" s="59" t="n"/>
      <c r="J40" s="191">
        <f>G40-H40</f>
        <v/>
      </c>
      <c r="K40" s="61">
        <f>J40</f>
        <v/>
      </c>
      <c r="L40" s="62">
        <f>J40-K40</f>
        <v/>
      </c>
    </row>
    <row r="41" ht="19.5" customFormat="1" customHeight="1" s="67">
      <c r="A41" s="166" t="inlineStr">
        <is>
          <t>ИТОГО ЗАРПЛАТА, НАЛОГИ, КОМАНДИРОВОЧНЫЕ</t>
        </is>
      </c>
      <c r="B41" s="195" t="n"/>
      <c r="C41" s="64" t="n"/>
      <c r="D41" s="64" t="n"/>
      <c r="E41" s="64" t="n"/>
      <c r="F41" s="65" t="n"/>
      <c r="G41" s="66">
        <f>SUM(G15:G40)</f>
        <v/>
      </c>
      <c r="H41" s="66">
        <f>SUM(H15:H40)</f>
        <v/>
      </c>
      <c r="I41" s="66" t="n"/>
      <c r="J41" s="66">
        <f>SUM(J15:J40)</f>
        <v/>
      </c>
      <c r="K41" s="66">
        <f>SUM(K15:K40)</f>
        <v/>
      </c>
      <c r="L41" s="66">
        <f>SUM(L15:L40)</f>
        <v/>
      </c>
    </row>
    <row r="42" ht="19.5" customFormat="1" customHeight="1" s="67">
      <c r="A42" s="75" t="inlineStr">
        <is>
          <t xml:space="preserve">ПРОЧИЕ </t>
        </is>
      </c>
      <c r="B42" s="195" t="n"/>
      <c r="C42" s="69" t="n"/>
      <c r="D42" s="69" t="n"/>
      <c r="E42" s="69" t="n"/>
      <c r="F42" s="69" t="n"/>
      <c r="G42" s="70" t="n"/>
      <c r="H42" s="70" t="n"/>
      <c r="I42" s="70" t="n"/>
      <c r="J42" s="70" t="n"/>
      <c r="K42" s="70" t="n"/>
      <c r="L42" s="71" t="n"/>
    </row>
    <row r="43" ht="61.2" customFormat="1" customHeight="1" s="67">
      <c r="A43" s="52" t="inlineStr">
        <is>
          <t>СЕВЕРО-ЗАПАДНЫЙ БАНК ПАО СБЕРБАНК</t>
        </is>
      </c>
      <c r="B43" s="53" t="inlineStr">
        <is>
          <t>Погашение задолженности по договору N 01210021/00721100 от 23 декабря 2021 г. клиент АО "АРИЭЛЬ МЕТАЛЛ"</t>
        </is>
      </c>
      <c r="C43" s="54" t="inlineStr">
        <is>
          <t>Кондратенкова О.М.</t>
        </is>
      </c>
      <c r="D43" s="193" t="n"/>
      <c r="E43" s="198" t="inlineStr">
        <is>
          <t>Договор N 01210021/00721100 от 23 декабря 2021 г.</t>
        </is>
      </c>
      <c r="F43" s="198" t="n"/>
      <c r="G43" s="57" t="n">
        <v>8900000</v>
      </c>
      <c r="H43" s="58" t="n"/>
      <c r="I43" s="59" t="n">
        <v>45012</v>
      </c>
      <c r="J43" s="191">
        <f>G43-H43</f>
        <v/>
      </c>
      <c r="K43" s="61" t="n">
        <v>8900000</v>
      </c>
      <c r="L43" s="62">
        <f>G43-H43-K43</f>
        <v/>
      </c>
    </row>
    <row r="44" hidden="1" ht="60" customFormat="1" customHeight="1" s="67">
      <c r="A44" s="52" t="n"/>
      <c r="B44" s="53" t="n"/>
      <c r="C44" s="54" t="n"/>
      <c r="D44" s="193" t="n"/>
      <c r="E44" s="198" t="n"/>
      <c r="F44" s="198" t="n"/>
      <c r="G44" s="198" t="n"/>
      <c r="H44" s="58" t="n"/>
      <c r="I44" s="59" t="n"/>
      <c r="J44" s="191">
        <f>G44-H44</f>
        <v/>
      </c>
      <c r="K44" s="61">
        <f>J44</f>
        <v/>
      </c>
      <c r="L44" s="62">
        <f>G44-H44-K44</f>
        <v/>
      </c>
    </row>
    <row r="45" hidden="1" ht="60" customFormat="1" customHeight="1" s="67">
      <c r="A45" s="52" t="n"/>
      <c r="B45" s="53" t="n"/>
      <c r="C45" s="54" t="n"/>
      <c r="D45" s="193" t="n"/>
      <c r="E45" s="198" t="n"/>
      <c r="F45" s="198" t="n"/>
      <c r="G45" s="57" t="n"/>
      <c r="H45" s="58" t="n"/>
      <c r="I45" s="59" t="n"/>
      <c r="J45" s="191">
        <f>G45-H45</f>
        <v/>
      </c>
      <c r="K45" s="61">
        <f>J45</f>
        <v/>
      </c>
      <c r="L45" s="62">
        <f>G45-H45-K45</f>
        <v/>
      </c>
    </row>
    <row r="46" hidden="1" ht="60" customFormat="1" customHeight="1" s="67">
      <c r="A46" s="52" t="n"/>
      <c r="B46" s="53" t="n"/>
      <c r="C46" s="54" t="n"/>
      <c r="D46" s="193" t="n"/>
      <c r="E46" s="198" t="n"/>
      <c r="F46" s="198" t="n"/>
      <c r="G46" s="57" t="n"/>
      <c r="H46" s="58" t="n"/>
      <c r="I46" s="59" t="n"/>
      <c r="J46" s="191">
        <f>G46-H46</f>
        <v/>
      </c>
      <c r="K46" s="61">
        <f>J46</f>
        <v/>
      </c>
      <c r="L46" s="62">
        <f>G46-H46-K46</f>
        <v/>
      </c>
    </row>
    <row r="47" hidden="1" ht="60" customFormat="1" customHeight="1" s="67">
      <c r="A47" s="52" t="n"/>
      <c r="B47" s="53" t="n"/>
      <c r="C47" s="54" t="n"/>
      <c r="D47" s="193" t="n"/>
      <c r="E47" s="198" t="n"/>
      <c r="F47" s="198" t="n"/>
      <c r="G47" s="57" t="n"/>
      <c r="H47" s="58" t="n"/>
      <c r="I47" s="59" t="n"/>
      <c r="J47" s="191">
        <f>G47-H47</f>
        <v/>
      </c>
      <c r="K47" s="61">
        <f>J47</f>
        <v/>
      </c>
      <c r="L47" s="62">
        <f>G47-H47-K47</f>
        <v/>
      </c>
    </row>
    <row r="48" hidden="1" ht="60" customFormat="1" customHeight="1" s="67">
      <c r="A48" s="52" t="n"/>
      <c r="B48" s="53" t="n"/>
      <c r="C48" s="54" t="n"/>
      <c r="D48" s="193" t="n"/>
      <c r="E48" s="198" t="n"/>
      <c r="F48" s="198" t="n"/>
      <c r="G48" s="57" t="n"/>
      <c r="H48" s="58" t="n"/>
      <c r="I48" s="59" t="n"/>
      <c r="J48" s="191">
        <f>G48-H48</f>
        <v/>
      </c>
      <c r="K48" s="61">
        <f>J48</f>
        <v/>
      </c>
      <c r="L48" s="62">
        <f>J48-K48</f>
        <v/>
      </c>
    </row>
    <row r="49" hidden="1" ht="82.5" customFormat="1" customHeight="1" s="67">
      <c r="A49" s="52" t="n"/>
      <c r="B49" s="53" t="n"/>
      <c r="C49" s="54" t="n"/>
      <c r="D49" s="193" t="n"/>
      <c r="E49" s="198" t="n"/>
      <c r="F49" s="198" t="n"/>
      <c r="G49" s="57" t="n"/>
      <c r="H49" s="58" t="n"/>
      <c r="I49" s="59" t="n"/>
      <c r="J49" s="191">
        <f>G49-H49</f>
        <v/>
      </c>
      <c r="K49" s="57">
        <f>J49</f>
        <v/>
      </c>
      <c r="L49" s="62">
        <f>G49-H49-K49</f>
        <v/>
      </c>
    </row>
    <row r="50" ht="19.5" customFormat="1" customHeight="1" s="67">
      <c r="A50" s="166" t="inlineStr">
        <is>
          <t>ИТОГО ПРОЧИЕ</t>
        </is>
      </c>
      <c r="B50" s="195" t="n"/>
      <c r="C50" s="64" t="n"/>
      <c r="D50" s="64" t="n"/>
      <c r="E50" s="64" t="n"/>
      <c r="F50" s="65" t="n"/>
      <c r="G50" s="66">
        <f>SUM(G43:G49)</f>
        <v/>
      </c>
      <c r="H50" s="66">
        <f>SUM(H43:H49)</f>
        <v/>
      </c>
      <c r="I50" s="66" t="n"/>
      <c r="J50" s="66">
        <f>SUM(J43:J49)</f>
        <v/>
      </c>
      <c r="K50" s="66">
        <f>SUM(K43:K49)</f>
        <v/>
      </c>
      <c r="L50" s="66">
        <f>SUM(L43:L49)</f>
        <v/>
      </c>
    </row>
    <row r="51" hidden="1" ht="19.5" customFormat="1" customHeight="1" s="44">
      <c r="A51" s="103" t="inlineStr">
        <is>
          <t xml:space="preserve">АРЕНДА </t>
        </is>
      </c>
      <c r="B51" s="195" t="n"/>
      <c r="C51" s="74" t="n"/>
      <c r="D51" s="74" t="n"/>
      <c r="E51" s="74" t="n"/>
      <c r="F51" s="75" t="n"/>
      <c r="G51" s="76" t="n"/>
      <c r="H51" s="76" t="n"/>
      <c r="I51" s="76" t="n"/>
      <c r="J51" s="76" t="n"/>
      <c r="K51" s="76" t="n"/>
      <c r="L51" s="77" t="n"/>
    </row>
    <row r="52" hidden="1" ht="60" customFormat="1" customHeight="1" s="44">
      <c r="A52" s="52" t="n"/>
      <c r="B52" s="53" t="n"/>
      <c r="C52" s="54" t="n"/>
      <c r="D52" s="193" t="n"/>
      <c r="E52" s="217" t="n"/>
      <c r="F52" s="196" t="n"/>
      <c r="G52" s="80" t="n"/>
      <c r="H52" s="55" t="n"/>
      <c r="I52" s="59" t="n"/>
      <c r="J52" s="191" t="n"/>
      <c r="K52" s="61" t="n"/>
      <c r="L52" s="62" t="n"/>
    </row>
    <row r="53" hidden="1" ht="60.75" customFormat="1" customHeight="1" s="44">
      <c r="A53" s="52" t="n"/>
      <c r="B53" s="53" t="n"/>
      <c r="C53" s="54" t="n"/>
      <c r="D53" s="193" t="n"/>
      <c r="E53" s="217" t="n"/>
      <c r="F53" s="196" t="n"/>
      <c r="G53" s="80" t="n"/>
      <c r="H53" s="55" t="n"/>
      <c r="I53" s="59" t="n"/>
      <c r="J53" s="191" t="n"/>
      <c r="K53" s="61" t="n"/>
      <c r="L53" s="62" t="n"/>
    </row>
    <row r="54" hidden="1" ht="60.75" customFormat="1" customHeight="1" s="44">
      <c r="A54" s="52" t="n"/>
      <c r="B54" s="53" t="n"/>
      <c r="C54" s="54" t="n"/>
      <c r="D54" s="193" t="n"/>
      <c r="E54" s="196" t="n"/>
      <c r="F54" s="196" t="n"/>
      <c r="G54" s="80" t="n"/>
      <c r="H54" s="55" t="n"/>
      <c r="I54" s="59" t="n"/>
      <c r="J54" s="191" t="n"/>
      <c r="K54" s="61" t="n"/>
      <c r="L54" s="62" t="n"/>
    </row>
    <row r="55" hidden="1" ht="60.75" customFormat="1" customHeight="1" s="44">
      <c r="A55" s="52" t="n"/>
      <c r="B55" s="53" t="n"/>
      <c r="C55" s="54" t="n"/>
      <c r="D55" s="193" t="n"/>
      <c r="E55" s="196" t="n"/>
      <c r="F55" s="196" t="n"/>
      <c r="G55" s="80" t="n"/>
      <c r="H55" s="55" t="n"/>
      <c r="I55" s="59" t="n"/>
      <c r="J55" s="191" t="n"/>
      <c r="K55" s="61" t="n"/>
      <c r="L55" s="62" t="n"/>
    </row>
    <row r="56" hidden="1" ht="60.75" customFormat="1" customHeight="1" s="44">
      <c r="A56" s="52" t="n"/>
      <c r="B56" s="53" t="n"/>
      <c r="C56" s="54" t="n"/>
      <c r="D56" s="193" t="n"/>
      <c r="E56" s="196" t="n"/>
      <c r="F56" s="196" t="n"/>
      <c r="G56" s="80" t="n"/>
      <c r="H56" s="55" t="n"/>
      <c r="I56" s="59" t="n"/>
      <c r="J56" s="191" t="n"/>
      <c r="K56" s="61" t="n"/>
      <c r="L56" s="62" t="n"/>
    </row>
    <row r="57" hidden="1" ht="66.75" customFormat="1" customHeight="1" s="44">
      <c r="A57" s="52" t="n"/>
      <c r="B57" s="53" t="n"/>
      <c r="C57" s="54" t="n"/>
      <c r="D57" s="193" t="n"/>
      <c r="E57" s="196" t="n"/>
      <c r="F57" s="196" t="n"/>
      <c r="G57" s="80" t="n"/>
      <c r="H57" s="55" t="n"/>
      <c r="I57" s="59" t="n"/>
      <c r="J57" s="191" t="n"/>
      <c r="K57" s="61" t="n"/>
      <c r="L57" s="62" t="n"/>
    </row>
    <row r="58" hidden="1" ht="60.75" customFormat="1" customHeight="1" s="44">
      <c r="A58" s="52" t="n"/>
      <c r="B58" s="53" t="n"/>
      <c r="C58" s="54" t="n"/>
      <c r="D58" s="193" t="n"/>
      <c r="E58" s="196" t="n"/>
      <c r="F58" s="196" t="n"/>
      <c r="G58" s="80" t="n"/>
      <c r="H58" s="55" t="n"/>
      <c r="I58" s="59" t="n"/>
      <c r="J58" s="191" t="n"/>
      <c r="K58" s="61" t="n"/>
      <c r="L58" s="62" t="n"/>
    </row>
    <row r="59" hidden="1" ht="60.75" customFormat="1" customHeight="1" s="44">
      <c r="A59" s="52" t="n"/>
      <c r="B59" s="53" t="n"/>
      <c r="C59" s="54" t="n"/>
      <c r="D59" s="193" t="n"/>
      <c r="E59" s="196" t="n"/>
      <c r="F59" s="196" t="n"/>
      <c r="G59" s="80" t="n"/>
      <c r="H59" s="55" t="n"/>
      <c r="I59" s="59" t="n"/>
      <c r="J59" s="191" t="n"/>
      <c r="K59" s="61" t="n"/>
      <c r="L59" s="62" t="n"/>
    </row>
    <row r="60" hidden="1" ht="60.75" customFormat="1" customHeight="1" s="44">
      <c r="A60" s="52" t="n"/>
      <c r="B60" s="53" t="n"/>
      <c r="C60" s="54" t="n"/>
      <c r="D60" s="193" t="n"/>
      <c r="E60" s="196" t="n"/>
      <c r="F60" s="196" t="n"/>
      <c r="G60" s="80" t="n"/>
      <c r="H60" s="55" t="n"/>
      <c r="I60" s="59" t="n"/>
      <c r="J60" s="191" t="n"/>
      <c r="K60" s="61" t="n"/>
      <c r="L60" s="62" t="n"/>
    </row>
    <row r="61" hidden="1" ht="60.75" customFormat="1" customHeight="1" s="44">
      <c r="A61" s="52" t="n"/>
      <c r="B61" s="53" t="n"/>
      <c r="C61" s="54" t="n"/>
      <c r="D61" s="193" t="n"/>
      <c r="E61" s="196" t="n"/>
      <c r="F61" s="196" t="n"/>
      <c r="G61" s="80" t="n"/>
      <c r="H61" s="55" t="n"/>
      <c r="I61" s="59" t="n"/>
      <c r="J61" s="191" t="n"/>
      <c r="K61" s="61" t="n"/>
      <c r="L61" s="62" t="n"/>
    </row>
    <row r="62" hidden="1" ht="60.75" customFormat="1" customHeight="1" s="44">
      <c r="A62" s="52" t="n"/>
      <c r="B62" s="53" t="n"/>
      <c r="C62" s="54" t="n"/>
      <c r="D62" s="193" t="n"/>
      <c r="E62" s="196" t="n"/>
      <c r="F62" s="196" t="n"/>
      <c r="G62" s="80" t="n"/>
      <c r="H62" s="55" t="n"/>
      <c r="I62" s="59" t="n"/>
      <c r="J62" s="191" t="n"/>
      <c r="K62" s="61" t="n"/>
      <c r="L62" s="62" t="n"/>
    </row>
    <row r="63" hidden="1" ht="59.25" customFormat="1" customHeight="1" s="44">
      <c r="A63" s="52" t="n"/>
      <c r="B63" s="53" t="n"/>
      <c r="C63" s="54" t="n"/>
      <c r="D63" s="193" t="n"/>
      <c r="E63" s="196" t="n"/>
      <c r="F63" s="196" t="n"/>
      <c r="G63" s="80" t="n"/>
      <c r="H63" s="55" t="n"/>
      <c r="I63" s="59" t="n"/>
      <c r="J63" s="191" t="n"/>
      <c r="K63" s="61" t="n"/>
      <c r="L63" s="62" t="n"/>
    </row>
    <row r="64" hidden="1" ht="59.25" customFormat="1" customHeight="1" s="44">
      <c r="A64" s="52" t="n"/>
      <c r="B64" s="53" t="n"/>
      <c r="C64" s="54" t="n"/>
      <c r="D64" s="193" t="n"/>
      <c r="E64" s="196" t="n"/>
      <c r="F64" s="196" t="n"/>
      <c r="G64" s="80" t="n"/>
      <c r="H64" s="55" t="n"/>
      <c r="I64" s="59" t="n"/>
      <c r="J64" s="191" t="n"/>
      <c r="K64" s="61" t="n"/>
      <c r="L64" s="62" t="n"/>
    </row>
    <row r="65" hidden="1" ht="60" customFormat="1" customHeight="1" s="44">
      <c r="A65" s="52" t="n"/>
      <c r="B65" s="53" t="n"/>
      <c r="C65" s="54" t="n"/>
      <c r="D65" s="193" t="n"/>
      <c r="E65" s="196" t="n"/>
      <c r="F65" s="196" t="n"/>
      <c r="G65" s="80" t="n"/>
      <c r="H65" s="55" t="n"/>
      <c r="I65" s="59" t="n"/>
      <c r="J65" s="191" t="n"/>
      <c r="K65" s="61" t="n"/>
      <c r="L65" s="62" t="n"/>
    </row>
    <row r="66" hidden="1" ht="19.5" customFormat="1" customHeight="1" s="44">
      <c r="A66" s="180" t="inlineStr">
        <is>
          <t>ИТОГО АРЕНДА</t>
        </is>
      </c>
      <c r="B66" s="200" t="n"/>
      <c r="C66" s="81" t="n"/>
      <c r="D66" s="81" t="n"/>
      <c r="E66" s="81" t="n"/>
      <c r="F66" s="82" t="n"/>
      <c r="G66" s="83">
        <f>SUM(G52:G65)</f>
        <v/>
      </c>
      <c r="H66" s="83">
        <f>SUM(H52:H65)</f>
        <v/>
      </c>
      <c r="I66" s="83" t="n"/>
      <c r="J66" s="83">
        <f>SUM(J52:J65)</f>
        <v/>
      </c>
      <c r="K66" s="83">
        <f>SUM(K52:K65)</f>
        <v/>
      </c>
      <c r="L66" s="83">
        <f>SUM(L52:L65)</f>
        <v/>
      </c>
    </row>
    <row r="67" hidden="1"/>
    <row r="68" ht="27" customFormat="1" customHeight="1" s="44">
      <c r="A68" s="103" t="inlineStr">
        <is>
          <t>Сбербанк Факторинг</t>
        </is>
      </c>
      <c r="B68" s="195" t="n"/>
      <c r="C68" s="49" t="n"/>
      <c r="D68" s="87" t="n"/>
      <c r="E68" s="49" t="n"/>
      <c r="F68" s="69" t="n"/>
      <c r="G68" s="70" t="n"/>
      <c r="H68" s="70" t="n"/>
      <c r="I68" s="70" t="n"/>
      <c r="J68" s="70" t="n"/>
      <c r="K68" s="70" t="n"/>
      <c r="L68" s="71" t="n"/>
    </row>
    <row r="69" ht="61.2" customFormat="1" customHeight="1" s="44">
      <c r="A69" s="52" t="inlineStr">
        <is>
          <t>ООО "СБЕРБАНК ФАКТОРИНГ"</t>
        </is>
      </c>
      <c r="B69" s="53" t="inlineStr">
        <is>
          <t>Оплата по Договору поставки № 643/00186217-62280 от 15.12.2015 года с ПАО "Северсталь" ИНН 3528000597, УПД № 100023074 от 06.02.2023г.(факторинг)</t>
        </is>
      </c>
      <c r="C69" s="52" t="inlineStr">
        <is>
          <t>Давыдова Асия Ринатовна</t>
        </is>
      </c>
      <c r="D69" s="193" t="n"/>
      <c r="E69" s="194" t="inlineStr">
        <is>
          <t>Договор 643/00186217-62280 от 15.12.2015</t>
        </is>
      </c>
      <c r="F69" s="197" t="n"/>
      <c r="G69" s="57" t="n">
        <v>1019695.2</v>
      </c>
      <c r="H69" s="59" t="n"/>
      <c r="I69" s="59" t="inlineStr">
        <is>
          <t>23.03.2023</t>
        </is>
      </c>
      <c r="J69" s="191">
        <f>G69-H69</f>
        <v/>
      </c>
      <c r="K69" s="191" t="n">
        <v>1019695.2</v>
      </c>
      <c r="L69" s="62">
        <f>G69-H69-K69</f>
        <v/>
      </c>
    </row>
    <row r="70" ht="61.2" customFormat="1" customHeight="1" s="44">
      <c r="A70" s="52" t="inlineStr">
        <is>
          <t>ООО "СБЕРБАНК ФАКТОРИНГ"</t>
        </is>
      </c>
      <c r="B70" s="53" t="inlineStr">
        <is>
          <t>Оплата по Договору поставки № 643/00186217-62280 от 15.12.2015 года с ПАО "Северсталь" ИНН 3528000597, УПД № 100023635 от 07.02.2023г.(факторинг)</t>
        </is>
      </c>
      <c r="C70" s="52" t="inlineStr">
        <is>
          <t>Давыдова Асия Ринатовна</t>
        </is>
      </c>
      <c r="D70" s="193" t="n"/>
      <c r="E70" s="194" t="inlineStr">
        <is>
          <t>Договор 643/00186217-62280 от 15.12.2015</t>
        </is>
      </c>
      <c r="F70" s="197" t="n"/>
      <c r="G70" s="57" t="n">
        <v>623118.72</v>
      </c>
      <c r="H70" s="59" t="n"/>
      <c r="I70" s="59" t="inlineStr">
        <is>
          <t>24.03.2023</t>
        </is>
      </c>
      <c r="J70" s="191">
        <f>G70-H70</f>
        <v/>
      </c>
      <c r="K70" s="191" t="n">
        <v>623118.72</v>
      </c>
      <c r="L70" s="62">
        <f>G70-H70-K70</f>
        <v/>
      </c>
    </row>
    <row r="71" ht="81.59999999999999" customFormat="1" customHeight="1" s="44">
      <c r="A71" s="52" t="inlineStr">
        <is>
          <t>ООО "СБЕРБАНК ФАКТОРИНГ"</t>
        </is>
      </c>
      <c r="B71" s="53" t="inlineStr">
        <is>
          <t>Оплата по Договору поставки №643/00186217-72268  от 24.01.2017 года с ПАО "Северсталь" ИНН 3528000597, УПД № 100024321 от 07.02.2023г. (факторинг)</t>
        </is>
      </c>
      <c r="C71" s="52" t="inlineStr">
        <is>
          <t>Давыдова Асия Ринатовна</t>
        </is>
      </c>
      <c r="D71" s="193" t="n"/>
      <c r="E71" s="194" t="inlineStr">
        <is>
          <t>Договор 643/00186217-72268 от 24.01.2017</t>
        </is>
      </c>
      <c r="F71" s="197" t="n"/>
      <c r="G71" s="57" t="n">
        <v>872448</v>
      </c>
      <c r="H71" s="59" t="n"/>
      <c r="I71" s="59" t="inlineStr">
        <is>
          <t>24.03.2023</t>
        </is>
      </c>
      <c r="J71" s="191">
        <f>G71-H71</f>
        <v/>
      </c>
      <c r="K71" s="191" t="n">
        <v>872448</v>
      </c>
      <c r="L71" s="62">
        <f>G71-H71-K71</f>
        <v/>
      </c>
    </row>
    <row r="72" ht="61.2" customFormat="1" customHeight="1" s="44">
      <c r="A72" s="52" t="inlineStr">
        <is>
          <t>ООО "СБЕРБАНК ФАКТОРИНГ"</t>
        </is>
      </c>
      <c r="B72" s="53" t="inlineStr">
        <is>
          <t>Оплата по Договору поставки № 643/00186217-62280 от 15.12.2015 года с ПАО "Северсталь" ИНН 3528000597, УПД № 100025134 от 07.02.2023г.(факторинг)</t>
        </is>
      </c>
      <c r="C72" s="52" t="inlineStr">
        <is>
          <t>Давыдова Асия Ринатовна</t>
        </is>
      </c>
      <c r="D72" s="193" t="n"/>
      <c r="E72" s="194" t="inlineStr">
        <is>
          <t>Договор 643/00186217-62280 от 15.12.2015</t>
        </is>
      </c>
      <c r="F72" s="197" t="n"/>
      <c r="G72" s="57" t="n">
        <v>230895.6</v>
      </c>
      <c r="H72" s="59" t="n"/>
      <c r="I72" s="59" t="inlineStr">
        <is>
          <t>24.03.2023</t>
        </is>
      </c>
      <c r="J72" s="191">
        <f>G72-H72</f>
        <v/>
      </c>
      <c r="K72" s="191" t="n">
        <v>230895.6</v>
      </c>
      <c r="L72" s="62">
        <f>G72-H72-K72</f>
        <v/>
      </c>
    </row>
    <row r="73" ht="61.2" customFormat="1" customHeight="1" s="44">
      <c r="A73" s="52" t="inlineStr">
        <is>
          <t>ООО "СБЕРБАНК ФАКТОРИНГ"</t>
        </is>
      </c>
      <c r="B73" s="53" t="inlineStr">
        <is>
          <t>Оплата по Договору поставки № 643/00186217-62280 от 15.12.2015 года с ПАО "Северсталь" ИНН 3528000597, УПД № 100025707 от 08.02.2023г.(факторинг)</t>
        </is>
      </c>
      <c r="C73" s="52" t="inlineStr">
        <is>
          <t>Давыдова Асия Ринатовна</t>
        </is>
      </c>
      <c r="D73" s="193" t="n"/>
      <c r="E73" s="194" t="inlineStr">
        <is>
          <t>Договор 643/00186217-62280 от 15.12.2015</t>
        </is>
      </c>
      <c r="F73" s="197" t="n"/>
      <c r="G73" s="57" t="n">
        <v>261665.66</v>
      </c>
      <c r="H73" s="59" t="n"/>
      <c r="I73" s="59" t="inlineStr">
        <is>
          <t>27.03.2023</t>
        </is>
      </c>
      <c r="J73" s="191">
        <f>G73-H73</f>
        <v/>
      </c>
      <c r="K73" s="191" t="n">
        <v>261665.66</v>
      </c>
      <c r="L73" s="62">
        <f>G73-H73-K73</f>
        <v/>
      </c>
    </row>
    <row r="74" ht="61.2" customFormat="1" customHeight="1" s="44">
      <c r="A74" s="52" t="inlineStr">
        <is>
          <t>ООО "СБЕРБАНК ФАКТОРИНГ"</t>
        </is>
      </c>
      <c r="B74" s="53" t="inlineStr">
        <is>
          <t>Оплата по Договору поставки № 643/00186217-62280 от 15.12.2015 года с ПАО "Северсталь" ИНН 3528000597, УПД № 100028387 от 10.02.2023г.(факторинг)</t>
        </is>
      </c>
      <c r="C74" s="52" t="inlineStr">
        <is>
          <t>Давыдова Асия Ринатовна</t>
        </is>
      </c>
      <c r="D74" s="193" t="n"/>
      <c r="E74" s="194" t="inlineStr">
        <is>
          <t>Договор 643/00186217-62280 от 15.12.2015</t>
        </is>
      </c>
      <c r="F74" s="197" t="n"/>
      <c r="G74" s="57" t="n">
        <v>1173831.54</v>
      </c>
      <c r="H74" s="59" t="n"/>
      <c r="I74" s="59" t="inlineStr">
        <is>
          <t>27.03.2023</t>
        </is>
      </c>
      <c r="J74" s="191">
        <f>G74-H74</f>
        <v/>
      </c>
      <c r="K74" s="191" t="n">
        <v>1173831.54</v>
      </c>
      <c r="L74" s="62">
        <f>G74-H74-K74</f>
        <v/>
      </c>
    </row>
    <row r="75" ht="61.2" customFormat="1" customHeight="1" s="44">
      <c r="A75" s="52" t="inlineStr">
        <is>
          <t>ООО "СБЕРБАНК ФАКТОРИНГ"</t>
        </is>
      </c>
      <c r="B75" s="53" t="inlineStr">
        <is>
          <t>Оплата по Договору поставки № 643/00186217-62280 от 15.12.2015 года с ПАО "Северсталь" ИНН 3528000597, УПД № 100028477 от 10.02.2023г.(факторинг)</t>
        </is>
      </c>
      <c r="C75" s="52" t="inlineStr">
        <is>
          <t>Давыдова Асия Ринатовна</t>
        </is>
      </c>
      <c r="D75" s="193" t="n"/>
      <c r="E75" s="194" t="inlineStr">
        <is>
          <t>Договор 643/00186217-62280 от 15.12.2015</t>
        </is>
      </c>
      <c r="F75" s="197" t="n"/>
      <c r="G75" s="57" t="n">
        <v>12270697.44</v>
      </c>
      <c r="H75" s="59" t="n"/>
      <c r="I75" s="59" t="inlineStr">
        <is>
          <t>27.03.2023</t>
        </is>
      </c>
      <c r="J75" s="191">
        <f>G75-H75</f>
        <v/>
      </c>
      <c r="K75" s="191" t="n">
        <v>12270697.44</v>
      </c>
      <c r="L75" s="62">
        <f>G75-H75-K75</f>
        <v/>
      </c>
    </row>
    <row r="76" ht="61.2" customFormat="1" customHeight="1" s="44">
      <c r="A76" s="52" t="inlineStr">
        <is>
          <t>ООО "СБЕРБАНК ФАКТОРИНГ"</t>
        </is>
      </c>
      <c r="B76" s="53" t="inlineStr">
        <is>
          <t>Оплата по Договору поставки № 643/00186217-62280 от 15.12.2015 года с ПАО "Северсталь" ИНН 3528000597, УПД № 100028468 от 10.02.2023г.(факторинг)</t>
        </is>
      </c>
      <c r="C76" s="52" t="inlineStr">
        <is>
          <t>Давыдова Асия Ринатовна</t>
        </is>
      </c>
      <c r="D76" s="193" t="n"/>
      <c r="E76" s="194" t="inlineStr">
        <is>
          <t>Договор 643/00186217-62280 от 15.12.2015</t>
        </is>
      </c>
      <c r="F76" s="197" t="n"/>
      <c r="G76" s="57" t="n">
        <v>3814909.26</v>
      </c>
      <c r="H76" s="59" t="n"/>
      <c r="I76" s="59" t="inlineStr">
        <is>
          <t>27.03.2023</t>
        </is>
      </c>
      <c r="J76" s="191">
        <f>G76-H76</f>
        <v/>
      </c>
      <c r="K76" s="191" t="n">
        <v>3814909.26</v>
      </c>
      <c r="L76" s="62">
        <f>G76-H76-K76</f>
        <v/>
      </c>
    </row>
    <row r="77" ht="61.2" customFormat="1" customHeight="1" s="44">
      <c r="A77" s="52" t="inlineStr">
        <is>
          <t>ООО "СБЕРБАНК ФАКТОРИНГ"</t>
        </is>
      </c>
      <c r="B77" s="53" t="inlineStr">
        <is>
          <t>Оплата по Договору поставки № 643/00186217-62280 от 15.12.2015 года с ПАО "Северсталь" ИНН 3528000597, УПД № 100028473 от 10.02.2023г.(факторинг)</t>
        </is>
      </c>
      <c r="C77" s="52" t="inlineStr">
        <is>
          <t>Давыдова Асия Ринатовна</t>
        </is>
      </c>
      <c r="D77" s="193" t="n"/>
      <c r="E77" s="194" t="inlineStr">
        <is>
          <t>Договор 643/00186217-62280 от 15.12.2015</t>
        </is>
      </c>
      <c r="F77" s="197" t="n"/>
      <c r="G77" s="57" t="n">
        <v>16338034.04</v>
      </c>
      <c r="H77" s="59" t="n"/>
      <c r="I77" s="59" t="inlineStr">
        <is>
          <t>27.03.2023</t>
        </is>
      </c>
      <c r="J77" s="191">
        <f>G77-H77</f>
        <v/>
      </c>
      <c r="K77" s="191" t="n">
        <v>16338034.04</v>
      </c>
      <c r="L77" s="62">
        <f>G77-H77-K77</f>
        <v/>
      </c>
    </row>
    <row r="78" ht="61.2" customFormat="1" customHeight="1" s="44">
      <c r="A78" s="52" t="inlineStr">
        <is>
          <t>ООО "СБЕРБАНК ФАКТОРИНГ"</t>
        </is>
      </c>
      <c r="B78" s="53" t="inlineStr">
        <is>
          <t>Оплата по Договору поставки № 643/00186217-62280 от 15.12.2015 года с ПАО "Северсталь" ИНН 3528000597, УПД № 100028481 от 10.02.2023г.(факторинг)</t>
        </is>
      </c>
      <c r="C78" s="52" t="inlineStr">
        <is>
          <t>Давыдова Асия Ринатовна</t>
        </is>
      </c>
      <c r="D78" s="193" t="n"/>
      <c r="E78" s="194" t="inlineStr">
        <is>
          <t>Договор 643/00186217-62280 от 15.12.2015</t>
        </is>
      </c>
      <c r="F78" s="197" t="n"/>
      <c r="G78" s="57" t="n">
        <v>88960.32000000001</v>
      </c>
      <c r="H78" s="59" t="n"/>
      <c r="I78" s="59" t="inlineStr">
        <is>
          <t>27.03.2023</t>
        </is>
      </c>
      <c r="J78" s="191">
        <f>G78-H78</f>
        <v/>
      </c>
      <c r="K78" s="191" t="n">
        <v>88960.32000000001</v>
      </c>
      <c r="L78" s="62">
        <f>G78-H78-K78</f>
        <v/>
      </c>
    </row>
    <row r="79" ht="61.2" customFormat="1" customHeight="1" s="44">
      <c r="A79" s="52" t="inlineStr">
        <is>
          <t>ООО "СБЕРБАНК ФАКТОРИНГ"</t>
        </is>
      </c>
      <c r="B79" s="53" t="inlineStr">
        <is>
          <t>Оплата по Договору поставки № 643/00186217-62280 от 15.12.2015 года с ПАО "Северсталь" ИНН 3528000597, УПД № 100028591 от 10.02.2023г.(факторинг)</t>
        </is>
      </c>
      <c r="C79" s="52" t="inlineStr">
        <is>
          <t>Давыдова Асия Ринатовна</t>
        </is>
      </c>
      <c r="D79" s="193" t="n"/>
      <c r="E79" s="194" t="inlineStr">
        <is>
          <t>Договор 643/00186217-62280 от 15.12.2015</t>
        </is>
      </c>
      <c r="F79" s="197" t="n"/>
      <c r="G79" s="57" t="n">
        <v>3983383.37</v>
      </c>
      <c r="H79" s="59" t="n"/>
      <c r="I79" s="59" t="inlineStr">
        <is>
          <t>27.03.2023</t>
        </is>
      </c>
      <c r="J79" s="191">
        <f>G79-H79</f>
        <v/>
      </c>
      <c r="K79" s="191" t="n">
        <v>3983383.37</v>
      </c>
      <c r="L79" s="62">
        <f>G79-H79-K79</f>
        <v/>
      </c>
    </row>
    <row r="80" ht="61.2" customFormat="1" customHeight="1" s="44">
      <c r="A80" s="52" t="inlineStr">
        <is>
          <t>ООО "СБЕРБАНК ФАКТОРИНГ"</t>
        </is>
      </c>
      <c r="B80" s="53" t="inlineStr">
        <is>
          <t>Оплата по Договору поставки № 643/00186217-62280 от 15.12.2015 года с ПАО "Северсталь" ИНН 3528000597, УПД № 100028569 от 10.02.2023г.(факторинг)</t>
        </is>
      </c>
      <c r="C80" s="52" t="inlineStr">
        <is>
          <t>Давыдова Асия Ринатовна</t>
        </is>
      </c>
      <c r="D80" s="193" t="n"/>
      <c r="E80" s="194" t="inlineStr">
        <is>
          <t>Договор 643/00186217-62280 от 15.12.2015</t>
        </is>
      </c>
      <c r="F80" s="197" t="n"/>
      <c r="G80" s="57" t="n">
        <v>3648177.04</v>
      </c>
      <c r="H80" s="59" t="n"/>
      <c r="I80" s="59" t="inlineStr">
        <is>
          <t>27.03.2023</t>
        </is>
      </c>
      <c r="J80" s="191">
        <f>G80-H80</f>
        <v/>
      </c>
      <c r="K80" s="191" t="n">
        <v>3648177.04</v>
      </c>
      <c r="L80" s="62">
        <f>G80-H80-K80</f>
        <v/>
      </c>
    </row>
    <row r="81" ht="61.2" customFormat="1" customHeight="1" s="44">
      <c r="A81" s="52" t="inlineStr">
        <is>
          <t>ООО "СБЕРБАНК ФАКТОРИНГ"</t>
        </is>
      </c>
      <c r="B81" s="53" t="inlineStr">
        <is>
          <t>Оплата по Договору поставки № 643/00186217-62280 от 15.12.2015 года с ПАО "Северсталь" ИНН 3528000597, УПД № 100028602 от 10.02.2023г.(факторинг)</t>
        </is>
      </c>
      <c r="C81" s="52" t="inlineStr">
        <is>
          <t>Давыдова Асия Ринатовна</t>
        </is>
      </c>
      <c r="D81" s="193" t="n"/>
      <c r="E81" s="194" t="inlineStr">
        <is>
          <t>Договор 643/00186217-62280 от 15.12.2015</t>
        </is>
      </c>
      <c r="F81" s="197" t="n"/>
      <c r="G81" s="57" t="n">
        <v>3228499.2</v>
      </c>
      <c r="H81" s="59" t="n"/>
      <c r="I81" s="59" t="inlineStr">
        <is>
          <t>27.03.2023</t>
        </is>
      </c>
      <c r="J81" s="191">
        <f>G81-H81</f>
        <v/>
      </c>
      <c r="K81" s="191" t="n">
        <v>3228499.2</v>
      </c>
      <c r="L81" s="62">
        <f>G81-H81-K81</f>
        <v/>
      </c>
    </row>
    <row r="82" ht="61.2" customFormat="1" customHeight="1" s="44">
      <c r="A82" s="52" t="inlineStr">
        <is>
          <t>ООО "СБЕРБАНК ФАКТОРИНГ"</t>
        </is>
      </c>
      <c r="B82" s="53" t="inlineStr">
        <is>
          <t xml:space="preserve">Оплата по Договору поставки № 643/00186217-62280 от 15.12.2015 года с ПАО "Северсталь" ИНН 3528000597, УПД № 100029196 от 13.02.2023г.(факторинг) </t>
        </is>
      </c>
      <c r="C82" s="52" t="inlineStr">
        <is>
          <t>Давыдова Асия Ринатовна</t>
        </is>
      </c>
      <c r="D82" s="193" t="n"/>
      <c r="E82" s="194" t="inlineStr">
        <is>
          <t>Договор 643/00186217-62280 от 15.12.2015</t>
        </is>
      </c>
      <c r="F82" s="197" t="n"/>
      <c r="G82" s="57" t="n">
        <v>88960.32000000001</v>
      </c>
      <c r="H82" s="59" t="n"/>
      <c r="I82" s="59" t="inlineStr">
        <is>
          <t>30.03.2023</t>
        </is>
      </c>
      <c r="J82" s="191">
        <f>G82-H82</f>
        <v/>
      </c>
      <c r="K82" s="191" t="n">
        <v>0</v>
      </c>
      <c r="L82" s="62">
        <f>G82-H82-K82</f>
        <v/>
      </c>
    </row>
    <row r="83" ht="61.2" customFormat="1" customHeight="1" s="44">
      <c r="A83" s="52" t="inlineStr">
        <is>
          <t>ООО "СБЕРБАНК ФАКТОРИНГ"</t>
        </is>
      </c>
      <c r="B83" s="53" t="inlineStr">
        <is>
          <t xml:space="preserve">Оплата по Договору поставки № 643/00186217-62280 от 15.12.2015 года с ПАО "Северсталь" ИНН 3528000597, УПД № 100029199 от 13.02.2023г.(факторинг) </t>
        </is>
      </c>
      <c r="C83" s="52" t="inlineStr">
        <is>
          <t>Давыдова Асия Ринатовна</t>
        </is>
      </c>
      <c r="D83" s="193" t="n"/>
      <c r="E83" s="194" t="inlineStr">
        <is>
          <t>Договор 643/00186217-62280 от 15.12.2015</t>
        </is>
      </c>
      <c r="F83" s="197" t="n"/>
      <c r="G83" s="57" t="n">
        <v>230587.8</v>
      </c>
      <c r="H83" s="59" t="n"/>
      <c r="I83" s="59" t="inlineStr">
        <is>
          <t>30.03.2023</t>
        </is>
      </c>
      <c r="J83" s="191">
        <f>G83-H83</f>
        <v/>
      </c>
      <c r="K83" s="191" t="n">
        <v>0</v>
      </c>
      <c r="L83" s="62">
        <f>G83-H83-K83</f>
        <v/>
      </c>
    </row>
    <row r="84" ht="61.2" customFormat="1" customHeight="1" s="44">
      <c r="A84" s="52" t="inlineStr">
        <is>
          <t>ООО "СБЕРБАНК ФАКТОРИНГ"</t>
        </is>
      </c>
      <c r="B84" s="53" t="inlineStr">
        <is>
          <t xml:space="preserve">Оплата по Договору поставки № 643/00186217-62280 от 15.12.2015 года с ПАО "Северсталь" ИНН 3528000597, УПД № 100029269 от 13.02.2023г.(факторинг) </t>
        </is>
      </c>
      <c r="C84" s="52" t="inlineStr">
        <is>
          <t>Давыдова Асия Ринатовна</t>
        </is>
      </c>
      <c r="D84" s="193" t="n"/>
      <c r="E84" s="194" t="inlineStr">
        <is>
          <t>Договор 643/00186217-62280 от 15.12.2015</t>
        </is>
      </c>
      <c r="F84" s="197" t="n"/>
      <c r="G84" s="57" t="n">
        <v>222639.64</v>
      </c>
      <c r="H84" s="59" t="n"/>
      <c r="I84" s="59" t="inlineStr">
        <is>
          <t>30.03.2023</t>
        </is>
      </c>
      <c r="J84" s="191">
        <f>G84-H84</f>
        <v/>
      </c>
      <c r="K84" s="191" t="n">
        <v>0</v>
      </c>
      <c r="L84" s="62">
        <f>G84-H84-K84</f>
        <v/>
      </c>
    </row>
    <row r="85" ht="61.2" customFormat="1" customHeight="1" s="44">
      <c r="A85" s="52" t="inlineStr">
        <is>
          <t>ООО "СБЕРБАНК ФАКТОРИНГ"</t>
        </is>
      </c>
      <c r="B85" s="53" t="inlineStr">
        <is>
          <t xml:space="preserve">Оплата по Договору поставки № 643/00186217-62280 от 15.12.2015 года с ПАО "Северсталь" ИНН 3528000597, УПД № 100030430 от 14.02.2023г.(факторинг) </t>
        </is>
      </c>
      <c r="C85" s="52" t="inlineStr">
        <is>
          <t>Давыдова Асия Ринатовна</t>
        </is>
      </c>
      <c r="D85" s="193" t="n"/>
      <c r="E85" s="194" t="inlineStr">
        <is>
          <t>Договор 643/00186217-62280 от 15.12.2015</t>
        </is>
      </c>
      <c r="F85" s="197" t="n"/>
      <c r="G85" s="57" t="n">
        <v>710833.2</v>
      </c>
      <c r="H85" s="59" t="n"/>
      <c r="I85" s="59" t="inlineStr">
        <is>
          <t>31.03.2023</t>
        </is>
      </c>
      <c r="J85" s="191">
        <f>G85-H85</f>
        <v/>
      </c>
      <c r="K85" s="191" t="n">
        <v>0</v>
      </c>
      <c r="L85" s="62">
        <f>G85-H85-K85</f>
        <v/>
      </c>
    </row>
    <row r="86" ht="61.2" customFormat="1" customHeight="1" s="44">
      <c r="A86" s="52" t="inlineStr">
        <is>
          <t>ООО "СБЕРБАНК ФАКТОРИНГ"</t>
        </is>
      </c>
      <c r="B86" s="53" t="inlineStr">
        <is>
          <t xml:space="preserve">Оплата по Договору поставки № 643/00186217-62280 от 15.12.2015 года с ПАО "Северсталь" ИНН 3528000597, УПД № 100030876 от 15.02.2023г.(факторинг) </t>
        </is>
      </c>
      <c r="C86" s="52" t="inlineStr">
        <is>
          <t>Давыдова Асия Ринатовна</t>
        </is>
      </c>
      <c r="D86" s="193" t="n"/>
      <c r="E86" s="194" t="inlineStr">
        <is>
          <t>Договор 643/00186217-62280 от 15.12.2015</t>
        </is>
      </c>
      <c r="F86" s="197" t="n"/>
      <c r="G86" s="57" t="n">
        <v>220636.34</v>
      </c>
      <c r="H86" s="59" t="n"/>
      <c r="I86" s="59" t="inlineStr">
        <is>
          <t>03.04.2023</t>
        </is>
      </c>
      <c r="J86" s="191">
        <f>G86-H86</f>
        <v/>
      </c>
      <c r="K86" s="191" t="n">
        <v>0</v>
      </c>
      <c r="L86" s="62">
        <f>G86-H86-K86</f>
        <v/>
      </c>
    </row>
    <row r="87" ht="61.2" customFormat="1" customHeight="1" s="44">
      <c r="A87" s="52" t="inlineStr">
        <is>
          <t>ООО "СБЕРБАНК ФАКТОРИНГ"</t>
        </is>
      </c>
      <c r="B87" s="53" t="inlineStr">
        <is>
          <t xml:space="preserve">Оплата по Договору поставки № 643/00186217-62280 от 15.12.2015 года с ПАО "Северсталь" ИНН 3528000597, УПД № 100032688 от 17.02.2023г.(факторинг) </t>
        </is>
      </c>
      <c r="C87" s="52" t="inlineStr">
        <is>
          <t>Давыдова Асия Ринатовна</t>
        </is>
      </c>
      <c r="D87" s="193" t="n"/>
      <c r="E87" s="194" t="inlineStr">
        <is>
          <t>Договор 643/00186217-62280 от 15.12.2015</t>
        </is>
      </c>
      <c r="F87" s="197" t="n"/>
      <c r="G87" s="57" t="n">
        <v>613879.2</v>
      </c>
      <c r="H87" s="59" t="n"/>
      <c r="I87" s="59" t="inlineStr">
        <is>
          <t>03.04.2023</t>
        </is>
      </c>
      <c r="J87" s="191">
        <f>G87-H87</f>
        <v/>
      </c>
      <c r="K87" s="191" t="n">
        <v>0</v>
      </c>
      <c r="L87" s="62">
        <f>G87-H87-K87</f>
        <v/>
      </c>
    </row>
    <row r="88" ht="61.2" customFormat="1" customHeight="1" s="44">
      <c r="A88" s="52" t="inlineStr">
        <is>
          <t>ООО "СБЕРБАНК ФАКТОРИНГ"</t>
        </is>
      </c>
      <c r="B88" s="53" t="inlineStr">
        <is>
          <t xml:space="preserve">Оплата по Договору поставки № 643/00186217-62280 от 15.12.2015 года с ПАО "Северсталь" ИНН 3528000597, УПД № 100034132 от 17.02.2023г.(факторинг) </t>
        </is>
      </c>
      <c r="C88" s="52" t="inlineStr">
        <is>
          <t>Давыдова Асия Ринатовна</t>
        </is>
      </c>
      <c r="D88" s="193" t="n"/>
      <c r="E88" s="194" t="inlineStr">
        <is>
          <t>Договор 643/00186217-62280 от 15.12.2015</t>
        </is>
      </c>
      <c r="F88" s="197" t="n"/>
      <c r="G88" s="57" t="n">
        <v>232681.44</v>
      </c>
      <c r="H88" s="59" t="n"/>
      <c r="I88" s="59" t="inlineStr">
        <is>
          <t>03.04.2023</t>
        </is>
      </c>
      <c r="J88" s="191">
        <f>G88-H88</f>
        <v/>
      </c>
      <c r="K88" s="191" t="n">
        <v>0</v>
      </c>
      <c r="L88" s="62">
        <f>G88-H88-K88</f>
        <v/>
      </c>
    </row>
    <row r="89" ht="61.2" customFormat="1" customHeight="1" s="44">
      <c r="A89" s="52" t="inlineStr">
        <is>
          <t>ООО "СБЕРБАНК ФАКТОРИНГ"</t>
        </is>
      </c>
      <c r="B89" s="53" t="inlineStr">
        <is>
          <t xml:space="preserve">Оплата по Договору поставки № 643/00186217-62280 от 15.12.2015 года с ПАО "Северсталь" ИНН 3528000597, УПД № 100034144 от 17.02.2023г.(факторинг) </t>
        </is>
      </c>
      <c r="C89" s="52" t="inlineStr">
        <is>
          <t>Давыдова Асия Ринатовна</t>
        </is>
      </c>
      <c r="D89" s="193" t="n"/>
      <c r="E89" s="194" t="inlineStr">
        <is>
          <t>Договор 643/00186217-62280 от 15.12.2015</t>
        </is>
      </c>
      <c r="F89" s="197" t="n"/>
      <c r="G89" s="57" t="n">
        <v>5009046.68</v>
      </c>
      <c r="H89" s="59" t="n"/>
      <c r="I89" s="59" t="inlineStr">
        <is>
          <t>03.04.2023</t>
        </is>
      </c>
      <c r="J89" s="191">
        <f>G89-H89</f>
        <v/>
      </c>
      <c r="K89" s="191" t="n">
        <v>0</v>
      </c>
      <c r="L89" s="62">
        <f>G89-H89-K89</f>
        <v/>
      </c>
    </row>
    <row r="90" ht="61.2" customFormat="1" customHeight="1" s="44">
      <c r="A90" s="52" t="inlineStr">
        <is>
          <t>ООО "СБЕРБАНК ФАКТОРИНГ"</t>
        </is>
      </c>
      <c r="B90" s="53" t="inlineStr">
        <is>
          <t xml:space="preserve">Оплата по Договору поставки № 643/00186217-62280 от 15.12.2015 года с ПАО "Северсталь" ИНН 3528000597, УПД № 100034136 от 17.02.2023г.(факторинг) </t>
        </is>
      </c>
      <c r="C90" s="52" t="inlineStr">
        <is>
          <t>Давыдова Асия Ринатовна</t>
        </is>
      </c>
      <c r="D90" s="193" t="n"/>
      <c r="E90" s="194" t="inlineStr">
        <is>
          <t>Договор 643/00186217-62280 от 15.12.2015</t>
        </is>
      </c>
      <c r="F90" s="197" t="n"/>
      <c r="G90" s="57" t="n">
        <v>2735354.27</v>
      </c>
      <c r="H90" s="59" t="n"/>
      <c r="I90" s="59" t="inlineStr">
        <is>
          <t>03.04.2023</t>
        </is>
      </c>
      <c r="J90" s="191">
        <f>G90-H90</f>
        <v/>
      </c>
      <c r="K90" s="191" t="n">
        <v>0</v>
      </c>
      <c r="L90" s="62">
        <f>G90-H90-K90</f>
        <v/>
      </c>
    </row>
    <row r="91" ht="61.2" customFormat="1" customHeight="1" s="44">
      <c r="A91" s="52" t="inlineStr">
        <is>
          <t>ООО "СБЕРБАНК ФАКТОРИНГ"</t>
        </is>
      </c>
      <c r="B91" s="53" t="inlineStr">
        <is>
          <t xml:space="preserve">Оплата по Договору поставки № 643/00186217-62280 от 15.12.2015 года с ПАО "Северсталь" ИНН 3528000597, УПД № 100035217 от 20.02.2023г.(факторинг) </t>
        </is>
      </c>
      <c r="C91" s="52" t="inlineStr">
        <is>
          <t>Давыдова Асия Ринатовна</t>
        </is>
      </c>
      <c r="D91" s="193" t="n"/>
      <c r="E91" s="194" t="inlineStr">
        <is>
          <t>Договор 643/00186217-62280 от 15.12.2015</t>
        </is>
      </c>
      <c r="F91" s="197" t="n"/>
      <c r="G91" s="57" t="n">
        <v>361889.89</v>
      </c>
      <c r="H91" s="59" t="n"/>
      <c r="I91" s="59" t="inlineStr">
        <is>
          <t>06.04.2023</t>
        </is>
      </c>
      <c r="J91" s="191">
        <f>G91-H91</f>
        <v/>
      </c>
      <c r="K91" s="191" t="n">
        <v>0</v>
      </c>
      <c r="L91" s="62">
        <f>G91-H91-K91</f>
        <v/>
      </c>
    </row>
    <row r="92" ht="61.2" customFormat="1" customHeight="1" s="44">
      <c r="A92" s="52" t="inlineStr">
        <is>
          <t>ООО "СБЕРБАНК ФАКТОРИНГ"</t>
        </is>
      </c>
      <c r="B92" s="53" t="inlineStr">
        <is>
          <t xml:space="preserve">Оплата по Договору поставки № 643/00186217-62280 от 15.12.2015 года с ПАО "Северсталь" ИНН 3528000597, УПД № 100035167 от 20.02.2023г.(факторинг) </t>
        </is>
      </c>
      <c r="C92" s="52" t="inlineStr">
        <is>
          <t>Давыдова Асия Ринатовна</t>
        </is>
      </c>
      <c r="D92" s="193" t="n"/>
      <c r="E92" s="194" t="inlineStr">
        <is>
          <t>Договор 643/00186217-62280 от 15.12.2015</t>
        </is>
      </c>
      <c r="F92" s="197" t="n"/>
      <c r="G92" s="57" t="n">
        <v>2357378.62</v>
      </c>
      <c r="H92" s="59" t="n"/>
      <c r="I92" s="59" t="inlineStr">
        <is>
          <t>06.04.2023</t>
        </is>
      </c>
      <c r="J92" s="191">
        <f>G92-H92</f>
        <v/>
      </c>
      <c r="K92" s="191" t="n">
        <v>0</v>
      </c>
      <c r="L92" s="62">
        <f>G92-H92-K92</f>
        <v/>
      </c>
    </row>
    <row r="93" ht="61.2" customFormat="1" customHeight="1" s="44">
      <c r="A93" s="52" t="inlineStr">
        <is>
          <t>ООО "СБЕРБАНК ФАКТОРИНГ"</t>
        </is>
      </c>
      <c r="B93" s="53" t="inlineStr">
        <is>
          <t xml:space="preserve">Оплата по Договору поставки № 643/00186217-62280 от 15.12.2015 года с ПАО "Северсталь" ИНН 3528000597, УПД № 100036789 от 22.02.2023г.(факторинг) </t>
        </is>
      </c>
      <c r="C93" s="52" t="inlineStr">
        <is>
          <t>Давыдова Асия Ринатовна</t>
        </is>
      </c>
      <c r="D93" s="193" t="n"/>
      <c r="E93" s="194" t="inlineStr">
        <is>
          <t>Договор 643/00186217-62280 от 15.12.2015</t>
        </is>
      </c>
      <c r="F93" s="197" t="n"/>
      <c r="G93" s="57" t="n">
        <v>612732.6</v>
      </c>
      <c r="H93" s="59" t="n"/>
      <c r="I93" s="59" t="inlineStr">
        <is>
          <t>10.04.2023</t>
        </is>
      </c>
      <c r="J93" s="191">
        <f>G93-H93</f>
        <v/>
      </c>
      <c r="K93" s="191" t="n">
        <v>0</v>
      </c>
      <c r="L93" s="62">
        <f>G93-H93-K93</f>
        <v/>
      </c>
    </row>
    <row r="94" ht="61.2" customFormat="1" customHeight="1" s="44">
      <c r="A94" s="52" t="inlineStr">
        <is>
          <t>ООО "СБЕРБАНК ФАКТОРИНГ"</t>
        </is>
      </c>
      <c r="B94" s="53" t="inlineStr">
        <is>
          <t xml:space="preserve">Оплата по Договору поставки № 643/00186217-62280 от 15.12.2015 года с ПАО "Северсталь" ИНН 3528000597, УПД № 100036793 от 22.02.2023г.(факторинг) </t>
        </is>
      </c>
      <c r="C94" s="52" t="inlineStr">
        <is>
          <t>Давыдова Асия Ринатовна</t>
        </is>
      </c>
      <c r="D94" s="193" t="n"/>
      <c r="E94" s="194" t="inlineStr">
        <is>
          <t>Договор 643/00186217-62280 от 15.12.2015</t>
        </is>
      </c>
      <c r="F94" s="197" t="n"/>
      <c r="G94" s="57" t="n">
        <v>1779157.8</v>
      </c>
      <c r="H94" s="59" t="n"/>
      <c r="I94" s="59" t="inlineStr">
        <is>
          <t>10.04.2023</t>
        </is>
      </c>
      <c r="J94" s="191">
        <f>G94-H94</f>
        <v/>
      </c>
      <c r="K94" s="191" t="n">
        <v>0</v>
      </c>
      <c r="L94" s="62">
        <f>G94-H94-K94</f>
        <v/>
      </c>
    </row>
    <row r="95" ht="61.2" customFormat="1" customHeight="1" s="44">
      <c r="A95" s="52" t="inlineStr">
        <is>
          <t>ООО "СБЕРБАНК ФАКТОРИНГ"</t>
        </is>
      </c>
      <c r="B95" s="53" t="inlineStr">
        <is>
          <t xml:space="preserve">Оплата по Договору поставки № 643/00186217-62280 от 15.12.2015 года с ПАО "Северсталь" ИНН 3528000597, УПД № 100036796 от 22.02.2023г.(факторинг) </t>
        </is>
      </c>
      <c r="C95" s="52" t="inlineStr">
        <is>
          <t>Давыдова Асия Ринатовна</t>
        </is>
      </c>
      <c r="D95" s="193" t="n"/>
      <c r="E95" s="194" t="inlineStr">
        <is>
          <t>Договор 643/00186217-62280 от 15.12.2015</t>
        </is>
      </c>
      <c r="F95" s="197" t="n"/>
      <c r="G95" s="57" t="n">
        <v>3088807.2</v>
      </c>
      <c r="H95" s="59" t="n"/>
      <c r="I95" s="59" t="inlineStr">
        <is>
          <t>10.04.2023</t>
        </is>
      </c>
      <c r="J95" s="191">
        <f>G95-H95</f>
        <v/>
      </c>
      <c r="K95" s="191" t="n">
        <v>0</v>
      </c>
      <c r="L95" s="62">
        <f>G95-H95-K95</f>
        <v/>
      </c>
    </row>
    <row r="96" ht="61.2" customFormat="1" customHeight="1" s="44">
      <c r="A96" s="52" t="inlineStr">
        <is>
          <t>ООО "СБЕРБАНК ФАКТОРИНГ"</t>
        </is>
      </c>
      <c r="B96" s="53" t="inlineStr">
        <is>
          <t xml:space="preserve">Оплата по Договору поставки № 643/00186217-62280 от 15.12.2015 года с ПАО "Северсталь" ИНН 3528000597, УПД № 100036802 от 22.02.2023г.(факторинг) </t>
        </is>
      </c>
      <c r="C96" s="52" t="inlineStr">
        <is>
          <t>Давыдова Асия Ринатовна</t>
        </is>
      </c>
      <c r="D96" s="193" t="n"/>
      <c r="E96" s="194" t="inlineStr">
        <is>
          <t>Договор 643/00186217-62280 от 15.12.2015</t>
        </is>
      </c>
      <c r="F96" s="197" t="n"/>
      <c r="G96" s="57" t="n">
        <v>1212973.2</v>
      </c>
      <c r="H96" s="59" t="n"/>
      <c r="I96" s="59" t="inlineStr">
        <is>
          <t>10.04.2023</t>
        </is>
      </c>
      <c r="J96" s="191">
        <f>G96-H96</f>
        <v/>
      </c>
      <c r="K96" s="191" t="n">
        <v>0</v>
      </c>
      <c r="L96" s="62">
        <f>G96-H96-K96</f>
        <v/>
      </c>
    </row>
    <row r="97" ht="61.2" customFormat="1" customHeight="1" s="44">
      <c r="A97" s="52" t="inlineStr">
        <is>
          <t>ООО "СБЕРБАНК ФАКТОРИНГ"</t>
        </is>
      </c>
      <c r="B97" s="53" t="inlineStr">
        <is>
          <t xml:space="preserve">Оплата по Договору поставки № 643/00186217-62280 от 15.12.2015 года с ПАО "Северсталь" ИНН 3528000597, УПД № 100039308 от 22.02.2023г.(факторинг) </t>
        </is>
      </c>
      <c r="C97" s="52" t="inlineStr">
        <is>
          <t>Давыдова Асия Ринатовна</t>
        </is>
      </c>
      <c r="D97" s="193" t="n"/>
      <c r="E97" s="194" t="inlineStr">
        <is>
          <t>Договор 643/00186217-62280 от 15.12.2015</t>
        </is>
      </c>
      <c r="F97" s="197" t="n"/>
      <c r="G97" s="57" t="n">
        <v>4779448.35</v>
      </c>
      <c r="H97" s="59" t="n"/>
      <c r="I97" s="59" t="inlineStr">
        <is>
          <t>10.04.2023</t>
        </is>
      </c>
      <c r="J97" s="191">
        <f>G97-H97</f>
        <v/>
      </c>
      <c r="K97" s="191" t="n">
        <v>0</v>
      </c>
      <c r="L97" s="62">
        <f>G97-H97-K97</f>
        <v/>
      </c>
    </row>
    <row r="98" ht="61.2" customFormat="1" customHeight="1" s="44">
      <c r="A98" s="52" t="inlineStr">
        <is>
          <t>ООО "СБЕРБАНК ФАКТОРИНГ"</t>
        </is>
      </c>
      <c r="B98" s="53" t="inlineStr">
        <is>
          <t xml:space="preserve">Оплата по Договору поставки № 643/00186217-62280 от 15.12.2015 года с ПАО "Северсталь" ИНН 3528000597, УПД № 100039591 от 24.02.2023г.(факторинг) </t>
        </is>
      </c>
      <c r="C98" s="52" t="inlineStr">
        <is>
          <t>Давыдова Асия Ринатовна</t>
        </is>
      </c>
      <c r="D98" s="193" t="n"/>
      <c r="E98" s="194" t="inlineStr">
        <is>
          <t>Договор 643/00186217-62280 от 15.12.2015</t>
        </is>
      </c>
      <c r="F98" s="197" t="n"/>
      <c r="G98" s="57" t="n">
        <v>12184961.66</v>
      </c>
      <c r="H98" s="59" t="n"/>
      <c r="I98" s="59" t="inlineStr">
        <is>
          <t>10.04.2023</t>
        </is>
      </c>
      <c r="J98" s="191">
        <f>G98-H98</f>
        <v/>
      </c>
      <c r="K98" s="191" t="n">
        <v>0</v>
      </c>
      <c r="L98" s="62">
        <f>G98-H98-K98</f>
        <v/>
      </c>
    </row>
    <row r="99" ht="61.2" customFormat="1" customHeight="1" s="44">
      <c r="A99" s="52" t="inlineStr">
        <is>
          <t>ООО "СБЕРБАНК ФАКТОРИНГ"</t>
        </is>
      </c>
      <c r="B99" s="53" t="inlineStr">
        <is>
          <t xml:space="preserve">Оплата по Договору поставки № 643/00186217-62280 от 15.12.2015 года с ПАО "Северсталь" ИНН 3528000597, УПД № 100040002 от 24.02.2023г.(факторинг) </t>
        </is>
      </c>
      <c r="C99" s="52" t="inlineStr">
        <is>
          <t>Давыдова Асия Ринатовна</t>
        </is>
      </c>
      <c r="D99" s="193" t="n"/>
      <c r="E99" s="194" t="inlineStr">
        <is>
          <t>Договор 643/00186217-62280 от 15.12.2015</t>
        </is>
      </c>
      <c r="F99" s="197" t="n"/>
      <c r="G99" s="57" t="n">
        <v>8189960.95</v>
      </c>
      <c r="H99" s="59" t="n"/>
      <c r="I99" s="59" t="inlineStr">
        <is>
          <t>10.04.2023</t>
        </is>
      </c>
      <c r="J99" s="191">
        <f>G99-H99</f>
        <v/>
      </c>
      <c r="K99" s="191" t="n">
        <v>0</v>
      </c>
      <c r="L99" s="62">
        <f>G99-H99-K99</f>
        <v/>
      </c>
    </row>
    <row r="100" ht="61.2" customFormat="1" customHeight="1" s="44">
      <c r="A100" s="52" t="inlineStr">
        <is>
          <t>ООО "СБЕРБАНК ФАКТОРИНГ"</t>
        </is>
      </c>
      <c r="B100" s="53" t="inlineStr">
        <is>
          <t xml:space="preserve">Оплата по Договору поставки № 643/00186217-62280 от 15.12.2015 года с ПАО "Северсталь" ИНН 3528000597, УПД № 100040589 от 25.02.2023г.(факторинг) </t>
        </is>
      </c>
      <c r="C100" s="52" t="inlineStr">
        <is>
          <t>Давыдова Асия Ринатовна</t>
        </is>
      </c>
      <c r="D100" s="193" t="n"/>
      <c r="E100" s="194" t="inlineStr">
        <is>
          <t>Договор 643/00186217-62280 от 15.12.2015</t>
        </is>
      </c>
      <c r="F100" s="197" t="n"/>
      <c r="G100" s="57" t="n">
        <v>12087895.74</v>
      </c>
      <c r="H100" s="59" t="n"/>
      <c r="I100" s="59" t="inlineStr">
        <is>
          <t>11.04.2023</t>
        </is>
      </c>
      <c r="J100" s="191">
        <f>G100-H100</f>
        <v/>
      </c>
      <c r="K100" s="191" t="n">
        <v>0</v>
      </c>
      <c r="L100" s="62">
        <f>G100-H100-K100</f>
        <v/>
      </c>
    </row>
    <row r="101" ht="61.2" customFormat="1" customHeight="1" s="44">
      <c r="A101" s="52" t="inlineStr">
        <is>
          <t>ООО "СБЕРБАНК ФАКТОРИНГ"</t>
        </is>
      </c>
      <c r="B101" s="53" t="inlineStr">
        <is>
          <t xml:space="preserve">Оплата по Договору поставки № 643/00186217-62280 от 15.12.2015 года с ПАО "Северсталь" ИНН 3528000597, УПД № 100040592 от 25.02.2023г.(факторинг) </t>
        </is>
      </c>
      <c r="C101" s="52" t="inlineStr">
        <is>
          <t>Давыдова Асия Ринатовна</t>
        </is>
      </c>
      <c r="D101" s="193" t="n"/>
      <c r="E101" s="194" t="inlineStr">
        <is>
          <t>Договор 643/00186217-62280 от 15.12.2015</t>
        </is>
      </c>
      <c r="F101" s="197" t="n"/>
      <c r="G101" s="57" t="n">
        <v>8505625.640000001</v>
      </c>
      <c r="H101" s="59" t="n"/>
      <c r="I101" s="59" t="inlineStr">
        <is>
          <t>11.04.2023</t>
        </is>
      </c>
      <c r="J101" s="191">
        <f>G101-H101</f>
        <v/>
      </c>
      <c r="K101" s="191" t="n">
        <v>0</v>
      </c>
      <c r="L101" s="62">
        <f>G101-H101-K101</f>
        <v/>
      </c>
    </row>
    <row r="102" ht="61.2" customFormat="1" customHeight="1" s="44">
      <c r="A102" s="52" t="inlineStr">
        <is>
          <t>ООО "СБЕРБАНК ФАКТОРИНГ"</t>
        </is>
      </c>
      <c r="B102" s="53" t="inlineStr">
        <is>
          <t xml:space="preserve">Оплата по Договору поставки № 643/00186217-62280 от 15.12.2015 года с ПАО "Северсталь" ИНН 3528000597, УПД № 100040585 от 28.02.2023г.(факторинг) </t>
        </is>
      </c>
      <c r="C102" s="52" t="inlineStr">
        <is>
          <t>Давыдова Асия Ринатовна</t>
        </is>
      </c>
      <c r="D102" s="193" t="n"/>
      <c r="E102" s="194" t="inlineStr">
        <is>
          <t>Договор 643/00186217-62280 от 15.12.2015</t>
        </is>
      </c>
      <c r="F102" s="197" t="n"/>
      <c r="G102" s="57" t="n">
        <v>321845.71</v>
      </c>
      <c r="H102" s="59" t="n"/>
      <c r="I102" s="59" t="inlineStr">
        <is>
          <t>14.04.2023</t>
        </is>
      </c>
      <c r="J102" s="191">
        <f>G102-H102</f>
        <v/>
      </c>
      <c r="K102" s="191" t="n">
        <v>0</v>
      </c>
      <c r="L102" s="62">
        <f>G102-H102-K102</f>
        <v/>
      </c>
    </row>
    <row r="103" ht="61.2" customFormat="1" customHeight="1" s="44">
      <c r="A103" s="52" t="inlineStr">
        <is>
          <t>ООО "СБЕРБАНК ФАКТОРИНГ"</t>
        </is>
      </c>
      <c r="B103" s="53" t="inlineStr">
        <is>
          <t xml:space="preserve">Оплата по Договору поставки № 643/00186217-62280 от 15.12.2015 года с ПАО "Северсталь" ИНН 3528000597, УПД № 100042822 от 01.03.2023г.(факторинг) </t>
        </is>
      </c>
      <c r="C103" s="52" t="inlineStr">
        <is>
          <t>Давыдова Асия Ринатовна</t>
        </is>
      </c>
      <c r="D103" s="193" t="n"/>
      <c r="E103" s="194" t="inlineStr">
        <is>
          <t>Договор 643/00186217-62280 от 15.12.2015</t>
        </is>
      </c>
      <c r="F103" s="197" t="n"/>
      <c r="G103" s="57" t="n">
        <v>825056.23</v>
      </c>
      <c r="H103" s="59" t="n"/>
      <c r="I103" s="59" t="inlineStr">
        <is>
          <t>17.04.2023</t>
        </is>
      </c>
      <c r="J103" s="191">
        <f>G103-H103</f>
        <v/>
      </c>
      <c r="K103" s="191" t="n">
        <v>0</v>
      </c>
      <c r="L103" s="62">
        <f>G103-H103-K103</f>
        <v/>
      </c>
    </row>
    <row r="104" ht="61.2" customFormat="1" customHeight="1" s="44">
      <c r="A104" s="52" t="inlineStr">
        <is>
          <t>ООО "СБЕРБАНК ФАКТОРИНГ"</t>
        </is>
      </c>
      <c r="B104" s="53" t="inlineStr">
        <is>
          <t xml:space="preserve">Оплата по Договору поставки № 643/00186217-62280 от 15.12.2015 года с ПАО "Северсталь" ИНН 3528000597, УПД № 100042878 от 01.03.2023г.(факторинг) </t>
        </is>
      </c>
      <c r="C104" s="52" t="inlineStr">
        <is>
          <t>Давыдова Асия Ринатовна</t>
        </is>
      </c>
      <c r="D104" s="193" t="n"/>
      <c r="E104" s="194" t="inlineStr">
        <is>
          <t>Договор 643/00186217-62280 от 15.12.2015</t>
        </is>
      </c>
      <c r="F104" s="197" t="n"/>
      <c r="G104" s="57" t="n">
        <v>4063199.26</v>
      </c>
      <c r="H104" s="59" t="n"/>
      <c r="I104" s="59" t="inlineStr">
        <is>
          <t>17.04.2023</t>
        </is>
      </c>
      <c r="J104" s="191">
        <f>G104-H104</f>
        <v/>
      </c>
      <c r="K104" s="191" t="n">
        <v>0</v>
      </c>
      <c r="L104" s="62">
        <f>G104-H104-K104</f>
        <v/>
      </c>
    </row>
    <row r="105" ht="61.2" customFormat="1" customHeight="1" s="44">
      <c r="A105" s="52" t="inlineStr">
        <is>
          <t>ООО "СБЕРБАНК ФАКТОРИНГ"</t>
        </is>
      </c>
      <c r="B105" s="53" t="inlineStr">
        <is>
          <t xml:space="preserve">Оплата по Договору поставки № 643/00186217-62280 от 15.12.2015 года с ПАО "Северсталь" ИНН 3528000597, УПД № 100042951 от 01.03.2023г.(факторинг) </t>
        </is>
      </c>
      <c r="C105" s="52" t="inlineStr">
        <is>
          <t>Давыдова Асия Ринатовна</t>
        </is>
      </c>
      <c r="D105" s="193" t="n"/>
      <c r="E105" s="194" t="inlineStr">
        <is>
          <t>Договор 643/00186217-62280 от 15.12.2015</t>
        </is>
      </c>
      <c r="F105" s="197" t="n"/>
      <c r="G105" s="57" t="n">
        <v>20386699.74</v>
      </c>
      <c r="H105" s="59" t="n"/>
      <c r="I105" s="59" t="inlineStr">
        <is>
          <t>17.04.2023</t>
        </is>
      </c>
      <c r="J105" s="191">
        <f>G105-H105</f>
        <v/>
      </c>
      <c r="K105" s="191" t="n">
        <v>0</v>
      </c>
      <c r="L105" s="62">
        <f>G105-H105-K105</f>
        <v/>
      </c>
    </row>
    <row r="106" ht="81.59999999999999" customFormat="1" customHeight="1" s="44">
      <c r="A106" s="52" t="inlineStr">
        <is>
          <t>ООО "СБЕРБАНК ФАКТОРИНГ"</t>
        </is>
      </c>
      <c r="B106" s="53" t="inlineStr">
        <is>
          <t>Оплата по Договору поставки №643/00186217-72268  от 24.01.2017 года с ПАО "Северсталь" ИНН 3528000597, УПД № 100044180 от 05.03.2023г. (факторинг)</t>
        </is>
      </c>
      <c r="C106" s="52" t="inlineStr">
        <is>
          <t>Давыдова Асия Ринатовна</t>
        </is>
      </c>
      <c r="D106" s="193" t="n"/>
      <c r="E106" s="194" t="inlineStr">
        <is>
          <t>Договор 643/00186217-72268 от 24.01.2017</t>
        </is>
      </c>
      <c r="F106" s="197" t="n"/>
      <c r="G106" s="57" t="n">
        <v>1126584.23</v>
      </c>
      <c r="H106" s="59" t="n"/>
      <c r="I106" s="59" t="inlineStr">
        <is>
          <t>19.04.2023</t>
        </is>
      </c>
      <c r="J106" s="191">
        <f>G106-H106</f>
        <v/>
      </c>
      <c r="K106" s="191" t="n">
        <v>0</v>
      </c>
      <c r="L106" s="62">
        <f>G106-H106-K106</f>
        <v/>
      </c>
    </row>
    <row r="107" ht="61.2" customFormat="1" customHeight="1" s="44">
      <c r="A107" s="52" t="inlineStr">
        <is>
          <t>ООО "СБЕРБАНК ФАКТОРИНГ"</t>
        </is>
      </c>
      <c r="B107" s="53" t="inlineStr">
        <is>
          <t xml:space="preserve">Оплата по Договору поставки № 643/00186217-62280 от 15.12.2015 года с ПАО "Северсталь" ИНН 3528000597, УПД № 100047329 от 09.03.2023г.(факторинг) </t>
        </is>
      </c>
      <c r="C107" s="52" t="inlineStr">
        <is>
          <t>Давыдова Асия Ринатовна</t>
        </is>
      </c>
      <c r="D107" s="193" t="n"/>
      <c r="E107" s="194" t="inlineStr">
        <is>
          <t>Договор 643/00186217-62280 от 15.12.2015</t>
        </is>
      </c>
      <c r="F107" s="197" t="n"/>
      <c r="G107" s="57" t="n">
        <v>342704.52</v>
      </c>
      <c r="H107" s="59" t="n"/>
      <c r="I107" s="59" t="inlineStr">
        <is>
          <t>24.04.2023</t>
        </is>
      </c>
      <c r="J107" s="191">
        <f>G107-H107</f>
        <v/>
      </c>
      <c r="K107" s="191" t="n">
        <v>0</v>
      </c>
      <c r="L107" s="62">
        <f>G107-H107-K107</f>
        <v/>
      </c>
    </row>
    <row r="108" ht="61.2" customFormat="1" customHeight="1" s="44">
      <c r="A108" s="52" t="inlineStr">
        <is>
          <t>ООО "СБЕРБАНК ФАКТОРИНГ"</t>
        </is>
      </c>
      <c r="B108" s="53" t="inlineStr">
        <is>
          <t xml:space="preserve">Оплата по Договору поставки № 643/00186217-62280 от 15.12.2015 года с ПАО "Северсталь" ИНН 3528000597, УПД № 100047328 от 09.03.2023г.(факторинг) </t>
        </is>
      </c>
      <c r="C108" s="52" t="inlineStr">
        <is>
          <t>Давыдова Асия Ринатовна</t>
        </is>
      </c>
      <c r="D108" s="193" t="n"/>
      <c r="E108" s="194" t="inlineStr">
        <is>
          <t>Договор 643/00186217-62280 от 15.12.2015</t>
        </is>
      </c>
      <c r="F108" s="197" t="n"/>
      <c r="G108" s="57" t="n">
        <v>1367787.3</v>
      </c>
      <c r="H108" s="59" t="n"/>
      <c r="I108" s="59" t="inlineStr">
        <is>
          <t>24.04.2023</t>
        </is>
      </c>
      <c r="J108" s="191">
        <f>G108-H108</f>
        <v/>
      </c>
      <c r="K108" s="191" t="n">
        <v>0</v>
      </c>
      <c r="L108" s="62">
        <f>G108-H108-K108</f>
        <v/>
      </c>
    </row>
    <row r="109" ht="61.2" customFormat="1" customHeight="1" s="44">
      <c r="A109" s="52" t="inlineStr">
        <is>
          <t>ООО "СБЕРБАНК ФАКТОРИНГ"</t>
        </is>
      </c>
      <c r="B109" s="53" t="inlineStr">
        <is>
          <t xml:space="preserve">Оплата по Договору поставки № 643/00186217-62280 от 15.12.2015 года с ПАО "Северсталь" ИНН 3528000597, УПД № 100047452 от 09.03.2023г.(факторинг) </t>
        </is>
      </c>
      <c r="C109" s="52" t="inlineStr">
        <is>
          <t>Давыдова Асия Ринатовна</t>
        </is>
      </c>
      <c r="D109" s="193" t="n"/>
      <c r="E109" s="194" t="inlineStr">
        <is>
          <t>Договор 643/00186217-62280 от 15.12.2015</t>
        </is>
      </c>
      <c r="F109" s="197" t="n"/>
      <c r="G109" s="57" t="n">
        <v>377455.68</v>
      </c>
      <c r="H109" s="59" t="n"/>
      <c r="I109" s="59" t="inlineStr">
        <is>
          <t>24.04.2023</t>
        </is>
      </c>
      <c r="J109" s="191">
        <f>G109-H109</f>
        <v/>
      </c>
      <c r="K109" s="191" t="n">
        <v>0</v>
      </c>
      <c r="L109" s="62">
        <f>G109-H109-K109</f>
        <v/>
      </c>
    </row>
    <row r="110" ht="61.2" customFormat="1" customHeight="1" s="44">
      <c r="A110" s="52" t="inlineStr">
        <is>
          <t>ООО "СБЕРБАНК ФАКТОРИНГ"</t>
        </is>
      </c>
      <c r="B110" s="53" t="inlineStr">
        <is>
          <t xml:space="preserve">Оплата по Договору поставки № 643/00186217-62280 от 15.12.2015 года с ПАО "Северсталь" ИНН 3528000597, УПД № 100049098 от 10.03.2023г.(факторинг) </t>
        </is>
      </c>
      <c r="C110" s="52" t="inlineStr">
        <is>
          <t>Давыдова Асия Ринатовна</t>
        </is>
      </c>
      <c r="D110" s="193" t="n"/>
      <c r="E110" s="194" t="inlineStr">
        <is>
          <t>Договор 643/00186217-62280 от 15.12.2015</t>
        </is>
      </c>
      <c r="F110" s="197" t="n"/>
      <c r="G110" s="57" t="n">
        <v>754911.36</v>
      </c>
      <c r="H110" s="59" t="n"/>
      <c r="I110" s="59" t="inlineStr">
        <is>
          <t>24.04.2023</t>
        </is>
      </c>
      <c r="J110" s="191">
        <f>G110-H110</f>
        <v/>
      </c>
      <c r="K110" s="191" t="n">
        <v>0</v>
      </c>
      <c r="L110" s="62">
        <f>G110-H110-K110</f>
        <v/>
      </c>
    </row>
    <row r="111" ht="61.2" customFormat="1" customHeight="1" s="44">
      <c r="A111" s="52" t="inlineStr">
        <is>
          <t>ООО "СБЕРБАНК ФАКТОРИНГ"</t>
        </is>
      </c>
      <c r="B111" s="53" t="inlineStr">
        <is>
          <t xml:space="preserve">Оплата по Договору поставки № 643/00186217-62280 от 15.12.2015 года с ПАО "Северсталь" ИНН 3528000597, УПД № 100049232 от 10.03.2023г.(факторинг) </t>
        </is>
      </c>
      <c r="C111" s="52" t="inlineStr">
        <is>
          <t>Давыдова Асия Ринатовна</t>
        </is>
      </c>
      <c r="D111" s="193" t="n"/>
      <c r="E111" s="194" t="inlineStr">
        <is>
          <t>Договор 643/00186217-62280 от 15.12.2015</t>
        </is>
      </c>
      <c r="F111" s="197" t="n"/>
      <c r="G111" s="57" t="n">
        <v>262969.78</v>
      </c>
      <c r="H111" s="59" t="n"/>
      <c r="I111" s="59" t="inlineStr">
        <is>
          <t>24.04.2023</t>
        </is>
      </c>
      <c r="J111" s="191">
        <f>G111-H111</f>
        <v/>
      </c>
      <c r="K111" s="191" t="n">
        <v>0</v>
      </c>
      <c r="L111" s="62">
        <f>G111-H111-K111</f>
        <v/>
      </c>
    </row>
    <row r="112" ht="61.2" customFormat="1" customHeight="1" s="44">
      <c r="A112" s="52" t="inlineStr">
        <is>
          <t>ООО "СБЕРБАНК ФАКТОРИНГ"</t>
        </is>
      </c>
      <c r="B112" s="53" t="inlineStr">
        <is>
          <t xml:space="preserve">Оплата по Договору поставки № 643/00186217-62280 от 15.12.2015 года с ПАО "Северсталь" ИНН 3528000597, УПД № 100049729 от 10.03.2023г.(факторинг) </t>
        </is>
      </c>
      <c r="C112" s="52" t="inlineStr">
        <is>
          <t>Давыдова Асия Ринатовна</t>
        </is>
      </c>
      <c r="D112" s="193" t="n"/>
      <c r="E112" s="194" t="inlineStr">
        <is>
          <t>Договор 643/00186217-62280 от 15.12.2015</t>
        </is>
      </c>
      <c r="F112" s="197" t="n"/>
      <c r="G112" s="57" t="n">
        <v>19468880.16</v>
      </c>
      <c r="H112" s="59" t="n"/>
      <c r="I112" s="59" t="inlineStr">
        <is>
          <t>24.04.2023</t>
        </is>
      </c>
      <c r="J112" s="191">
        <f>G112-H112</f>
        <v/>
      </c>
      <c r="K112" s="191" t="n">
        <v>0</v>
      </c>
      <c r="L112" s="62">
        <f>G112-H112-K112</f>
        <v/>
      </c>
    </row>
    <row r="113" ht="61.2" customFormat="1" customHeight="1" s="44">
      <c r="A113" s="52" t="inlineStr">
        <is>
          <t>ООО "СБЕРБАНК ФАКТОРИНГ"</t>
        </is>
      </c>
      <c r="B113" s="53" t="inlineStr">
        <is>
          <t xml:space="preserve">Оплата по Договору поставки № 643/00186217-62280 от 15.12.2015 года с ПАО "Северсталь" ИНН 3528000597, УПД № 100050306 от 10.03.2023г.(факторинг) </t>
        </is>
      </c>
      <c r="C113" s="52" t="inlineStr">
        <is>
          <t>Давыдова Асия Ринатовна</t>
        </is>
      </c>
      <c r="D113" s="193" t="n"/>
      <c r="E113" s="194" t="inlineStr">
        <is>
          <t>Договор 643/00186217-62280 от 15.12.2015</t>
        </is>
      </c>
      <c r="F113" s="197" t="n"/>
      <c r="G113" s="57" t="n">
        <v>8090767.7</v>
      </c>
      <c r="H113" s="59" t="n"/>
      <c r="I113" s="59" t="inlineStr">
        <is>
          <t>24.04.2023</t>
        </is>
      </c>
      <c r="J113" s="191">
        <f>G113-H113</f>
        <v/>
      </c>
      <c r="K113" s="191" t="n">
        <v>0</v>
      </c>
      <c r="L113" s="62">
        <f>G113-H113-K113</f>
        <v/>
      </c>
    </row>
    <row r="114" ht="61.2" customFormat="1" customHeight="1" s="44">
      <c r="A114" s="52" t="inlineStr">
        <is>
          <t>ООО "СБЕРБАНК ФАКТОРИНГ"</t>
        </is>
      </c>
      <c r="B114" s="53" t="inlineStr">
        <is>
          <t xml:space="preserve">Оплата по Договору поставки № 643/00186217-62280 от 15.12.2015 года с ПАО "Северсталь" ИНН 3528000597, УПД № 100050308 от 10.03.2023г.(факторинг) </t>
        </is>
      </c>
      <c r="C114" s="52" t="inlineStr">
        <is>
          <t>Давыдова Асия Ринатовна</t>
        </is>
      </c>
      <c r="D114" s="193" t="n"/>
      <c r="E114" s="194" t="inlineStr">
        <is>
          <t>Договор 643/00186217-62280 от 15.12.2015</t>
        </is>
      </c>
      <c r="F114" s="197" t="n"/>
      <c r="G114" s="57" t="n">
        <v>803115.36</v>
      </c>
      <c r="H114" s="59" t="n"/>
      <c r="I114" s="59" t="inlineStr">
        <is>
          <t>24.04.2023</t>
        </is>
      </c>
      <c r="J114" s="191">
        <f>G114-H114</f>
        <v/>
      </c>
      <c r="K114" s="191" t="n">
        <v>0</v>
      </c>
      <c r="L114" s="62">
        <f>G114-H114-K114</f>
        <v/>
      </c>
    </row>
    <row r="115" ht="61.2" customFormat="1" customHeight="1" s="44">
      <c r="A115" s="52" t="inlineStr">
        <is>
          <t>ООО "СБЕРБАНК ФАКТОРИНГ"</t>
        </is>
      </c>
      <c r="B115" s="53" t="inlineStr">
        <is>
          <t xml:space="preserve">Оплата по Договору поставки № 643/00186217-62280 от 15.12.2015 года с ПАО "Северсталь" ИНН 3528000597, УПД №  100050415 от 10.03.2023г.(факторинг) </t>
        </is>
      </c>
      <c r="C115" s="52" t="inlineStr">
        <is>
          <t>Давыдова Асия Ринатовна</t>
        </is>
      </c>
      <c r="D115" s="193" t="n"/>
      <c r="E115" s="194" t="inlineStr">
        <is>
          <t>Договор 643/00186217-62280 от 15.12.2015</t>
        </is>
      </c>
      <c r="F115" s="197" t="n"/>
      <c r="G115" s="57" t="n">
        <v>4123542.78</v>
      </c>
      <c r="H115" s="59" t="n"/>
      <c r="I115" s="59" t="inlineStr">
        <is>
          <t>24.04.2023</t>
        </is>
      </c>
      <c r="J115" s="191">
        <f>G115-H115</f>
        <v/>
      </c>
      <c r="K115" s="191" t="n">
        <v>0</v>
      </c>
      <c r="L115" s="62">
        <f>G115-H115-K115</f>
        <v/>
      </c>
    </row>
    <row r="116" ht="61.2" customFormat="1" customHeight="1" s="44">
      <c r="A116" s="52" t="inlineStr">
        <is>
          <t>ООО "СБЕРБАНК ФАКТОРИНГ"</t>
        </is>
      </c>
      <c r="B116" s="53" t="inlineStr">
        <is>
          <t xml:space="preserve">Оплата по Договору поставки № 643/00186217-62280 от 15.12.2015 года с ПАО "Северсталь" ИНН 3528000597, УПД № 100050571 от 10.03.2023г.(факторинг) </t>
        </is>
      </c>
      <c r="C116" s="52" t="inlineStr">
        <is>
          <t>Давыдова Асия Ринатовна</t>
        </is>
      </c>
      <c r="D116" s="193" t="n"/>
      <c r="E116" s="194" t="inlineStr">
        <is>
          <t>Договор 643/00186217-62280 от 15.12.2015</t>
        </is>
      </c>
      <c r="F116" s="197" t="n"/>
      <c r="G116" s="57" t="n">
        <v>32950466.34</v>
      </c>
      <c r="H116" s="59" t="n"/>
      <c r="I116" s="59" t="inlineStr">
        <is>
          <t>24.04.2023</t>
        </is>
      </c>
      <c r="J116" s="191">
        <f>G116-H116</f>
        <v/>
      </c>
      <c r="K116" s="191" t="n">
        <v>0</v>
      </c>
      <c r="L116" s="62">
        <f>G116-H116-K116</f>
        <v/>
      </c>
    </row>
    <row r="117" ht="61.2" customFormat="1" customHeight="1" s="44">
      <c r="A117" s="52" t="inlineStr">
        <is>
          <t>ООО "СБЕРБАНК ФАКТОРИНГ"</t>
        </is>
      </c>
      <c r="B117" s="53" t="inlineStr">
        <is>
          <t xml:space="preserve">Оплата по Договору поставки № 643/00186217-62280 от 15.12.2015 года с ПАО "Северсталь" ИНН 3528000597, УПД № 100051173 от 10.03.2023г.(факторинг) </t>
        </is>
      </c>
      <c r="C117" s="52" t="inlineStr">
        <is>
          <t>Давыдова Асия Ринатовна</t>
        </is>
      </c>
      <c r="D117" s="193" t="n"/>
      <c r="E117" s="194" t="inlineStr">
        <is>
          <t>Договор 643/00186217-62280 от 15.12.2015</t>
        </is>
      </c>
      <c r="F117" s="197" t="n"/>
      <c r="G117" s="57" t="n">
        <v>3362149.01</v>
      </c>
      <c r="H117" s="59" t="n"/>
      <c r="I117" s="59" t="inlineStr">
        <is>
          <t>24.04.2023</t>
        </is>
      </c>
      <c r="J117" s="191">
        <f>G117-H117</f>
        <v/>
      </c>
      <c r="K117" s="191" t="n">
        <v>0</v>
      </c>
      <c r="L117" s="62">
        <f>G117-H117-K117</f>
        <v/>
      </c>
    </row>
    <row r="118" ht="61.2" customFormat="1" customHeight="1" s="44">
      <c r="A118" s="52" t="inlineStr">
        <is>
          <t>ООО "СБЕРБАНК ФАКТОРИНГ"</t>
        </is>
      </c>
      <c r="B118" s="53" t="inlineStr">
        <is>
          <t xml:space="preserve">Оплата по Договору поставки № 643/00186217-62280 от 15.12.2015 года с ПАО "Северсталь" ИНН 3528000597, УПД № 100050307 от 13.03.2023г.(факторинг) </t>
        </is>
      </c>
      <c r="C118" s="52" t="inlineStr">
        <is>
          <t>Давыдова Асия Ринатовна</t>
        </is>
      </c>
      <c r="D118" s="193" t="n"/>
      <c r="E118" s="194" t="inlineStr">
        <is>
          <t>Договор 643/00186217-62280 от 15.12.2015</t>
        </is>
      </c>
      <c r="F118" s="197" t="n"/>
      <c r="G118" s="57" t="n">
        <v>827759.65</v>
      </c>
      <c r="H118" s="59" t="n"/>
      <c r="I118" s="59" t="inlineStr">
        <is>
          <t>27.04.2023</t>
        </is>
      </c>
      <c r="J118" s="191">
        <f>G118-H118</f>
        <v/>
      </c>
      <c r="K118" s="191" t="n">
        <v>0</v>
      </c>
      <c r="L118" s="62">
        <f>G118-H118-K118</f>
        <v/>
      </c>
    </row>
    <row r="119" ht="81.59999999999999" customFormat="1" customHeight="1" s="44">
      <c r="A119" s="52" t="inlineStr">
        <is>
          <t>ООО "СБЕРБАНК ФАКТОРИНГ"</t>
        </is>
      </c>
      <c r="B119" s="53" t="inlineStr">
        <is>
          <t>Оплата по Договору поставки №643/00186217-72268  от 24.01.2017 года с ПАО "Северсталь" ИНН 3528000597, УПД № 100050221 от 14.03.2023г. (факторинг)</t>
        </is>
      </c>
      <c r="C119" s="52" t="inlineStr">
        <is>
          <t>Давыдова Асия Ринатовна</t>
        </is>
      </c>
      <c r="D119" s="193" t="n"/>
      <c r="E119" s="194" t="inlineStr">
        <is>
          <t>Договор 643/00186217-72268 от 24.01.2017</t>
        </is>
      </c>
      <c r="F119" s="197" t="n"/>
      <c r="G119" s="57" t="n">
        <v>3064810.8</v>
      </c>
      <c r="H119" s="59" t="n"/>
      <c r="I119" s="59" t="inlineStr">
        <is>
          <t>28.04.2023</t>
        </is>
      </c>
      <c r="J119" s="191">
        <f>G119-H119</f>
        <v/>
      </c>
      <c r="K119" s="191" t="n">
        <v>0</v>
      </c>
      <c r="L119" s="62">
        <f>G119-H119-K119</f>
        <v/>
      </c>
    </row>
    <row r="120" ht="81.59999999999999" customFormat="1" customHeight="1" s="44">
      <c r="A120" s="52" t="inlineStr">
        <is>
          <t>ООО "СБЕРБАНК ФАКТОРИНГ"</t>
        </is>
      </c>
      <c r="B120" s="53" t="inlineStr">
        <is>
          <t>Оплата по Договору поставки №643/00186217-72268  от 24.01.2017 года с ПАО "Северсталь" ИНН 3528000597, УПД № 100050330 от 14.03.2023г. (факторинг)</t>
        </is>
      </c>
      <c r="C120" s="52" t="inlineStr">
        <is>
          <t>Давыдова Асия Ринатовна</t>
        </is>
      </c>
      <c r="D120" s="193" t="n"/>
      <c r="E120" s="194" t="inlineStr">
        <is>
          <t>Договор 643/00186217-72268 от 24.01.2017</t>
        </is>
      </c>
      <c r="F120" s="197" t="n"/>
      <c r="G120" s="57" t="n">
        <v>1313754.29</v>
      </c>
      <c r="H120" s="59" t="n"/>
      <c r="I120" s="59" t="inlineStr">
        <is>
          <t>28.04.2023</t>
        </is>
      </c>
      <c r="J120" s="191">
        <f>G120-H120</f>
        <v/>
      </c>
      <c r="K120" s="191" t="n">
        <v>0</v>
      </c>
      <c r="L120" s="62">
        <f>G120-H120-K120</f>
        <v/>
      </c>
    </row>
    <row r="121" hidden="1" customFormat="1" s="44">
      <c r="A121" s="86" t="n"/>
      <c r="B121" s="53" t="n"/>
      <c r="C121" s="52" t="n"/>
      <c r="D121" s="193" t="n"/>
      <c r="E121" s="194" t="n"/>
      <c r="F121" s="197" t="n"/>
      <c r="G121" s="61" t="n"/>
      <c r="H121" s="59" t="n"/>
      <c r="I121" s="59" t="n"/>
      <c r="J121" s="191" t="n"/>
      <c r="K121" s="191" t="n"/>
      <c r="L121" s="62" t="n"/>
    </row>
    <row r="122" hidden="1" customFormat="1" s="44">
      <c r="A122" s="86" t="n"/>
      <c r="B122" s="53" t="n"/>
      <c r="C122" s="52" t="n"/>
      <c r="D122" s="193" t="n"/>
      <c r="E122" s="194" t="n"/>
      <c r="F122" s="197" t="n"/>
      <c r="G122" s="61" t="n"/>
      <c r="H122" s="59" t="n"/>
      <c r="I122" s="59" t="n"/>
      <c r="J122" s="191" t="n"/>
      <c r="K122" s="191" t="n"/>
      <c r="L122" s="62" t="n"/>
    </row>
    <row r="123" hidden="1" customFormat="1" s="44">
      <c r="A123" s="86" t="n"/>
      <c r="B123" s="53" t="n"/>
      <c r="C123" s="52" t="n"/>
      <c r="D123" s="193" t="n"/>
      <c r="E123" s="194" t="n"/>
      <c r="F123" s="197" t="n"/>
      <c r="G123" s="61" t="n"/>
      <c r="H123" s="59" t="n"/>
      <c r="I123" s="59" t="n"/>
      <c r="J123" s="191" t="n"/>
      <c r="K123" s="191" t="n"/>
      <c r="L123" s="62" t="n"/>
    </row>
    <row r="124" hidden="1" customFormat="1" s="44">
      <c r="A124" s="86" t="n"/>
      <c r="B124" s="53" t="n"/>
      <c r="C124" s="52" t="n"/>
      <c r="D124" s="193" t="n"/>
      <c r="E124" s="194" t="n"/>
      <c r="F124" s="197" t="n"/>
      <c r="G124" s="61" t="n"/>
      <c r="H124" s="59" t="n"/>
      <c r="I124" s="59" t="n"/>
      <c r="J124" s="191" t="n"/>
      <c r="K124" s="191" t="n"/>
      <c r="L124" s="62" t="n"/>
    </row>
    <row r="125" hidden="1" customFormat="1" s="44">
      <c r="A125" s="86" t="n"/>
      <c r="B125" s="53" t="n"/>
      <c r="C125" s="52" t="n"/>
      <c r="D125" s="193" t="n"/>
      <c r="E125" s="194" t="n"/>
      <c r="F125" s="197" t="n"/>
      <c r="G125" s="61" t="n"/>
      <c r="H125" s="59" t="n"/>
      <c r="I125" s="59" t="n"/>
      <c r="J125" s="191" t="n"/>
      <c r="K125" s="191" t="n"/>
      <c r="L125" s="62" t="n"/>
    </row>
    <row r="126" hidden="1" customFormat="1" s="44">
      <c r="A126" s="86" t="n"/>
      <c r="B126" s="53" t="n"/>
      <c r="C126" s="52" t="n"/>
      <c r="D126" s="193" t="n"/>
      <c r="E126" s="194" t="n"/>
      <c r="F126" s="197" t="n"/>
      <c r="G126" s="61" t="n"/>
      <c r="H126" s="59" t="n"/>
      <c r="I126" s="59" t="n"/>
      <c r="J126" s="191" t="n"/>
      <c r="K126" s="191" t="n"/>
      <c r="L126" s="62" t="n"/>
    </row>
    <row r="127" hidden="1" customFormat="1" s="44">
      <c r="A127" s="86" t="n"/>
      <c r="B127" s="53" t="n"/>
      <c r="C127" s="52" t="n"/>
      <c r="D127" s="193" t="n"/>
      <c r="E127" s="194" t="n"/>
      <c r="F127" s="197" t="n"/>
      <c r="G127" s="61" t="n"/>
      <c r="H127" s="59" t="n"/>
      <c r="I127" s="59" t="n"/>
      <c r="J127" s="191" t="n"/>
      <c r="K127" s="191" t="n"/>
      <c r="L127" s="62" t="n"/>
    </row>
    <row r="128" hidden="1" customFormat="1" s="44">
      <c r="A128" s="86" t="n"/>
      <c r="B128" s="53" t="n"/>
      <c r="C128" s="52" t="n"/>
      <c r="D128" s="193" t="n"/>
      <c r="E128" s="194" t="n"/>
      <c r="F128" s="197" t="n"/>
      <c r="G128" s="61" t="n"/>
      <c r="H128" s="59" t="n"/>
      <c r="I128" s="59" t="n"/>
      <c r="J128" s="191" t="n"/>
      <c r="K128" s="191" t="n"/>
      <c r="L128" s="62" t="n"/>
    </row>
    <row r="129" hidden="1" customFormat="1" s="44">
      <c r="A129" s="86" t="n"/>
      <c r="B129" s="53" t="n"/>
      <c r="C129" s="52" t="n"/>
      <c r="D129" s="193" t="n"/>
      <c r="E129" s="194" t="n"/>
      <c r="F129" s="197" t="n"/>
      <c r="G129" s="61" t="n"/>
      <c r="H129" s="59" t="n"/>
      <c r="I129" s="59" t="n"/>
      <c r="J129" s="191" t="n"/>
      <c r="K129" s="191" t="n"/>
      <c r="L129" s="62" t="n"/>
    </row>
    <row r="130" hidden="1" customFormat="1" s="44">
      <c r="A130" s="86" t="n"/>
      <c r="B130" s="53" t="n"/>
      <c r="C130" s="52" t="n"/>
      <c r="D130" s="193" t="n"/>
      <c r="E130" s="194" t="n"/>
      <c r="F130" s="197" t="n"/>
      <c r="G130" s="61" t="n"/>
      <c r="H130" s="59" t="n"/>
      <c r="I130" s="59" t="n"/>
      <c r="J130" s="191" t="n"/>
      <c r="K130" s="191" t="n"/>
      <c r="L130" s="62" t="n"/>
    </row>
    <row r="131" hidden="1" customFormat="1" s="44">
      <c r="A131" s="86" t="n"/>
      <c r="B131" s="53" t="n"/>
      <c r="C131" s="52" t="n"/>
      <c r="D131" s="193" t="n"/>
      <c r="E131" s="194" t="n"/>
      <c r="F131" s="197" t="n"/>
      <c r="G131" s="61" t="n"/>
      <c r="H131" s="59" t="n"/>
      <c r="I131" s="59" t="n"/>
      <c r="J131" s="191" t="n"/>
      <c r="K131" s="191" t="n"/>
      <c r="L131" s="62" t="n"/>
    </row>
    <row r="132" hidden="1" customFormat="1" s="44">
      <c r="A132" s="86" t="n"/>
      <c r="B132" s="53" t="n"/>
      <c r="C132" s="52" t="n"/>
      <c r="D132" s="193" t="n"/>
      <c r="E132" s="194" t="n"/>
      <c r="F132" s="197" t="n"/>
      <c r="G132" s="61" t="n"/>
      <c r="H132" s="59" t="n"/>
      <c r="I132" s="59" t="n"/>
      <c r="J132" s="191" t="n"/>
      <c r="K132" s="191" t="n"/>
      <c r="L132" s="62" t="n"/>
    </row>
    <row r="133" hidden="1" customFormat="1" s="44">
      <c r="A133" s="86" t="n"/>
      <c r="B133" s="53" t="n"/>
      <c r="C133" s="52" t="n"/>
      <c r="D133" s="193" t="n"/>
      <c r="E133" s="194" t="n"/>
      <c r="F133" s="197" t="n"/>
      <c r="G133" s="61" t="n"/>
      <c r="H133" s="59" t="n"/>
      <c r="I133" s="59" t="n"/>
      <c r="J133" s="191" t="n"/>
      <c r="K133" s="191" t="n"/>
      <c r="L133" s="62" t="n"/>
    </row>
    <row r="134" hidden="1" customFormat="1" s="44">
      <c r="A134" s="86" t="n"/>
      <c r="B134" s="53" t="n"/>
      <c r="C134" s="52" t="n"/>
      <c r="D134" s="193" t="n"/>
      <c r="E134" s="194" t="n"/>
      <c r="F134" s="197" t="n"/>
      <c r="G134" s="61" t="n"/>
      <c r="H134" s="59" t="n"/>
      <c r="I134" s="59" t="n"/>
      <c r="J134" s="191" t="n"/>
      <c r="K134" s="191" t="n"/>
      <c r="L134" s="62" t="n"/>
    </row>
    <row r="135" hidden="1" customFormat="1" s="44">
      <c r="A135" s="86" t="n"/>
      <c r="B135" s="53" t="n"/>
      <c r="C135" s="52" t="n"/>
      <c r="D135" s="193" t="n"/>
      <c r="E135" s="194" t="n"/>
      <c r="F135" s="197" t="n"/>
      <c r="G135" s="61" t="n"/>
      <c r="H135" s="59" t="n"/>
      <c r="I135" s="59" t="n"/>
      <c r="J135" s="191" t="n"/>
      <c r="K135" s="191" t="n"/>
      <c r="L135" s="62" t="n"/>
    </row>
    <row r="136" hidden="1" customFormat="1" s="44">
      <c r="A136" s="86" t="n"/>
      <c r="B136" s="53" t="n"/>
      <c r="C136" s="52" t="n"/>
      <c r="D136" s="193" t="n"/>
      <c r="E136" s="194" t="n"/>
      <c r="F136" s="197" t="n"/>
      <c r="G136" s="61" t="n"/>
      <c r="H136" s="59" t="n"/>
      <c r="I136" s="59" t="n"/>
      <c r="J136" s="191" t="n"/>
      <c r="K136" s="191" t="n"/>
      <c r="L136" s="62" t="n"/>
    </row>
    <row r="137" hidden="1" customFormat="1" s="44">
      <c r="A137" s="86" t="n"/>
      <c r="B137" s="53" t="n"/>
      <c r="C137" s="52" t="n"/>
      <c r="D137" s="193" t="n"/>
      <c r="E137" s="194" t="n"/>
      <c r="F137" s="197" t="n"/>
      <c r="G137" s="61" t="n"/>
      <c r="H137" s="59" t="n"/>
      <c r="I137" s="59" t="n"/>
      <c r="J137" s="191" t="n"/>
      <c r="K137" s="191" t="n"/>
      <c r="L137" s="62" t="n"/>
    </row>
    <row r="138" hidden="1" customFormat="1" s="44">
      <c r="A138" s="86" t="n"/>
      <c r="B138" s="53" t="n"/>
      <c r="C138" s="52" t="n"/>
      <c r="D138" s="193" t="n"/>
      <c r="E138" s="194" t="n"/>
      <c r="F138" s="197" t="n"/>
      <c r="G138" s="61" t="n"/>
      <c r="H138" s="59" t="n"/>
      <c r="I138" s="59" t="n"/>
      <c r="J138" s="191" t="n"/>
      <c r="K138" s="191" t="n"/>
      <c r="L138" s="62" t="n"/>
    </row>
    <row r="139" hidden="1" customFormat="1" s="44">
      <c r="A139" s="86" t="n"/>
      <c r="B139" s="53" t="n"/>
      <c r="C139" s="52" t="n"/>
      <c r="D139" s="193" t="n"/>
      <c r="E139" s="194" t="n"/>
      <c r="F139" s="197" t="n"/>
      <c r="G139" s="61" t="n"/>
      <c r="H139" s="59" t="n"/>
      <c r="I139" s="59" t="n"/>
      <c r="J139" s="191" t="n"/>
      <c r="K139" s="191" t="n"/>
      <c r="L139" s="62" t="n"/>
    </row>
    <row r="140" hidden="1" customFormat="1" s="44">
      <c r="A140" s="86" t="n"/>
      <c r="B140" s="53" t="n"/>
      <c r="C140" s="52" t="n"/>
      <c r="D140" s="193" t="n"/>
      <c r="E140" s="194" t="n"/>
      <c r="F140" s="197" t="n"/>
      <c r="G140" s="61" t="n"/>
      <c r="H140" s="59" t="n"/>
      <c r="I140" s="59" t="n"/>
      <c r="J140" s="191" t="n"/>
      <c r="K140" s="191" t="n"/>
      <c r="L140" s="62" t="n"/>
    </row>
    <row r="141" hidden="1" customFormat="1" s="44">
      <c r="A141" s="86" t="n"/>
      <c r="B141" s="53" t="n"/>
      <c r="C141" s="52" t="n"/>
      <c r="D141" s="193" t="n"/>
      <c r="E141" s="194" t="n"/>
      <c r="F141" s="197" t="n"/>
      <c r="G141" s="61" t="n"/>
      <c r="H141" s="59" t="n"/>
      <c r="I141" s="59" t="n"/>
      <c r="J141" s="191" t="n"/>
      <c r="K141" s="191" t="n"/>
      <c r="L141" s="62" t="n"/>
    </row>
    <row r="142" hidden="1" customFormat="1" s="44">
      <c r="A142" s="86" t="n"/>
      <c r="B142" s="53" t="n"/>
      <c r="C142" s="52" t="n"/>
      <c r="D142" s="193" t="n"/>
      <c r="E142" s="194" t="n"/>
      <c r="F142" s="197" t="n"/>
      <c r="G142" s="61" t="n"/>
      <c r="H142" s="59" t="n"/>
      <c r="I142" s="59" t="n"/>
      <c r="J142" s="191" t="n"/>
      <c r="K142" s="191" t="n"/>
      <c r="L142" s="62" t="n"/>
    </row>
    <row r="143" hidden="1" customFormat="1" s="44">
      <c r="A143" s="86" t="n"/>
      <c r="B143" s="53" t="n"/>
      <c r="C143" s="52" t="n"/>
      <c r="D143" s="193" t="n"/>
      <c r="E143" s="194" t="n"/>
      <c r="F143" s="197" t="n"/>
      <c r="G143" s="61" t="n"/>
      <c r="H143" s="59" t="n"/>
      <c r="I143" s="59" t="n"/>
      <c r="J143" s="191" t="n"/>
      <c r="K143" s="191" t="n"/>
      <c r="L143" s="62" t="n"/>
    </row>
    <row r="144" hidden="1" customFormat="1" s="44">
      <c r="A144" s="86" t="n"/>
      <c r="B144" s="53" t="n"/>
      <c r="C144" s="52" t="n"/>
      <c r="D144" s="193" t="n"/>
      <c r="E144" s="194" t="n"/>
      <c r="F144" s="197" t="n"/>
      <c r="G144" s="61" t="n"/>
      <c r="H144" s="59" t="n"/>
      <c r="I144" s="59" t="n"/>
      <c r="J144" s="191" t="n"/>
      <c r="K144" s="191" t="n"/>
      <c r="L144" s="62" t="n"/>
    </row>
    <row r="145" hidden="1" customFormat="1" s="44">
      <c r="A145" s="86" t="n"/>
      <c r="B145" s="53" t="n"/>
      <c r="C145" s="52" t="n"/>
      <c r="D145" s="193" t="n"/>
      <c r="E145" s="194" t="n"/>
      <c r="F145" s="197" t="n"/>
      <c r="G145" s="61" t="n"/>
      <c r="H145" s="59" t="n"/>
      <c r="I145" s="59" t="n"/>
      <c r="J145" s="191" t="n"/>
      <c r="K145" s="191" t="n"/>
      <c r="L145" s="62" t="n"/>
    </row>
    <row r="146" hidden="1" customFormat="1" s="44">
      <c r="A146" s="86" t="n"/>
      <c r="B146" s="53" t="n"/>
      <c r="C146" s="52" t="n"/>
      <c r="D146" s="193" t="n"/>
      <c r="E146" s="194" t="n"/>
      <c r="F146" s="197" t="n"/>
      <c r="G146" s="61" t="n"/>
      <c r="H146" s="59" t="n"/>
      <c r="I146" s="59" t="n"/>
      <c r="J146" s="191" t="n"/>
      <c r="K146" s="191" t="n"/>
      <c r="L146" s="62" t="n"/>
    </row>
    <row r="147" hidden="1" customFormat="1" s="44">
      <c r="A147" s="86" t="n"/>
      <c r="B147" s="53" t="n"/>
      <c r="C147" s="52" t="n"/>
      <c r="D147" s="193" t="n"/>
      <c r="E147" s="194" t="n"/>
      <c r="F147" s="197" t="n"/>
      <c r="G147" s="61" t="n"/>
      <c r="H147" s="59" t="n"/>
      <c r="I147" s="59" t="n"/>
      <c r="J147" s="191" t="n"/>
      <c r="K147" s="191" t="n"/>
      <c r="L147" s="62" t="n"/>
    </row>
    <row r="148" hidden="1" customFormat="1" s="44">
      <c r="A148" s="86" t="n"/>
      <c r="B148" s="53" t="n"/>
      <c r="C148" s="52" t="n"/>
      <c r="D148" s="193" t="n"/>
      <c r="E148" s="194" t="n"/>
      <c r="F148" s="197" t="n"/>
      <c r="G148" s="61" t="n"/>
      <c r="H148" s="59" t="n"/>
      <c r="I148" s="59" t="n"/>
      <c r="J148" s="191" t="n"/>
      <c r="K148" s="191" t="n"/>
      <c r="L148" s="62" t="n"/>
    </row>
    <row r="149" hidden="1" customFormat="1" s="44">
      <c r="A149" s="86" t="n"/>
      <c r="B149" s="53" t="n"/>
      <c r="C149" s="52" t="n"/>
      <c r="D149" s="193" t="n"/>
      <c r="E149" s="194" t="n"/>
      <c r="F149" s="197" t="n"/>
      <c r="G149" s="61" t="n"/>
      <c r="H149" s="59" t="n"/>
      <c r="I149" s="59" t="n"/>
      <c r="J149" s="191" t="n"/>
      <c r="K149" s="191" t="n"/>
      <c r="L149" s="62" t="n"/>
    </row>
    <row r="150" hidden="1" customFormat="1" s="44">
      <c r="A150" s="86" t="n"/>
      <c r="B150" s="53" t="n"/>
      <c r="C150" s="52" t="n"/>
      <c r="D150" s="193" t="n"/>
      <c r="E150" s="194" t="n"/>
      <c r="F150" s="197" t="n"/>
      <c r="G150" s="61" t="n"/>
      <c r="H150" s="59" t="n"/>
      <c r="I150" s="59" t="n"/>
      <c r="J150" s="191" t="n"/>
      <c r="K150" s="191" t="n"/>
      <c r="L150" s="62" t="n"/>
    </row>
    <row r="151" hidden="1" customFormat="1" s="44">
      <c r="A151" s="86" t="n"/>
      <c r="B151" s="53" t="n"/>
      <c r="C151" s="52" t="n"/>
      <c r="D151" s="193" t="n"/>
      <c r="E151" s="194" t="n"/>
      <c r="F151" s="197" t="n"/>
      <c r="G151" s="61" t="n"/>
      <c r="H151" s="59" t="n"/>
      <c r="I151" s="59" t="n"/>
      <c r="J151" s="191" t="n"/>
      <c r="K151" s="191" t="n"/>
      <c r="L151" s="62" t="n"/>
    </row>
    <row r="152" hidden="1" customFormat="1" s="44">
      <c r="A152" s="86" t="n"/>
      <c r="B152" s="53" t="n"/>
      <c r="C152" s="52" t="n"/>
      <c r="D152" s="193" t="n"/>
      <c r="E152" s="194" t="n"/>
      <c r="F152" s="197" t="n"/>
      <c r="G152" s="61" t="n"/>
      <c r="H152" s="59" t="n"/>
      <c r="I152" s="59" t="n"/>
      <c r="J152" s="191" t="n"/>
      <c r="K152" s="191" t="n"/>
      <c r="L152" s="62" t="n"/>
    </row>
    <row r="153" hidden="1" customFormat="1" s="44">
      <c r="A153" s="86" t="n"/>
      <c r="B153" s="53" t="n"/>
      <c r="C153" s="52" t="n"/>
      <c r="D153" s="193" t="n"/>
      <c r="E153" s="194" t="n"/>
      <c r="F153" s="197" t="n"/>
      <c r="G153" s="61" t="n"/>
      <c r="H153" s="59" t="n"/>
      <c r="I153" s="59" t="n"/>
      <c r="J153" s="191" t="n"/>
      <c r="K153" s="191" t="n"/>
      <c r="L153" s="62" t="n"/>
    </row>
    <row r="154" hidden="1" customFormat="1" s="44">
      <c r="A154" s="86" t="n"/>
      <c r="B154" s="53" t="n"/>
      <c r="C154" s="52" t="n"/>
      <c r="D154" s="193" t="n"/>
      <c r="E154" s="194" t="n"/>
      <c r="F154" s="197" t="n"/>
      <c r="G154" s="61" t="n"/>
      <c r="H154" s="59" t="n"/>
      <c r="I154" s="59" t="n"/>
      <c r="J154" s="191" t="n"/>
      <c r="K154" s="191" t="n"/>
      <c r="L154" s="62" t="n"/>
    </row>
    <row r="155" hidden="1" customFormat="1" s="44">
      <c r="A155" s="86" t="n"/>
      <c r="B155" s="53" t="n"/>
      <c r="C155" s="52" t="n"/>
      <c r="D155" s="193" t="n"/>
      <c r="E155" s="194" t="n"/>
      <c r="F155" s="197" t="n"/>
      <c r="G155" s="61" t="n"/>
      <c r="H155" s="59" t="n"/>
      <c r="I155" s="59" t="n"/>
      <c r="J155" s="191" t="n"/>
      <c r="K155" s="191" t="n"/>
      <c r="L155" s="62" t="n"/>
    </row>
    <row r="156" hidden="1" customFormat="1" s="44">
      <c r="A156" s="86" t="n"/>
      <c r="B156" s="53" t="n"/>
      <c r="C156" s="52" t="n"/>
      <c r="D156" s="193" t="n"/>
      <c r="E156" s="194" t="n"/>
      <c r="F156" s="197" t="n"/>
      <c r="G156" s="61" t="n"/>
      <c r="H156" s="59" t="n"/>
      <c r="I156" s="59" t="n"/>
      <c r="J156" s="191" t="n"/>
      <c r="K156" s="191" t="n"/>
      <c r="L156" s="62" t="n"/>
    </row>
    <row r="157" hidden="1" customFormat="1" s="44">
      <c r="A157" s="86" t="n"/>
      <c r="B157" s="53" t="n"/>
      <c r="C157" s="52" t="n"/>
      <c r="D157" s="193" t="n"/>
      <c r="E157" s="194" t="n"/>
      <c r="F157" s="197" t="n"/>
      <c r="G157" s="61" t="n"/>
      <c r="H157" s="59" t="n"/>
      <c r="I157" s="59" t="n"/>
      <c r="J157" s="191" t="n"/>
      <c r="K157" s="191" t="n"/>
      <c r="L157" s="62" t="n"/>
    </row>
    <row r="158" hidden="1" customFormat="1" s="44">
      <c r="A158" s="86" t="n"/>
      <c r="B158" s="53" t="n"/>
      <c r="C158" s="52" t="n"/>
      <c r="D158" s="193" t="n"/>
      <c r="E158" s="194" t="n"/>
      <c r="F158" s="197" t="n"/>
      <c r="G158" s="61" t="n"/>
      <c r="H158" s="59" t="n"/>
      <c r="I158" s="59" t="n"/>
      <c r="J158" s="191" t="n"/>
      <c r="K158" s="191" t="n"/>
      <c r="L158" s="62" t="n"/>
    </row>
    <row r="159" hidden="1" customFormat="1" s="44">
      <c r="A159" s="86" t="n"/>
      <c r="B159" s="53" t="n"/>
      <c r="C159" s="52" t="n"/>
      <c r="D159" s="193" t="n"/>
      <c r="E159" s="194" t="n"/>
      <c r="F159" s="197" t="n"/>
      <c r="G159" s="61" t="n"/>
      <c r="H159" s="59" t="n"/>
      <c r="I159" s="59" t="n"/>
      <c r="J159" s="191" t="n"/>
      <c r="K159" s="191" t="n"/>
      <c r="L159" s="62" t="n"/>
    </row>
    <row r="160" hidden="1" customFormat="1" s="44">
      <c r="A160" s="86" t="n"/>
      <c r="B160" s="53" t="n"/>
      <c r="C160" s="52" t="n"/>
      <c r="D160" s="193" t="n"/>
      <c r="E160" s="194" t="n"/>
      <c r="F160" s="197" t="n"/>
      <c r="G160" s="61" t="n"/>
      <c r="H160" s="59" t="n"/>
      <c r="I160" s="59" t="n"/>
      <c r="J160" s="191" t="n"/>
      <c r="K160" s="191" t="n"/>
      <c r="L160" s="62" t="n"/>
    </row>
    <row r="161" hidden="1" customFormat="1" s="44">
      <c r="A161" s="86" t="n"/>
      <c r="B161" s="53" t="n"/>
      <c r="C161" s="52" t="n"/>
      <c r="D161" s="193" t="n"/>
      <c r="E161" s="194" t="n"/>
      <c r="F161" s="197" t="n"/>
      <c r="G161" s="61" t="n"/>
      <c r="H161" s="59" t="n"/>
      <c r="I161" s="59" t="n"/>
      <c r="J161" s="191" t="n"/>
      <c r="K161" s="191" t="n"/>
      <c r="L161" s="62" t="n"/>
    </row>
    <row r="162" hidden="1" customFormat="1" s="44">
      <c r="A162" s="86" t="n"/>
      <c r="B162" s="53" t="n"/>
      <c r="C162" s="52" t="n"/>
      <c r="D162" s="193" t="n"/>
      <c r="E162" s="194" t="n"/>
      <c r="F162" s="197" t="n"/>
      <c r="G162" s="61" t="n"/>
      <c r="H162" s="59" t="n"/>
      <c r="I162" s="59" t="n"/>
      <c r="J162" s="191" t="n"/>
      <c r="K162" s="191" t="n"/>
      <c r="L162" s="62" t="n"/>
    </row>
    <row r="163" hidden="1" customFormat="1" s="44">
      <c r="A163" s="86" t="n"/>
      <c r="B163" s="53" t="n"/>
      <c r="C163" s="52" t="n"/>
      <c r="D163" s="193" t="n"/>
      <c r="E163" s="194" t="n"/>
      <c r="F163" s="197" t="n"/>
      <c r="G163" s="61" t="n"/>
      <c r="H163" s="59" t="n"/>
      <c r="I163" s="59" t="n"/>
      <c r="J163" s="191" t="n"/>
      <c r="K163" s="191" t="n"/>
      <c r="L163" s="62" t="n"/>
    </row>
    <row r="164" hidden="1" customFormat="1" s="44">
      <c r="A164" s="86" t="n"/>
      <c r="B164" s="53" t="n"/>
      <c r="C164" s="52" t="n"/>
      <c r="D164" s="193" t="n"/>
      <c r="E164" s="194" t="n"/>
      <c r="F164" s="197" t="n"/>
      <c r="G164" s="61" t="n"/>
      <c r="H164" s="59" t="n"/>
      <c r="I164" s="59" t="n"/>
      <c r="J164" s="191" t="n"/>
      <c r="K164" s="191" t="n"/>
      <c r="L164" s="62" t="n"/>
    </row>
    <row r="165" hidden="1" customFormat="1" s="44">
      <c r="A165" s="86" t="n"/>
      <c r="B165" s="53" t="n"/>
      <c r="C165" s="52" t="n"/>
      <c r="D165" s="193" t="n"/>
      <c r="E165" s="194" t="n"/>
      <c r="F165" s="197" t="n"/>
      <c r="G165" s="61" t="n"/>
      <c r="H165" s="59" t="n"/>
      <c r="I165" s="59" t="n"/>
      <c r="J165" s="191" t="n"/>
      <c r="K165" s="191" t="n"/>
      <c r="L165" s="62" t="n"/>
    </row>
    <row r="166" hidden="1" customFormat="1" s="44">
      <c r="A166" s="86" t="n"/>
      <c r="B166" s="53" t="n"/>
      <c r="C166" s="52" t="n"/>
      <c r="D166" s="193" t="n"/>
      <c r="E166" s="194" t="n"/>
      <c r="F166" s="197" t="n"/>
      <c r="G166" s="61" t="n"/>
      <c r="H166" s="59" t="n"/>
      <c r="I166" s="59" t="n"/>
      <c r="J166" s="191" t="n"/>
      <c r="K166" s="191" t="n"/>
      <c r="L166" s="62" t="n"/>
    </row>
    <row r="167" hidden="1" customFormat="1" s="44">
      <c r="A167" s="86" t="n"/>
      <c r="B167" s="53" t="n"/>
      <c r="C167" s="52" t="n"/>
      <c r="D167" s="193" t="n"/>
      <c r="E167" s="194" t="n"/>
      <c r="F167" s="197" t="n"/>
      <c r="G167" s="61" t="n"/>
      <c r="H167" s="59" t="n"/>
      <c r="I167" s="59" t="n"/>
      <c r="J167" s="191" t="n"/>
      <c r="K167" s="191" t="n"/>
      <c r="L167" s="62" t="n"/>
    </row>
    <row r="168" hidden="1" customFormat="1" s="44">
      <c r="A168" s="86" t="n"/>
      <c r="B168" s="53" t="n"/>
      <c r="C168" s="52" t="n"/>
      <c r="D168" s="193" t="n"/>
      <c r="E168" s="194" t="n"/>
      <c r="F168" s="197" t="n"/>
      <c r="G168" s="61" t="n"/>
      <c r="H168" s="59" t="n"/>
      <c r="I168" s="59" t="n"/>
      <c r="J168" s="191" t="n"/>
      <c r="K168" s="191" t="n"/>
      <c r="L168" s="62" t="n"/>
    </row>
    <row r="169" hidden="1" customFormat="1" s="44">
      <c r="A169" s="86" t="n"/>
      <c r="B169" s="53" t="n"/>
      <c r="C169" s="52" t="n"/>
      <c r="D169" s="193" t="n"/>
      <c r="E169" s="194" t="n"/>
      <c r="F169" s="197" t="n"/>
      <c r="G169" s="61" t="n"/>
      <c r="H169" s="59" t="n"/>
      <c r="I169" s="59" t="n"/>
      <c r="J169" s="191" t="n"/>
      <c r="K169" s="191" t="n"/>
      <c r="L169" s="62" t="n"/>
    </row>
    <row r="170" hidden="1" customFormat="1" s="44">
      <c r="A170" s="86" t="n"/>
      <c r="B170" s="53" t="n"/>
      <c r="C170" s="52" t="n"/>
      <c r="D170" s="193" t="n"/>
      <c r="E170" s="194" t="n"/>
      <c r="F170" s="197" t="n"/>
      <c r="G170" s="61" t="n"/>
      <c r="H170" s="59" t="n"/>
      <c r="I170" s="59" t="n"/>
      <c r="J170" s="191" t="n"/>
      <c r="K170" s="191" t="n"/>
      <c r="L170" s="62" t="n"/>
    </row>
    <row r="171" hidden="1" customFormat="1" s="44">
      <c r="A171" s="86" t="n"/>
      <c r="B171" s="53" t="n"/>
      <c r="C171" s="52" t="n"/>
      <c r="D171" s="193" t="n"/>
      <c r="E171" s="194" t="n"/>
      <c r="F171" s="197" t="n"/>
      <c r="G171" s="61" t="n"/>
      <c r="H171" s="59" t="n"/>
      <c r="I171" s="59" t="n"/>
      <c r="J171" s="191" t="n"/>
      <c r="K171" s="191" t="n"/>
      <c r="L171" s="62" t="n"/>
    </row>
    <row r="172" hidden="1" customFormat="1" s="44">
      <c r="A172" s="86" t="n"/>
      <c r="B172" s="53" t="n"/>
      <c r="C172" s="52" t="n"/>
      <c r="D172" s="193" t="n"/>
      <c r="E172" s="194" t="n"/>
      <c r="F172" s="197" t="n"/>
      <c r="G172" s="61" t="n"/>
      <c r="H172" s="59" t="n"/>
      <c r="I172" s="59" t="n"/>
      <c r="J172" s="191" t="n"/>
      <c r="K172" s="191" t="n"/>
      <c r="L172" s="62" t="n"/>
    </row>
    <row r="173" hidden="1" customFormat="1" s="44">
      <c r="A173" s="86" t="n"/>
      <c r="B173" s="53" t="n"/>
      <c r="C173" s="52" t="n"/>
      <c r="D173" s="193" t="n"/>
      <c r="E173" s="194" t="n"/>
      <c r="F173" s="197" t="n"/>
      <c r="G173" s="61" t="n"/>
      <c r="H173" s="59" t="n"/>
      <c r="I173" s="59" t="n"/>
      <c r="J173" s="191" t="n"/>
      <c r="K173" s="191" t="n"/>
      <c r="L173" s="62" t="n"/>
    </row>
    <row r="174" hidden="1" customFormat="1" s="44">
      <c r="A174" s="86" t="n"/>
      <c r="B174" s="53" t="n"/>
      <c r="C174" s="52" t="n"/>
      <c r="D174" s="193" t="n"/>
      <c r="E174" s="194" t="n"/>
      <c r="F174" s="197" t="n"/>
      <c r="G174" s="61" t="n"/>
      <c r="H174" s="59" t="n"/>
      <c r="I174" s="59" t="n"/>
      <c r="J174" s="191" t="n"/>
      <c r="K174" s="191" t="n"/>
      <c r="L174" s="62" t="n"/>
    </row>
    <row r="175" hidden="1" customFormat="1" s="44">
      <c r="A175" s="86" t="n"/>
      <c r="B175" s="53" t="n"/>
      <c r="C175" s="52" t="n"/>
      <c r="D175" s="193" t="n"/>
      <c r="E175" s="194" t="n"/>
      <c r="F175" s="197" t="n"/>
      <c r="G175" s="61" t="n"/>
      <c r="H175" s="59" t="n"/>
      <c r="I175" s="59" t="n"/>
      <c r="J175" s="191" t="n"/>
      <c r="K175" s="191" t="n"/>
      <c r="L175" s="62" t="n"/>
    </row>
    <row r="176" hidden="1" customFormat="1" s="44">
      <c r="A176" s="86" t="n"/>
      <c r="B176" s="53" t="n"/>
      <c r="C176" s="52" t="n"/>
      <c r="D176" s="193" t="n"/>
      <c r="E176" s="194" t="n"/>
      <c r="F176" s="197" t="n"/>
      <c r="G176" s="61" t="n"/>
      <c r="H176" s="59" t="n"/>
      <c r="I176" s="59" t="n"/>
      <c r="J176" s="191" t="n"/>
      <c r="K176" s="191" t="n"/>
      <c r="L176" s="62" t="n"/>
    </row>
    <row r="177" hidden="1" customFormat="1" s="44">
      <c r="A177" s="86" t="n"/>
      <c r="B177" s="53" t="n"/>
      <c r="C177" s="52" t="n"/>
      <c r="D177" s="193" t="n"/>
      <c r="E177" s="194" t="n"/>
      <c r="F177" s="197" t="n"/>
      <c r="G177" s="61" t="n"/>
      <c r="H177" s="59" t="n"/>
      <c r="I177" s="59" t="n"/>
      <c r="J177" s="191" t="n"/>
      <c r="K177" s="191" t="n"/>
      <c r="L177" s="62" t="n"/>
    </row>
    <row r="178" hidden="1" customFormat="1" s="44">
      <c r="A178" s="86" t="n"/>
      <c r="B178" s="53" t="n"/>
      <c r="C178" s="52" t="n"/>
      <c r="D178" s="193" t="n"/>
      <c r="E178" s="194" t="n"/>
      <c r="F178" s="197" t="n"/>
      <c r="G178" s="61" t="n"/>
      <c r="H178" s="59" t="n"/>
      <c r="I178" s="59" t="n"/>
      <c r="J178" s="191" t="n"/>
      <c r="K178" s="191" t="n"/>
      <c r="L178" s="62" t="n"/>
    </row>
    <row r="179" hidden="1" customFormat="1" s="44">
      <c r="A179" s="86" t="n"/>
      <c r="B179" s="53" t="n"/>
      <c r="C179" s="52" t="n"/>
      <c r="D179" s="193" t="n"/>
      <c r="E179" s="194" t="n"/>
      <c r="F179" s="197" t="n"/>
      <c r="G179" s="61" t="n"/>
      <c r="H179" s="59" t="n"/>
      <c r="I179" s="59" t="n"/>
      <c r="J179" s="191" t="n"/>
      <c r="K179" s="191" t="n"/>
      <c r="L179" s="62" t="n"/>
    </row>
    <row r="180" hidden="1" customFormat="1" s="44">
      <c r="A180" s="86" t="n"/>
      <c r="B180" s="53" t="n"/>
      <c r="C180" s="52" t="n"/>
      <c r="D180" s="193" t="n"/>
      <c r="E180" s="194" t="n"/>
      <c r="F180" s="197" t="n"/>
      <c r="G180" s="61" t="n"/>
      <c r="H180" s="59" t="n"/>
      <c r="I180" s="59" t="n"/>
      <c r="J180" s="191" t="n"/>
      <c r="K180" s="191" t="n"/>
      <c r="L180" s="62" t="n"/>
    </row>
    <row r="181" hidden="1" customFormat="1" s="44">
      <c r="A181" s="86" t="n"/>
      <c r="B181" s="53" t="n"/>
      <c r="C181" s="52" t="n"/>
      <c r="D181" s="193" t="n"/>
      <c r="E181" s="194" t="n"/>
      <c r="F181" s="197" t="n"/>
      <c r="G181" s="61" t="n"/>
      <c r="H181" s="59" t="n"/>
      <c r="I181" s="59" t="n"/>
      <c r="J181" s="191" t="n"/>
      <c r="K181" s="191" t="n"/>
      <c r="L181" s="62" t="n"/>
    </row>
    <row r="182" hidden="1" customFormat="1" s="44">
      <c r="A182" s="86" t="n"/>
      <c r="B182" s="53" t="n"/>
      <c r="C182" s="52" t="n"/>
      <c r="D182" s="193" t="n"/>
      <c r="E182" s="194" t="n"/>
      <c r="F182" s="197" t="n"/>
      <c r="G182" s="61" t="n"/>
      <c r="H182" s="59" t="n"/>
      <c r="I182" s="59" t="n"/>
      <c r="J182" s="191" t="n"/>
      <c r="K182" s="191" t="n"/>
      <c r="L182" s="62" t="n"/>
    </row>
    <row r="183" hidden="1" customFormat="1" s="44">
      <c r="A183" s="86" t="n"/>
      <c r="B183" s="53" t="n"/>
      <c r="C183" s="52" t="n"/>
      <c r="D183" s="193" t="n"/>
      <c r="E183" s="194" t="n"/>
      <c r="F183" s="197" t="n"/>
      <c r="G183" s="61" t="n"/>
      <c r="H183" s="59" t="n"/>
      <c r="I183" s="59" t="n"/>
      <c r="J183" s="191" t="n"/>
      <c r="K183" s="191" t="n"/>
      <c r="L183" s="62" t="n"/>
    </row>
    <row r="184" hidden="1" customFormat="1" s="44">
      <c r="A184" s="86" t="n"/>
      <c r="B184" s="53" t="n"/>
      <c r="C184" s="52" t="n"/>
      <c r="D184" s="193" t="n"/>
      <c r="E184" s="194" t="n"/>
      <c r="F184" s="197" t="n"/>
      <c r="G184" s="61" t="n"/>
      <c r="H184" s="59" t="n"/>
      <c r="I184" s="59" t="n"/>
      <c r="J184" s="191" t="n"/>
      <c r="K184" s="191" t="n"/>
      <c r="L184" s="62" t="n"/>
    </row>
    <row r="185" hidden="1" customFormat="1" s="44">
      <c r="A185" s="86" t="n"/>
      <c r="B185" s="53" t="n"/>
      <c r="C185" s="52" t="n"/>
      <c r="D185" s="193" t="n"/>
      <c r="E185" s="194" t="n"/>
      <c r="F185" s="197" t="n"/>
      <c r="G185" s="61" t="n"/>
      <c r="H185" s="59" t="n"/>
      <c r="I185" s="59" t="n"/>
      <c r="J185" s="191" t="n"/>
      <c r="K185" s="191" t="n"/>
      <c r="L185" s="62" t="n"/>
    </row>
    <row r="186" hidden="1" customFormat="1" s="44">
      <c r="A186" s="86" t="n"/>
      <c r="B186" s="53" t="n"/>
      <c r="C186" s="52" t="n"/>
      <c r="D186" s="193" t="n"/>
      <c r="E186" s="194" t="n"/>
      <c r="F186" s="197" t="n"/>
      <c r="G186" s="61" t="n"/>
      <c r="H186" s="59" t="n"/>
      <c r="I186" s="59" t="n"/>
      <c r="J186" s="191" t="n"/>
      <c r="K186" s="191" t="n"/>
      <c r="L186" s="62" t="n"/>
    </row>
    <row r="187" hidden="1" customFormat="1" s="44">
      <c r="A187" s="86" t="n"/>
      <c r="B187" s="53" t="n"/>
      <c r="C187" s="52" t="n"/>
      <c r="D187" s="193" t="n"/>
      <c r="E187" s="194" t="n"/>
      <c r="F187" s="197" t="n"/>
      <c r="G187" s="61" t="n"/>
      <c r="H187" s="59" t="n"/>
      <c r="I187" s="59" t="n"/>
      <c r="J187" s="191" t="n"/>
      <c r="K187" s="191" t="n"/>
      <c r="L187" s="62" t="n"/>
    </row>
    <row r="188" hidden="1" customFormat="1" s="44">
      <c r="A188" s="86" t="n"/>
      <c r="B188" s="53" t="n"/>
      <c r="C188" s="52" t="n"/>
      <c r="D188" s="193" t="n"/>
      <c r="E188" s="194" t="n"/>
      <c r="F188" s="197" t="n"/>
      <c r="G188" s="61" t="n"/>
      <c r="H188" s="59" t="n"/>
      <c r="I188" s="59" t="n"/>
      <c r="J188" s="191" t="n"/>
      <c r="K188" s="191" t="n"/>
      <c r="L188" s="62" t="n"/>
    </row>
    <row r="189" hidden="1" customFormat="1" s="44">
      <c r="A189" s="86" t="n"/>
      <c r="B189" s="53" t="n"/>
      <c r="C189" s="52" t="n"/>
      <c r="D189" s="193" t="n"/>
      <c r="E189" s="194" t="n"/>
      <c r="F189" s="197" t="n"/>
      <c r="G189" s="61" t="n"/>
      <c r="H189" s="59" t="n"/>
      <c r="I189" s="59" t="n"/>
      <c r="J189" s="191" t="n"/>
      <c r="K189" s="191" t="n"/>
      <c r="L189" s="62" t="n"/>
    </row>
    <row r="190" hidden="1" customFormat="1" s="44">
      <c r="A190" s="86" t="n"/>
      <c r="B190" s="53" t="n"/>
      <c r="C190" s="52" t="n"/>
      <c r="D190" s="193" t="n"/>
      <c r="E190" s="194" t="n"/>
      <c r="F190" s="197" t="n"/>
      <c r="G190" s="61" t="n"/>
      <c r="H190" s="59" t="n"/>
      <c r="I190" s="59" t="n"/>
      <c r="J190" s="191" t="n"/>
      <c r="K190" s="191" t="n"/>
      <c r="L190" s="62" t="n"/>
    </row>
    <row r="191" hidden="1" customFormat="1" s="44">
      <c r="A191" s="86" t="n"/>
      <c r="B191" s="53" t="n"/>
      <c r="C191" s="52" t="n"/>
      <c r="D191" s="193" t="n"/>
      <c r="E191" s="194" t="n"/>
      <c r="F191" s="197" t="n"/>
      <c r="G191" s="61" t="n"/>
      <c r="H191" s="59" t="n"/>
      <c r="I191" s="59" t="n"/>
      <c r="J191" s="191" t="n"/>
      <c r="K191" s="191" t="n"/>
      <c r="L191" s="62" t="n"/>
    </row>
    <row r="192" hidden="1" customFormat="1" s="44">
      <c r="A192" s="86" t="n"/>
      <c r="B192" s="53" t="n"/>
      <c r="C192" s="52" t="n"/>
      <c r="D192" s="193" t="n"/>
      <c r="E192" s="194" t="n"/>
      <c r="F192" s="197" t="n"/>
      <c r="G192" s="61" t="n"/>
      <c r="H192" s="59" t="n"/>
      <c r="I192" s="59" t="n"/>
      <c r="J192" s="191" t="n"/>
      <c r="K192" s="191" t="n"/>
      <c r="L192" s="62" t="n"/>
    </row>
    <row r="193" hidden="1" customFormat="1" s="44">
      <c r="A193" s="86" t="n"/>
      <c r="B193" s="53" t="n"/>
      <c r="C193" s="52" t="n"/>
      <c r="D193" s="193" t="n"/>
      <c r="E193" s="194" t="n"/>
      <c r="F193" s="197" t="n"/>
      <c r="G193" s="61" t="n"/>
      <c r="H193" s="59" t="n"/>
      <c r="I193" s="59" t="n"/>
      <c r="J193" s="191" t="n"/>
      <c r="K193" s="191" t="n"/>
      <c r="L193" s="62" t="n"/>
    </row>
    <row r="194" hidden="1" customFormat="1" s="44">
      <c r="A194" s="86" t="n"/>
      <c r="B194" s="53" t="n"/>
      <c r="C194" s="52" t="n"/>
      <c r="D194" s="193" t="n"/>
      <c r="E194" s="194" t="n"/>
      <c r="F194" s="197" t="n"/>
      <c r="G194" s="61" t="n"/>
      <c r="H194" s="59" t="n"/>
      <c r="I194" s="59" t="n"/>
      <c r="J194" s="191" t="n"/>
      <c r="K194" s="191" t="n"/>
      <c r="L194" s="62" t="n"/>
    </row>
    <row r="195" hidden="1" customFormat="1" s="44">
      <c r="A195" s="86" t="n"/>
      <c r="B195" s="53" t="n"/>
      <c r="C195" s="52" t="n"/>
      <c r="D195" s="193" t="n"/>
      <c r="E195" s="194" t="n"/>
      <c r="F195" s="197" t="n"/>
      <c r="G195" s="61" t="n"/>
      <c r="H195" s="59" t="n"/>
      <c r="I195" s="59" t="n"/>
      <c r="J195" s="191" t="n"/>
      <c r="K195" s="191" t="n"/>
      <c r="L195" s="62" t="n"/>
    </row>
    <row r="196" hidden="1" customFormat="1" s="44">
      <c r="A196" s="86" t="n"/>
      <c r="B196" s="53" t="n"/>
      <c r="C196" s="52" t="n"/>
      <c r="D196" s="193" t="n"/>
      <c r="E196" s="194" t="n"/>
      <c r="F196" s="197" t="n"/>
      <c r="G196" s="61" t="n"/>
      <c r="H196" s="59" t="n"/>
      <c r="I196" s="59" t="n"/>
      <c r="J196" s="191" t="n"/>
      <c r="K196" s="191" t="n"/>
      <c r="L196" s="62" t="n"/>
    </row>
    <row r="197" hidden="1" customFormat="1" s="44">
      <c r="A197" s="86" t="n"/>
      <c r="B197" s="53" t="n"/>
      <c r="C197" s="52" t="n"/>
      <c r="D197" s="193" t="n"/>
      <c r="E197" s="194" t="n"/>
      <c r="F197" s="197" t="n"/>
      <c r="G197" s="61" t="n"/>
      <c r="H197" s="59" t="n"/>
      <c r="I197" s="59" t="n"/>
      <c r="J197" s="191" t="n"/>
      <c r="K197" s="191" t="n"/>
      <c r="L197" s="62" t="n"/>
    </row>
    <row r="198" hidden="1" customFormat="1" s="44">
      <c r="A198" s="86" t="n"/>
      <c r="B198" s="53" t="n"/>
      <c r="C198" s="52" t="n"/>
      <c r="D198" s="193" t="n"/>
      <c r="E198" s="194" t="n"/>
      <c r="F198" s="197" t="n"/>
      <c r="G198" s="61" t="n"/>
      <c r="H198" s="59" t="n"/>
      <c r="I198" s="59" t="n"/>
      <c r="J198" s="191" t="n"/>
      <c r="K198" s="191" t="n"/>
      <c r="L198" s="62" t="n"/>
    </row>
    <row r="199" hidden="1" customFormat="1" s="44">
      <c r="A199" s="86" t="n"/>
      <c r="B199" s="53" t="n"/>
      <c r="C199" s="52" t="n"/>
      <c r="D199" s="193" t="n"/>
      <c r="E199" s="194" t="n"/>
      <c r="F199" s="197" t="n"/>
      <c r="G199" s="61" t="n"/>
      <c r="H199" s="59" t="n"/>
      <c r="I199" s="59" t="n"/>
      <c r="J199" s="191" t="n"/>
      <c r="K199" s="191" t="n"/>
      <c r="L199" s="62" t="n"/>
    </row>
    <row r="200" hidden="1" customFormat="1" s="44">
      <c r="A200" s="86" t="n"/>
      <c r="B200" s="53" t="n"/>
      <c r="C200" s="52" t="n"/>
      <c r="D200" s="193" t="n"/>
      <c r="E200" s="194" t="n"/>
      <c r="F200" s="197" t="n"/>
      <c r="G200" s="61" t="n"/>
      <c r="H200" s="59" t="n"/>
      <c r="I200" s="59" t="n"/>
      <c r="J200" s="191" t="n"/>
      <c r="K200" s="191" t="n"/>
      <c r="L200" s="62" t="n"/>
    </row>
    <row r="201" hidden="1" customFormat="1" s="44">
      <c r="A201" s="86" t="n"/>
      <c r="B201" s="53" t="n"/>
      <c r="C201" s="52" t="n"/>
      <c r="D201" s="193" t="n"/>
      <c r="E201" s="194" t="n"/>
      <c r="F201" s="197" t="n"/>
      <c r="G201" s="61" t="n"/>
      <c r="H201" s="59" t="n"/>
      <c r="I201" s="59" t="n"/>
      <c r="J201" s="191" t="n"/>
      <c r="K201" s="191" t="n"/>
      <c r="L201" s="62" t="n"/>
    </row>
    <row r="202" hidden="1" customFormat="1" s="44">
      <c r="A202" s="86" t="n"/>
      <c r="B202" s="53" t="n"/>
      <c r="C202" s="52" t="n"/>
      <c r="D202" s="193" t="n"/>
      <c r="E202" s="194" t="n"/>
      <c r="F202" s="197" t="n"/>
      <c r="G202" s="61" t="n"/>
      <c r="H202" s="59" t="n"/>
      <c r="I202" s="59" t="n"/>
      <c r="J202" s="191" t="n"/>
      <c r="K202" s="191" t="n"/>
      <c r="L202" s="62" t="n"/>
    </row>
    <row r="203" hidden="1" customFormat="1" s="44">
      <c r="A203" s="86" t="n"/>
      <c r="B203" s="53" t="n"/>
      <c r="C203" s="52" t="n"/>
      <c r="D203" s="193" t="n"/>
      <c r="E203" s="194" t="n"/>
      <c r="F203" s="197" t="n"/>
      <c r="G203" s="61" t="n"/>
      <c r="H203" s="59" t="n"/>
      <c r="I203" s="59" t="n"/>
      <c r="J203" s="191" t="n"/>
      <c r="K203" s="191" t="n"/>
      <c r="L203" s="62" t="n"/>
    </row>
    <row r="204" hidden="1" customFormat="1" s="44">
      <c r="A204" s="86" t="n"/>
      <c r="B204" s="53" t="n"/>
      <c r="C204" s="52" t="n"/>
      <c r="D204" s="193" t="n"/>
      <c r="E204" s="194" t="n"/>
      <c r="F204" s="197" t="n"/>
      <c r="G204" s="61" t="n"/>
      <c r="H204" s="59" t="n"/>
      <c r="I204" s="59" t="n"/>
      <c r="J204" s="191" t="n"/>
      <c r="K204" s="191" t="n"/>
      <c r="L204" s="62" t="n"/>
    </row>
    <row r="205" hidden="1" customFormat="1" s="44">
      <c r="A205" s="86" t="n"/>
      <c r="B205" s="53" t="n"/>
      <c r="C205" s="52" t="n"/>
      <c r="D205" s="193" t="n"/>
      <c r="E205" s="194" t="n"/>
      <c r="F205" s="197" t="n"/>
      <c r="G205" s="61" t="n"/>
      <c r="H205" s="59" t="n"/>
      <c r="I205" s="59" t="n"/>
      <c r="J205" s="191" t="n"/>
      <c r="K205" s="191" t="n"/>
      <c r="L205" s="62" t="n"/>
    </row>
    <row r="206" hidden="1" customFormat="1" s="44">
      <c r="A206" s="86" t="n"/>
      <c r="B206" s="53" t="n"/>
      <c r="C206" s="52" t="n"/>
      <c r="D206" s="193" t="n"/>
      <c r="E206" s="194" t="n"/>
      <c r="F206" s="197" t="n"/>
      <c r="G206" s="61" t="n"/>
      <c r="H206" s="59" t="n"/>
      <c r="I206" s="59" t="n"/>
      <c r="J206" s="191" t="n"/>
      <c r="K206" s="191" t="n"/>
      <c r="L206" s="62" t="n"/>
    </row>
    <row r="207" hidden="1" customFormat="1" s="44">
      <c r="A207" s="86" t="n"/>
      <c r="B207" s="53" t="n"/>
      <c r="C207" s="52" t="n"/>
      <c r="D207" s="193" t="n"/>
      <c r="E207" s="194" t="n"/>
      <c r="F207" s="197" t="n"/>
      <c r="G207" s="61" t="n"/>
      <c r="H207" s="59" t="n"/>
      <c r="I207" s="59" t="n"/>
      <c r="J207" s="191" t="n"/>
      <c r="K207" s="191" t="n"/>
      <c r="L207" s="62" t="n"/>
    </row>
    <row r="208" hidden="1" customFormat="1" s="44">
      <c r="A208" s="86" t="n"/>
      <c r="B208" s="53" t="n"/>
      <c r="C208" s="52" t="n"/>
      <c r="D208" s="193" t="n"/>
      <c r="E208" s="194" t="n"/>
      <c r="F208" s="197" t="n"/>
      <c r="G208" s="61" t="n"/>
      <c r="H208" s="59" t="n"/>
      <c r="I208" s="59" t="n"/>
      <c r="J208" s="191" t="n"/>
      <c r="K208" s="191" t="n"/>
      <c r="L208" s="62" t="n"/>
    </row>
    <row r="209" hidden="1" customFormat="1" s="44">
      <c r="A209" s="86" t="n"/>
      <c r="B209" s="53" t="n"/>
      <c r="C209" s="52" t="n"/>
      <c r="D209" s="193" t="n"/>
      <c r="E209" s="194" t="n"/>
      <c r="F209" s="197" t="n"/>
      <c r="G209" s="61" t="n"/>
      <c r="H209" s="59" t="n"/>
      <c r="I209" s="59" t="n"/>
      <c r="J209" s="191" t="n"/>
      <c r="K209" s="191" t="n"/>
      <c r="L209" s="62" t="n"/>
    </row>
    <row r="210" hidden="1" customFormat="1" s="44">
      <c r="A210" s="86" t="n"/>
      <c r="B210" s="53" t="n"/>
      <c r="C210" s="52" t="n"/>
      <c r="D210" s="193" t="n"/>
      <c r="E210" s="194" t="n"/>
      <c r="F210" s="197" t="n"/>
      <c r="G210" s="61" t="n"/>
      <c r="H210" s="59" t="n"/>
      <c r="I210" s="59" t="n"/>
      <c r="J210" s="191" t="n"/>
      <c r="K210" s="191" t="n"/>
      <c r="L210" s="62" t="n"/>
    </row>
    <row r="211" hidden="1" customFormat="1" s="44">
      <c r="A211" s="86" t="n"/>
      <c r="B211" s="53" t="n"/>
      <c r="C211" s="52" t="n"/>
      <c r="D211" s="193" t="n"/>
      <c r="E211" s="194" t="n"/>
      <c r="F211" s="197" t="n"/>
      <c r="G211" s="61" t="n"/>
      <c r="H211" s="59" t="n"/>
      <c r="I211" s="59" t="n"/>
      <c r="J211" s="191" t="n"/>
      <c r="K211" s="191" t="n"/>
      <c r="L211" s="62" t="n"/>
    </row>
    <row r="212" hidden="1" customFormat="1" s="44">
      <c r="A212" s="86" t="n"/>
      <c r="B212" s="53" t="n"/>
      <c r="C212" s="52" t="n"/>
      <c r="D212" s="193" t="n"/>
      <c r="E212" s="194" t="n"/>
      <c r="F212" s="197" t="n"/>
      <c r="G212" s="61" t="n"/>
      <c r="H212" s="59" t="n"/>
      <c r="I212" s="59" t="n"/>
      <c r="J212" s="191" t="n"/>
      <c r="K212" s="191" t="n"/>
      <c r="L212" s="62" t="n"/>
    </row>
    <row r="213" hidden="1" customFormat="1" s="44">
      <c r="A213" s="86" t="n"/>
      <c r="B213" s="53" t="n"/>
      <c r="C213" s="52" t="n"/>
      <c r="D213" s="193" t="n"/>
      <c r="E213" s="194" t="n"/>
      <c r="F213" s="197" t="n"/>
      <c r="G213" s="61" t="n"/>
      <c r="H213" s="59" t="n"/>
      <c r="I213" s="59" t="n"/>
      <c r="J213" s="191" t="n"/>
      <c r="K213" s="191" t="n"/>
      <c r="L213" s="62" t="n"/>
    </row>
    <row r="214" hidden="1" customFormat="1" s="44">
      <c r="A214" s="86" t="n"/>
      <c r="B214" s="53" t="n"/>
      <c r="C214" s="52" t="n"/>
      <c r="D214" s="193" t="n"/>
      <c r="E214" s="194" t="n"/>
      <c r="F214" s="197" t="n"/>
      <c r="G214" s="61" t="n"/>
      <c r="H214" s="59" t="n"/>
      <c r="I214" s="59" t="n"/>
      <c r="J214" s="191" t="n"/>
      <c r="K214" s="191" t="n"/>
      <c r="L214" s="62" t="n"/>
    </row>
    <row r="215" hidden="1" customFormat="1" s="44">
      <c r="A215" s="86" t="n"/>
      <c r="B215" s="53" t="n"/>
      <c r="C215" s="52" t="n"/>
      <c r="D215" s="193" t="n"/>
      <c r="E215" s="194" t="n"/>
      <c r="F215" s="197" t="n"/>
      <c r="G215" s="61" t="n"/>
      <c r="H215" s="59" t="n"/>
      <c r="I215" s="59" t="n"/>
      <c r="J215" s="191" t="n"/>
      <c r="K215" s="191" t="n"/>
      <c r="L215" s="62" t="n"/>
    </row>
    <row r="216" hidden="1" customFormat="1" s="44">
      <c r="A216" s="86" t="n"/>
      <c r="B216" s="53" t="n"/>
      <c r="C216" s="52" t="n"/>
      <c r="D216" s="193" t="n"/>
      <c r="E216" s="194" t="n"/>
      <c r="F216" s="197" t="n"/>
      <c r="G216" s="61" t="n"/>
      <c r="H216" s="59" t="n"/>
      <c r="I216" s="59" t="n"/>
      <c r="J216" s="191" t="n"/>
      <c r="K216" s="191" t="n"/>
      <c r="L216" s="62" t="n"/>
    </row>
    <row r="217" hidden="1" customFormat="1" s="44">
      <c r="A217" s="86" t="n"/>
      <c r="B217" s="53" t="n"/>
      <c r="C217" s="52" t="n"/>
      <c r="D217" s="193" t="n"/>
      <c r="E217" s="194" t="n"/>
      <c r="F217" s="197" t="n"/>
      <c r="G217" s="61" t="n"/>
      <c r="H217" s="59" t="n"/>
      <c r="I217" s="59" t="n"/>
      <c r="J217" s="191" t="n"/>
      <c r="K217" s="191" t="n"/>
      <c r="L217" s="62" t="n"/>
    </row>
    <row r="218" hidden="1" customFormat="1" s="44">
      <c r="A218" s="86" t="n"/>
      <c r="B218" s="53" t="n"/>
      <c r="C218" s="52" t="n"/>
      <c r="D218" s="193" t="n"/>
      <c r="E218" s="194" t="n"/>
      <c r="F218" s="197" t="n"/>
      <c r="G218" s="61" t="n"/>
      <c r="H218" s="59" t="n"/>
      <c r="I218" s="59" t="n"/>
      <c r="J218" s="191" t="n"/>
      <c r="K218" s="191" t="n"/>
      <c r="L218" s="62" t="n"/>
    </row>
    <row r="219" hidden="1" customFormat="1" s="44">
      <c r="A219" s="86" t="n"/>
      <c r="B219" s="53" t="n"/>
      <c r="C219" s="52" t="n"/>
      <c r="D219" s="193" t="n"/>
      <c r="E219" s="194" t="n"/>
      <c r="F219" s="197" t="n"/>
      <c r="G219" s="61" t="n"/>
      <c r="H219" s="59" t="n"/>
      <c r="I219" s="59" t="n"/>
      <c r="J219" s="191" t="n"/>
      <c r="K219" s="191" t="n"/>
      <c r="L219" s="62" t="n"/>
    </row>
    <row r="220" hidden="1" customFormat="1" s="44">
      <c r="A220" s="86" t="n"/>
      <c r="B220" s="53" t="n"/>
      <c r="C220" s="52" t="n"/>
      <c r="D220" s="193" t="n"/>
      <c r="E220" s="194" t="n"/>
      <c r="F220" s="197" t="n"/>
      <c r="G220" s="61" t="n"/>
      <c r="H220" s="59" t="n"/>
      <c r="I220" s="59" t="n"/>
      <c r="J220" s="191" t="n"/>
      <c r="K220" s="191" t="n"/>
      <c r="L220" s="62" t="n"/>
    </row>
    <row r="221" hidden="1" customFormat="1" s="44">
      <c r="A221" s="86" t="n"/>
      <c r="B221" s="53" t="n"/>
      <c r="C221" s="52" t="n"/>
      <c r="D221" s="193" t="n"/>
      <c r="E221" s="194" t="n"/>
      <c r="F221" s="197" t="n"/>
      <c r="G221" s="61" t="n"/>
      <c r="H221" s="59" t="n"/>
      <c r="I221" s="59" t="n"/>
      <c r="J221" s="191" t="n"/>
      <c r="K221" s="191" t="n"/>
      <c r="L221" s="62" t="n"/>
    </row>
    <row r="222" hidden="1" customFormat="1" s="44">
      <c r="A222" s="86" t="n"/>
      <c r="B222" s="53" t="n"/>
      <c r="C222" s="52" t="n"/>
      <c r="D222" s="193" t="n"/>
      <c r="E222" s="194" t="n"/>
      <c r="F222" s="197" t="n"/>
      <c r="G222" s="61" t="n"/>
      <c r="H222" s="59" t="n"/>
      <c r="I222" s="59" t="n"/>
      <c r="J222" s="191" t="n"/>
      <c r="K222" s="191" t="n"/>
      <c r="L222" s="62" t="n"/>
    </row>
    <row r="223" hidden="1" customFormat="1" s="44">
      <c r="A223" s="86" t="n"/>
      <c r="B223" s="53" t="n"/>
      <c r="C223" s="52" t="n"/>
      <c r="D223" s="193" t="n"/>
      <c r="E223" s="194" t="n"/>
      <c r="F223" s="197" t="n"/>
      <c r="G223" s="61" t="n"/>
      <c r="H223" s="59" t="n"/>
      <c r="I223" s="59" t="n"/>
      <c r="J223" s="191" t="n"/>
      <c r="K223" s="191" t="n"/>
      <c r="L223" s="62" t="n"/>
    </row>
    <row r="224" hidden="1" customFormat="1" s="44">
      <c r="A224" s="86" t="n"/>
      <c r="B224" s="53" t="n"/>
      <c r="C224" s="52" t="n"/>
      <c r="D224" s="193" t="n"/>
      <c r="E224" s="194" t="n"/>
      <c r="F224" s="197" t="n"/>
      <c r="G224" s="61" t="n"/>
      <c r="H224" s="59" t="n"/>
      <c r="I224" s="59" t="n"/>
      <c r="J224" s="191" t="n"/>
      <c r="K224" s="191" t="n"/>
      <c r="L224" s="62" t="n"/>
    </row>
    <row r="225" hidden="1" customFormat="1" s="44">
      <c r="A225" s="86" t="n"/>
      <c r="B225" s="53" t="n"/>
      <c r="C225" s="52" t="n"/>
      <c r="D225" s="193" t="n"/>
      <c r="E225" s="194" t="n"/>
      <c r="F225" s="197" t="n"/>
      <c r="G225" s="61" t="n"/>
      <c r="H225" s="59" t="n"/>
      <c r="I225" s="59" t="n"/>
      <c r="J225" s="191" t="n"/>
      <c r="K225" s="191" t="n"/>
      <c r="L225" s="62" t="n"/>
    </row>
    <row r="226" hidden="1" customFormat="1" s="44">
      <c r="A226" s="86" t="n"/>
      <c r="B226" s="53" t="n"/>
      <c r="C226" s="52" t="n"/>
      <c r="D226" s="193" t="n"/>
      <c r="E226" s="194" t="n"/>
      <c r="F226" s="197" t="n"/>
      <c r="G226" s="61" t="n"/>
      <c r="H226" s="59" t="n"/>
      <c r="I226" s="59" t="n"/>
      <c r="J226" s="191" t="n"/>
      <c r="K226" s="191" t="n"/>
      <c r="L226" s="62" t="n"/>
    </row>
    <row r="227" hidden="1" customFormat="1" s="44">
      <c r="A227" s="86" t="n"/>
      <c r="B227" s="53" t="n"/>
      <c r="C227" s="52" t="n"/>
      <c r="D227" s="193" t="n"/>
      <c r="E227" s="194" t="n"/>
      <c r="F227" s="197" t="n"/>
      <c r="G227" s="61" t="n"/>
      <c r="H227" s="59" t="n"/>
      <c r="I227" s="59" t="n"/>
      <c r="J227" s="191" t="n"/>
      <c r="K227" s="191" t="n"/>
      <c r="L227" s="62" t="n"/>
    </row>
    <row r="228" hidden="1" customFormat="1" s="44">
      <c r="A228" s="86" t="n"/>
      <c r="B228" s="53" t="n"/>
      <c r="C228" s="52" t="n"/>
      <c r="D228" s="193" t="n"/>
      <c r="E228" s="194" t="n"/>
      <c r="F228" s="197" t="n"/>
      <c r="G228" s="61" t="n"/>
      <c r="H228" s="59" t="n"/>
      <c r="I228" s="59" t="n"/>
      <c r="J228" s="191" t="n"/>
      <c r="K228" s="191" t="n"/>
      <c r="L228" s="62" t="n"/>
    </row>
    <row r="229" hidden="1" customFormat="1" s="44">
      <c r="A229" s="86" t="n"/>
      <c r="B229" s="53" t="n"/>
      <c r="C229" s="52" t="n"/>
      <c r="D229" s="193" t="n"/>
      <c r="E229" s="194" t="n"/>
      <c r="F229" s="197" t="n"/>
      <c r="G229" s="61" t="n"/>
      <c r="H229" s="59" t="n"/>
      <c r="I229" s="59" t="n"/>
      <c r="J229" s="191" t="n"/>
      <c r="K229" s="191" t="n"/>
      <c r="L229" s="62" t="n"/>
    </row>
    <row r="230" hidden="1" customFormat="1" s="44">
      <c r="A230" s="86" t="n"/>
      <c r="B230" s="53" t="n"/>
      <c r="C230" s="52" t="n"/>
      <c r="D230" s="193" t="n"/>
      <c r="E230" s="194" t="n"/>
      <c r="F230" s="197" t="n"/>
      <c r="G230" s="61" t="n"/>
      <c r="H230" s="59" t="n"/>
      <c r="I230" s="59" t="n"/>
      <c r="J230" s="191" t="n"/>
      <c r="K230" s="191" t="n"/>
      <c r="L230" s="62" t="n"/>
    </row>
    <row r="231" hidden="1" customFormat="1" s="44">
      <c r="A231" s="86" t="n"/>
      <c r="B231" s="53" t="n"/>
      <c r="C231" s="52" t="n"/>
      <c r="D231" s="193" t="n"/>
      <c r="E231" s="194" t="n"/>
      <c r="F231" s="197" t="n"/>
      <c r="G231" s="61" t="n"/>
      <c r="H231" s="59" t="n"/>
      <c r="I231" s="59" t="n"/>
      <c r="J231" s="191" t="n"/>
      <c r="K231" s="191" t="n"/>
      <c r="L231" s="62" t="n"/>
    </row>
    <row r="232" hidden="1" customFormat="1" s="44">
      <c r="A232" s="86" t="n"/>
      <c r="B232" s="53" t="n"/>
      <c r="C232" s="52" t="n"/>
      <c r="D232" s="193" t="n"/>
      <c r="E232" s="194" t="n"/>
      <c r="F232" s="197" t="n"/>
      <c r="G232" s="61" t="n"/>
      <c r="H232" s="59" t="n"/>
      <c r="I232" s="59" t="n"/>
      <c r="J232" s="191" t="n"/>
      <c r="K232" s="191" t="n"/>
      <c r="L232" s="62" t="n"/>
    </row>
    <row r="233" hidden="1" customFormat="1" s="44">
      <c r="A233" s="86" t="n"/>
      <c r="B233" s="53" t="n"/>
      <c r="C233" s="52" t="n"/>
      <c r="D233" s="193" t="n"/>
      <c r="E233" s="194" t="n"/>
      <c r="F233" s="197" t="n"/>
      <c r="G233" s="61" t="n"/>
      <c r="H233" s="59" t="n"/>
      <c r="I233" s="59" t="n"/>
      <c r="J233" s="191" t="n"/>
      <c r="K233" s="191" t="n"/>
      <c r="L233" s="62" t="n"/>
    </row>
    <row r="234" hidden="1" customFormat="1" s="44">
      <c r="A234" s="86" t="n"/>
      <c r="B234" s="53" t="n"/>
      <c r="C234" s="52" t="n"/>
      <c r="D234" s="193" t="n"/>
      <c r="E234" s="194" t="n"/>
      <c r="F234" s="197" t="n"/>
      <c r="G234" s="61" t="n"/>
      <c r="H234" s="59" t="n"/>
      <c r="I234" s="59" t="n"/>
      <c r="J234" s="191" t="n"/>
      <c r="K234" s="191" t="n"/>
      <c r="L234" s="62" t="n"/>
    </row>
    <row r="235" hidden="1" customFormat="1" s="44">
      <c r="A235" s="86" t="n"/>
      <c r="B235" s="53" t="n"/>
      <c r="C235" s="52" t="n"/>
      <c r="D235" s="193" t="n"/>
      <c r="E235" s="194" t="n"/>
      <c r="F235" s="197" t="n"/>
      <c r="G235" s="61" t="n"/>
      <c r="H235" s="59" t="n"/>
      <c r="I235" s="59" t="n"/>
      <c r="J235" s="191" t="n"/>
      <c r="K235" s="191" t="n"/>
      <c r="L235" s="62" t="n"/>
    </row>
    <row r="236" hidden="1" customFormat="1" s="44">
      <c r="A236" s="86" t="n"/>
      <c r="B236" s="53" t="n"/>
      <c r="C236" s="52" t="n"/>
      <c r="D236" s="193" t="n"/>
      <c r="E236" s="194" t="n"/>
      <c r="F236" s="197" t="n"/>
      <c r="G236" s="61" t="n"/>
      <c r="H236" s="59" t="n"/>
      <c r="I236" s="59" t="n"/>
      <c r="J236" s="191" t="n"/>
      <c r="K236" s="191" t="n"/>
      <c r="L236" s="62" t="n"/>
    </row>
    <row r="237" hidden="1" customFormat="1" s="44">
      <c r="A237" s="86" t="n"/>
      <c r="B237" s="53" t="n"/>
      <c r="C237" s="52" t="n"/>
      <c r="D237" s="193" t="n"/>
      <c r="E237" s="194" t="n"/>
      <c r="F237" s="197" t="n"/>
      <c r="G237" s="61" t="n"/>
      <c r="H237" s="59" t="n"/>
      <c r="I237" s="59" t="n"/>
      <c r="J237" s="191" t="n"/>
      <c r="K237" s="191" t="n"/>
      <c r="L237" s="62" t="n"/>
    </row>
    <row r="238" hidden="1" customFormat="1" s="44">
      <c r="A238" s="86" t="n"/>
      <c r="B238" s="53" t="n"/>
      <c r="C238" s="52" t="n"/>
      <c r="D238" s="193" t="n"/>
      <c r="E238" s="194" t="n"/>
      <c r="F238" s="197" t="n"/>
      <c r="G238" s="61" t="n"/>
      <c r="H238" s="59" t="n"/>
      <c r="I238" s="59" t="n"/>
      <c r="J238" s="191" t="n"/>
      <c r="K238" s="191" t="n"/>
      <c r="L238" s="62" t="n"/>
    </row>
    <row r="239" hidden="1" customFormat="1" s="44">
      <c r="A239" s="86" t="n"/>
      <c r="B239" s="53" t="n"/>
      <c r="C239" s="52" t="n"/>
      <c r="D239" s="193" t="n"/>
      <c r="E239" s="194" t="n"/>
      <c r="F239" s="197" t="n"/>
      <c r="G239" s="61" t="n"/>
      <c r="H239" s="59" t="n"/>
      <c r="I239" s="59" t="n"/>
      <c r="J239" s="191" t="n"/>
      <c r="K239" s="191" t="n"/>
      <c r="L239" s="62" t="n"/>
    </row>
    <row r="240" hidden="1" customFormat="1" s="44">
      <c r="A240" s="86" t="n"/>
      <c r="B240" s="53" t="n"/>
      <c r="C240" s="52" t="n"/>
      <c r="D240" s="193" t="n"/>
      <c r="E240" s="194" t="n"/>
      <c r="F240" s="197" t="n"/>
      <c r="G240" s="61" t="n"/>
      <c r="H240" s="59" t="n"/>
      <c r="I240" s="59" t="n"/>
      <c r="J240" s="191" t="n"/>
      <c r="K240" s="191" t="n"/>
      <c r="L240" s="62" t="n"/>
    </row>
    <row r="241" hidden="1" customFormat="1" s="44">
      <c r="A241" s="86" t="n"/>
      <c r="B241" s="53" t="n"/>
      <c r="C241" s="52" t="n"/>
      <c r="D241" s="193" t="n"/>
      <c r="E241" s="194" t="n"/>
      <c r="F241" s="197" t="n"/>
      <c r="G241" s="61" t="n"/>
      <c r="H241" s="59" t="n"/>
      <c r="I241" s="59" t="n"/>
      <c r="J241" s="191" t="n"/>
      <c r="K241" s="191" t="n"/>
      <c r="L241" s="62" t="n"/>
    </row>
    <row r="242" hidden="1" customFormat="1" s="44">
      <c r="A242" s="86" t="n"/>
      <c r="B242" s="53" t="n"/>
      <c r="C242" s="52" t="n"/>
      <c r="D242" s="193" t="n"/>
      <c r="E242" s="194" t="n"/>
      <c r="F242" s="197" t="n"/>
      <c r="G242" s="61" t="n"/>
      <c r="H242" s="59" t="n"/>
      <c r="I242" s="59" t="n"/>
      <c r="J242" s="191" t="n"/>
      <c r="K242" s="191" t="n"/>
      <c r="L242" s="62" t="n"/>
    </row>
    <row r="243" hidden="1" customFormat="1" s="44">
      <c r="A243" s="86" t="n"/>
      <c r="B243" s="53" t="n"/>
      <c r="C243" s="52" t="n"/>
      <c r="D243" s="193" t="n"/>
      <c r="E243" s="194" t="n"/>
      <c r="F243" s="197" t="n"/>
      <c r="G243" s="61" t="n"/>
      <c r="H243" s="59" t="n"/>
      <c r="I243" s="59" t="n"/>
      <c r="J243" s="191" t="n"/>
      <c r="K243" s="191" t="n"/>
      <c r="L243" s="62" t="n"/>
    </row>
    <row r="244" hidden="1" customFormat="1" s="44">
      <c r="A244" s="86" t="n"/>
      <c r="B244" s="53" t="n"/>
      <c r="C244" s="52" t="n"/>
      <c r="D244" s="193" t="n"/>
      <c r="E244" s="194" t="n"/>
      <c r="F244" s="197" t="n"/>
      <c r="G244" s="61" t="n"/>
      <c r="H244" s="59" t="n"/>
      <c r="I244" s="59" t="n"/>
      <c r="J244" s="191" t="n"/>
      <c r="K244" s="191" t="n"/>
      <c r="L244" s="62" t="n"/>
    </row>
    <row r="245" hidden="1" customFormat="1" s="44">
      <c r="A245" s="86" t="n"/>
      <c r="B245" s="53" t="n"/>
      <c r="C245" s="52" t="n"/>
      <c r="D245" s="193" t="n"/>
      <c r="E245" s="194" t="n"/>
      <c r="F245" s="197" t="n"/>
      <c r="G245" s="61" t="n"/>
      <c r="H245" s="59" t="n"/>
      <c r="I245" s="59" t="n"/>
      <c r="J245" s="191" t="n"/>
      <c r="K245" s="191" t="n"/>
      <c r="L245" s="62" t="n"/>
    </row>
    <row r="246" hidden="1" customFormat="1" s="44">
      <c r="A246" s="86" t="n"/>
      <c r="B246" s="53" t="n"/>
      <c r="C246" s="52" t="n"/>
      <c r="D246" s="193" t="n"/>
      <c r="E246" s="194" t="n"/>
      <c r="F246" s="197" t="n"/>
      <c r="G246" s="61" t="n"/>
      <c r="H246" s="59" t="n"/>
      <c r="I246" s="59" t="n"/>
      <c r="J246" s="191" t="n"/>
      <c r="K246" s="191" t="n"/>
      <c r="L246" s="62" t="n"/>
    </row>
    <row r="247" hidden="1" customFormat="1" s="44">
      <c r="A247" s="86" t="n"/>
      <c r="B247" s="53" t="n"/>
      <c r="C247" s="52" t="n"/>
      <c r="D247" s="193" t="n"/>
      <c r="E247" s="194" t="n"/>
      <c r="F247" s="197" t="n"/>
      <c r="G247" s="61" t="n"/>
      <c r="H247" s="59" t="n"/>
      <c r="I247" s="59" t="n"/>
      <c r="J247" s="191" t="n"/>
      <c r="K247" s="191" t="n"/>
      <c r="L247" s="62" t="n"/>
    </row>
    <row r="248" hidden="1" customFormat="1" s="44">
      <c r="A248" s="86" t="n"/>
      <c r="B248" s="53" t="n"/>
      <c r="C248" s="52" t="n"/>
      <c r="D248" s="193" t="n"/>
      <c r="E248" s="194" t="n"/>
      <c r="F248" s="197" t="n"/>
      <c r="G248" s="61" t="n"/>
      <c r="H248" s="59" t="n"/>
      <c r="I248" s="59" t="n"/>
      <c r="J248" s="191" t="n"/>
      <c r="K248" s="191" t="n"/>
      <c r="L248" s="62" t="n"/>
    </row>
    <row r="249" hidden="1" customFormat="1" s="44">
      <c r="A249" s="86" t="n"/>
      <c r="B249" s="53" t="n"/>
      <c r="C249" s="52" t="n"/>
      <c r="D249" s="193" t="n"/>
      <c r="E249" s="194" t="n"/>
      <c r="F249" s="197" t="n"/>
      <c r="G249" s="61" t="n"/>
      <c r="H249" s="59" t="n"/>
      <c r="I249" s="59" t="n"/>
      <c r="J249" s="191" t="n"/>
      <c r="K249" s="191" t="n"/>
      <c r="L249" s="62" t="n"/>
    </row>
    <row r="250" hidden="1" customFormat="1" s="44">
      <c r="A250" s="86" t="n"/>
      <c r="B250" s="53" t="n"/>
      <c r="C250" s="52" t="n"/>
      <c r="D250" s="193" t="n"/>
      <c r="E250" s="194" t="n"/>
      <c r="F250" s="197" t="n"/>
      <c r="G250" s="61" t="n"/>
      <c r="H250" s="59" t="n"/>
      <c r="I250" s="59" t="n"/>
      <c r="J250" s="191" t="n"/>
      <c r="K250" s="191" t="n"/>
      <c r="L250" s="62" t="n"/>
    </row>
    <row r="251" hidden="1" customFormat="1" s="44">
      <c r="A251" s="86" t="n"/>
      <c r="B251" s="53" t="n"/>
      <c r="C251" s="52" t="n"/>
      <c r="D251" s="193" t="n"/>
      <c r="E251" s="194" t="n"/>
      <c r="F251" s="197" t="n"/>
      <c r="G251" s="61" t="n"/>
      <c r="H251" s="59" t="n"/>
      <c r="I251" s="59" t="n"/>
      <c r="J251" s="191" t="n"/>
      <c r="K251" s="191" t="n"/>
      <c r="L251" s="62" t="n"/>
    </row>
    <row r="252" hidden="1" customFormat="1" s="44">
      <c r="A252" s="86" t="n"/>
      <c r="B252" s="53" t="n"/>
      <c r="C252" s="52" t="n"/>
      <c r="D252" s="193" t="n"/>
      <c r="E252" s="194" t="n"/>
      <c r="F252" s="197" t="n"/>
      <c r="G252" s="61" t="n"/>
      <c r="H252" s="59" t="n"/>
      <c r="I252" s="59" t="n"/>
      <c r="J252" s="191" t="n"/>
      <c r="K252" s="191" t="n"/>
      <c r="L252" s="62" t="n"/>
    </row>
    <row r="253" hidden="1" customFormat="1" s="44">
      <c r="A253" s="86" t="n"/>
      <c r="B253" s="53" t="n"/>
      <c r="C253" s="52" t="n"/>
      <c r="D253" s="193" t="n"/>
      <c r="E253" s="194" t="n"/>
      <c r="F253" s="197" t="n"/>
      <c r="G253" s="61" t="n"/>
      <c r="H253" s="59" t="n"/>
      <c r="I253" s="59" t="n"/>
      <c r="J253" s="191" t="n"/>
      <c r="K253" s="191" t="n"/>
      <c r="L253" s="62" t="n"/>
    </row>
    <row r="254" hidden="1" customFormat="1" s="44">
      <c r="A254" s="86" t="n"/>
      <c r="B254" s="53" t="n"/>
      <c r="C254" s="52" t="n"/>
      <c r="D254" s="193" t="n"/>
      <c r="E254" s="194" t="n"/>
      <c r="F254" s="197" t="n"/>
      <c r="G254" s="61" t="n"/>
      <c r="H254" s="59" t="n"/>
      <c r="I254" s="59" t="n"/>
      <c r="J254" s="191" t="n"/>
      <c r="K254" s="191" t="n"/>
      <c r="L254" s="62" t="n"/>
    </row>
    <row r="255" hidden="1" customFormat="1" s="44">
      <c r="A255" s="86" t="n"/>
      <c r="B255" s="53" t="n"/>
      <c r="C255" s="52" t="n"/>
      <c r="D255" s="193" t="n"/>
      <c r="E255" s="194" t="n"/>
      <c r="F255" s="197" t="n"/>
      <c r="G255" s="61" t="n"/>
      <c r="H255" s="59" t="n"/>
      <c r="I255" s="59" t="n"/>
      <c r="J255" s="191" t="n"/>
      <c r="K255" s="191" t="n"/>
      <c r="L255" s="62" t="n"/>
    </row>
    <row r="256" hidden="1" customFormat="1" s="44">
      <c r="A256" s="86" t="n"/>
      <c r="B256" s="53" t="n"/>
      <c r="C256" s="52" t="n"/>
      <c r="D256" s="193" t="n"/>
      <c r="E256" s="194" t="n"/>
      <c r="F256" s="197" t="n"/>
      <c r="G256" s="61" t="n"/>
      <c r="H256" s="59" t="n"/>
      <c r="I256" s="59" t="n"/>
      <c r="J256" s="191" t="n"/>
      <c r="K256" s="191" t="n"/>
      <c r="L256" s="62" t="n"/>
    </row>
    <row r="257" hidden="1" customFormat="1" s="44">
      <c r="A257" s="86" t="n"/>
      <c r="B257" s="53" t="n"/>
      <c r="C257" s="52" t="n"/>
      <c r="D257" s="193" t="n"/>
      <c r="E257" s="194" t="n"/>
      <c r="F257" s="197" t="n"/>
      <c r="G257" s="61" t="n"/>
      <c r="H257" s="59" t="n"/>
      <c r="I257" s="59" t="n"/>
      <c r="J257" s="191" t="n"/>
      <c r="K257" s="191" t="n"/>
      <c r="L257" s="62" t="n"/>
    </row>
    <row r="258" hidden="1" customFormat="1" s="44">
      <c r="A258" s="86" t="n"/>
      <c r="B258" s="53" t="n"/>
      <c r="C258" s="52" t="n"/>
      <c r="D258" s="193" t="n"/>
      <c r="E258" s="194" t="n"/>
      <c r="F258" s="197" t="n"/>
      <c r="G258" s="61" t="n"/>
      <c r="H258" s="59" t="n"/>
      <c r="I258" s="59" t="n"/>
      <c r="J258" s="191" t="n"/>
      <c r="K258" s="191" t="n"/>
      <c r="L258" s="62" t="n"/>
    </row>
    <row r="259" hidden="1" customFormat="1" s="44">
      <c r="A259" s="86" t="n"/>
      <c r="B259" s="53" t="n"/>
      <c r="C259" s="52" t="n"/>
      <c r="D259" s="193" t="n"/>
      <c r="E259" s="194" t="n"/>
      <c r="F259" s="197" t="n"/>
      <c r="G259" s="61" t="n"/>
      <c r="H259" s="59" t="n"/>
      <c r="I259" s="59" t="n"/>
      <c r="J259" s="191" t="n"/>
      <c r="K259" s="191" t="n"/>
      <c r="L259" s="62" t="n"/>
    </row>
    <row r="260" hidden="1" customFormat="1" s="44">
      <c r="A260" s="86" t="n"/>
      <c r="B260" s="53" t="n"/>
      <c r="C260" s="52" t="n"/>
      <c r="D260" s="193" t="n"/>
      <c r="E260" s="194" t="n"/>
      <c r="F260" s="197" t="n"/>
      <c r="G260" s="61" t="n"/>
      <c r="H260" s="59" t="n"/>
      <c r="I260" s="59" t="n"/>
      <c r="J260" s="191" t="n"/>
      <c r="K260" s="191" t="n"/>
      <c r="L260" s="62" t="n"/>
    </row>
    <row r="261" hidden="1" customFormat="1" s="44">
      <c r="A261" s="86" t="n"/>
      <c r="B261" s="53" t="n"/>
      <c r="C261" s="52" t="n"/>
      <c r="D261" s="193" t="n"/>
      <c r="E261" s="194" t="n"/>
      <c r="F261" s="197" t="n"/>
      <c r="G261" s="61" t="n"/>
      <c r="H261" s="59" t="n"/>
      <c r="I261" s="59" t="n"/>
      <c r="J261" s="191" t="n"/>
      <c r="K261" s="191" t="n"/>
      <c r="L261" s="62" t="n"/>
    </row>
    <row r="262" hidden="1" customFormat="1" s="44">
      <c r="A262" s="86" t="n"/>
      <c r="B262" s="53" t="n"/>
      <c r="C262" s="52" t="n"/>
      <c r="D262" s="193" t="n"/>
      <c r="E262" s="194" t="n"/>
      <c r="F262" s="197" t="n"/>
      <c r="G262" s="61" t="n"/>
      <c r="H262" s="59" t="n"/>
      <c r="I262" s="59" t="n"/>
      <c r="J262" s="191" t="n"/>
      <c r="K262" s="191" t="n"/>
      <c r="L262" s="62" t="n"/>
    </row>
    <row r="263" hidden="1" customFormat="1" s="44">
      <c r="A263" s="86" t="n"/>
      <c r="B263" s="53" t="n"/>
      <c r="C263" s="52" t="n"/>
      <c r="D263" s="193" t="n"/>
      <c r="E263" s="194" t="n"/>
      <c r="F263" s="197" t="n"/>
      <c r="G263" s="61" t="n"/>
      <c r="H263" s="59" t="n"/>
      <c r="I263" s="59" t="n"/>
      <c r="J263" s="191" t="n"/>
      <c r="K263" s="191" t="n"/>
      <c r="L263" s="62" t="n"/>
    </row>
    <row r="264" hidden="1" ht="45" customFormat="1" customHeight="1" s="44">
      <c r="A264" s="86" t="n"/>
      <c r="B264" s="53" t="n"/>
      <c r="C264" s="52" t="n"/>
      <c r="D264" s="193" t="n"/>
      <c r="E264" s="194" t="n"/>
      <c r="F264" s="197" t="n"/>
      <c r="G264" s="61" t="n"/>
      <c r="H264" s="59" t="n"/>
      <c r="I264" s="59" t="n"/>
      <c r="J264" s="191">
        <f>G264-H264</f>
        <v/>
      </c>
      <c r="K264" s="191">
        <f>J264</f>
        <v/>
      </c>
      <c r="L264" s="62">
        <f>G264-H264-K264</f>
        <v/>
      </c>
    </row>
    <row r="265" hidden="1" ht="45" customFormat="1" customHeight="1" s="44">
      <c r="A265" s="86" t="n"/>
      <c r="B265" s="53" t="n"/>
      <c r="C265" s="52" t="n"/>
      <c r="D265" s="193" t="n"/>
      <c r="E265" s="194" t="n"/>
      <c r="F265" s="197" t="n"/>
      <c r="G265" s="61" t="n"/>
      <c r="H265" s="59" t="n"/>
      <c r="I265" s="59" t="n"/>
      <c r="J265" s="191">
        <f>G265-H265</f>
        <v/>
      </c>
      <c r="K265" s="191">
        <f>J265</f>
        <v/>
      </c>
      <c r="L265" s="62">
        <f>G265-H265-K265</f>
        <v/>
      </c>
    </row>
    <row r="266" hidden="1" ht="45" customFormat="1" customHeight="1" s="44">
      <c r="A266" s="86" t="n"/>
      <c r="B266" s="53" t="n"/>
      <c r="C266" s="52" t="n"/>
      <c r="D266" s="193" t="n"/>
      <c r="E266" s="194" t="n"/>
      <c r="F266" s="197" t="n"/>
      <c r="G266" s="61" t="n"/>
      <c r="H266" s="59" t="n"/>
      <c r="I266" s="59" t="n"/>
      <c r="J266" s="191">
        <f>G266-H266</f>
        <v/>
      </c>
      <c r="K266" s="61">
        <f>J266</f>
        <v/>
      </c>
      <c r="L266" s="62">
        <f>G266-H266-K266</f>
        <v/>
      </c>
    </row>
    <row r="267" hidden="1" ht="45" customFormat="1" customHeight="1" s="44">
      <c r="A267" s="86" t="n"/>
      <c r="B267" s="53" t="n"/>
      <c r="C267" s="52" t="n"/>
      <c r="D267" s="193" t="n"/>
      <c r="E267" s="194" t="n"/>
      <c r="F267" s="197" t="n"/>
      <c r="G267" s="61" t="n"/>
      <c r="H267" s="59" t="n"/>
      <c r="I267" s="59" t="n"/>
      <c r="J267" s="191">
        <f>G267-H267</f>
        <v/>
      </c>
      <c r="K267" s="61">
        <f>J267</f>
        <v/>
      </c>
      <c r="L267" s="62">
        <f>G267-H267-K267</f>
        <v/>
      </c>
    </row>
    <row r="268" hidden="1" ht="12.75" customFormat="1" customHeight="1" s="44">
      <c r="A268" s="86" t="n"/>
      <c r="B268" s="53" t="n"/>
      <c r="C268" s="52" t="n"/>
      <c r="D268" s="193" t="n"/>
      <c r="E268" s="194" t="n"/>
      <c r="F268" s="197" t="n"/>
      <c r="G268" s="61" t="n"/>
      <c r="H268" s="59" t="n"/>
      <c r="I268" s="59" t="n"/>
      <c r="J268" s="191">
        <f>G268-H268</f>
        <v/>
      </c>
      <c r="K268" s="61">
        <f>J268</f>
        <v/>
      </c>
      <c r="L268" s="62">
        <f>G268-H268-K268</f>
        <v/>
      </c>
    </row>
    <row r="269" ht="19.5" customFormat="1" customHeight="1" s="119" thickBot="1">
      <c r="A269" s="179" t="inlineStr">
        <is>
          <t>ИТОГО Сбербанк Факторинг</t>
        </is>
      </c>
      <c r="B269" s="199" t="n"/>
      <c r="C269" s="116" t="n"/>
      <c r="D269" s="116" t="n"/>
      <c r="E269" s="116" t="n"/>
      <c r="F269" s="117" t="n"/>
      <c r="G269" s="118">
        <f>SUM(G69:G268)</f>
        <v/>
      </c>
      <c r="H269" s="118">
        <f>SUM(H69:H268)</f>
        <v/>
      </c>
      <c r="I269" s="118" t="n"/>
      <c r="J269" s="118">
        <f>SUM(J69:J268)</f>
        <v/>
      </c>
      <c r="K269" s="118">
        <f>SUM(K69:K268)</f>
        <v/>
      </c>
      <c r="L269" s="118">
        <f>SUM(L69:L268)</f>
        <v/>
      </c>
    </row>
    <row r="270" ht="19.5" customFormat="1" customHeight="1" s="85" thickBot="1">
      <c r="A270" s="166" t="inlineStr">
        <is>
          <t>ИТОГО ОБЯЗАТЕЛЬНЫЕ ПЛАТЕЖИ</t>
        </is>
      </c>
      <c r="B270" s="195" t="n"/>
      <c r="C270" s="64" t="n"/>
      <c r="D270" s="64" t="n"/>
      <c r="E270" s="64" t="n"/>
      <c r="F270" s="65" t="n"/>
      <c r="G270" s="84">
        <f>G41+G50+G269</f>
        <v/>
      </c>
      <c r="H270" s="84">
        <f>H41+H50+H269</f>
        <v/>
      </c>
      <c r="I270" s="84" t="n"/>
      <c r="J270" s="84">
        <f>J41+J50+J269</f>
        <v/>
      </c>
      <c r="K270" s="84">
        <f>K41+K50+K269</f>
        <v/>
      </c>
      <c r="L270" s="84">
        <f>L41+L50+L66+L269</f>
        <v/>
      </c>
    </row>
    <row r="271" hidden="1" ht="30" customFormat="1" customHeight="1" s="44" thickBot="1">
      <c r="A271" s="46" t="inlineStr">
        <is>
          <t>ДИРЕКЦИЯ ПО КОММЕРЧЕСКОЙ ДЕЯТЕЛЬНОСТИ</t>
        </is>
      </c>
      <c r="B271" s="46" t="n"/>
      <c r="C271" s="46" t="n"/>
      <c r="D271" s="46" t="n"/>
      <c r="E271" s="46" t="n"/>
      <c r="F271" s="47" t="n"/>
      <c r="G271" s="46" t="n"/>
      <c r="H271" s="46" t="n"/>
      <c r="I271" s="46" t="n"/>
      <c r="J271" s="46" t="n"/>
      <c r="K271" s="46" t="n"/>
      <c r="L271" s="48" t="n"/>
    </row>
    <row r="272" hidden="1" ht="19.5" customFormat="1" customHeight="1" s="44">
      <c r="A272" s="189" t="inlineStr">
        <is>
          <t>ПРОЧИЕ</t>
        </is>
      </c>
      <c r="B272" s="190" t="n"/>
      <c r="C272" s="49" t="n"/>
      <c r="D272" s="49" t="n"/>
      <c r="E272" s="49" t="n"/>
      <c r="F272" s="69" t="n"/>
      <c r="G272" s="70" t="n"/>
      <c r="H272" s="70" t="n"/>
      <c r="I272" s="70" t="n"/>
      <c r="J272" s="70" t="n"/>
      <c r="K272" s="70" t="n"/>
      <c r="L272" s="71" t="n"/>
    </row>
    <row r="273" hidden="1" ht="62.25" customFormat="1" customHeight="1" s="44">
      <c r="A273" s="52" t="n"/>
      <c r="B273" s="53" t="n"/>
      <c r="C273" s="54" t="n"/>
      <c r="D273" s="193" t="n"/>
      <c r="E273" s="196" t="n"/>
      <c r="F273" s="196" t="n"/>
      <c r="G273" s="80" t="n"/>
      <c r="H273" s="55" t="n"/>
      <c r="I273" s="59" t="n"/>
      <c r="J273" s="191" t="n"/>
      <c r="K273" s="61" t="n"/>
      <c r="L273" s="62" t="n"/>
    </row>
    <row r="274" hidden="1" ht="62.25" customFormat="1" customHeight="1" s="44">
      <c r="A274" s="52" t="n"/>
      <c r="B274" s="53" t="n"/>
      <c r="C274" s="54" t="n"/>
      <c r="D274" s="193" t="n"/>
      <c r="E274" s="196" t="n"/>
      <c r="F274" s="196" t="n"/>
      <c r="G274" s="80" t="n"/>
      <c r="H274" s="80" t="n"/>
      <c r="I274" s="59" t="n"/>
      <c r="J274" s="191" t="n"/>
      <c r="K274" s="61" t="n"/>
      <c r="L274" s="62" t="n"/>
    </row>
    <row r="275" hidden="1" ht="81.75" customFormat="1" customHeight="1" s="44">
      <c r="A275" s="52" t="n"/>
      <c r="B275" s="53" t="n"/>
      <c r="C275" s="54" t="n"/>
      <c r="D275" s="193" t="n"/>
      <c r="E275" s="196" t="n"/>
      <c r="F275" s="196" t="n"/>
      <c r="G275" s="80" t="n"/>
      <c r="H275" s="80" t="n"/>
      <c r="I275" s="59" t="n"/>
      <c r="J275" s="191" t="n"/>
      <c r="K275" s="61" t="n"/>
      <c r="L275" s="62" t="n"/>
    </row>
    <row r="276" hidden="1" ht="81.75" customFormat="1" customHeight="1" s="44">
      <c r="A276" s="52" t="n"/>
      <c r="B276" s="53" t="n"/>
      <c r="C276" s="54" t="n"/>
      <c r="D276" s="193" t="n"/>
      <c r="E276" s="196" t="n"/>
      <c r="F276" s="196" t="n"/>
      <c r="G276" s="80" t="n"/>
      <c r="H276" s="80" t="n"/>
      <c r="I276" s="59" t="n"/>
      <c r="J276" s="191" t="n"/>
      <c r="K276" s="61" t="n"/>
      <c r="L276" s="62" t="n"/>
    </row>
    <row r="277" hidden="1" ht="44.25" customFormat="1" customHeight="1" s="44">
      <c r="A277" s="52" t="n"/>
      <c r="B277" s="53" t="n"/>
      <c r="C277" s="54" t="n"/>
      <c r="D277" s="193" t="n"/>
      <c r="E277" s="196" t="n"/>
      <c r="F277" s="196" t="n"/>
      <c r="G277" s="80" t="n"/>
      <c r="H277" s="80" t="n"/>
      <c r="I277" s="59" t="n"/>
      <c r="J277" s="191" t="n"/>
      <c r="K277" s="61" t="n"/>
      <c r="L277" s="62" t="n"/>
    </row>
    <row r="278" hidden="1" ht="44.25" customFormat="1" customHeight="1" s="44">
      <c r="A278" s="52" t="n"/>
      <c r="B278" s="53" t="n"/>
      <c r="C278" s="54" t="n"/>
      <c r="D278" s="193" t="n"/>
      <c r="E278" s="196" t="n"/>
      <c r="F278" s="196" t="n"/>
      <c r="G278" s="80" t="n"/>
      <c r="H278" s="80" t="n"/>
      <c r="I278" s="59" t="n"/>
      <c r="J278" s="191" t="n"/>
      <c r="K278" s="61" t="n"/>
      <c r="L278" s="62" t="n"/>
    </row>
    <row r="279" hidden="1" ht="62.25" customFormat="1" customHeight="1" s="44">
      <c r="A279" s="52" t="n"/>
      <c r="B279" s="53" t="n"/>
      <c r="C279" s="54" t="n"/>
      <c r="D279" s="193" t="n"/>
      <c r="E279" s="196" t="n"/>
      <c r="F279" s="196" t="n"/>
      <c r="G279" s="80" t="n"/>
      <c r="H279" s="55" t="n"/>
      <c r="I279" s="59" t="n"/>
      <c r="J279" s="191" t="n"/>
      <c r="K279" s="57" t="n"/>
      <c r="L279" s="62" t="n"/>
    </row>
    <row r="280" hidden="1" ht="62.25" customFormat="1" customHeight="1" s="44">
      <c r="A280" s="52" t="n"/>
      <c r="B280" s="53" t="n"/>
      <c r="C280" s="54" t="n"/>
      <c r="D280" s="193" t="n"/>
      <c r="E280" s="196" t="n"/>
      <c r="F280" s="196" t="n"/>
      <c r="G280" s="80" t="n"/>
      <c r="H280" s="55" t="n"/>
      <c r="I280" s="59" t="n"/>
      <c r="J280" s="191" t="n"/>
      <c r="K280" s="61" t="n"/>
      <c r="L280" s="62" t="n"/>
    </row>
    <row r="281" hidden="1" ht="62.25" customFormat="1" customHeight="1" s="44">
      <c r="A281" s="52" t="n"/>
      <c r="B281" s="53" t="n"/>
      <c r="C281" s="54" t="n"/>
      <c r="D281" s="193" t="n"/>
      <c r="E281" s="196" t="n"/>
      <c r="F281" s="196" t="n"/>
      <c r="G281" s="80" t="n"/>
      <c r="H281" s="55" t="n"/>
      <c r="I281" s="59" t="n"/>
      <c r="J281" s="191" t="n"/>
      <c r="K281" s="61" t="n"/>
      <c r="L281" s="62" t="n"/>
    </row>
    <row r="282" hidden="1" ht="62.25" customFormat="1" customHeight="1" s="44">
      <c r="A282" s="52" t="n"/>
      <c r="B282" s="53" t="n"/>
      <c r="C282" s="52" t="n"/>
      <c r="D282" s="193" t="n"/>
      <c r="E282" s="196" t="n"/>
      <c r="F282" s="196" t="n"/>
      <c r="G282" s="80" t="n"/>
      <c r="H282" s="55" t="n"/>
      <c r="I282" s="59" t="n"/>
      <c r="J282" s="191" t="n"/>
      <c r="K282" s="61" t="n"/>
      <c r="L282" s="62" t="n"/>
    </row>
    <row r="283" hidden="1" ht="62.25" customFormat="1" customHeight="1" s="44">
      <c r="A283" s="86" t="n"/>
      <c r="B283" s="53" t="n"/>
      <c r="C283" s="52" t="n"/>
      <c r="D283" s="193" t="n"/>
      <c r="E283" s="198" t="n"/>
      <c r="F283" s="198" t="n"/>
      <c r="G283" s="57" t="n"/>
      <c r="H283" s="58" t="n"/>
      <c r="I283" s="59" t="n"/>
      <c r="J283" s="191" t="n"/>
      <c r="K283" s="57" t="n"/>
      <c r="L283" s="62" t="n"/>
    </row>
    <row r="284" hidden="1" ht="62.25" customFormat="1" customHeight="1" s="44">
      <c r="A284" s="86" t="n"/>
      <c r="B284" s="53" t="n"/>
      <c r="C284" s="52" t="n"/>
      <c r="D284" s="193" t="n"/>
      <c r="E284" s="198" t="n"/>
      <c r="F284" s="198" t="n"/>
      <c r="G284" s="57" t="n"/>
      <c r="H284" s="58" t="n"/>
      <c r="I284" s="59" t="n"/>
      <c r="J284" s="191" t="n"/>
      <c r="K284" s="57" t="n"/>
      <c r="L284" s="62" t="n"/>
    </row>
    <row r="285" hidden="1" ht="19.5" customFormat="1" customHeight="1" s="44">
      <c r="A285" s="166" t="inlineStr">
        <is>
          <t xml:space="preserve">ИТОГО ПРОЧИЕ </t>
        </is>
      </c>
      <c r="B285" s="195" t="n"/>
      <c r="C285" s="64" t="n"/>
      <c r="D285" s="64" t="n"/>
      <c r="E285" s="64" t="n"/>
      <c r="F285" s="65" t="n"/>
      <c r="G285" s="66">
        <f>SUM(G273:G284)</f>
        <v/>
      </c>
      <c r="H285" s="66">
        <f>SUM(H273:H284)</f>
        <v/>
      </c>
      <c r="I285" s="66" t="n"/>
      <c r="J285" s="66">
        <f>SUM(J273:J284)</f>
        <v/>
      </c>
      <c r="K285" s="66">
        <f>SUM(K273:K284)</f>
        <v/>
      </c>
      <c r="L285" s="66">
        <f>SUM(L273:L284)</f>
        <v/>
      </c>
    </row>
    <row r="286" hidden="1" ht="19.5" customFormat="1" customHeight="1" s="44">
      <c r="A286" s="75" t="inlineStr">
        <is>
          <t>ЛОГИСТИКА</t>
        </is>
      </c>
      <c r="B286" s="195" t="n"/>
      <c r="C286" s="49" t="n"/>
      <c r="D286" s="87" t="n"/>
      <c r="E286" s="49" t="n"/>
      <c r="F286" s="69" t="n"/>
      <c r="G286" s="70" t="n"/>
      <c r="H286" s="70" t="n"/>
      <c r="I286" s="70" t="n"/>
      <c r="J286" s="70" t="n"/>
      <c r="K286" s="70" t="n"/>
      <c r="L286" s="71" t="n"/>
    </row>
    <row r="287" hidden="1" ht="45" customFormat="1" customHeight="1" s="44">
      <c r="A287" s="86" t="n"/>
      <c r="B287" s="53" t="n"/>
      <c r="C287" s="52" t="n"/>
      <c r="D287" s="193" t="n"/>
      <c r="E287" s="194" t="n"/>
      <c r="F287" s="197" t="n"/>
      <c r="G287" s="61" t="n"/>
      <c r="H287" s="59" t="n"/>
      <c r="I287" s="59" t="n"/>
      <c r="J287" s="191">
        <f>G287-H287</f>
        <v/>
      </c>
      <c r="K287" s="61">
        <f>J287</f>
        <v/>
      </c>
      <c r="L287" s="62">
        <f>G287-H287-K287</f>
        <v/>
      </c>
    </row>
    <row r="288" hidden="1" ht="45" customFormat="1" customHeight="1" s="44">
      <c r="A288" s="86" t="n"/>
      <c r="B288" s="53" t="n"/>
      <c r="C288" s="52" t="n"/>
      <c r="D288" s="193" t="n"/>
      <c r="E288" s="194" t="n"/>
      <c r="F288" s="197" t="n"/>
      <c r="G288" s="61" t="n"/>
      <c r="H288" s="59" t="n"/>
      <c r="I288" s="59" t="n"/>
      <c r="J288" s="191">
        <f>G288-H288</f>
        <v/>
      </c>
      <c r="K288" s="61">
        <f>J288</f>
        <v/>
      </c>
      <c r="L288" s="62">
        <f>G288-H288-K288</f>
        <v/>
      </c>
    </row>
    <row r="289" hidden="1" ht="45" customFormat="1" customHeight="1" s="44">
      <c r="A289" s="86" t="n"/>
      <c r="B289" s="53" t="n"/>
      <c r="C289" s="52" t="n"/>
      <c r="D289" s="193" t="n"/>
      <c r="E289" s="194" t="n"/>
      <c r="F289" s="197" t="n"/>
      <c r="G289" s="61" t="n"/>
      <c r="H289" s="59" t="n"/>
      <c r="I289" s="59" t="n"/>
      <c r="J289" s="191">
        <f>G289-H289</f>
        <v/>
      </c>
      <c r="K289" s="61">
        <f>J289</f>
        <v/>
      </c>
      <c r="L289" s="62">
        <f>G289-H289-K289</f>
        <v/>
      </c>
    </row>
    <row r="290" hidden="1" ht="45" customFormat="1" customHeight="1" s="44">
      <c r="A290" s="86" t="n"/>
      <c r="B290" s="53" t="n"/>
      <c r="C290" s="52" t="n"/>
      <c r="D290" s="193" t="n"/>
      <c r="E290" s="197" t="n"/>
      <c r="F290" s="197" t="n"/>
      <c r="G290" s="61" t="n"/>
      <c r="H290" s="59" t="n"/>
      <c r="I290" s="59" t="n"/>
      <c r="J290" s="191">
        <f>G290-H290</f>
        <v/>
      </c>
      <c r="K290" s="61">
        <f>J290</f>
        <v/>
      </c>
      <c r="L290" s="62">
        <f>J290-K290</f>
        <v/>
      </c>
    </row>
    <row r="291" hidden="1" ht="45" customFormat="1" customHeight="1" s="44">
      <c r="A291" s="86" t="n"/>
      <c r="B291" s="53" t="n"/>
      <c r="C291" s="52" t="n"/>
      <c r="D291" s="193" t="n"/>
      <c r="E291" s="194" t="n"/>
      <c r="F291" s="197" t="n"/>
      <c r="G291" s="61" t="n"/>
      <c r="H291" s="59" t="n"/>
      <c r="I291" s="59" t="n"/>
      <c r="J291" s="191">
        <f>G291-H291</f>
        <v/>
      </c>
      <c r="K291" s="61">
        <f>J291</f>
        <v/>
      </c>
      <c r="L291" s="62">
        <f>J291-K291</f>
        <v/>
      </c>
    </row>
    <row r="292" hidden="1" ht="45" customFormat="1" customHeight="1" s="44">
      <c r="A292" s="86" t="n"/>
      <c r="B292" s="53" t="n"/>
      <c r="C292" s="52" t="n"/>
      <c r="D292" s="193" t="n"/>
      <c r="E292" s="194" t="n"/>
      <c r="F292" s="197" t="n"/>
      <c r="G292" s="61" t="n"/>
      <c r="H292" s="59" t="n"/>
      <c r="I292" s="59" t="n"/>
      <c r="J292" s="191">
        <f>G292-H292</f>
        <v/>
      </c>
      <c r="K292" s="61">
        <f>J292</f>
        <v/>
      </c>
      <c r="L292" s="62">
        <f>J292-K292</f>
        <v/>
      </c>
    </row>
    <row r="293" hidden="1" ht="45" customFormat="1" customHeight="1" s="44">
      <c r="A293" s="86" t="n"/>
      <c r="B293" s="53" t="n"/>
      <c r="C293" s="52" t="n"/>
      <c r="D293" s="193" t="n"/>
      <c r="E293" s="197" t="n"/>
      <c r="F293" s="197" t="n"/>
      <c r="G293" s="61" t="n"/>
      <c r="H293" s="59" t="n"/>
      <c r="I293" s="59" t="n"/>
      <c r="J293" s="191">
        <f>G293-H293</f>
        <v/>
      </c>
      <c r="K293" s="61">
        <f>J293</f>
        <v/>
      </c>
      <c r="L293" s="62">
        <f>J293-K293</f>
        <v/>
      </c>
    </row>
    <row r="294" hidden="1" ht="45" customFormat="1" customHeight="1" s="44">
      <c r="A294" s="86" t="n"/>
      <c r="B294" s="53" t="n"/>
      <c r="C294" s="52" t="n"/>
      <c r="D294" s="198" t="n"/>
      <c r="E294" s="194" t="n"/>
      <c r="F294" s="198" t="n"/>
      <c r="G294" s="61" t="n"/>
      <c r="H294" s="61" t="n"/>
      <c r="I294" s="59" t="n"/>
      <c r="J294" s="191">
        <f>G294-H294</f>
        <v/>
      </c>
      <c r="K294" s="61">
        <f>J294</f>
        <v/>
      </c>
      <c r="L294" s="62">
        <f>J294-K294</f>
        <v/>
      </c>
    </row>
    <row r="295" hidden="1" ht="45" customFormat="1" customHeight="1" s="44">
      <c r="A295" s="86" t="n"/>
      <c r="B295" s="53" t="n"/>
      <c r="C295" s="52" t="n"/>
      <c r="D295" s="198" t="n"/>
      <c r="E295" s="194" t="n"/>
      <c r="F295" s="198" t="n"/>
      <c r="G295" s="61" t="n"/>
      <c r="H295" s="61" t="n"/>
      <c r="I295" s="59" t="n"/>
      <c r="J295" s="191">
        <f>G295-H295</f>
        <v/>
      </c>
      <c r="K295" s="61">
        <f>J295</f>
        <v/>
      </c>
      <c r="L295" s="62">
        <f>J295-K295</f>
        <v/>
      </c>
    </row>
    <row r="296" hidden="1" ht="45" customFormat="1" customHeight="1" s="44">
      <c r="A296" s="86" t="n"/>
      <c r="B296" s="53" t="n"/>
      <c r="C296" s="52" t="n"/>
      <c r="D296" s="198" t="n"/>
      <c r="E296" s="194" t="n"/>
      <c r="F296" s="198" t="n"/>
      <c r="G296" s="61" t="n"/>
      <c r="H296" s="61" t="n"/>
      <c r="I296" s="59" t="n"/>
      <c r="J296" s="191">
        <f>G296-H296</f>
        <v/>
      </c>
      <c r="K296" s="61">
        <f>J296</f>
        <v/>
      </c>
      <c r="L296" s="62">
        <f>J296-K296</f>
        <v/>
      </c>
    </row>
    <row r="297" hidden="1" ht="45" customFormat="1" customHeight="1" s="44">
      <c r="A297" s="86" t="n"/>
      <c r="B297" s="53" t="n"/>
      <c r="C297" s="52" t="n"/>
      <c r="D297" s="198" t="n"/>
      <c r="E297" s="194" t="n"/>
      <c r="F297" s="198" t="n"/>
      <c r="G297" s="61" t="n"/>
      <c r="H297" s="61" t="n"/>
      <c r="I297" s="59" t="n"/>
      <c r="J297" s="191">
        <f>G297-H297</f>
        <v/>
      </c>
      <c r="K297" s="61">
        <f>J297</f>
        <v/>
      </c>
      <c r="L297" s="62">
        <f>J297-K297</f>
        <v/>
      </c>
    </row>
    <row r="298" hidden="1" ht="45" customFormat="1" customHeight="1" s="44">
      <c r="A298" s="86" t="n"/>
      <c r="B298" s="53" t="n"/>
      <c r="C298" s="52" t="n"/>
      <c r="D298" s="193" t="n"/>
      <c r="E298" s="197" t="n"/>
      <c r="F298" s="197" t="n"/>
      <c r="G298" s="61" t="n"/>
      <c r="H298" s="59" t="n"/>
      <c r="I298" s="59" t="n"/>
      <c r="J298" s="191">
        <f>G298-H298</f>
        <v/>
      </c>
      <c r="K298" s="61">
        <f>J298</f>
        <v/>
      </c>
      <c r="L298" s="62">
        <f>J298-K298</f>
        <v/>
      </c>
    </row>
    <row r="299" hidden="1" ht="45" customFormat="1" customHeight="1" s="44">
      <c r="A299" s="86" t="n"/>
      <c r="B299" s="53" t="n"/>
      <c r="C299" s="52" t="n"/>
      <c r="D299" s="193" t="n"/>
      <c r="E299" s="197" t="n"/>
      <c r="F299" s="197" t="n"/>
      <c r="G299" s="61" t="n"/>
      <c r="H299" s="59" t="n"/>
      <c r="I299" s="59" t="n"/>
      <c r="J299" s="191">
        <f>G299-H299</f>
        <v/>
      </c>
      <c r="K299" s="61">
        <f>J299</f>
        <v/>
      </c>
      <c r="L299" s="62">
        <f>J299-K299</f>
        <v/>
      </c>
    </row>
    <row r="300" hidden="1" ht="45" customFormat="1" customHeight="1" s="44">
      <c r="A300" s="86" t="n"/>
      <c r="B300" s="53" t="n"/>
      <c r="C300" s="52" t="n"/>
      <c r="D300" s="193" t="n"/>
      <c r="E300" s="197" t="n"/>
      <c r="F300" s="197" t="n"/>
      <c r="G300" s="61" t="n"/>
      <c r="H300" s="59" t="n"/>
      <c r="I300" s="59" t="n"/>
      <c r="J300" s="191">
        <f>G300-H300</f>
        <v/>
      </c>
      <c r="K300" s="61">
        <f>J300</f>
        <v/>
      </c>
      <c r="L300" s="62">
        <f>J300-K300</f>
        <v/>
      </c>
    </row>
    <row r="301" hidden="1" ht="45" customFormat="1" customHeight="1" s="44">
      <c r="A301" s="86" t="n"/>
      <c r="B301" s="53" t="n"/>
      <c r="C301" s="52" t="n"/>
      <c r="D301" s="193" t="n"/>
      <c r="E301" s="197" t="n"/>
      <c r="F301" s="197" t="n"/>
      <c r="G301" s="61" t="n"/>
      <c r="H301" s="59" t="n"/>
      <c r="I301" s="59" t="n"/>
      <c r="J301" s="191">
        <f>G301-H301</f>
        <v/>
      </c>
      <c r="K301" s="61">
        <f>J301</f>
        <v/>
      </c>
      <c r="L301" s="62">
        <f>J301-K301</f>
        <v/>
      </c>
    </row>
    <row r="302" hidden="1" ht="45" customFormat="1" customHeight="1" s="44">
      <c r="A302" s="86" t="n"/>
      <c r="B302" s="53" t="n"/>
      <c r="C302" s="52" t="n"/>
      <c r="D302" s="193" t="n"/>
      <c r="E302" s="197" t="n"/>
      <c r="F302" s="197" t="n"/>
      <c r="G302" s="61" t="n"/>
      <c r="H302" s="59" t="n"/>
      <c r="I302" s="59" t="n"/>
      <c r="J302" s="191">
        <f>G302-H302</f>
        <v/>
      </c>
      <c r="K302" s="61">
        <f>J302</f>
        <v/>
      </c>
      <c r="L302" s="62">
        <f>J302-K302</f>
        <v/>
      </c>
    </row>
    <row r="303" hidden="1" ht="45" customFormat="1" customHeight="1" s="44">
      <c r="A303" s="86" t="n"/>
      <c r="B303" s="53" t="n"/>
      <c r="C303" s="52" t="n"/>
      <c r="D303" s="193" t="n"/>
      <c r="E303" s="197" t="n"/>
      <c r="F303" s="197" t="n"/>
      <c r="G303" s="61" t="n"/>
      <c r="H303" s="59" t="n"/>
      <c r="I303" s="59" t="n"/>
      <c r="J303" s="191">
        <f>G303-H303</f>
        <v/>
      </c>
      <c r="K303" s="61">
        <f>J303</f>
        <v/>
      </c>
      <c r="L303" s="62">
        <f>J303-K303</f>
        <v/>
      </c>
    </row>
    <row r="304" hidden="1" ht="45" customFormat="1" customHeight="1" s="44">
      <c r="A304" s="86" t="n"/>
      <c r="B304" s="53" t="n"/>
      <c r="C304" s="52" t="n"/>
      <c r="D304" s="193" t="n"/>
      <c r="E304" s="197" t="n"/>
      <c r="F304" s="197" t="n"/>
      <c r="G304" s="61" t="n"/>
      <c r="H304" s="59" t="n"/>
      <c r="I304" s="59" t="n"/>
      <c r="J304" s="191">
        <f>G304-H304</f>
        <v/>
      </c>
      <c r="K304" s="61">
        <f>J304</f>
        <v/>
      </c>
      <c r="L304" s="62">
        <f>J304-K304</f>
        <v/>
      </c>
    </row>
    <row r="305" hidden="1" ht="45" customFormat="1" customHeight="1" s="44">
      <c r="A305" s="86" t="n"/>
      <c r="B305" s="53" t="n"/>
      <c r="C305" s="52" t="n"/>
      <c r="D305" s="193" t="n"/>
      <c r="E305" s="197" t="n"/>
      <c r="F305" s="197" t="n"/>
      <c r="G305" s="61" t="n"/>
      <c r="H305" s="59" t="n"/>
      <c r="I305" s="59" t="n"/>
      <c r="J305" s="191">
        <f>G305-H305</f>
        <v/>
      </c>
      <c r="K305" s="61">
        <f>J305</f>
        <v/>
      </c>
      <c r="L305" s="62">
        <f>J305-K305</f>
        <v/>
      </c>
    </row>
    <row r="306" hidden="1" ht="45" customFormat="1" customHeight="1" s="44">
      <c r="A306" s="86" t="n"/>
      <c r="B306" s="53" t="n"/>
      <c r="C306" s="52" t="n"/>
      <c r="D306" s="193" t="n"/>
      <c r="E306" s="197" t="n"/>
      <c r="F306" s="197" t="n"/>
      <c r="G306" s="61" t="n"/>
      <c r="H306" s="59" t="n"/>
      <c r="I306" s="59" t="n"/>
      <c r="J306" s="191">
        <f>G306-H306</f>
        <v/>
      </c>
      <c r="K306" s="61">
        <f>J306</f>
        <v/>
      </c>
      <c r="L306" s="62">
        <f>J306-K306</f>
        <v/>
      </c>
    </row>
    <row r="307" hidden="1" ht="45" customFormat="1" customHeight="1" s="44">
      <c r="A307" s="86" t="n"/>
      <c r="B307" s="53" t="n"/>
      <c r="C307" s="52" t="n"/>
      <c r="D307" s="193" t="n"/>
      <c r="E307" s="197" t="n"/>
      <c r="F307" s="197" t="n"/>
      <c r="G307" s="61" t="n"/>
      <c r="H307" s="59" t="n"/>
      <c r="I307" s="59" t="n"/>
      <c r="J307" s="191">
        <f>G307-H307</f>
        <v/>
      </c>
      <c r="K307" s="61">
        <f>J307</f>
        <v/>
      </c>
      <c r="L307" s="62">
        <f>J307-K307</f>
        <v/>
      </c>
    </row>
    <row r="308" hidden="1" ht="45" customFormat="1" customHeight="1" s="44">
      <c r="A308" s="86" t="n"/>
      <c r="B308" s="53" t="n"/>
      <c r="C308" s="52" t="n"/>
      <c r="D308" s="193" t="n"/>
      <c r="E308" s="197" t="n"/>
      <c r="F308" s="197" t="n"/>
      <c r="G308" s="61" t="n"/>
      <c r="H308" s="59" t="n"/>
      <c r="I308" s="59" t="n"/>
      <c r="J308" s="191">
        <f>G308-H308</f>
        <v/>
      </c>
      <c r="K308" s="61">
        <f>J308</f>
        <v/>
      </c>
      <c r="L308" s="62">
        <f>J308-K308</f>
        <v/>
      </c>
    </row>
    <row r="309" hidden="1" ht="45" customFormat="1" customHeight="1" s="44">
      <c r="A309" s="86" t="n"/>
      <c r="B309" s="53" t="n"/>
      <c r="C309" s="52" t="n"/>
      <c r="D309" s="193" t="n"/>
      <c r="E309" s="197" t="n"/>
      <c r="F309" s="197" t="n"/>
      <c r="G309" s="61" t="n"/>
      <c r="H309" s="59" t="n"/>
      <c r="I309" s="59" t="n"/>
      <c r="J309" s="191">
        <f>G309-H309</f>
        <v/>
      </c>
      <c r="K309" s="61">
        <f>J309</f>
        <v/>
      </c>
      <c r="L309" s="62">
        <f>J309-K309</f>
        <v/>
      </c>
    </row>
    <row r="310" hidden="1" ht="45" customFormat="1" customHeight="1" s="44">
      <c r="A310" s="86" t="n"/>
      <c r="B310" s="53" t="n"/>
      <c r="C310" s="52" t="n"/>
      <c r="D310" s="193" t="n"/>
      <c r="E310" s="197" t="n"/>
      <c r="F310" s="197" t="n"/>
      <c r="G310" s="61" t="n"/>
      <c r="H310" s="59" t="n"/>
      <c r="I310" s="59" t="n"/>
      <c r="J310" s="191">
        <f>G310-H310</f>
        <v/>
      </c>
      <c r="K310" s="61">
        <f>J310</f>
        <v/>
      </c>
      <c r="L310" s="62">
        <f>J310-K310</f>
        <v/>
      </c>
    </row>
    <row r="311" hidden="1" ht="45" customFormat="1" customHeight="1" s="44">
      <c r="A311" s="86" t="n"/>
      <c r="B311" s="53" t="n"/>
      <c r="C311" s="52" t="n"/>
      <c r="D311" s="193" t="n"/>
      <c r="E311" s="197" t="n"/>
      <c r="F311" s="197" t="n"/>
      <c r="G311" s="61" t="n"/>
      <c r="H311" s="59" t="n"/>
      <c r="I311" s="59" t="n"/>
      <c r="J311" s="191">
        <f>G311-H311</f>
        <v/>
      </c>
      <c r="K311" s="61">
        <f>J311</f>
        <v/>
      </c>
      <c r="L311" s="62">
        <f>J311-K311</f>
        <v/>
      </c>
    </row>
    <row r="312" hidden="1" ht="45" customFormat="1" customHeight="1" s="44">
      <c r="A312" s="86" t="n"/>
      <c r="B312" s="53" t="n"/>
      <c r="C312" s="52" t="n"/>
      <c r="D312" s="193" t="n"/>
      <c r="E312" s="194" t="n"/>
      <c r="F312" s="197" t="n"/>
      <c r="G312" s="61" t="n"/>
      <c r="H312" s="59" t="n"/>
      <c r="I312" s="59" t="n"/>
      <c r="J312" s="191">
        <f>G312-H312</f>
        <v/>
      </c>
      <c r="K312" s="61">
        <f>J312</f>
        <v/>
      </c>
      <c r="L312" s="62">
        <f>J312-K312</f>
        <v/>
      </c>
    </row>
    <row r="313" hidden="1" ht="45" customFormat="1" customHeight="1" s="44">
      <c r="A313" s="86" t="n"/>
      <c r="B313" s="53" t="n"/>
      <c r="C313" s="52" t="n"/>
      <c r="D313" s="193" t="n"/>
      <c r="E313" s="194" t="n"/>
      <c r="F313" s="197" t="n"/>
      <c r="G313" s="61" t="n"/>
      <c r="H313" s="59" t="n"/>
      <c r="I313" s="59" t="n"/>
      <c r="J313" s="191">
        <f>G313-H313</f>
        <v/>
      </c>
      <c r="K313" s="80">
        <f>J313</f>
        <v/>
      </c>
      <c r="L313" s="62">
        <f>G313-H313-K313</f>
        <v/>
      </c>
    </row>
    <row r="314" hidden="1" ht="45" customFormat="1" customHeight="1" s="44">
      <c r="A314" s="86" t="n"/>
      <c r="B314" s="53" t="n"/>
      <c r="C314" s="52" t="n"/>
      <c r="D314" s="193" t="n"/>
      <c r="E314" s="194" t="n"/>
      <c r="F314" s="197" t="n"/>
      <c r="G314" s="61" t="n"/>
      <c r="H314" s="59" t="n"/>
      <c r="I314" s="59" t="n"/>
      <c r="J314" s="191">
        <f>G314-H314</f>
        <v/>
      </c>
      <c r="K314" s="80">
        <f>J314</f>
        <v/>
      </c>
      <c r="L314" s="62">
        <f>G314-H314-K314</f>
        <v/>
      </c>
    </row>
    <row r="315" hidden="1" ht="45" customFormat="1" customHeight="1" s="44">
      <c r="A315" s="86" t="n"/>
      <c r="B315" s="53" t="n"/>
      <c r="C315" s="52" t="n"/>
      <c r="D315" s="193" t="n"/>
      <c r="E315" s="194" t="n"/>
      <c r="F315" s="197" t="n"/>
      <c r="G315" s="61" t="n"/>
      <c r="H315" s="59" t="n"/>
      <c r="I315" s="59" t="n"/>
      <c r="J315" s="191">
        <f>G315-H315</f>
        <v/>
      </c>
      <c r="K315" s="80">
        <f>J315</f>
        <v/>
      </c>
      <c r="L315" s="62">
        <f>G315-H315-K315</f>
        <v/>
      </c>
    </row>
    <row r="316" hidden="1" ht="45" customFormat="1" customHeight="1" s="44">
      <c r="A316" s="86" t="n"/>
      <c r="B316" s="53" t="n"/>
      <c r="C316" s="52" t="n"/>
      <c r="D316" s="193" t="n"/>
      <c r="E316" s="197" t="n"/>
      <c r="F316" s="197" t="n"/>
      <c r="G316" s="61" t="n"/>
      <c r="H316" s="59" t="n"/>
      <c r="I316" s="59" t="n"/>
      <c r="J316" s="191">
        <f>G316-H316</f>
        <v/>
      </c>
      <c r="K316" s="61">
        <f>J316</f>
        <v/>
      </c>
      <c r="L316" s="62">
        <f>J316-K316</f>
        <v/>
      </c>
    </row>
    <row r="317" hidden="1" ht="45" customFormat="1" customHeight="1" s="44">
      <c r="A317" s="86" t="n"/>
      <c r="B317" s="53" t="n"/>
      <c r="C317" s="52" t="n"/>
      <c r="D317" s="193" t="n"/>
      <c r="E317" s="197" t="n"/>
      <c r="F317" s="197" t="n"/>
      <c r="G317" s="61" t="n"/>
      <c r="H317" s="59" t="n"/>
      <c r="I317" s="59" t="n"/>
      <c r="J317" s="191">
        <f>G317-H317</f>
        <v/>
      </c>
      <c r="K317" s="61">
        <f>J317</f>
        <v/>
      </c>
      <c r="L317" s="62">
        <f>J317-K317</f>
        <v/>
      </c>
    </row>
    <row r="318" hidden="1" ht="45" customFormat="1" customHeight="1" s="44">
      <c r="A318" s="86" t="n"/>
      <c r="B318" s="53" t="n"/>
      <c r="C318" s="52" t="n"/>
      <c r="D318" s="193" t="n"/>
      <c r="E318" s="197" t="n"/>
      <c r="F318" s="197" t="n"/>
      <c r="G318" s="61" t="n"/>
      <c r="H318" s="59" t="n"/>
      <c r="I318" s="59" t="n"/>
      <c r="J318" s="191">
        <f>G318-H318</f>
        <v/>
      </c>
      <c r="K318" s="61">
        <f>J318</f>
        <v/>
      </c>
      <c r="L318" s="62">
        <f>J318-K318</f>
        <v/>
      </c>
    </row>
    <row r="319" hidden="1" ht="45" customFormat="1" customHeight="1" s="44">
      <c r="A319" s="86" t="n"/>
      <c r="B319" s="53" t="n"/>
      <c r="C319" s="52" t="n"/>
      <c r="D319" s="193" t="n"/>
      <c r="E319" s="197" t="n"/>
      <c r="F319" s="197" t="n"/>
      <c r="G319" s="61" t="n"/>
      <c r="H319" s="59" t="n"/>
      <c r="I319" s="59" t="n"/>
      <c r="J319" s="191">
        <f>G319-H319</f>
        <v/>
      </c>
      <c r="K319" s="61">
        <f>J319</f>
        <v/>
      </c>
      <c r="L319" s="62">
        <f>J319-K319</f>
        <v/>
      </c>
    </row>
    <row r="320" hidden="1" ht="45" customFormat="1" customHeight="1" s="44">
      <c r="A320" s="86" t="n"/>
      <c r="B320" s="53" t="n"/>
      <c r="C320" s="52" t="n"/>
      <c r="D320" s="193" t="n"/>
      <c r="E320" s="197" t="n"/>
      <c r="F320" s="197" t="n"/>
      <c r="G320" s="61" t="n"/>
      <c r="H320" s="59" t="n"/>
      <c r="I320" s="59" t="n"/>
      <c r="J320" s="191">
        <f>G320-H320</f>
        <v/>
      </c>
      <c r="K320" s="61">
        <f>J320</f>
        <v/>
      </c>
      <c r="L320" s="62">
        <f>J320-K320</f>
        <v/>
      </c>
    </row>
    <row r="321" hidden="1" ht="19.5" customFormat="1" customHeight="1" s="44" thickBot="1">
      <c r="A321" s="166" t="inlineStr">
        <is>
          <t>ИТОГО ЛОГИСТИКА</t>
        </is>
      </c>
      <c r="B321" s="195" t="n"/>
      <c r="C321" s="64" t="n"/>
      <c r="D321" s="64" t="n"/>
      <c r="E321" s="64" t="n"/>
      <c r="F321" s="65" t="n"/>
      <c r="G321" s="66">
        <f>SUM(G287:G320)</f>
        <v/>
      </c>
      <c r="H321" s="66">
        <f>SUM(H287:H320)</f>
        <v/>
      </c>
      <c r="I321" s="66" t="n"/>
      <c r="J321" s="66">
        <f>SUM(J287:J320)</f>
        <v/>
      </c>
      <c r="K321" s="66">
        <f>SUM(K287:K320)</f>
        <v/>
      </c>
      <c r="L321" s="66">
        <f>SUM(L287:L320)</f>
        <v/>
      </c>
    </row>
    <row r="322" ht="30.75" customFormat="1" customHeight="1" s="85" thickBot="1">
      <c r="A322" s="46" t="inlineStr">
        <is>
          <t>ДИРЕКЦИЯ ПО АДМИНИСТРАТИВНО-ХОЗЯЙСТВЕННЫМ ВОПРОСАМ</t>
        </is>
      </c>
      <c r="B322" s="46" t="n"/>
      <c r="C322" s="46" t="n"/>
      <c r="D322" s="97" t="n"/>
      <c r="E322" s="46" t="n"/>
      <c r="F322" s="47" t="n"/>
      <c r="G322" s="46" t="n"/>
      <c r="H322" s="46" t="n"/>
      <c r="I322" s="46" t="n"/>
      <c r="J322" s="46" t="n"/>
      <c r="K322" s="46" t="n"/>
      <c r="L322" s="48" t="n"/>
    </row>
    <row r="323" ht="19.5" customFormat="1" customHeight="1" s="67">
      <c r="A323" s="189" t="inlineStr">
        <is>
          <t>СТРАХОВАНИЕ А/М</t>
        </is>
      </c>
      <c r="B323" s="190" t="n"/>
      <c r="C323" s="69" t="n"/>
      <c r="D323" s="90" t="n"/>
      <c r="E323" s="69" t="n"/>
      <c r="F323" s="69" t="n"/>
      <c r="G323" s="70" t="n"/>
      <c r="H323" s="70" t="n"/>
      <c r="I323" s="70" t="n"/>
      <c r="J323" s="70" t="n"/>
      <c r="K323" s="70" t="n"/>
      <c r="L323" s="71" t="n"/>
    </row>
    <row r="324" ht="57.75" customFormat="1" customHeight="1" s="44">
      <c r="A324" s="86" t="inlineStr">
        <is>
          <t>СПАО "Ингосстрах"</t>
        </is>
      </c>
      <c r="B324" s="53" t="inlineStr">
        <is>
          <t>Оплата по счету № 35-11750-2451898/23 от 22.03.23г. премия по полису № CL248033182 (Renault Logan T583ХА777RUS), владелец ЗАО "АриэльГрупп"</t>
        </is>
      </c>
      <c r="C324" s="52" t="inlineStr">
        <is>
          <t>Густенков Андрей Викторович</t>
        </is>
      </c>
      <c r="D324" s="193" t="n"/>
      <c r="E324" s="194" t="inlineStr">
        <is>
          <t>Счет № 35-11750-2451898/23 от 22.03.23г.</t>
        </is>
      </c>
      <c r="F324" s="197" t="n"/>
      <c r="G324" s="61" t="n">
        <v>13479.19</v>
      </c>
      <c r="H324" s="59" t="n"/>
      <c r="I324" s="59" t="n">
        <v>45012</v>
      </c>
      <c r="J324" s="191">
        <f>G324-H324</f>
        <v/>
      </c>
      <c r="K324" s="191" t="n">
        <v>13479.19</v>
      </c>
      <c r="L324" s="62">
        <f>G324-H324-K324</f>
        <v/>
      </c>
    </row>
    <row r="325" ht="57.75" customFormat="1" customHeight="1" s="44">
      <c r="A325" s="86" t="inlineStr">
        <is>
          <t>СПАО "Ингосстрах"</t>
        </is>
      </c>
      <c r="B325" s="53" t="inlineStr">
        <is>
          <t>Оплата по счету № 35-11710-2452076/23 от 22.03.23г. премия по полису № AI249540285 (Renault Logan T583ХА777RUS), владелец ЗАО "АриэльГрупп"</t>
        </is>
      </c>
      <c r="C325" s="52" t="inlineStr">
        <is>
          <t>Густенков Андрей Викторович</t>
        </is>
      </c>
      <c r="D325" s="193" t="n"/>
      <c r="E325" s="194" t="inlineStr">
        <is>
          <t>Счет № 35-11750-2451898/23 от 22.03.23г.</t>
        </is>
      </c>
      <c r="F325" s="197" t="n"/>
      <c r="G325" s="61" t="n">
        <v>33375</v>
      </c>
      <c r="H325" s="59" t="n"/>
      <c r="I325" s="59" t="n">
        <v>45012</v>
      </c>
      <c r="J325" s="191">
        <f>G325-H325</f>
        <v/>
      </c>
      <c r="K325" s="191" t="n">
        <v>33375</v>
      </c>
      <c r="L325" s="62">
        <f>G325-H325-K325</f>
        <v/>
      </c>
    </row>
    <row r="326" hidden="1" ht="15.75" customFormat="1" customHeight="1" s="67">
      <c r="A326" s="91" t="n"/>
      <c r="B326" s="92" t="n"/>
      <c r="C326" s="54" t="n"/>
      <c r="D326" s="193" t="n"/>
      <c r="E326" s="197" t="n"/>
      <c r="F326" s="219" t="inlineStr">
        <is>
          <t>№ 1533/21-М от 09.03.2021</t>
        </is>
      </c>
      <c r="G326" s="201" t="n"/>
      <c r="H326" s="55" t="n"/>
      <c r="I326" s="59" t="n"/>
      <c r="J326" s="191">
        <f>G326-H326</f>
        <v/>
      </c>
      <c r="K326" s="61">
        <f>J326</f>
        <v/>
      </c>
      <c r="L326" s="62">
        <f>J326-K326</f>
        <v/>
      </c>
    </row>
    <row r="327" ht="19.5" customFormat="1" customHeight="1" s="67" thickBot="1">
      <c r="A327" s="180" t="inlineStr">
        <is>
          <t>ИТОГО СТРАХОВАНИЕ А/М</t>
        </is>
      </c>
      <c r="B327" s="200" t="n"/>
      <c r="C327" s="81" t="n"/>
      <c r="D327" s="81" t="n"/>
      <c r="E327" s="81" t="n"/>
      <c r="F327" s="82" t="n"/>
      <c r="G327" s="83">
        <f>SUM(G324:G326)</f>
        <v/>
      </c>
      <c r="H327" s="83">
        <f>SUM(H324:H326)</f>
        <v/>
      </c>
      <c r="I327" s="83" t="n"/>
      <c r="J327" s="83">
        <f>SUM(J324:J326)</f>
        <v/>
      </c>
      <c r="K327" s="83">
        <f>SUM(K324:K326)</f>
        <v/>
      </c>
      <c r="L327" s="83">
        <f>SUM(L324:L326)</f>
        <v/>
      </c>
    </row>
    <row r="328" ht="30.75" customFormat="1" customHeight="1" s="85" thickBot="1">
      <c r="A328" s="47" t="inlineStr">
        <is>
          <t>ДИРЕКЦИЯ ПО УПРАВЛЕНИЮ ПЕРСОНАЛОМ</t>
        </is>
      </c>
      <c r="B328" s="188" t="n"/>
      <c r="C328" s="96" t="n"/>
      <c r="D328" s="97" t="n"/>
      <c r="E328" s="46" t="n"/>
      <c r="F328" s="47" t="n"/>
      <c r="G328" s="46" t="n"/>
      <c r="H328" s="46" t="n"/>
      <c r="I328" s="46" t="n"/>
      <c r="J328" s="46" t="n"/>
      <c r="K328" s="46" t="n"/>
      <c r="L328" s="48" t="n"/>
    </row>
    <row r="329" ht="19.5" customFormat="1" customHeight="1" s="85">
      <c r="A329" s="189" t="inlineStr">
        <is>
          <t>ПОИСК, ПОДБОР ПЕРСОНАЛА</t>
        </is>
      </c>
      <c r="B329" s="190" t="n"/>
      <c r="C329" s="49" t="n"/>
      <c r="D329" s="87" t="n"/>
      <c r="E329" s="49" t="n"/>
      <c r="F329" s="50" t="n"/>
      <c r="G329" s="49" t="n"/>
      <c r="H329" s="49" t="n"/>
      <c r="I329" s="49" t="n"/>
      <c r="J329" s="49" t="n"/>
      <c r="K329" s="49" t="n"/>
      <c r="L329" s="51" t="n"/>
    </row>
    <row r="330" ht="61.5" customFormat="1" customHeight="1" s="44">
      <c r="A330" s="104" t="inlineStr">
        <is>
          <t>ООО "Хэдхантер"</t>
        </is>
      </c>
      <c r="B330" s="63" t="inlineStr">
        <is>
          <t>Оплата по счету №36563/89 от 21.03.2023г. за Пополнение лицевого счета для работы с услугами HeadHunter</t>
        </is>
      </c>
      <c r="C330" s="54" t="inlineStr">
        <is>
          <t>Булгакова Наталия Игоревна</t>
        </is>
      </c>
      <c r="D330" s="198" t="n"/>
      <c r="E330" s="198" t="inlineStr">
        <is>
          <t>Счет №36563/89 от 21.03.2023г.</t>
        </is>
      </c>
      <c r="F330" s="198" t="n"/>
      <c r="G330" s="61" t="n">
        <v>43962</v>
      </c>
      <c r="H330" s="59" t="n"/>
      <c r="I330" s="59" t="n">
        <v>45008</v>
      </c>
      <c r="J330" s="191">
        <f>G330-H330</f>
        <v/>
      </c>
      <c r="K330" s="191" t="n">
        <v>0</v>
      </c>
      <c r="L330" s="62">
        <f>G330-H330-K330</f>
        <v/>
      </c>
    </row>
    <row r="331" hidden="1" ht="19.5" customFormat="1" customHeight="1" s="85">
      <c r="A331" s="52" t="n"/>
      <c r="B331" s="53" t="n"/>
      <c r="C331" s="54" t="n"/>
      <c r="D331" s="198" t="n"/>
      <c r="E331" s="98" t="n"/>
      <c r="F331" s="197" t="n"/>
      <c r="G331" s="201" t="n"/>
      <c r="H331" s="55" t="n"/>
      <c r="I331" s="59" t="n"/>
      <c r="J331" s="191">
        <f>G331-H331</f>
        <v/>
      </c>
      <c r="K331" s="61">
        <f>J331</f>
        <v/>
      </c>
      <c r="L331" s="99">
        <f>G331-H331-K331</f>
        <v/>
      </c>
    </row>
    <row r="332" ht="27" customFormat="1" customHeight="1" s="67" thickBot="1">
      <c r="A332" s="166" t="inlineStr">
        <is>
          <t>ИТОГО ПОИСК, ПОДБОР ПЕРСОНАЛА</t>
        </is>
      </c>
      <c r="B332" s="195" t="n"/>
      <c r="C332" s="64" t="n"/>
      <c r="D332" s="100" t="n"/>
      <c r="E332" s="64" t="n"/>
      <c r="F332" s="65" t="n"/>
      <c r="G332" s="66">
        <f>SUM(G330:G331)</f>
        <v/>
      </c>
      <c r="H332" s="66">
        <f>SUM(H330:H331)</f>
        <v/>
      </c>
      <c r="I332" s="66" t="n"/>
      <c r="J332" s="66">
        <f>SUM(J330:J331)</f>
        <v/>
      </c>
      <c r="K332" s="66">
        <f>SUM(K330:K331)</f>
        <v/>
      </c>
      <c r="L332" s="101">
        <f>SUM(L330:L331)</f>
        <v/>
      </c>
    </row>
    <row r="333" hidden="1" ht="19.5" customFormat="1" customHeight="1" s="67">
      <c r="A333" s="75" t="inlineStr">
        <is>
          <t>СТРАХОВАНИЕ СОТРУДНИКОВ, ДМС</t>
        </is>
      </c>
      <c r="B333" s="195" t="n"/>
      <c r="C333" s="74" t="n"/>
      <c r="D333" s="102" t="n"/>
      <c r="E333" s="74" t="n"/>
      <c r="F333" s="103" t="n"/>
      <c r="G333" s="74" t="n"/>
      <c r="H333" s="74" t="n"/>
      <c r="I333" s="74" t="n"/>
      <c r="J333" s="74" t="n"/>
      <c r="K333" s="74" t="n"/>
      <c r="L333" s="77" t="n"/>
    </row>
    <row r="334" hidden="1" ht="60" customFormat="1" customHeight="1" s="67">
      <c r="A334" s="104" t="n"/>
      <c r="B334" s="105" t="n"/>
      <c r="C334" s="220" t="n"/>
      <c r="D334" s="196" t="n"/>
      <c r="E334" s="221" t="n"/>
      <c r="F334" s="220" t="inlineStr">
        <is>
          <t>№ 0330S/045/0002697/22 от 10.08.2022</t>
        </is>
      </c>
      <c r="G334" s="108" t="n"/>
      <c r="H334" s="95" t="n"/>
      <c r="I334" s="59" t="n"/>
      <c r="J334" s="191">
        <f>G334-H334</f>
        <v/>
      </c>
      <c r="K334" s="57" t="n"/>
      <c r="L334" s="62">
        <f>G334-H334-K334</f>
        <v/>
      </c>
    </row>
    <row r="335" hidden="1" ht="19.5" customFormat="1" customHeight="1" s="67" thickBot="1">
      <c r="A335" s="166" t="inlineStr">
        <is>
          <t>ИТОГО СТРАХОВАНИЕ СОТРУДНИКОВ, ДМС</t>
        </is>
      </c>
      <c r="B335" s="195" t="n"/>
      <c r="C335" s="64" t="n"/>
      <c r="D335" s="100" t="n"/>
      <c r="E335" s="64" t="n"/>
      <c r="F335" s="65" t="n"/>
      <c r="G335" s="66">
        <f>SUM(G334:G334)</f>
        <v/>
      </c>
      <c r="H335" s="66">
        <f>SUM(H334:H334)</f>
        <v/>
      </c>
      <c r="I335" s="66" t="n"/>
      <c r="J335" s="66">
        <f>SUM(J334:J334)</f>
        <v/>
      </c>
      <c r="K335" s="66">
        <f>SUM(K334:K334)</f>
        <v/>
      </c>
      <c r="L335" s="66">
        <f>SUM(L334:L334)</f>
        <v/>
      </c>
    </row>
    <row r="336" hidden="1" ht="30.75" customFormat="1" customHeight="1" s="85" thickBot="1">
      <c r="A336" s="46" t="inlineStr">
        <is>
          <t>ДИРЕКЦИЯ ПО АДМИНИСТРАТИВНО-ХОЗЯЙСТВЕННЫМ ВОПРОСАМ</t>
        </is>
      </c>
      <c r="B336" s="46" t="n"/>
      <c r="C336" s="46" t="n"/>
      <c r="D336" s="97" t="n"/>
      <c r="E336" s="46" t="n"/>
      <c r="F336" s="47" t="n"/>
      <c r="G336" s="46" t="n"/>
      <c r="H336" s="46" t="n"/>
      <c r="I336" s="46" t="n"/>
      <c r="J336" s="46" t="n"/>
      <c r="K336" s="46" t="n"/>
      <c r="L336" s="48" t="n"/>
    </row>
    <row r="337" hidden="1" ht="19.5" customFormat="1" customHeight="1" s="85">
      <c r="A337" s="189" t="inlineStr">
        <is>
          <t>ПРОЧИЕ</t>
        </is>
      </c>
      <c r="B337" s="190" t="n"/>
      <c r="C337" s="49" t="n"/>
      <c r="D337" s="87" t="n"/>
      <c r="E337" s="49" t="n"/>
      <c r="F337" s="50" t="n"/>
      <c r="G337" s="49" t="n"/>
      <c r="H337" s="49" t="n"/>
      <c r="I337" s="49" t="n"/>
      <c r="J337" s="49" t="n"/>
      <c r="K337" s="49" t="n"/>
      <c r="L337" s="51" t="n"/>
    </row>
    <row r="338" hidden="1" ht="44.25" customFormat="1" customHeight="1" s="85">
      <c r="A338" s="52" t="n"/>
      <c r="B338" s="53" t="n"/>
      <c r="C338" s="54" t="n"/>
      <c r="D338" s="193" t="n"/>
      <c r="E338" s="98" t="n"/>
      <c r="F338" s="197" t="n"/>
      <c r="G338" s="201" t="n"/>
      <c r="H338" s="55" t="n"/>
      <c r="I338" s="59" t="n"/>
      <c r="J338" s="191">
        <f>G338-H338</f>
        <v/>
      </c>
      <c r="K338" s="61" t="n"/>
      <c r="L338" s="62">
        <f>J338-K338</f>
        <v/>
      </c>
    </row>
    <row r="339" hidden="1" ht="62.25" customFormat="1" customHeight="1" s="85">
      <c r="A339" s="52" t="n"/>
      <c r="B339" s="53" t="n"/>
      <c r="C339" s="54" t="n"/>
      <c r="D339" s="193" t="n"/>
      <c r="E339" s="98" t="n"/>
      <c r="F339" s="197" t="n"/>
      <c r="G339" s="201" t="n"/>
      <c r="H339" s="55" t="n"/>
      <c r="I339" s="59" t="n"/>
      <c r="J339" s="191">
        <f>G339-H339</f>
        <v/>
      </c>
      <c r="K339" s="80">
        <f>J339</f>
        <v/>
      </c>
      <c r="L339" s="62">
        <f>G339-H339-K339</f>
        <v/>
      </c>
    </row>
    <row r="340" hidden="1" ht="62.25" customFormat="1" customHeight="1" s="85">
      <c r="A340" s="52" t="n"/>
      <c r="B340" s="53" t="n"/>
      <c r="C340" s="54" t="n"/>
      <c r="D340" s="193" t="n"/>
      <c r="E340" s="109" t="n"/>
      <c r="F340" s="197" t="n"/>
      <c r="G340" s="201" t="n"/>
      <c r="H340" s="55" t="n"/>
      <c r="I340" s="59" t="n"/>
      <c r="J340" s="191">
        <f>G340-H340</f>
        <v/>
      </c>
      <c r="K340" s="80">
        <f>J340</f>
        <v/>
      </c>
      <c r="L340" s="62">
        <f>G340-H340-K340</f>
        <v/>
      </c>
    </row>
    <row r="341" hidden="1" ht="62.25" customFormat="1" customHeight="1" s="85">
      <c r="A341" s="52" t="n"/>
      <c r="B341" s="53" t="n"/>
      <c r="C341" s="54" t="n"/>
      <c r="D341" s="193" t="n"/>
      <c r="E341" s="98" t="n"/>
      <c r="F341" s="197" t="n"/>
      <c r="G341" s="201" t="n"/>
      <c r="H341" s="55" t="n"/>
      <c r="I341" s="59" t="n"/>
      <c r="J341" s="191">
        <f>G341-H341</f>
        <v/>
      </c>
      <c r="K341" s="80">
        <f>J341</f>
        <v/>
      </c>
      <c r="L341" s="62">
        <f>G341-H341-K341</f>
        <v/>
      </c>
    </row>
    <row r="342" hidden="1" ht="62.25" customFormat="1" customHeight="1" s="85">
      <c r="A342" s="52" t="n"/>
      <c r="B342" s="53" t="n"/>
      <c r="C342" s="54" t="n"/>
      <c r="D342" s="193" t="n"/>
      <c r="E342" s="98" t="n"/>
      <c r="F342" s="197" t="n"/>
      <c r="G342" s="201" t="n"/>
      <c r="H342" s="55" t="n"/>
      <c r="I342" s="59" t="n"/>
      <c r="J342" s="191">
        <f>G342-H342</f>
        <v/>
      </c>
      <c r="K342" s="61">
        <f>J342</f>
        <v/>
      </c>
      <c r="L342" s="62">
        <f>J342-K342</f>
        <v/>
      </c>
    </row>
    <row r="343" hidden="1" ht="89.25" customFormat="1" customHeight="1" s="85">
      <c r="A343" s="52" t="n"/>
      <c r="B343" s="53" t="n"/>
      <c r="C343" s="54" t="n"/>
      <c r="D343" s="193" t="n"/>
      <c r="E343" s="98" t="n"/>
      <c r="F343" s="197" t="n"/>
      <c r="G343" s="201" t="n"/>
      <c r="H343" s="55" t="n"/>
      <c r="I343" s="59" t="n"/>
      <c r="J343" s="191">
        <f>G343-H343</f>
        <v/>
      </c>
      <c r="K343" s="61" t="n"/>
      <c r="L343" s="62">
        <f>J343-K343</f>
        <v/>
      </c>
    </row>
    <row r="344" hidden="1" ht="59.25" customFormat="1" customHeight="1" s="85">
      <c r="A344" s="52" t="n"/>
      <c r="B344" s="53" t="n"/>
      <c r="C344" s="54" t="n"/>
      <c r="D344" s="193" t="n"/>
      <c r="E344" s="98" t="n"/>
      <c r="F344" s="197" t="n"/>
      <c r="G344" s="201" t="n"/>
      <c r="H344" s="55" t="n"/>
      <c r="I344" s="59" t="n"/>
      <c r="J344" s="191">
        <f>G344-H344</f>
        <v/>
      </c>
      <c r="K344" s="80" t="n"/>
      <c r="L344" s="62">
        <f>G344-H344-K344</f>
        <v/>
      </c>
    </row>
    <row r="345" hidden="1" ht="59.25" customFormat="1" customHeight="1" s="85">
      <c r="A345" s="52" t="n"/>
      <c r="B345" s="53" t="n"/>
      <c r="C345" s="54" t="n"/>
      <c r="D345" s="193" t="n"/>
      <c r="E345" s="98" t="n"/>
      <c r="F345" s="197" t="n"/>
      <c r="G345" s="201" t="n"/>
      <c r="H345" s="55" t="n"/>
      <c r="I345" s="59" t="n"/>
      <c r="J345" s="191">
        <f>G345-H345</f>
        <v/>
      </c>
      <c r="K345" s="80" t="n"/>
      <c r="L345" s="62">
        <f>G345-H345-K345</f>
        <v/>
      </c>
    </row>
    <row r="346" hidden="1" ht="75.75" customFormat="1" customHeight="1" s="85">
      <c r="A346" s="52" t="n"/>
      <c r="B346" s="53" t="n"/>
      <c r="C346" s="54" t="n"/>
      <c r="D346" s="193" t="n"/>
      <c r="E346" s="98" t="n"/>
      <c r="F346" s="197" t="n"/>
      <c r="G346" s="201" t="n"/>
      <c r="H346" s="55" t="n"/>
      <c r="I346" s="59" t="n"/>
      <c r="J346" s="191">
        <f>G346-H346</f>
        <v/>
      </c>
      <c r="K346" s="80" t="n"/>
      <c r="L346" s="62">
        <f>G346-H346-K346</f>
        <v/>
      </c>
    </row>
    <row r="347" hidden="1" ht="62.25" customFormat="1" customHeight="1" s="85">
      <c r="A347" s="86" t="n"/>
      <c r="B347" s="53" t="n"/>
      <c r="C347" s="52" t="n"/>
      <c r="D347" s="193" t="n"/>
      <c r="E347" s="197" t="n"/>
      <c r="F347" s="197" t="n"/>
      <c r="G347" s="61" t="n"/>
      <c r="H347" s="59" t="n"/>
      <c r="I347" s="59" t="n"/>
      <c r="J347" s="191">
        <f>G347-H347</f>
        <v/>
      </c>
      <c r="K347" s="80" t="n"/>
      <c r="L347" s="62">
        <f>G347-H347-K347</f>
        <v/>
      </c>
    </row>
    <row r="348" hidden="1" ht="59.25" customFormat="1" customHeight="1" s="85">
      <c r="A348" s="86" t="n"/>
      <c r="B348" s="53" t="n"/>
      <c r="C348" s="52" t="n"/>
      <c r="D348" s="193" t="n"/>
      <c r="E348" s="197" t="n"/>
      <c r="F348" s="197" t="n"/>
      <c r="G348" s="61" t="n"/>
      <c r="H348" s="59" t="n"/>
      <c r="I348" s="59" t="n"/>
      <c r="J348" s="191">
        <f>G348-H348</f>
        <v/>
      </c>
      <c r="K348" s="80" t="n"/>
      <c r="L348" s="62">
        <f>G348-H348-K348</f>
        <v/>
      </c>
    </row>
    <row r="349" hidden="1" ht="59.25" customFormat="1" customHeight="1" s="85">
      <c r="A349" s="86" t="n"/>
      <c r="B349" s="53" t="n"/>
      <c r="C349" s="52" t="n"/>
      <c r="D349" s="193" t="n"/>
      <c r="E349" s="197" t="n"/>
      <c r="F349" s="197" t="n"/>
      <c r="G349" s="61" t="n"/>
      <c r="H349" s="59" t="n"/>
      <c r="I349" s="59" t="n"/>
      <c r="J349" s="191">
        <f>G349-H349</f>
        <v/>
      </c>
      <c r="K349" s="80" t="n"/>
      <c r="L349" s="62">
        <f>G349-H349-K349</f>
        <v/>
      </c>
    </row>
    <row r="350" hidden="1" ht="45" customFormat="1" customHeight="1" s="85">
      <c r="A350" s="52" t="n"/>
      <c r="B350" s="53" t="n"/>
      <c r="C350" s="54" t="n"/>
      <c r="D350" s="193" t="n"/>
      <c r="E350" s="98" t="n"/>
      <c r="F350" s="197" t="n"/>
      <c r="G350" s="201" t="n"/>
      <c r="H350" s="61" t="n"/>
      <c r="I350" s="59" t="n"/>
      <c r="J350" s="191">
        <f>G350-H350</f>
        <v/>
      </c>
      <c r="K350" s="61" t="n"/>
      <c r="L350" s="62">
        <f>J350-K350</f>
        <v/>
      </c>
    </row>
    <row r="351" hidden="1" ht="19.5" customFormat="1" customHeight="1" s="44">
      <c r="A351" s="166" t="inlineStr">
        <is>
          <t>ИТОГО ПРОЧИЕ</t>
        </is>
      </c>
      <c r="B351" s="195" t="n"/>
      <c r="C351" s="64" t="n"/>
      <c r="D351" s="64" t="n"/>
      <c r="E351" s="64" t="n"/>
      <c r="F351" s="65" t="n"/>
      <c r="G351" s="66">
        <f>SUM(G338:G350)</f>
        <v/>
      </c>
      <c r="H351" s="66">
        <f>SUM(H338:H350)</f>
        <v/>
      </c>
      <c r="I351" s="66" t="n"/>
      <c r="J351" s="66">
        <f>SUM(J338:J350)</f>
        <v/>
      </c>
      <c r="K351" s="66">
        <f>SUM(K338:K350)</f>
        <v/>
      </c>
      <c r="L351" s="101">
        <f>SUM(L338:L350)</f>
        <v/>
      </c>
    </row>
    <row r="352" hidden="1" ht="19.5" customFormat="1" customHeight="1" s="85">
      <c r="A352" s="75" t="inlineStr">
        <is>
          <t xml:space="preserve">КАНЦЕЛЯРСКИЕ ПРИНАДЛЕЖНОСТИ </t>
        </is>
      </c>
      <c r="B352" s="195" t="n"/>
      <c r="C352" s="75" t="n"/>
      <c r="D352" s="75" t="n"/>
      <c r="E352" s="75" t="n"/>
      <c r="F352" s="75" t="n"/>
      <c r="G352" s="76" t="n"/>
      <c r="H352" s="76" t="n"/>
      <c r="I352" s="76" t="n"/>
      <c r="J352" s="76" t="n"/>
      <c r="K352" s="76" t="n"/>
      <c r="L352" s="110" t="n"/>
    </row>
    <row r="353" hidden="1" ht="60" customFormat="1" customHeight="1" s="85">
      <c r="A353" s="52" t="n"/>
      <c r="B353" s="53" t="n"/>
      <c r="C353" s="54" t="n"/>
      <c r="D353" s="196" t="n"/>
      <c r="E353" s="202" t="n"/>
      <c r="F353" s="198" t="n"/>
      <c r="G353" s="57" t="n"/>
      <c r="H353" s="59" t="n"/>
      <c r="I353" s="59" t="n"/>
      <c r="J353" s="191">
        <f>G353-H353</f>
        <v/>
      </c>
      <c r="K353" s="61">
        <f>J353</f>
        <v/>
      </c>
      <c r="L353" s="62">
        <f>J353-K353</f>
        <v/>
      </c>
    </row>
    <row r="354" hidden="1" ht="60" customFormat="1" customHeight="1" s="85">
      <c r="A354" s="52" t="n"/>
      <c r="B354" s="53" t="n"/>
      <c r="C354" s="54" t="n"/>
      <c r="D354" s="196" t="n"/>
      <c r="E354" s="202" t="n"/>
      <c r="F354" s="198" t="n"/>
      <c r="G354" s="57" t="n"/>
      <c r="H354" s="59" t="n"/>
      <c r="I354" s="59" t="n"/>
      <c r="J354" s="191">
        <f>G354-H354</f>
        <v/>
      </c>
      <c r="K354" s="61">
        <f>J354</f>
        <v/>
      </c>
      <c r="L354" s="62">
        <f>J354-K354</f>
        <v/>
      </c>
    </row>
    <row r="355" hidden="1" ht="19.5" customFormat="1" customHeight="1" s="85">
      <c r="A355" s="180" t="inlineStr">
        <is>
          <t xml:space="preserve">ИТОГО КАНЦЕЛЯРСКИЕ ПРИНАДЛЕЖНОСТИ   </t>
        </is>
      </c>
      <c r="B355" s="200" t="n"/>
      <c r="C355" s="81" t="n"/>
      <c r="D355" s="112" t="n"/>
      <c r="E355" s="81" t="n"/>
      <c r="F355" s="82" t="n"/>
      <c r="G355" s="83">
        <f>SUM(G353:G354)</f>
        <v/>
      </c>
      <c r="H355" s="83">
        <f>SUM(H353:H354)</f>
        <v/>
      </c>
      <c r="I355" s="83" t="n"/>
      <c r="J355" s="83">
        <f>SUM(J353:J354)</f>
        <v/>
      </c>
      <c r="K355" s="83">
        <f>SUM(K353:K354)</f>
        <v/>
      </c>
      <c r="L355" s="83">
        <f>SUM(L353:L354)</f>
        <v/>
      </c>
    </row>
    <row r="356" hidden="1" ht="19.5" customFormat="1" customHeight="1" s="85">
      <c r="A356" s="75" t="inlineStr">
        <is>
          <t>ХОЗЯЙСТВЕННЫЕ ПРИНАДЛЕЖНОСТИ</t>
        </is>
      </c>
      <c r="B356" s="195" t="n"/>
      <c r="C356" s="75" t="n"/>
      <c r="D356" s="171" t="n"/>
      <c r="E356" s="75" t="n"/>
      <c r="F356" s="75" t="n"/>
      <c r="G356" s="76" t="n"/>
      <c r="H356" s="76" t="n"/>
      <c r="I356" s="76" t="n"/>
      <c r="J356" s="76" t="n"/>
      <c r="K356" s="76" t="n"/>
      <c r="L356" s="110" t="n"/>
    </row>
    <row r="357" hidden="1" ht="60" customFormat="1" customHeight="1" s="85">
      <c r="A357" s="52" t="n"/>
      <c r="B357" s="53" t="n"/>
      <c r="C357" s="54" t="n"/>
      <c r="D357" s="196" t="n"/>
      <c r="E357" s="202" t="n"/>
      <c r="F357" s="198" t="n"/>
      <c r="G357" s="57" t="n"/>
      <c r="H357" s="59" t="n"/>
      <c r="I357" s="59" t="n"/>
      <c r="J357" s="191">
        <f>G357-H357</f>
        <v/>
      </c>
      <c r="K357" s="61">
        <f>J357</f>
        <v/>
      </c>
      <c r="L357" s="62">
        <f>J357-K357</f>
        <v/>
      </c>
    </row>
    <row r="358" hidden="1" ht="60" customFormat="1" customHeight="1" s="85">
      <c r="A358" s="52" t="n"/>
      <c r="B358" s="53" t="n"/>
      <c r="C358" s="54" t="n"/>
      <c r="D358" s="196" t="n"/>
      <c r="E358" s="202" t="n"/>
      <c r="F358" s="198" t="n"/>
      <c r="G358" s="57" t="n"/>
      <c r="H358" s="59" t="n"/>
      <c r="I358" s="59" t="n"/>
      <c r="J358" s="191">
        <f>G358-H358</f>
        <v/>
      </c>
      <c r="K358" s="61">
        <f>J358</f>
        <v/>
      </c>
      <c r="L358" s="62">
        <f>J358-K358</f>
        <v/>
      </c>
    </row>
    <row r="359" hidden="1" ht="60" customFormat="1" customHeight="1" s="85">
      <c r="A359" s="52" t="n"/>
      <c r="B359" s="53" t="n"/>
      <c r="C359" s="54" t="n"/>
      <c r="D359" s="196" t="n"/>
      <c r="E359" s="202" t="n"/>
      <c r="F359" s="198" t="n"/>
      <c r="G359" s="57" t="n"/>
      <c r="H359" s="59" t="n"/>
      <c r="I359" s="59" t="n"/>
      <c r="J359" s="191">
        <f>G359-H359</f>
        <v/>
      </c>
      <c r="K359" s="61">
        <f>J359</f>
        <v/>
      </c>
      <c r="L359" s="62">
        <f>J359-K359</f>
        <v/>
      </c>
    </row>
    <row r="360" hidden="1" ht="60" customFormat="1" customHeight="1" s="85">
      <c r="A360" s="52" t="n"/>
      <c r="B360" s="53" t="n"/>
      <c r="C360" s="52" t="n"/>
      <c r="D360" s="196" t="n"/>
      <c r="E360" s="202" t="n"/>
      <c r="F360" s="198" t="n"/>
      <c r="G360" s="57" t="n"/>
      <c r="H360" s="59" t="n"/>
      <c r="I360" s="59" t="n"/>
      <c r="J360" s="191">
        <f>G360-H360</f>
        <v/>
      </c>
      <c r="K360" s="80">
        <f>J360</f>
        <v/>
      </c>
      <c r="L360" s="62">
        <f>G360-H360-K360</f>
        <v/>
      </c>
    </row>
    <row r="361" hidden="1" ht="60" customFormat="1" customHeight="1" s="85">
      <c r="A361" s="52" t="n"/>
      <c r="B361" s="53" t="n"/>
      <c r="C361" s="52" t="n"/>
      <c r="D361" s="196" t="n"/>
      <c r="E361" s="202" t="n"/>
      <c r="F361" s="198" t="n"/>
      <c r="G361" s="57" t="n"/>
      <c r="H361" s="59" t="n"/>
      <c r="I361" s="59" t="n"/>
      <c r="J361" s="191">
        <f>G361-H361</f>
        <v/>
      </c>
      <c r="K361" s="95">
        <f>J361</f>
        <v/>
      </c>
      <c r="L361" s="62">
        <f>G361-H361-K361</f>
        <v/>
      </c>
    </row>
    <row r="362" hidden="1" ht="19.5" customFormat="1" customHeight="1" s="67">
      <c r="A362" s="166" t="inlineStr">
        <is>
          <t>ИТОГО ХОЗЯЙСТВЕННЫЕ ПРИНАДЛЕЖНОСТИ</t>
        </is>
      </c>
      <c r="B362" s="195" t="n"/>
      <c r="C362" s="64" t="n"/>
      <c r="D362" s="64" t="n"/>
      <c r="E362" s="64" t="n"/>
      <c r="F362" s="65" t="n"/>
      <c r="G362" s="66">
        <f>SUM(G357:G361)</f>
        <v/>
      </c>
      <c r="H362" s="66">
        <f>SUM(H357:H361)</f>
        <v/>
      </c>
      <c r="I362" s="66" t="n"/>
      <c r="J362" s="66">
        <f>SUM(J357:J361)</f>
        <v/>
      </c>
      <c r="K362" s="66">
        <f>SUM(K357:K361)</f>
        <v/>
      </c>
      <c r="L362" s="66">
        <f>SUM(L357:L361)</f>
        <v/>
      </c>
    </row>
    <row r="363" hidden="1" ht="19.5" customFormat="1" customHeight="1" s="85">
      <c r="A363" s="103" t="inlineStr">
        <is>
          <t xml:space="preserve">ПРОДУКТЫ ПИТАНИЯ </t>
        </is>
      </c>
      <c r="B363" s="195" t="n"/>
      <c r="C363" s="74" t="n"/>
      <c r="D363" s="74" t="n"/>
      <c r="E363" s="74" t="n"/>
      <c r="F363" s="75" t="n"/>
      <c r="G363" s="76" t="n"/>
      <c r="H363" s="76" t="n"/>
      <c r="I363" s="76" t="n"/>
      <c r="J363" s="76" t="n"/>
      <c r="K363" s="76" t="n"/>
      <c r="L363" s="110" t="n"/>
    </row>
    <row r="364" hidden="1" ht="60" customFormat="1" customHeight="1" s="85">
      <c r="A364" s="52" t="n"/>
      <c r="B364" s="53" t="n"/>
      <c r="C364" s="54" t="n"/>
      <c r="D364" s="196" t="n"/>
      <c r="E364" s="202" t="n"/>
      <c r="F364" s="198" t="n"/>
      <c r="G364" s="57" t="n"/>
      <c r="H364" s="59" t="n"/>
      <c r="I364" s="59" t="n"/>
      <c r="J364" s="191">
        <f>G364-H364</f>
        <v/>
      </c>
      <c r="K364" s="61">
        <f>J364</f>
        <v/>
      </c>
      <c r="L364" s="62">
        <f>J364-K364</f>
        <v/>
      </c>
    </row>
    <row r="365" hidden="1" ht="60" customFormat="1" customHeight="1" s="85">
      <c r="A365" s="52" t="n"/>
      <c r="B365" s="53" t="n"/>
      <c r="C365" s="54" t="n"/>
      <c r="D365" s="196" t="n"/>
      <c r="E365" s="198" t="n"/>
      <c r="F365" s="198" t="n"/>
      <c r="G365" s="57" t="n"/>
      <c r="H365" s="59" t="n"/>
      <c r="I365" s="59" t="n"/>
      <c r="J365" s="191">
        <f>G365-H365</f>
        <v/>
      </c>
      <c r="K365" s="95">
        <f>J365</f>
        <v/>
      </c>
      <c r="L365" s="62">
        <f>G365-H365-K365</f>
        <v/>
      </c>
    </row>
    <row r="366" hidden="1" ht="61.5" customFormat="1" customHeight="1" s="85">
      <c r="A366" s="52" t="n"/>
      <c r="B366" s="53" t="n"/>
      <c r="C366" s="54" t="n"/>
      <c r="D366" s="196" t="n"/>
      <c r="E366" s="202" t="n"/>
      <c r="F366" s="198" t="n"/>
      <c r="G366" s="57" t="n"/>
      <c r="H366" s="59" t="n"/>
      <c r="I366" s="59" t="n"/>
      <c r="J366" s="191">
        <f>G366-H366</f>
        <v/>
      </c>
      <c r="K366" s="61">
        <f>J366</f>
        <v/>
      </c>
      <c r="L366" s="62">
        <f>J366-K366</f>
        <v/>
      </c>
    </row>
    <row r="367" hidden="1" ht="19.5" customFormat="1" customHeight="1" s="85" thickBot="1">
      <c r="A367" s="166" t="inlineStr">
        <is>
          <t>ИТОГО ПРОДУКТЫ ПИТАНИЯ</t>
        </is>
      </c>
      <c r="B367" s="195" t="n"/>
      <c r="C367" s="64" t="n"/>
      <c r="D367" s="64" t="n"/>
      <c r="E367" s="64" t="n"/>
      <c r="F367" s="113" t="n"/>
      <c r="G367" s="114">
        <f>SUM(G364:G366)</f>
        <v/>
      </c>
      <c r="H367" s="114">
        <f>SUM(H364:H366)</f>
        <v/>
      </c>
      <c r="I367" s="114" t="n"/>
      <c r="J367" s="114">
        <f>SUM(J364:J366)</f>
        <v/>
      </c>
      <c r="K367" s="114">
        <f>SUM(K364:K366)</f>
        <v/>
      </c>
      <c r="L367" s="114">
        <f>SUM(L364:L366)</f>
        <v/>
      </c>
    </row>
    <row r="368" ht="30.75" customFormat="1" customHeight="1" s="44" thickBot="1">
      <c r="A368" s="46" t="inlineStr">
        <is>
          <t xml:space="preserve">ДИРЕКЦИЯ ПО ИНФОРМАЦИОННЫМ ТЕХНОЛОГИЯМ </t>
        </is>
      </c>
      <c r="B368" s="46" t="n"/>
      <c r="C368" s="46" t="n"/>
      <c r="D368" s="46" t="n"/>
      <c r="E368" s="46" t="n"/>
      <c r="F368" s="47" t="n"/>
      <c r="G368" s="46" t="n"/>
      <c r="H368" s="46" t="n"/>
      <c r="I368" s="46" t="n"/>
      <c r="J368" s="46" t="n"/>
      <c r="K368" s="46" t="n"/>
      <c r="L368" s="48" t="n"/>
    </row>
    <row r="369" ht="19.5" customFormat="1" customHeight="1" s="44">
      <c r="A369" s="50" t="inlineStr">
        <is>
          <t>ПРОГРАММНОЕ ОБЕСПЕЧЕНИЕ, ОБСЛУЖИВАНИЕ ПО, ИНТЕРНЕТ, СВЯЗЬ</t>
        </is>
      </c>
      <c r="B369" s="203" t="n"/>
      <c r="C369" s="49" t="n"/>
      <c r="D369" s="49" t="n"/>
      <c r="E369" s="49" t="n"/>
      <c r="F369" s="69" t="n"/>
      <c r="G369" s="70" t="n"/>
      <c r="H369" s="70" t="n"/>
      <c r="I369" s="70" t="n"/>
      <c r="J369" s="70" t="n"/>
      <c r="K369" s="70" t="n"/>
      <c r="L369" s="51" t="n"/>
    </row>
    <row r="370" ht="61.5" customFormat="1" customHeight="1" s="44">
      <c r="A370" s="104" t="inlineStr">
        <is>
          <t>ООО "СМС-ЦЕНТР"</t>
        </is>
      </c>
      <c r="B370" s="63" t="inlineStr">
        <is>
          <t>Оплата по счету № 1613323 от 17.03.2023г Рассылка сообщений по договору №627080 от 28.09.2021</t>
        </is>
      </c>
      <c r="C370" s="54" t="inlineStr">
        <is>
          <t>Бенклян Сурен Айкович</t>
        </is>
      </c>
      <c r="D370" s="198" t="n"/>
      <c r="E370" s="198" t="inlineStr">
        <is>
          <t>Счет № 1613323 от 17.03.2023</t>
        </is>
      </c>
      <c r="F370" s="198" t="n"/>
      <c r="G370" s="61" t="n">
        <v>15000</v>
      </c>
      <c r="H370" s="59" t="n"/>
      <c r="I370" s="59" t="n">
        <v>45006</v>
      </c>
      <c r="J370" s="191">
        <f>G370-H370</f>
        <v/>
      </c>
      <c r="K370" s="191" t="n">
        <v>0</v>
      </c>
      <c r="L370" s="62">
        <f>G370-H370-K370</f>
        <v/>
      </c>
    </row>
    <row r="371" ht="61.5" customFormat="1" customHeight="1" s="44">
      <c r="A371" s="104" t="inlineStr">
        <is>
          <t>ООО "ЛАБОРАТОРИЯ АЙ ТИ"</t>
        </is>
      </c>
      <c r="B371" s="63" t="inlineStr">
        <is>
          <t>Оплата по счету № ЛИ-78 от 21.03.2023 г. Абонентская поддержка 1С</t>
        </is>
      </c>
      <c r="C371" s="54" t="inlineStr">
        <is>
          <t>Бенклян Сурен Айкович</t>
        </is>
      </c>
      <c r="D371" s="198" t="n"/>
      <c r="E371" s="198" t="inlineStr">
        <is>
          <t>Счет № ЛИ-78 от 21.03.2023 г.</t>
        </is>
      </c>
      <c r="F371" s="198" t="n"/>
      <c r="G371" s="61" t="n">
        <v>229000</v>
      </c>
      <c r="H371" s="59" t="n"/>
      <c r="I371" s="59" t="n">
        <v>45006</v>
      </c>
      <c r="J371" s="191">
        <f>G371-H371</f>
        <v/>
      </c>
      <c r="K371" s="191" t="n">
        <v>0</v>
      </c>
      <c r="L371" s="62">
        <f>G371-H371-K371</f>
        <v/>
      </c>
    </row>
    <row r="372" ht="61.5" customFormat="1" customHeight="1" s="44">
      <c r="A372" s="104" t="inlineStr">
        <is>
          <t>ООО "ДИВА КОМПЬЮТЕРС"</t>
        </is>
      </c>
      <c r="B372" s="63" t="inlineStr">
        <is>
          <t>Оплата по счету № 109 от 21.03.2023г. за компьютер</t>
        </is>
      </c>
      <c r="C372" s="54" t="inlineStr">
        <is>
          <t>Леурдо Денис Вячеславович</t>
        </is>
      </c>
      <c r="D372" s="198" t="n"/>
      <c r="E372" s="198" t="inlineStr">
        <is>
          <t>Счет № 109 от 21.03.2023г.</t>
        </is>
      </c>
      <c r="F372" s="198" t="n"/>
      <c r="G372" s="61" t="n">
        <v>72350</v>
      </c>
      <c r="H372" s="59" t="n"/>
      <c r="I372" s="59" t="n">
        <v>45006</v>
      </c>
      <c r="J372" s="191">
        <f>G372-H372</f>
        <v/>
      </c>
      <c r="K372" s="191" t="n">
        <v>0</v>
      </c>
      <c r="L372" s="62">
        <f>G372-H372-K372</f>
        <v/>
      </c>
    </row>
    <row r="373" hidden="1" ht="61.5" customFormat="1" customHeight="1" s="44">
      <c r="A373" s="104" t="n"/>
      <c r="B373" s="63" t="n"/>
      <c r="C373" s="54" t="n"/>
      <c r="D373" s="198" t="n"/>
      <c r="E373" s="198" t="n"/>
      <c r="F373" s="198" t="n"/>
      <c r="G373" s="108" t="n"/>
      <c r="H373" s="115" t="n"/>
      <c r="I373" s="59" t="n"/>
      <c r="J373" s="191">
        <f>G373-H373</f>
        <v/>
      </c>
      <c r="K373" s="191" t="n">
        <v>0</v>
      </c>
      <c r="L373" s="62">
        <f>G373-H373-K373</f>
        <v/>
      </c>
    </row>
    <row r="374" hidden="1" ht="61.5" customFormat="1" customHeight="1" s="44">
      <c r="A374" s="104" t="n"/>
      <c r="B374" s="63" t="n"/>
      <c r="C374" s="54" t="n"/>
      <c r="D374" s="198" t="n"/>
      <c r="E374" s="198" t="n"/>
      <c r="F374" s="198" t="n"/>
      <c r="G374" s="108" t="n"/>
      <c r="H374" s="115" t="n"/>
      <c r="I374" s="59" t="n"/>
      <c r="J374" s="191">
        <f>G374-H374</f>
        <v/>
      </c>
      <c r="K374" s="191" t="n">
        <v>0</v>
      </c>
      <c r="L374" s="62">
        <f>G374-H374-K374</f>
        <v/>
      </c>
    </row>
    <row r="375" hidden="1" ht="61.5" customFormat="1" customHeight="1" s="44">
      <c r="A375" s="104" t="n"/>
      <c r="B375" s="63" t="n"/>
      <c r="C375" s="54" t="n"/>
      <c r="D375" s="198" t="n"/>
      <c r="E375" s="198" t="n"/>
      <c r="F375" s="198" t="n"/>
      <c r="G375" s="108" t="n"/>
      <c r="H375" s="115" t="n"/>
      <c r="I375" s="59" t="n"/>
      <c r="J375" s="191">
        <f>G375-H375</f>
        <v/>
      </c>
      <c r="K375" s="191" t="n">
        <v>0</v>
      </c>
      <c r="L375" s="62">
        <f>G375-H375-K375</f>
        <v/>
      </c>
    </row>
    <row r="376" hidden="1" ht="61.5" customFormat="1" customHeight="1" s="44">
      <c r="A376" s="104" t="n"/>
      <c r="B376" s="63" t="n"/>
      <c r="C376" s="54" t="n"/>
      <c r="D376" s="198" t="n"/>
      <c r="E376" s="198" t="n"/>
      <c r="F376" s="198" t="n"/>
      <c r="G376" s="108" t="n"/>
      <c r="H376" s="115" t="n"/>
      <c r="I376" s="59" t="n"/>
      <c r="J376" s="191">
        <f>G376-H376</f>
        <v/>
      </c>
      <c r="K376" s="191" t="n">
        <v>0</v>
      </c>
      <c r="L376" s="62">
        <f>G376-H376-K376</f>
        <v/>
      </c>
    </row>
    <row r="377" hidden="1" ht="61.5" customFormat="1" customHeight="1" s="44">
      <c r="A377" s="104" t="n"/>
      <c r="B377" s="63" t="n"/>
      <c r="C377" s="54" t="n"/>
      <c r="D377" s="198" t="n"/>
      <c r="E377" s="198" t="n"/>
      <c r="F377" s="198" t="n"/>
      <c r="G377" s="108" t="n"/>
      <c r="H377" s="115" t="n"/>
      <c r="I377" s="59" t="n"/>
      <c r="J377" s="191">
        <f>G377-H377</f>
        <v/>
      </c>
      <c r="K377" s="191" t="n">
        <v>0</v>
      </c>
      <c r="L377" s="62">
        <f>G377-H377-K377</f>
        <v/>
      </c>
    </row>
    <row r="378" hidden="1" ht="61.5" customFormat="1" customHeight="1" s="44">
      <c r="A378" s="104" t="n"/>
      <c r="B378" s="63" t="n"/>
      <c r="C378" s="54" t="n"/>
      <c r="D378" s="198" t="n"/>
      <c r="E378" s="198" t="n"/>
      <c r="F378" s="198" t="n"/>
      <c r="G378" s="108" t="n"/>
      <c r="H378" s="115" t="n"/>
      <c r="I378" s="59" t="n"/>
      <c r="J378" s="191">
        <f>G378-H378</f>
        <v/>
      </c>
      <c r="K378" s="191" t="n">
        <v>0</v>
      </c>
      <c r="L378" s="62">
        <f>G378-H378-K378</f>
        <v/>
      </c>
    </row>
    <row r="379" hidden="1" ht="61.5" customFormat="1" customHeight="1" s="44">
      <c r="A379" s="104" t="n"/>
      <c r="B379" s="63" t="n"/>
      <c r="C379" s="54" t="n"/>
      <c r="D379" s="198" t="n"/>
      <c r="E379" s="198" t="n"/>
      <c r="F379" s="198" t="n"/>
      <c r="G379" s="108" t="n"/>
      <c r="H379" s="115" t="n"/>
      <c r="I379" s="59" t="n"/>
      <c r="J379" s="191">
        <f>G379-H379</f>
        <v/>
      </c>
      <c r="K379" s="191" t="n">
        <v>0</v>
      </c>
      <c r="L379" s="62">
        <f>G379-H379-K379</f>
        <v/>
      </c>
    </row>
    <row r="380" hidden="1" ht="61.5" customFormat="1" customHeight="1" s="44">
      <c r="A380" s="104" t="n"/>
      <c r="B380" s="63" t="n"/>
      <c r="C380" s="54" t="n"/>
      <c r="D380" s="198" t="n"/>
      <c r="E380" s="198" t="n"/>
      <c r="F380" s="198" t="n"/>
      <c r="G380" s="108" t="n"/>
      <c r="H380" s="115" t="n"/>
      <c r="I380" s="59" t="n"/>
      <c r="J380" s="191">
        <f>G380-H380</f>
        <v/>
      </c>
      <c r="K380" s="191" t="n">
        <v>0</v>
      </c>
      <c r="L380" s="62">
        <f>G380-H380-K380</f>
        <v/>
      </c>
    </row>
    <row r="381" hidden="1" ht="61.5" customFormat="1" customHeight="1" s="44">
      <c r="A381" s="104" t="n"/>
      <c r="B381" s="63" t="n"/>
      <c r="C381" s="54" t="n"/>
      <c r="D381" s="198" t="n"/>
      <c r="E381" s="202" t="n"/>
      <c r="F381" s="198" t="n"/>
      <c r="G381" s="108" t="n"/>
      <c r="H381" s="115" t="n"/>
      <c r="I381" s="59" t="n"/>
      <c r="J381" s="191">
        <f>G381-H381</f>
        <v/>
      </c>
      <c r="K381" s="191" t="n">
        <v>0</v>
      </c>
      <c r="L381" s="62">
        <f>G381-H381-K381</f>
        <v/>
      </c>
    </row>
    <row r="382" hidden="1" ht="23.25" customFormat="1" customHeight="1" s="44">
      <c r="A382" s="104" t="n"/>
      <c r="B382" s="63" t="n"/>
      <c r="C382" s="54" t="n"/>
      <c r="D382" s="198" t="n"/>
      <c r="E382" s="202" t="n"/>
      <c r="F382" s="198" t="n"/>
      <c r="G382" s="108" t="n"/>
      <c r="H382" s="115" t="n"/>
      <c r="I382" s="59" t="n"/>
      <c r="J382" s="191" t="n"/>
      <c r="K382" s="191" t="n"/>
      <c r="L382" s="62" t="n"/>
    </row>
    <row r="383" ht="19.5" customFormat="1" customHeight="1" s="119" thickBot="1">
      <c r="A383" s="179" t="inlineStr">
        <is>
          <t xml:space="preserve">ИТОГО ПРОГРАММНОЕ ОБЕСПЕЧЕНИЕ, ОБСЛУЖИВАНИЕ ПО, ИНТЕРНЕТ, СВЯЗЬ  </t>
        </is>
      </c>
      <c r="B383" s="199" t="n"/>
      <c r="C383" s="116" t="n"/>
      <c r="D383" s="116" t="n"/>
      <c r="E383" s="116" t="n"/>
      <c r="F383" s="117" t="n"/>
      <c r="G383" s="118">
        <f>SUM(G370:G382)</f>
        <v/>
      </c>
      <c r="H383" s="118">
        <f>SUM(H370:H382)</f>
        <v/>
      </c>
      <c r="I383" s="118" t="n"/>
      <c r="J383" s="118">
        <f>SUM(J370:J382)</f>
        <v/>
      </c>
      <c r="K383" s="118">
        <f>SUM(K370:K382)</f>
        <v/>
      </c>
      <c r="L383" s="118">
        <f>SUM(L370:L382)</f>
        <v/>
      </c>
    </row>
    <row r="384" hidden="1" ht="34.5" customFormat="1" customHeight="1" s="44" thickBot="1">
      <c r="A384" s="47" t="inlineStr">
        <is>
          <t>САНКТ-ПЕТЕРБУРГ</t>
        </is>
      </c>
      <c r="B384" s="188" t="n"/>
      <c r="C384" s="46" t="n"/>
      <c r="D384" s="46" t="n"/>
      <c r="E384" s="46" t="n"/>
      <c r="F384" s="47" t="n"/>
      <c r="G384" s="46" t="n"/>
      <c r="H384" s="46" t="n"/>
      <c r="I384" s="46" t="n"/>
      <c r="J384" s="46" t="n"/>
      <c r="K384" s="46" t="n"/>
      <c r="L384" s="48" t="n"/>
    </row>
    <row r="385" hidden="1" ht="23.25" customFormat="1" customHeight="1" s="44">
      <c r="A385" s="75" t="inlineStr">
        <is>
          <t>ЛОГИСТИКА</t>
        </is>
      </c>
      <c r="B385" s="195" t="n"/>
      <c r="C385" s="49" t="n"/>
      <c r="D385" s="87" t="n"/>
      <c r="E385" s="49" t="n"/>
      <c r="F385" s="69" t="n"/>
      <c r="G385" s="70" t="n"/>
      <c r="H385" s="70" t="n"/>
      <c r="I385" s="70" t="n"/>
      <c r="J385" s="70" t="n"/>
      <c r="K385" s="70" t="n"/>
      <c r="L385" s="71" t="n"/>
    </row>
    <row r="386" hidden="1" ht="45" customFormat="1" customHeight="1" s="44">
      <c r="A386" s="86" t="n"/>
      <c r="B386" s="53" t="n"/>
      <c r="C386" s="52" t="n"/>
      <c r="D386" s="193" t="n"/>
      <c r="E386" s="194" t="n"/>
      <c r="F386" s="197" t="n"/>
      <c r="G386" s="61" t="n"/>
      <c r="H386" s="59" t="n"/>
      <c r="I386" s="59" t="n"/>
      <c r="J386" s="191" t="n"/>
      <c r="K386" s="191" t="n"/>
      <c r="L386" s="62" t="n"/>
    </row>
    <row r="387" hidden="1" ht="45" customFormat="1" customHeight="1" s="44">
      <c r="A387" s="86" t="n"/>
      <c r="B387" s="53" t="n"/>
      <c r="C387" s="52" t="n"/>
      <c r="D387" s="193" t="n"/>
      <c r="E387" s="194" t="n"/>
      <c r="F387" s="197" t="n"/>
      <c r="G387" s="61" t="n"/>
      <c r="H387" s="59" t="n"/>
      <c r="I387" s="59" t="n"/>
      <c r="J387" s="191" t="n"/>
      <c r="K387" s="191" t="n"/>
      <c r="L387" s="62" t="n"/>
    </row>
    <row r="388" hidden="1" ht="24" customFormat="1" customHeight="1" s="44">
      <c r="A388" s="86" t="n"/>
      <c r="B388" s="53" t="n"/>
      <c r="C388" s="52" t="n"/>
      <c r="D388" s="193" t="n"/>
      <c r="E388" s="194" t="n"/>
      <c r="F388" s="197" t="n"/>
      <c r="G388" s="61" t="n"/>
      <c r="H388" s="59" t="n"/>
      <c r="I388" s="59" t="n"/>
      <c r="J388" s="191">
        <f>G388-H388</f>
        <v/>
      </c>
      <c r="K388" s="191" t="n">
        <v>0</v>
      </c>
      <c r="L388" s="62">
        <f>G388-H388-K388</f>
        <v/>
      </c>
    </row>
    <row r="389" hidden="1" ht="24" customFormat="1" customHeight="1" s="44">
      <c r="A389" s="86" t="n"/>
      <c r="B389" s="53" t="n"/>
      <c r="C389" s="52" t="n"/>
      <c r="D389" s="193" t="n"/>
      <c r="E389" s="194" t="n"/>
      <c r="F389" s="197" t="n"/>
      <c r="G389" s="61" t="n"/>
      <c r="H389" s="59" t="n"/>
      <c r="I389" s="59" t="n"/>
      <c r="J389" s="191" t="n"/>
      <c r="K389" s="191" t="n"/>
      <c r="L389" s="62" t="n"/>
    </row>
    <row r="390" hidden="1" ht="45" customFormat="1" customHeight="1" s="44">
      <c r="A390" s="86" t="n"/>
      <c r="B390" s="53" t="n"/>
      <c r="C390" s="52" t="n"/>
      <c r="D390" s="193" t="n"/>
      <c r="E390" s="194" t="n"/>
      <c r="F390" s="197" t="n"/>
      <c r="G390" s="61" t="n"/>
      <c r="H390" s="59" t="n"/>
      <c r="I390" s="59" t="n"/>
      <c r="J390" s="191" t="n"/>
      <c r="K390" s="191" t="n"/>
      <c r="L390" s="62" t="n"/>
    </row>
    <row r="391" hidden="1" ht="45" customFormat="1" customHeight="1" s="44">
      <c r="A391" s="86" t="n"/>
      <c r="B391" s="53" t="n"/>
      <c r="C391" s="52" t="n"/>
      <c r="D391" s="193" t="n"/>
      <c r="E391" s="194" t="n"/>
      <c r="F391" s="197" t="n"/>
      <c r="G391" s="61" t="n"/>
      <c r="H391" s="59" t="n"/>
      <c r="I391" s="59" t="n"/>
      <c r="J391" s="191" t="n"/>
      <c r="K391" s="191" t="n"/>
      <c r="L391" s="62" t="n"/>
    </row>
    <row r="392" hidden="1" ht="45" customFormat="1" customHeight="1" s="44">
      <c r="A392" s="86" t="n"/>
      <c r="B392" s="53" t="n"/>
      <c r="C392" s="52" t="n"/>
      <c r="D392" s="193" t="n"/>
      <c r="E392" s="194" t="n"/>
      <c r="F392" s="197" t="n"/>
      <c r="G392" s="61" t="n"/>
      <c r="H392" s="59" t="n"/>
      <c r="I392" s="59" t="n"/>
      <c r="J392" s="191" t="n"/>
      <c r="K392" s="191" t="n"/>
      <c r="L392" s="62" t="n"/>
    </row>
    <row r="393" hidden="1" ht="19.5" customFormat="1" customHeight="1" s="44">
      <c r="A393" s="166" t="inlineStr">
        <is>
          <t>ИТОГО ЛОГИСТИКА</t>
        </is>
      </c>
      <c r="B393" s="195" t="n"/>
      <c r="C393" s="64" t="n"/>
      <c r="D393" s="64" t="n"/>
      <c r="E393" s="64" t="n"/>
      <c r="F393" s="65" t="n"/>
      <c r="G393" s="66">
        <f>SUM(G386:G392)</f>
        <v/>
      </c>
      <c r="H393" s="66">
        <f>SUM(H386:H392)</f>
        <v/>
      </c>
      <c r="I393" s="66" t="n"/>
      <c r="J393" s="66">
        <f>SUM(J386:J392)</f>
        <v/>
      </c>
      <c r="K393" s="66">
        <f>SUM(K386:K392)</f>
        <v/>
      </c>
      <c r="L393" s="66">
        <f>SUM(L386:L392)</f>
        <v/>
      </c>
    </row>
    <row r="394" hidden="1" ht="45" customFormat="1" customHeight="1" s="44">
      <c r="A394" s="86" t="n"/>
      <c r="B394" s="53" t="n"/>
      <c r="C394" s="52" t="n"/>
      <c r="D394" s="193" t="n"/>
      <c r="E394" s="194" t="n"/>
      <c r="F394" s="197" t="n"/>
      <c r="G394" s="61" t="n"/>
      <c r="H394" s="59" t="n"/>
      <c r="I394" s="59" t="n"/>
      <c r="J394" s="191" t="n"/>
      <c r="K394" s="191" t="n"/>
      <c r="L394" s="62" t="n"/>
    </row>
    <row r="395" hidden="1" ht="45" customFormat="1" customHeight="1" s="44">
      <c r="A395" s="86" t="n"/>
      <c r="B395" s="53" t="n"/>
      <c r="C395" s="52" t="n"/>
      <c r="D395" s="193" t="n"/>
      <c r="E395" s="194" t="n"/>
      <c r="F395" s="197" t="n"/>
      <c r="G395" s="61" t="n"/>
      <c r="H395" s="59" t="n"/>
      <c r="I395" s="59" t="n"/>
      <c r="J395" s="191" t="n"/>
      <c r="K395" s="191" t="n"/>
      <c r="L395" s="62" t="n"/>
    </row>
    <row r="396" hidden="1" ht="45" customFormat="1" customHeight="1" s="44">
      <c r="A396" s="86" t="n"/>
      <c r="B396" s="53" t="n"/>
      <c r="C396" s="52" t="n"/>
      <c r="D396" s="193" t="n"/>
      <c r="E396" s="194" t="n"/>
      <c r="F396" s="197" t="n"/>
      <c r="G396" s="61" t="n"/>
      <c r="H396" s="59" t="n"/>
      <c r="I396" s="59" t="n"/>
      <c r="J396" s="191" t="n"/>
      <c r="K396" s="191" t="n"/>
      <c r="L396" s="62" t="n"/>
    </row>
    <row r="397" hidden="1" ht="45" customFormat="1" customHeight="1" s="44">
      <c r="A397" s="86" t="n"/>
      <c r="B397" s="53" t="n"/>
      <c r="C397" s="52" t="n"/>
      <c r="D397" s="193" t="n"/>
      <c r="E397" s="194" t="n"/>
      <c r="F397" s="197" t="n"/>
      <c r="G397" s="61" t="n"/>
      <c r="H397" s="59" t="n"/>
      <c r="I397" s="59" t="n"/>
      <c r="J397" s="191" t="n"/>
      <c r="K397" s="191" t="n"/>
      <c r="L397" s="62" t="n"/>
    </row>
    <row r="398" hidden="1" ht="45" customFormat="1" customHeight="1" s="44">
      <c r="A398" s="86" t="n"/>
      <c r="B398" s="53" t="n"/>
      <c r="C398" s="52" t="n"/>
      <c r="D398" s="193" t="n"/>
      <c r="E398" s="194" t="n"/>
      <c r="F398" s="197" t="n"/>
      <c r="G398" s="61" t="n"/>
      <c r="H398" s="59" t="n"/>
      <c r="I398" s="59" t="n"/>
      <c r="J398" s="191" t="n"/>
      <c r="K398" s="191" t="n"/>
      <c r="L398" s="62" t="n"/>
    </row>
    <row r="399" hidden="1" ht="27.75" customFormat="1" customHeight="1" s="119" thickBot="1">
      <c r="A399" s="179" t="inlineStr">
        <is>
          <t>ИТОГО САНКТ-ПЕТЕРБУРГ</t>
        </is>
      </c>
      <c r="B399" s="199" t="n"/>
      <c r="C399" s="116" t="n"/>
      <c r="D399" s="116" t="n"/>
      <c r="E399" s="116" t="n"/>
      <c r="F399" s="117" t="n"/>
      <c r="G399" s="118">
        <f>G387+G392+G398</f>
        <v/>
      </c>
      <c r="H399" s="118">
        <f>H387+H392+H398</f>
        <v/>
      </c>
      <c r="I399" s="118" t="n"/>
      <c r="J399" s="118">
        <f>J387+J392+J398</f>
        <v/>
      </c>
      <c r="K399" s="118">
        <f>K387+K392+K398</f>
        <v/>
      </c>
      <c r="L399" s="118">
        <f>L387+L392+L398</f>
        <v/>
      </c>
    </row>
    <row r="400" ht="30.75" customFormat="1" customHeight="1" s="44" thickBot="1">
      <c r="A400" s="47" t="inlineStr">
        <is>
          <t>САМАРА</t>
        </is>
      </c>
      <c r="B400" s="188" t="n"/>
      <c r="C400" s="46" t="n"/>
      <c r="D400" s="46" t="n"/>
      <c r="E400" s="46" t="n"/>
      <c r="F400" s="47" t="n"/>
      <c r="G400" s="46" t="n"/>
      <c r="H400" s="46" t="n"/>
      <c r="I400" s="46" t="n"/>
      <c r="J400" s="46" t="n"/>
      <c r="K400" s="46" t="n"/>
      <c r="L400" s="48" t="n"/>
    </row>
    <row r="401" ht="23.25" customFormat="1" customHeight="1" s="44">
      <c r="A401" s="75" t="inlineStr">
        <is>
          <t>ЛОГИСТИКА</t>
        </is>
      </c>
      <c r="B401" s="195" t="n"/>
      <c r="C401" s="49" t="n"/>
      <c r="D401" s="87" t="n"/>
      <c r="E401" s="49" t="n"/>
      <c r="F401" s="69" t="n"/>
      <c r="G401" s="70" t="n"/>
      <c r="H401" s="70" t="n"/>
      <c r="I401" s="70" t="n"/>
      <c r="J401" s="70" t="n"/>
      <c r="K401" s="70" t="n"/>
      <c r="L401" s="71" t="n"/>
    </row>
    <row r="402" ht="45" customFormat="1" customHeight="1" s="44">
      <c r="A402" s="86" t="inlineStr">
        <is>
          <t>ИП Быков Анатолий Васильевич</t>
        </is>
      </c>
      <c r="B402" s="53" t="inlineStr">
        <is>
          <t>Оплата по счету № 1 от 14.03.2023 г. за транспортные услуги.</t>
        </is>
      </c>
      <c r="C402" s="52" t="inlineStr">
        <is>
          <t>Иванов Герман Вальтерович</t>
        </is>
      </c>
      <c r="D402" s="193" t="n"/>
      <c r="E402" s="194" t="inlineStr">
        <is>
          <t>Счет № 1 от 14.03.2023</t>
        </is>
      </c>
      <c r="F402" s="197" t="n"/>
      <c r="G402" s="61" t="n">
        <v>22000</v>
      </c>
      <c r="H402" s="59" t="n"/>
      <c r="I402" s="59" t="n"/>
      <c r="J402" s="191">
        <f>G402-H402</f>
        <v/>
      </c>
      <c r="K402" s="191" t="n">
        <v>0</v>
      </c>
      <c r="L402" s="62">
        <f>G402-H402-K402</f>
        <v/>
      </c>
    </row>
    <row r="403" ht="45" customFormat="1" customHeight="1" s="44">
      <c r="A403" s="86" t="inlineStr">
        <is>
          <t>ИП Ветюгов Александр Викторович</t>
        </is>
      </c>
      <c r="B403" s="53" t="inlineStr">
        <is>
          <t>Оплата по счетам № 16, 17, 18 от 11.03.2023 г за транспортные услуги</t>
        </is>
      </c>
      <c r="C403" s="52" t="inlineStr">
        <is>
          <t>Иванов Герман Вальтерович</t>
        </is>
      </c>
      <c r="D403" s="193" t="n"/>
      <c r="E403" s="194" t="inlineStr">
        <is>
          <t>Счета № 16, 17, 18 от 11.03.2023 г</t>
        </is>
      </c>
      <c r="F403" s="197" t="n"/>
      <c r="G403" s="61" t="n">
        <v>112000</v>
      </c>
      <c r="H403" s="59" t="n"/>
      <c r="I403" s="59" t="n"/>
      <c r="J403" s="191">
        <f>G403-H403</f>
        <v/>
      </c>
      <c r="K403" s="191" t="n">
        <v>0</v>
      </c>
      <c r="L403" s="62">
        <f>G403-H403-K403</f>
        <v/>
      </c>
    </row>
    <row r="404" ht="24" customFormat="1" customHeight="1" s="44">
      <c r="A404" s="86" t="n"/>
      <c r="B404" s="53" t="n"/>
      <c r="C404" s="52" t="n"/>
      <c r="D404" s="193" t="n"/>
      <c r="E404" s="194" t="n"/>
      <c r="F404" s="197" t="n"/>
      <c r="G404" s="61" t="n"/>
      <c r="H404" s="59" t="n"/>
      <c r="I404" s="59" t="n"/>
      <c r="J404" s="191">
        <f>G404-H404</f>
        <v/>
      </c>
      <c r="K404" s="191" t="n">
        <v>0</v>
      </c>
      <c r="L404" s="62">
        <f>G404-H404-K404</f>
        <v/>
      </c>
    </row>
    <row r="405" ht="24" customFormat="1" customHeight="1" s="44">
      <c r="A405" s="86" t="n"/>
      <c r="B405" s="53" t="n"/>
      <c r="C405" s="52" t="n"/>
      <c r="D405" s="193" t="n"/>
      <c r="E405" s="194" t="n"/>
      <c r="F405" s="197" t="n"/>
      <c r="G405" s="61" t="n"/>
      <c r="H405" s="59" t="n"/>
      <c r="I405" s="59" t="n"/>
      <c r="J405" s="191" t="n"/>
      <c r="K405" s="191" t="n"/>
      <c r="L405" s="62" t="n"/>
    </row>
    <row r="406" hidden="1" ht="45" customFormat="1" customHeight="1" s="44">
      <c r="A406" s="86" t="n"/>
      <c r="B406" s="53" t="n"/>
      <c r="C406" s="52" t="n"/>
      <c r="D406" s="193" t="n"/>
      <c r="E406" s="194" t="n"/>
      <c r="F406" s="197" t="n"/>
      <c r="G406" s="61" t="n"/>
      <c r="H406" s="59" t="n"/>
      <c r="I406" s="59" t="n"/>
      <c r="J406" s="191" t="n"/>
      <c r="K406" s="191" t="n"/>
      <c r="L406" s="62" t="n"/>
    </row>
    <row r="407" hidden="1" ht="45" customFormat="1" customHeight="1" s="44">
      <c r="A407" s="86" t="n"/>
      <c r="B407" s="53" t="n"/>
      <c r="C407" s="52" t="n"/>
      <c r="D407" s="193" t="n"/>
      <c r="E407" s="194" t="n"/>
      <c r="F407" s="197" t="n"/>
      <c r="G407" s="61" t="n"/>
      <c r="H407" s="59" t="n"/>
      <c r="I407" s="59" t="n"/>
      <c r="J407" s="191" t="n"/>
      <c r="K407" s="191" t="n"/>
      <c r="L407" s="62" t="n"/>
    </row>
    <row r="408" hidden="1" ht="45" customFormat="1" customHeight="1" s="44">
      <c r="A408" s="86" t="n"/>
      <c r="B408" s="53" t="n"/>
      <c r="C408" s="52" t="n"/>
      <c r="D408" s="193" t="n"/>
      <c r="E408" s="194" t="n"/>
      <c r="F408" s="197" t="n"/>
      <c r="G408" s="61" t="n"/>
      <c r="H408" s="59" t="n"/>
      <c r="I408" s="59" t="n"/>
      <c r="J408" s="191" t="n"/>
      <c r="K408" s="191" t="n"/>
      <c r="L408" s="62" t="n"/>
    </row>
    <row r="409" ht="19.5" customFormat="1" customHeight="1" s="44">
      <c r="A409" s="166" t="inlineStr">
        <is>
          <t>ИТОГО ЛОГИСТИКА</t>
        </is>
      </c>
      <c r="B409" s="195" t="n"/>
      <c r="C409" s="64" t="n"/>
      <c r="D409" s="64" t="n"/>
      <c r="E409" s="64" t="n"/>
      <c r="F409" s="65" t="n"/>
      <c r="G409" s="66">
        <f>SUM(G402:G408)</f>
        <v/>
      </c>
      <c r="H409" s="66">
        <f>SUM(H402:H408)</f>
        <v/>
      </c>
      <c r="I409" s="66" t="n"/>
      <c r="J409" s="66">
        <f>SUM(J402:J408)</f>
        <v/>
      </c>
      <c r="K409" s="66">
        <f>SUM(K402:K408)</f>
        <v/>
      </c>
      <c r="L409" s="66">
        <f>SUM(L402:L408)</f>
        <v/>
      </c>
    </row>
    <row r="410" ht="19.5" customFormat="1" customHeight="1" s="44">
      <c r="A410" s="103" t="inlineStr">
        <is>
          <t xml:space="preserve">АРЕНДА </t>
        </is>
      </c>
      <c r="B410" s="195" t="n"/>
      <c r="C410" s="74" t="n"/>
      <c r="D410" s="74" t="n"/>
      <c r="E410" s="74" t="n"/>
      <c r="F410" s="75" t="n"/>
      <c r="G410" s="76" t="n"/>
      <c r="H410" s="76" t="n"/>
      <c r="I410" s="76" t="n"/>
      <c r="J410" s="76" t="n"/>
      <c r="K410" s="76" t="n"/>
      <c r="L410" s="77" t="n"/>
    </row>
    <row r="411" ht="45" customFormat="1" customHeight="1" s="44">
      <c r="A411" s="86" t="inlineStr">
        <is>
          <t>ИП Маслов Михаил Юрьевич</t>
        </is>
      </c>
      <c r="B411" s="53" t="inlineStr">
        <is>
          <t>Оплата по счету № 75 от 16.03.2023 г за аренду помещения в апреле.</t>
        </is>
      </c>
      <c r="C411" s="52" t="inlineStr">
        <is>
          <t>Иванов Герман Вальтерович</t>
        </is>
      </c>
      <c r="D411" s="193" t="n"/>
      <c r="E411" s="194" t="inlineStr">
        <is>
          <t>Счет № 75 от 16.03.2023</t>
        </is>
      </c>
      <c r="F411" s="197" t="n"/>
      <c r="G411" s="61" t="n">
        <v>80000</v>
      </c>
      <c r="H411" s="59" t="n"/>
      <c r="I411" s="59" t="n"/>
      <c r="J411" s="191">
        <f>G411-H411</f>
        <v/>
      </c>
      <c r="K411" s="191" t="n">
        <v>0</v>
      </c>
      <c r="L411" s="62">
        <f>G411-H411-K411</f>
        <v/>
      </c>
    </row>
    <row r="412" ht="45" customFormat="1" customHeight="1" s="44">
      <c r="A412" s="86" t="inlineStr">
        <is>
          <t>ИП Маслов Михаил Юрьевич</t>
        </is>
      </c>
      <c r="B412" s="53" t="inlineStr">
        <is>
          <t>Оплата по счету № 61 от 16.03.2023 г. за эксплуатационные расходы за февраль 2023 г.</t>
        </is>
      </c>
      <c r="C412" s="52" t="inlineStr">
        <is>
          <t>Иванов Герман Вальтерович</t>
        </is>
      </c>
      <c r="D412" s="193" t="n"/>
      <c r="E412" s="194" t="inlineStr">
        <is>
          <t>Счет № 61 от 16.03.2023</t>
        </is>
      </c>
      <c r="F412" s="197" t="n"/>
      <c r="G412" s="61" t="n">
        <v>15361.16</v>
      </c>
      <c r="H412" s="59" t="n"/>
      <c r="I412" s="59" t="n"/>
      <c r="J412" s="191">
        <f>G412-H412</f>
        <v/>
      </c>
      <c r="K412" s="191" t="n">
        <v>0</v>
      </c>
      <c r="L412" s="62">
        <f>G412-H412-K412</f>
        <v/>
      </c>
    </row>
    <row r="413" ht="45" customFormat="1" customHeight="1" s="44">
      <c r="A413" s="86" t="inlineStr">
        <is>
          <t>АО "САМАРАМЕТАЛЛ"</t>
        </is>
      </c>
      <c r="B413" s="53" t="inlineStr">
        <is>
          <t>Оплата по счету № 327 от 20.03.2023 г. за аренду нежилого помещения за апрель 2023 г.</t>
        </is>
      </c>
      <c r="C413" s="52" t="inlineStr">
        <is>
          <t>Иванов Герман Вальтерович</t>
        </is>
      </c>
      <c r="D413" s="193" t="n"/>
      <c r="E413" s="194" t="inlineStr">
        <is>
          <t xml:space="preserve">Счет № 327 от 20.03.2023 </t>
        </is>
      </c>
      <c r="F413" s="197" t="n"/>
      <c r="G413" s="61" t="n">
        <v>12635.01</v>
      </c>
      <c r="H413" s="59" t="n"/>
      <c r="I413" s="59" t="n"/>
      <c r="J413" s="191">
        <f>G413-H413</f>
        <v/>
      </c>
      <c r="K413" s="191" t="n">
        <v>0</v>
      </c>
      <c r="L413" s="62">
        <f>G413-H413-K413</f>
        <v/>
      </c>
    </row>
    <row r="414" ht="19.5" customFormat="1" customHeight="1" s="44">
      <c r="A414" s="166" t="inlineStr">
        <is>
          <t>ИТОГО АРЕНДА</t>
        </is>
      </c>
      <c r="B414" s="195" t="n"/>
      <c r="C414" s="64" t="n"/>
      <c r="D414" s="64" t="n"/>
      <c r="E414" s="64" t="n"/>
      <c r="F414" s="65" t="n"/>
      <c r="G414" s="66">
        <f>SUM(G411:G413)</f>
        <v/>
      </c>
      <c r="H414" s="66">
        <f>SUM(H411:H413)</f>
        <v/>
      </c>
      <c r="I414" s="66" t="n"/>
      <c r="J414" s="66">
        <f>SUM(J411:J413)</f>
        <v/>
      </c>
      <c r="K414" s="66">
        <f>SUM(K411:K413)</f>
        <v/>
      </c>
      <c r="L414" s="66">
        <f>SUM(L411:L413)</f>
        <v/>
      </c>
    </row>
    <row r="415" ht="19.5" customFormat="1" customHeight="1" s="44">
      <c r="A415" s="103" t="inlineStr">
        <is>
          <t>ПРОЧИЕ</t>
        </is>
      </c>
      <c r="B415" s="195" t="n"/>
      <c r="C415" s="74" t="n"/>
      <c r="D415" s="74" t="n"/>
      <c r="E415" s="74" t="n"/>
      <c r="F415" s="75" t="n"/>
      <c r="G415" s="76" t="n"/>
      <c r="H415" s="76" t="n"/>
      <c r="I415" s="76" t="n"/>
      <c r="J415" s="76" t="n"/>
      <c r="K415" s="76" t="n"/>
      <c r="L415" s="77" t="n"/>
    </row>
    <row r="416" ht="45" customFormat="1" customHeight="1" s="44">
      <c r="A416" s="86" t="inlineStr">
        <is>
          <t>АО "САМАРАМЕТАЛЛ"</t>
        </is>
      </c>
      <c r="B416" s="63" t="inlineStr">
        <is>
          <t>Оплата по счету № 323 от 17.03.2023 г. за подачу-уборку вагонов и оформление документов.</t>
        </is>
      </c>
      <c r="C416" s="52" t="inlineStr">
        <is>
          <t>Иванов Герман Вальтерович</t>
        </is>
      </c>
      <c r="D416" s="193" t="n"/>
      <c r="E416" s="194" t="inlineStr">
        <is>
          <t xml:space="preserve">Счет № 323 от 17.03.2023 г. </t>
        </is>
      </c>
      <c r="F416" s="197" t="n"/>
      <c r="G416" s="61" t="n">
        <v>31644.82</v>
      </c>
      <c r="H416" s="59" t="n"/>
      <c r="I416" s="59" t="n"/>
      <c r="J416" s="191">
        <f>G416-H416</f>
        <v/>
      </c>
      <c r="K416" s="191" t="n">
        <v>0</v>
      </c>
      <c r="L416" s="62">
        <f>G416-H416-K416</f>
        <v/>
      </c>
    </row>
    <row r="417" ht="45" customFormat="1" customHeight="1" s="44">
      <c r="A417" s="86" t="inlineStr">
        <is>
          <t>АО "САМАРАМЕТАЛЛ"</t>
        </is>
      </c>
      <c r="B417" s="63" t="inlineStr">
        <is>
          <t>Оплата по счету № 381 от 22.03.2023 г. за погрузо-разгрузочные работы и сверхурочное время.</t>
        </is>
      </c>
      <c r="C417" s="52" t="inlineStr">
        <is>
          <t>Иванов Герман Вальтерович</t>
        </is>
      </c>
      <c r="D417" s="193" t="n"/>
      <c r="E417" s="194" t="inlineStr">
        <is>
          <t>Счет №  381 от 22.03.2023 г.</t>
        </is>
      </c>
      <c r="F417" s="197" t="n"/>
      <c r="G417" s="61" t="n">
        <v>314991.27</v>
      </c>
      <c r="H417" s="59" t="n"/>
      <c r="I417" s="59" t="n"/>
      <c r="J417" s="191">
        <f>G417-H417</f>
        <v/>
      </c>
      <c r="K417" s="191" t="n">
        <v>0</v>
      </c>
      <c r="L417" s="62">
        <f>G417-H417-K417</f>
        <v/>
      </c>
    </row>
    <row r="418" ht="55.5" customFormat="1" customHeight="1" s="44">
      <c r="A418" s="86" t="inlineStr">
        <is>
          <t>ООО "АКРОН МЕТАЛЛ РЕСУРС"</t>
        </is>
      </c>
      <c r="B418" s="63" t="inlineStr">
        <is>
          <t xml:space="preserve">Возврат излишне перечисленных денежных средств по письму согласно акту сверки на 21.03.2023г. </t>
        </is>
      </c>
      <c r="C418" s="52" t="inlineStr">
        <is>
          <t>Иванов Герман Вальтерович</t>
        </is>
      </c>
      <c r="D418" s="193" t="n"/>
      <c r="E418" s="194" t="inlineStr">
        <is>
          <t>Договор поставки №330-10 от 04.10.2022г.</t>
        </is>
      </c>
      <c r="F418" s="197" t="n"/>
      <c r="G418" s="61" t="n">
        <v>717.6</v>
      </c>
      <c r="H418" s="59" t="n"/>
      <c r="I418" s="59" t="n"/>
      <c r="J418" s="191">
        <f>G418-H418</f>
        <v/>
      </c>
      <c r="K418" s="191" t="n">
        <v>0</v>
      </c>
      <c r="L418" s="62">
        <f>G418-H418-K418</f>
        <v/>
      </c>
    </row>
    <row r="419" hidden="1" ht="21.75" customFormat="1" customHeight="1" s="44">
      <c r="A419" s="86" t="n"/>
      <c r="B419" s="147" t="n"/>
      <c r="C419" s="52" t="n"/>
      <c r="D419" s="193" t="n"/>
      <c r="E419" s="197" t="n"/>
      <c r="F419" s="197" t="n"/>
      <c r="G419" s="61" t="n"/>
      <c r="H419" s="59" t="n"/>
      <c r="I419" s="59" t="n"/>
      <c r="J419" s="191">
        <f>G419-H419</f>
        <v/>
      </c>
      <c r="K419" s="191" t="n">
        <v>0</v>
      </c>
      <c r="L419" s="62">
        <f>J419-K419</f>
        <v/>
      </c>
    </row>
    <row r="420" ht="23.25" customFormat="1" customHeight="1" s="119" thickBot="1">
      <c r="A420" s="179" t="inlineStr">
        <is>
          <t>ИТОГО ПРОЧИЕ</t>
        </is>
      </c>
      <c r="B420" s="199" t="n"/>
      <c r="C420" s="116" t="n"/>
      <c r="D420" s="116" t="n"/>
      <c r="E420" s="116" t="n"/>
      <c r="F420" s="117" t="n"/>
      <c r="G420" s="118">
        <f>SUM(G416:G419)</f>
        <v/>
      </c>
      <c r="H420" s="118">
        <f>SUM(H416:H419)</f>
        <v/>
      </c>
      <c r="I420" s="118" t="n"/>
      <c r="J420" s="118">
        <f>SUM(J416:J419)</f>
        <v/>
      </c>
      <c r="K420" s="118">
        <f>SUM(K416:K419)</f>
        <v/>
      </c>
      <c r="L420" s="118">
        <f>SUM(L416:L419)</f>
        <v/>
      </c>
    </row>
    <row r="421" ht="27.75" customFormat="1" customHeight="1" s="119" thickBot="1">
      <c r="A421" s="179" t="inlineStr">
        <is>
          <t>ИТОГО САМАРА</t>
        </is>
      </c>
      <c r="B421" s="199" t="n"/>
      <c r="C421" s="116" t="n"/>
      <c r="D421" s="116" t="n"/>
      <c r="E421" s="116" t="n"/>
      <c r="F421" s="117" t="n"/>
      <c r="G421" s="118">
        <f>G409+G414+G420</f>
        <v/>
      </c>
      <c r="H421" s="118">
        <f>H409+H414+H420</f>
        <v/>
      </c>
      <c r="I421" s="118" t="n"/>
      <c r="J421" s="118">
        <f>J409+J414+J420</f>
        <v/>
      </c>
      <c r="K421" s="118">
        <f>K409+K414+K420</f>
        <v/>
      </c>
      <c r="L421" s="118">
        <f>L409+L414+L420</f>
        <v/>
      </c>
    </row>
    <row r="422" ht="30.75" customFormat="1" customHeight="1" s="44" thickBot="1">
      <c r="A422" s="47" t="inlineStr">
        <is>
          <t>ТАГАНРОГ</t>
        </is>
      </c>
      <c r="B422" s="188" t="n"/>
      <c r="C422" s="46" t="n"/>
      <c r="D422" s="46" t="n"/>
      <c r="E422" s="46" t="n"/>
      <c r="F422" s="47" t="n"/>
      <c r="G422" s="46" t="n"/>
      <c r="H422" s="46" t="n"/>
      <c r="I422" s="46" t="n"/>
      <c r="J422" s="46" t="n"/>
      <c r="K422" s="46" t="n"/>
      <c r="L422" s="48" t="n"/>
    </row>
    <row r="423" ht="23.25" customFormat="1" customHeight="1" s="44">
      <c r="A423" s="75" t="inlineStr">
        <is>
          <t>ЛОГИСТИКА</t>
        </is>
      </c>
      <c r="B423" s="195" t="n"/>
      <c r="C423" s="49" t="n"/>
      <c r="D423" s="87" t="n"/>
      <c r="E423" s="49" t="n"/>
      <c r="F423" s="69" t="n"/>
      <c r="G423" s="70" t="n"/>
      <c r="H423" s="70" t="n"/>
      <c r="I423" s="70" t="n"/>
      <c r="J423" s="70" t="n"/>
      <c r="K423" s="70" t="n"/>
      <c r="L423" s="71" t="n"/>
    </row>
    <row r="424" ht="45" customFormat="1" customHeight="1" s="44">
      <c r="A424" s="86" t="inlineStr">
        <is>
          <t>ИП Авильченко Алексей Викторович</t>
        </is>
      </c>
      <c r="B424" s="53" t="inlineStr">
        <is>
          <t>Оплата согласно счета №18 от 15.03.23 г. Оказание транспортных услуг.</t>
        </is>
      </c>
      <c r="C424" s="52" t="inlineStr">
        <is>
          <t>Менякин Дмитрий Владимирович</t>
        </is>
      </c>
      <c r="D424" s="193" t="n"/>
      <c r="E424" s="194" t="inlineStr">
        <is>
          <t xml:space="preserve">Счет № 18 от 15.03.2023 </t>
        </is>
      </c>
      <c r="F424" s="197" t="n"/>
      <c r="G424" s="61" t="n">
        <v>11000</v>
      </c>
      <c r="H424" s="59" t="n"/>
      <c r="I424" s="59" t="n">
        <v>45006</v>
      </c>
      <c r="J424" s="191">
        <f>G424-H424</f>
        <v/>
      </c>
      <c r="K424" s="191" t="n">
        <v>0</v>
      </c>
      <c r="L424" s="62">
        <f>G424-H424-K424</f>
        <v/>
      </c>
    </row>
    <row r="425" ht="81" customFormat="1" customHeight="1" s="44">
      <c r="A425" s="86" t="inlineStr">
        <is>
          <t>ИП Григорян Гурген Каджикович</t>
        </is>
      </c>
      <c r="B425" s="53" t="inlineStr">
        <is>
          <t>Оплата согласно счета   № АЛ2303-15 от 15.03.23 г., № АЛ2303-16 от 16.03.23 г. Оказание транспортных услуг.</t>
        </is>
      </c>
      <c r="C425" s="52" t="inlineStr">
        <is>
          <t>Менякин Дмитрий Владимирович</t>
        </is>
      </c>
      <c r="D425" s="193" t="n"/>
      <c r="E425" s="194" t="inlineStr">
        <is>
          <t>Счет № АЛ2303-15 от 15.03.2023., счет № АЛ2303-16 от 16.03.2023</t>
        </is>
      </c>
      <c r="F425" s="197" t="n"/>
      <c r="G425" s="61" t="n">
        <v>20000</v>
      </c>
      <c r="H425" s="59" t="n"/>
      <c r="I425" s="59" t="n">
        <v>45006</v>
      </c>
      <c r="J425" s="191">
        <f>G425-H425</f>
        <v/>
      </c>
      <c r="K425" s="191" t="n">
        <v>0</v>
      </c>
      <c r="L425" s="62">
        <f>G425-H425-K425</f>
        <v/>
      </c>
    </row>
    <row r="426" ht="45" customFormat="1" customHeight="1" s="44">
      <c r="A426" s="86" t="inlineStr">
        <is>
          <t>ИП Панов Сергей Николаевич</t>
        </is>
      </c>
      <c r="B426" s="53" t="inlineStr">
        <is>
          <t>Оплата согласно счета  №15/03 от 15.03.23 г.  Оказание транспортных услуг.</t>
        </is>
      </c>
      <c r="C426" s="52" t="inlineStr">
        <is>
          <t>Менякин Дмитрий Владимирович</t>
        </is>
      </c>
      <c r="D426" s="193" t="n"/>
      <c r="E426" s="194" t="inlineStr">
        <is>
          <t>Счет  № 15/03 от 15.03.23</t>
        </is>
      </c>
      <c r="F426" s="197" t="n"/>
      <c r="G426" s="61" t="n">
        <v>15000</v>
      </c>
      <c r="H426" s="59" t="n"/>
      <c r="I426" s="59" t="n">
        <v>45006</v>
      </c>
      <c r="J426" s="191">
        <f>G426-H426</f>
        <v/>
      </c>
      <c r="K426" s="191" t="n">
        <v>0</v>
      </c>
      <c r="L426" s="62">
        <f>G426-H426-K426</f>
        <v/>
      </c>
    </row>
    <row r="427" ht="45" customFormat="1" customHeight="1" s="44">
      <c r="A427" s="86" t="inlineStr">
        <is>
          <t>ИП Еретин Александр Васильевич</t>
        </is>
      </c>
      <c r="B427" s="53" t="inlineStr">
        <is>
          <t>Оплата согласно счета   №43 от 09.03.2023 г., №48 от 16.03.2023 г. Оказание транспортных услуг.</t>
        </is>
      </c>
      <c r="C427" s="52" t="inlineStr">
        <is>
          <t>Менякин Дмитрий Владимирович</t>
        </is>
      </c>
      <c r="D427" s="193" t="n"/>
      <c r="E427" s="194" t="inlineStr">
        <is>
          <t>Счет  № 43 от 09.03.2023 г., счет № 48 от 16.03.2023</t>
        </is>
      </c>
      <c r="F427" s="197" t="n"/>
      <c r="G427" s="61" t="n">
        <v>21000</v>
      </c>
      <c r="H427" s="59" t="n"/>
      <c r="I427" s="59" t="n">
        <v>45006</v>
      </c>
      <c r="J427" s="191">
        <f>G427-H427</f>
        <v/>
      </c>
      <c r="K427" s="191" t="n">
        <v>0</v>
      </c>
      <c r="L427" s="62">
        <f>G427-H427-K427</f>
        <v/>
      </c>
    </row>
    <row r="428" ht="50.25" customFormat="1" customHeight="1" s="44">
      <c r="A428" s="86" t="inlineStr">
        <is>
          <t>ИП Степанян Шалва Суренович</t>
        </is>
      </c>
      <c r="B428" s="53" t="inlineStr">
        <is>
          <t>Оплата согласно счетов №26 от 03.03.23 г., №27 от 13.03.23г. за оказание транспортных услуг.</t>
        </is>
      </c>
      <c r="C428" s="52" t="inlineStr">
        <is>
          <t>Менякин Дмитрий Владимирович</t>
        </is>
      </c>
      <c r="D428" s="193" t="n"/>
      <c r="E428" s="194" t="inlineStr">
        <is>
          <t>Счета  № 26 от 03.03.2023 г., № 27 от 13.03.2023г.</t>
        </is>
      </c>
      <c r="F428" s="197" t="n"/>
      <c r="G428" s="61" t="n">
        <v>21000</v>
      </c>
      <c r="H428" s="59" t="n"/>
      <c r="I428" s="59" t="n">
        <v>45006</v>
      </c>
      <c r="J428" s="191">
        <f>G428-H428</f>
        <v/>
      </c>
      <c r="K428" s="191" t="n">
        <v>0</v>
      </c>
      <c r="L428" s="62">
        <f>G428-H428-K428</f>
        <v/>
      </c>
    </row>
    <row r="429" ht="57" customFormat="1" customHeight="1" s="44">
      <c r="A429" s="86" t="inlineStr">
        <is>
          <t>ИП Кутов Юрий Викторович</t>
        </is>
      </c>
      <c r="B429" s="53" t="inlineStr">
        <is>
          <t>Оплата согласно счета № 16/3 от 16.03.23 г., № 21/3 от 21.03.23 г.Оказание транспортных услуг.</t>
        </is>
      </c>
      <c r="C429" s="52" t="inlineStr">
        <is>
          <t>Менякин Дмитрий Владимирович</t>
        </is>
      </c>
      <c r="D429" s="193" t="n"/>
      <c r="E429" s="194" t="inlineStr">
        <is>
          <t>Счета № 16/3 от 16.03.2023 г., № 21/3 от 21.03.2023 г.</t>
        </is>
      </c>
      <c r="F429" s="197" t="n"/>
      <c r="G429" s="61" t="n">
        <v>23000</v>
      </c>
      <c r="H429" s="59" t="n"/>
      <c r="I429" s="59" t="n">
        <v>45006</v>
      </c>
      <c r="J429" s="191">
        <f>G429-H429</f>
        <v/>
      </c>
      <c r="K429" s="191" t="n">
        <v>0</v>
      </c>
      <c r="L429" s="62">
        <f>G429-H429-K429</f>
        <v/>
      </c>
    </row>
    <row r="430" ht="45" customFormat="1" customHeight="1" s="44">
      <c r="A430" s="86" t="inlineStr">
        <is>
          <t>ИП Еретин Александр Васильевич</t>
        </is>
      </c>
      <c r="B430" s="53" t="inlineStr">
        <is>
          <t>Оплата согласно счета  №49 от 16.03.23 г. Оказание транспортных услуг.</t>
        </is>
      </c>
      <c r="C430" s="52" t="inlineStr">
        <is>
          <t>Менякин Дмитрий Владимирович</t>
        </is>
      </c>
      <c r="D430" s="193" t="n"/>
      <c r="E430" s="194" t="inlineStr">
        <is>
          <t>Счет № 49 от 16.03.2023</t>
        </is>
      </c>
      <c r="F430" s="197" t="n"/>
      <c r="G430" s="61" t="n">
        <v>11000</v>
      </c>
      <c r="H430" s="59" t="n"/>
      <c r="I430" s="59" t="n">
        <v>45006</v>
      </c>
      <c r="J430" s="191">
        <f>G430-H430</f>
        <v/>
      </c>
      <c r="K430" s="191" t="n">
        <v>0</v>
      </c>
      <c r="L430" s="62">
        <f>G430-H430-K430</f>
        <v/>
      </c>
    </row>
    <row r="431" ht="45" customFormat="1" customHeight="1" s="44">
      <c r="A431" s="86" t="inlineStr">
        <is>
          <t>ИП Панов Сергей Николаевич</t>
        </is>
      </c>
      <c r="B431" s="53" t="inlineStr">
        <is>
          <t>Оплата согласно счета  №16/03 от 16.03.23 г. Оказание транспортных услуг.</t>
        </is>
      </c>
      <c r="C431" s="52" t="inlineStr">
        <is>
          <t>Менякин Дмитрий Владимирович</t>
        </is>
      </c>
      <c r="D431" s="193" t="n"/>
      <c r="E431" s="194" t="inlineStr">
        <is>
          <t>Счет № 16/03 от 16.03.2023 г.</t>
        </is>
      </c>
      <c r="F431" s="197" t="n"/>
      <c r="G431" s="61" t="n">
        <v>10000</v>
      </c>
      <c r="H431" s="59" t="n"/>
      <c r="I431" s="59" t="n">
        <v>45006</v>
      </c>
      <c r="J431" s="191">
        <f>G431-H431</f>
        <v/>
      </c>
      <c r="K431" s="191" t="n">
        <v>0</v>
      </c>
      <c r="L431" s="62">
        <f>G431-H431-K431</f>
        <v/>
      </c>
    </row>
    <row r="432" ht="45" customFormat="1" customHeight="1" s="44">
      <c r="A432" s="86" t="inlineStr">
        <is>
          <t>ИП Григорян Гурген Каджикович</t>
        </is>
      </c>
      <c r="B432" s="53" t="inlineStr">
        <is>
          <t>Оплата согласно счета № АЛ2303-16/1 от 16.03.23 г. Оказание транспортных услуг.</t>
        </is>
      </c>
      <c r="C432" s="52" t="inlineStr">
        <is>
          <t>Менякин Дмитрий Владимирович</t>
        </is>
      </c>
      <c r="D432" s="193" t="n"/>
      <c r="E432" s="194" t="inlineStr">
        <is>
          <t>Счет № АЛ2303-16/1 от 16.03.2023 г.</t>
        </is>
      </c>
      <c r="F432" s="197" t="n"/>
      <c r="G432" s="61" t="n">
        <v>10000</v>
      </c>
      <c r="H432" s="59" t="n"/>
      <c r="I432" s="59" t="n">
        <v>45006</v>
      </c>
      <c r="J432" s="191">
        <f>G432-H432</f>
        <v/>
      </c>
      <c r="K432" s="191" t="n">
        <v>0</v>
      </c>
      <c r="L432" s="62">
        <f>G432-H432-K432</f>
        <v/>
      </c>
    </row>
    <row r="433" ht="45" customFormat="1" customHeight="1" s="44">
      <c r="A433" s="86" t="inlineStr">
        <is>
          <t>ИП Топчиев Анатолий Александрович</t>
        </is>
      </c>
      <c r="B433" s="53" t="inlineStr">
        <is>
          <t>Оплата согласно счета № 4 от 23.03.23 г.Оказание транспортных услуг.</t>
        </is>
      </c>
      <c r="C433" s="52" t="inlineStr">
        <is>
          <t>Менякин Дмитрий Владимирович</t>
        </is>
      </c>
      <c r="D433" s="193" t="n"/>
      <c r="E433" s="194" t="inlineStr">
        <is>
          <t>Счет № 4 от 23.03.23 г</t>
        </is>
      </c>
      <c r="F433" s="197" t="n"/>
      <c r="G433" s="61" t="n">
        <v>23000</v>
      </c>
      <c r="H433" s="59" t="n"/>
      <c r="I433" s="59" t="n">
        <v>45006</v>
      </c>
      <c r="J433" s="191">
        <f>G433-H433</f>
        <v/>
      </c>
      <c r="K433" s="191" t="n">
        <v>0</v>
      </c>
      <c r="L433" s="62">
        <f>G433-H433-K433</f>
        <v/>
      </c>
    </row>
    <row r="434" ht="55.5" customFormat="1" customHeight="1" s="44">
      <c r="A434" s="86" t="inlineStr">
        <is>
          <t>ИП Кутов Юрий Викторович</t>
        </is>
      </c>
      <c r="B434" s="53" t="inlineStr">
        <is>
          <t>Оплата согласно счета № 22/3 от 22.03.2023 г., № 23/3 от 23.03.2023 г. Оказание транспортных услуг.</t>
        </is>
      </c>
      <c r="C434" s="52" t="inlineStr">
        <is>
          <t>Менякин Дмитрий Владимирович</t>
        </is>
      </c>
      <c r="D434" s="193" t="n"/>
      <c r="E434" s="194" t="inlineStr">
        <is>
          <t>Счета № 22/3 от 22.03.2023 г., № 23/3 от 23.03.2023 г.</t>
        </is>
      </c>
      <c r="F434" s="197" t="n"/>
      <c r="G434" s="61" t="n">
        <v>17500</v>
      </c>
      <c r="H434" s="59" t="n"/>
      <c r="I434" s="59" t="n">
        <v>45006</v>
      </c>
      <c r="J434" s="191">
        <f>G434-H434</f>
        <v/>
      </c>
      <c r="K434" s="191" t="n">
        <v>0</v>
      </c>
      <c r="L434" s="62">
        <f>G434-H434-K434</f>
        <v/>
      </c>
    </row>
    <row r="435" hidden="1" ht="20.25" customFormat="1" customHeight="1" s="44">
      <c r="A435" s="86" t="n"/>
      <c r="B435" s="53" t="n"/>
      <c r="C435" s="52" t="n"/>
      <c r="D435" s="193" t="n"/>
      <c r="E435" s="194" t="n"/>
      <c r="F435" s="197" t="n"/>
      <c r="G435" s="61" t="n"/>
      <c r="H435" s="59" t="n"/>
      <c r="I435" s="59" t="n"/>
      <c r="J435" s="191" t="n"/>
      <c r="K435" s="191" t="n"/>
      <c r="L435" s="62" t="n"/>
    </row>
    <row r="436" hidden="1" ht="20.25" customFormat="1" customHeight="1" s="44">
      <c r="A436" s="86" t="n"/>
      <c r="B436" s="53" t="n"/>
      <c r="C436" s="52" t="n"/>
      <c r="D436" s="193" t="n"/>
      <c r="E436" s="194" t="n"/>
      <c r="F436" s="197" t="n"/>
      <c r="G436" s="61" t="n"/>
      <c r="H436" s="59" t="n"/>
      <c r="I436" s="59" t="n"/>
      <c r="J436" s="191" t="n"/>
      <c r="K436" s="61" t="n"/>
      <c r="L436" s="62">
        <f>G436-H436-K436</f>
        <v/>
      </c>
    </row>
    <row r="437" ht="19.5" customFormat="1" customHeight="1" s="119" thickBot="1">
      <c r="A437" s="179" t="inlineStr">
        <is>
          <t>ИТОГО ЛОГИСТИКА</t>
        </is>
      </c>
      <c r="B437" s="199" t="n"/>
      <c r="C437" s="116" t="n"/>
      <c r="D437" s="116" t="n"/>
      <c r="E437" s="116" t="n"/>
      <c r="F437" s="117" t="n"/>
      <c r="G437" s="118">
        <f>SUM(G424:G436)</f>
        <v/>
      </c>
      <c r="H437" s="118">
        <f>SUM(H424:H436)</f>
        <v/>
      </c>
      <c r="I437" s="118" t="n"/>
      <c r="J437" s="118">
        <f>SUM(J424:J436)</f>
        <v/>
      </c>
      <c r="K437" s="118">
        <f>SUM(K424:K436)</f>
        <v/>
      </c>
      <c r="L437" s="118">
        <f>SUM(L424:L436)</f>
        <v/>
      </c>
    </row>
    <row r="438" ht="19.5" customFormat="1" customHeight="1" s="44">
      <c r="A438" s="103" t="inlineStr">
        <is>
          <t>ПРОЧИЕ</t>
        </is>
      </c>
      <c r="B438" s="195" t="n"/>
      <c r="C438" s="74" t="n"/>
      <c r="D438" s="74" t="n"/>
      <c r="E438" s="74" t="n"/>
      <c r="F438" s="75" t="n"/>
      <c r="G438" s="76" t="n"/>
      <c r="H438" s="76" t="n"/>
      <c r="I438" s="76" t="n"/>
      <c r="J438" s="76" t="n"/>
      <c r="K438" s="76" t="n"/>
      <c r="L438" s="77" t="n"/>
    </row>
    <row r="439" ht="45" customFormat="1" customHeight="1" s="44">
      <c r="A439" s="86" t="inlineStr">
        <is>
          <t>ООО "ЮЖНЫЙ ВЕТЕР"</t>
        </is>
      </c>
      <c r="B439" s="53" t="inlineStr">
        <is>
          <t>Возврат денежных средств по письму №30 от 17.02.2023г.</t>
        </is>
      </c>
      <c r="C439" s="52" t="inlineStr">
        <is>
          <t>Менякин Дмитрий Владимирович</t>
        </is>
      </c>
      <c r="D439" s="193" t="n"/>
      <c r="E439" s="194" t="inlineStr">
        <is>
          <t>Договор-счет</t>
        </is>
      </c>
      <c r="F439" s="197" t="n"/>
      <c r="G439" s="61" t="n">
        <v>9015</v>
      </c>
      <c r="H439" s="59" t="n"/>
      <c r="I439" s="59" t="n"/>
      <c r="J439" s="191">
        <f>G439-H439</f>
        <v/>
      </c>
      <c r="K439" s="191" t="n">
        <v>0</v>
      </c>
      <c r="L439" s="62">
        <f>G439-H439-K439</f>
        <v/>
      </c>
    </row>
    <row r="440" ht="61.5" customFormat="1" customHeight="1" s="44">
      <c r="A440" s="104" t="inlineStr">
        <is>
          <t>ИП Ерёменко Виктор Владимирович</t>
        </is>
      </c>
      <c r="B440" s="63" t="inlineStr">
        <is>
          <t>Оплата согласно счета №С-184 от 15.03.23 г. Заправка картриджа Батайск.</t>
        </is>
      </c>
      <c r="C440" s="52" t="inlineStr">
        <is>
          <t>Менякин Дмитрий Владимирович</t>
        </is>
      </c>
      <c r="D440" s="198" t="n"/>
      <c r="E440" s="194" t="inlineStr">
        <is>
          <t>Счета №С-184 от 15.03.23 г.</t>
        </is>
      </c>
      <c r="F440" s="198" t="n"/>
      <c r="G440" s="61" t="n">
        <v>3150</v>
      </c>
      <c r="H440" s="59" t="n"/>
      <c r="I440" s="59" t="n"/>
      <c r="J440" s="191">
        <f>G440-H440</f>
        <v/>
      </c>
      <c r="K440" s="191" t="n">
        <v>0</v>
      </c>
      <c r="L440" s="62">
        <f>G440-H440-K440</f>
        <v/>
      </c>
    </row>
    <row r="441" hidden="1" ht="45" customFormat="1" customHeight="1" s="44">
      <c r="A441" s="86" t="n"/>
      <c r="B441" s="53" t="n"/>
      <c r="C441" s="52" t="n"/>
      <c r="D441" s="193" t="n"/>
      <c r="E441" s="194" t="n"/>
      <c r="F441" s="197" t="n"/>
      <c r="G441" s="61" t="n"/>
      <c r="H441" s="59" t="n"/>
      <c r="I441" s="59" t="n"/>
      <c r="J441" s="191">
        <f>G441-H441</f>
        <v/>
      </c>
      <c r="K441" s="61">
        <f>J441</f>
        <v/>
      </c>
      <c r="L441" s="62">
        <f>G441-H441-K441</f>
        <v/>
      </c>
    </row>
    <row r="442" hidden="1" ht="45" customFormat="1" customHeight="1" s="44">
      <c r="A442" s="86" t="n"/>
      <c r="B442" s="53" t="n"/>
      <c r="C442" s="52" t="n"/>
      <c r="D442" s="193" t="n"/>
      <c r="E442" s="194" t="n"/>
      <c r="F442" s="197" t="n"/>
      <c r="G442" s="61" t="n"/>
      <c r="H442" s="59" t="n"/>
      <c r="I442" s="59" t="n"/>
      <c r="J442" s="191" t="n"/>
      <c r="K442" s="61" t="n"/>
      <c r="L442" s="62">
        <f>G442-H442-K442</f>
        <v/>
      </c>
    </row>
    <row r="443" hidden="1" ht="45" customFormat="1" customHeight="1" s="44">
      <c r="A443" s="86" t="n"/>
      <c r="B443" s="53" t="n"/>
      <c r="C443" s="52" t="n"/>
      <c r="D443" s="193" t="n"/>
      <c r="E443" s="194" t="n"/>
      <c r="F443" s="197" t="n"/>
      <c r="G443" s="61" t="n"/>
      <c r="H443" s="59" t="n"/>
      <c r="I443" s="59" t="n"/>
      <c r="J443" s="191" t="n"/>
      <c r="K443" s="61" t="n"/>
      <c r="L443" s="62">
        <f>G443-H443-K443</f>
        <v/>
      </c>
    </row>
    <row r="444" hidden="1" ht="45" customFormat="1" customHeight="1" s="44">
      <c r="A444" s="86" t="n"/>
      <c r="B444" s="53" t="n"/>
      <c r="C444" s="52" t="n"/>
      <c r="D444" s="193" t="n"/>
      <c r="E444" s="194" t="n"/>
      <c r="F444" s="197" t="n"/>
      <c r="G444" s="61" t="n"/>
      <c r="H444" s="59" t="n"/>
      <c r="I444" s="59" t="n"/>
      <c r="J444" s="191" t="n"/>
      <c r="K444" s="61" t="n"/>
      <c r="L444" s="62">
        <f>G444-H444-K444</f>
        <v/>
      </c>
    </row>
    <row r="445" hidden="1" ht="45" customFormat="1" customHeight="1" s="44">
      <c r="A445" s="86" t="n"/>
      <c r="B445" s="53" t="n"/>
      <c r="C445" s="52" t="n"/>
      <c r="D445" s="193" t="n"/>
      <c r="E445" s="194" t="n"/>
      <c r="F445" s="197" t="n"/>
      <c r="G445" s="61" t="n"/>
      <c r="H445" s="59" t="n"/>
      <c r="I445" s="59" t="n"/>
      <c r="J445" s="191" t="n"/>
      <c r="K445" s="61" t="n"/>
      <c r="L445" s="62">
        <f>G445-H445-K445</f>
        <v/>
      </c>
    </row>
    <row r="446" hidden="1" ht="45" customFormat="1" customHeight="1" s="44">
      <c r="A446" s="86" t="n"/>
      <c r="B446" s="53" t="n"/>
      <c r="C446" s="52" t="n"/>
      <c r="D446" s="193" t="n"/>
      <c r="E446" s="194" t="n"/>
      <c r="F446" s="197" t="n"/>
      <c r="G446" s="61" t="n"/>
      <c r="H446" s="59" t="n"/>
      <c r="I446" s="59" t="n"/>
      <c r="J446" s="191" t="n"/>
      <c r="K446" s="61" t="n"/>
      <c r="L446" s="62">
        <f>G446-H446-K446</f>
        <v/>
      </c>
    </row>
    <row r="447" hidden="1" ht="45" customFormat="1" customHeight="1" s="44">
      <c r="A447" s="86" t="n"/>
      <c r="B447" s="53" t="n"/>
      <c r="C447" s="52" t="n"/>
      <c r="D447" s="193" t="n"/>
      <c r="E447" s="194" t="n"/>
      <c r="F447" s="197" t="n"/>
      <c r="G447" s="61" t="n"/>
      <c r="H447" s="59" t="n"/>
      <c r="I447" s="59" t="n"/>
      <c r="J447" s="191">
        <f>G447-H447</f>
        <v/>
      </c>
      <c r="K447" s="61">
        <f>J447</f>
        <v/>
      </c>
      <c r="L447" s="62">
        <f>G447-H447-K447</f>
        <v/>
      </c>
    </row>
    <row r="448" hidden="1" ht="25.5" customFormat="1" customHeight="1" s="44">
      <c r="A448" s="86" t="n"/>
      <c r="B448" s="53" t="n"/>
      <c r="C448" s="52" t="n"/>
      <c r="D448" s="193" t="n"/>
      <c r="E448" s="197" t="n"/>
      <c r="F448" s="197" t="n"/>
      <c r="G448" s="61" t="n"/>
      <c r="H448" s="59" t="n"/>
      <c r="I448" s="59" t="n"/>
      <c r="J448" s="191">
        <f>G448-H448</f>
        <v/>
      </c>
      <c r="K448" s="61">
        <f>J448</f>
        <v/>
      </c>
      <c r="L448" s="62">
        <f>J448-K448</f>
        <v/>
      </c>
    </row>
    <row r="449" ht="27" customFormat="1" customHeight="1" s="119" thickBot="1">
      <c r="A449" s="179" t="inlineStr">
        <is>
          <t>ИТОГО ПРОЧИЕ</t>
        </is>
      </c>
      <c r="B449" s="199" t="n"/>
      <c r="C449" s="116" t="n"/>
      <c r="D449" s="116" t="n"/>
      <c r="E449" s="116" t="n"/>
      <c r="F449" s="117" t="n"/>
      <c r="G449" s="118">
        <f>SUM(G439:G448)</f>
        <v/>
      </c>
      <c r="H449" s="118">
        <f>SUM(H439:H448)</f>
        <v/>
      </c>
      <c r="I449" s="118" t="n"/>
      <c r="J449" s="118">
        <f>SUM(J439:J448)</f>
        <v/>
      </c>
      <c r="K449" s="118">
        <f>SUM(K439:K448)</f>
        <v/>
      </c>
      <c r="L449" s="118">
        <f>SUM(L439:L448)</f>
        <v/>
      </c>
    </row>
    <row r="450" ht="27.75" customFormat="1" customHeight="1" s="119" thickBot="1">
      <c r="A450" s="179" t="inlineStr">
        <is>
          <t>ИТОГО ТАГАНРОГ</t>
        </is>
      </c>
      <c r="B450" s="199" t="n"/>
      <c r="C450" s="116" t="n"/>
      <c r="D450" s="116" t="n"/>
      <c r="E450" s="116" t="n"/>
      <c r="F450" s="117" t="n"/>
      <c r="G450" s="118">
        <f>G437+G449</f>
        <v/>
      </c>
      <c r="H450" s="118">
        <f>H437+H449</f>
        <v/>
      </c>
      <c r="I450" s="118" t="n"/>
      <c r="J450" s="118">
        <f>J437+J449</f>
        <v/>
      </c>
      <c r="K450" s="118">
        <f>K437+K449</f>
        <v/>
      </c>
      <c r="L450" s="118">
        <f>L437+L449</f>
        <v/>
      </c>
    </row>
    <row r="451" ht="30" customFormat="1" customHeight="1" s="44" thickBot="1">
      <c r="A451" s="46" t="inlineStr">
        <is>
          <t>ДИРЕКЦИЯ ПО КОММЕРЧЕСКОЙ ДЕЯТЕЛЬНОСТИ</t>
        </is>
      </c>
      <c r="B451" s="46" t="n"/>
      <c r="C451" s="46" t="n"/>
      <c r="D451" s="46" t="n"/>
      <c r="E451" s="46" t="n"/>
      <c r="F451" s="47" t="n"/>
      <c r="G451" s="46" t="n"/>
      <c r="H451" s="46" t="n"/>
      <c r="I451" s="46" t="n"/>
      <c r="J451" s="46" t="n"/>
      <c r="K451" s="46" t="n"/>
      <c r="L451" s="48" t="n"/>
    </row>
    <row r="452" ht="23.25" customFormat="1" customHeight="1" s="44">
      <c r="A452" s="75" t="inlineStr">
        <is>
          <t>ЛОГИСТИКА</t>
        </is>
      </c>
      <c r="B452" s="195" t="n"/>
      <c r="C452" s="49" t="n"/>
      <c r="D452" s="87" t="n"/>
      <c r="E452" s="49" t="n"/>
      <c r="F452" s="69" t="n"/>
      <c r="G452" s="70" t="n"/>
      <c r="H452" s="70" t="n"/>
      <c r="I452" s="70" t="n"/>
      <c r="J452" s="70" t="n"/>
      <c r="K452" s="70" t="n"/>
      <c r="L452" s="71" t="n"/>
    </row>
    <row r="453" ht="45" customFormat="1" customHeight="1" s="44">
      <c r="A453" s="86" t="inlineStr">
        <is>
          <t>Сакара Василий Викторович</t>
        </is>
      </c>
      <c r="B453" s="53" t="inlineStr">
        <is>
          <t>Оплата по счету № 12 от 06.03.2023 г. автотранспортные услуги</t>
        </is>
      </c>
      <c r="C453" s="52" t="inlineStr">
        <is>
          <t>Софронова Ольга Юрьевна</t>
        </is>
      </c>
      <c r="D453" s="193" t="n"/>
      <c r="E453" s="194" t="inlineStr">
        <is>
          <t xml:space="preserve">Счет № 12 от 06.03.2023 г. </t>
        </is>
      </c>
      <c r="F453" s="197" t="n"/>
      <c r="G453" s="61" t="n">
        <v>43000</v>
      </c>
      <c r="H453" s="59" t="n"/>
      <c r="I453" s="59" t="n"/>
      <c r="J453" s="191">
        <f>G453-H453</f>
        <v/>
      </c>
      <c r="K453" s="61" t="n">
        <v>0</v>
      </c>
      <c r="L453" s="62">
        <f>G453-H453-K453</f>
        <v/>
      </c>
    </row>
    <row r="454" ht="61.2" customFormat="1" customHeight="1" s="44">
      <c r="A454" s="86" t="inlineStr">
        <is>
          <t>Чеботников Антон Юрьевич</t>
        </is>
      </c>
      <c r="B454" s="53" t="inlineStr">
        <is>
          <t>Оплата по счетам №№ 2/03-03 от 03.03.2023, 2/10-03 от 10.03.2023 г. автотранспортные услуги по перевозке грузов</t>
        </is>
      </c>
      <c r="C454" s="52" t="inlineStr">
        <is>
          <t>Софронова Ольга Юрьевна</t>
        </is>
      </c>
      <c r="D454" s="193" t="n"/>
      <c r="E454" s="194" t="inlineStr">
        <is>
          <t xml:space="preserve">Счета №№ 2/03-03 от 03.03.2023, 2/10-03 от 10.03.2023 г. </t>
        </is>
      </c>
      <c r="F454" s="197" t="n"/>
      <c r="G454" s="61" t="n">
        <v>341000</v>
      </c>
      <c r="H454" s="59" t="n"/>
      <c r="I454" s="59" t="n"/>
      <c r="J454" s="191">
        <f>G454-H454</f>
        <v/>
      </c>
      <c r="K454" s="61" t="n">
        <v>0</v>
      </c>
      <c r="L454" s="62">
        <f>G454-H454-K454</f>
        <v/>
      </c>
    </row>
    <row r="455" ht="40.8" customFormat="1" customHeight="1" s="44">
      <c r="A455" s="86" t="inlineStr">
        <is>
          <t>ООО "АвтоТрансЛогистик"</t>
        </is>
      </c>
      <c r="B455" s="53" t="inlineStr">
        <is>
          <t>Оплата по счету № 71 от 13.03.2023  г. за автотранспортные услуги</t>
        </is>
      </c>
      <c r="C455" s="52" t="inlineStr">
        <is>
          <t>Софронова Ольга Юрьевна</t>
        </is>
      </c>
      <c r="D455" s="193" t="n"/>
      <c r="E455" s="194" t="inlineStr">
        <is>
          <t>Счет № 71 от 13.03.2023</t>
        </is>
      </c>
      <c r="F455" s="197" t="n"/>
      <c r="G455" s="61" t="n">
        <v>135500</v>
      </c>
      <c r="H455" s="59" t="n"/>
      <c r="I455" s="59" t="n"/>
      <c r="J455" s="191">
        <f>G455-H455</f>
        <v/>
      </c>
      <c r="K455" s="61" t="n">
        <v>0</v>
      </c>
      <c r="L455" s="62">
        <f>G455-H455-K455</f>
        <v/>
      </c>
    </row>
    <row r="456" ht="45" customFormat="1" customHeight="1" s="44">
      <c r="A456" s="86" t="inlineStr">
        <is>
          <t>ДАРС ООО</t>
        </is>
      </c>
      <c r="B456" s="53" t="inlineStr">
        <is>
          <t>Оплата по счету № 229 от 23.02.2023 г услуги по доставке груза</t>
        </is>
      </c>
      <c r="C456" s="52" t="inlineStr">
        <is>
          <t>Софронова Ольга Юрьевна</t>
        </is>
      </c>
      <c r="D456" s="193" t="n"/>
      <c r="E456" s="194" t="inlineStr">
        <is>
          <t>Счет № 229 от 23.02.2023 г</t>
        </is>
      </c>
      <c r="F456" s="197" t="n"/>
      <c r="G456" s="61" t="n">
        <v>13500</v>
      </c>
      <c r="H456" s="59" t="n"/>
      <c r="I456" s="59" t="n"/>
      <c r="J456" s="191">
        <f>G456-H456</f>
        <v/>
      </c>
      <c r="K456" s="61" t="n">
        <v>0</v>
      </c>
      <c r="L456" s="62">
        <f>G456-H456-K456</f>
        <v/>
      </c>
    </row>
    <row r="457" ht="45" customFormat="1" customHeight="1" s="44">
      <c r="A457" s="86" t="inlineStr">
        <is>
          <t>Сомкин Игорь Сергеевич</t>
        </is>
      </c>
      <c r="B457" s="53" t="inlineStr">
        <is>
          <t>Оплата по счету № 75 от 28.02.2023 г. автотранспортные услуги</t>
        </is>
      </c>
      <c r="C457" s="52" t="inlineStr">
        <is>
          <t>Софронова Ольга Юрьевна</t>
        </is>
      </c>
      <c r="D457" s="193" t="n"/>
      <c r="E457" s="194" t="inlineStr">
        <is>
          <t>Счет № 75 от 28.02.2023 г.</t>
        </is>
      </c>
      <c r="F457" s="197" t="n"/>
      <c r="G457" s="61" t="n">
        <v>34000</v>
      </c>
      <c r="H457" s="59" t="n"/>
      <c r="I457" s="59" t="n"/>
      <c r="J457" s="191">
        <f>G457-H457</f>
        <v/>
      </c>
      <c r="K457" s="61" t="n">
        <v>0</v>
      </c>
      <c r="L457" s="62">
        <f>G457-H457-K457</f>
        <v/>
      </c>
    </row>
    <row r="458" ht="45" customFormat="1" customHeight="1" s="44">
      <c r="A458" s="86" t="inlineStr">
        <is>
          <t>ООО "ДАРС"</t>
        </is>
      </c>
      <c r="B458" s="53" t="inlineStr">
        <is>
          <t>Оплата по счету № 229 от 23.02.2023 г услуги по доставке груза</t>
        </is>
      </c>
      <c r="C458" s="52" t="inlineStr">
        <is>
          <t>Софронова Ольга Юрьевна</t>
        </is>
      </c>
      <c r="D458" s="193" t="n"/>
      <c r="E458" s="194" t="inlineStr">
        <is>
          <t>Счету № 229 от 23.02.2023 г</t>
        </is>
      </c>
      <c r="F458" s="197" t="n"/>
      <c r="G458" s="61" t="n">
        <v>13500</v>
      </c>
      <c r="H458" s="59" t="n"/>
      <c r="I458" s="59" t="n"/>
      <c r="J458" s="191">
        <f>G458-H458</f>
        <v/>
      </c>
      <c r="K458" s="61" t="n">
        <v>0</v>
      </c>
      <c r="L458" s="62">
        <f>G458-H458-K458</f>
        <v/>
      </c>
    </row>
    <row r="459" ht="45" customFormat="1" customHeight="1" s="44">
      <c r="A459" s="86" t="inlineStr">
        <is>
          <t>ООО "ДАРС"</t>
        </is>
      </c>
      <c r="B459" s="53" t="inlineStr">
        <is>
          <t>Оплата по счету № 358 от 21.03.2023 г услуги по доставке груза</t>
        </is>
      </c>
      <c r="C459" s="52" t="inlineStr">
        <is>
          <t>Софронова Ольга Юрьевна</t>
        </is>
      </c>
      <c r="D459" s="193" t="n"/>
      <c r="E459" s="194" t="inlineStr">
        <is>
          <t xml:space="preserve">Счет № 358 от 21.03.2023 г </t>
        </is>
      </c>
      <c r="F459" s="197" t="n"/>
      <c r="G459" s="61" t="n">
        <v>11000</v>
      </c>
      <c r="H459" s="59" t="n"/>
      <c r="I459" s="59" t="n"/>
      <c r="J459" s="191">
        <f>G459-H459</f>
        <v/>
      </c>
      <c r="K459" s="61" t="n">
        <v>0</v>
      </c>
      <c r="L459" s="62">
        <f>G459-H459-K459</f>
        <v/>
      </c>
    </row>
    <row r="460" ht="45" customFormat="1" customHeight="1" s="44">
      <c r="A460" s="86" t="inlineStr">
        <is>
          <t>ООО "ЭЛИТТРАНС"</t>
        </is>
      </c>
      <c r="B460" s="53" t="inlineStr">
        <is>
          <t>Оплата по счету № C3975 от 22.02.2023 г. за транспортные услуги</t>
        </is>
      </c>
      <c r="C460" s="52" t="inlineStr">
        <is>
          <t>Софронова Ольга Юрьевна</t>
        </is>
      </c>
      <c r="D460" s="193" t="n"/>
      <c r="E460" s="194" t="inlineStr">
        <is>
          <t>Счет № C3975 от 22.02.2023 г.</t>
        </is>
      </c>
      <c r="F460" s="197" t="n"/>
      <c r="G460" s="61" t="n">
        <v>21000</v>
      </c>
      <c r="H460" s="59" t="n"/>
      <c r="I460" s="59" t="n"/>
      <c r="J460" s="191">
        <f>G460-H460</f>
        <v/>
      </c>
      <c r="K460" s="61" t="n">
        <v>0</v>
      </c>
      <c r="L460" s="62">
        <f>G460-H460-K460</f>
        <v/>
      </c>
    </row>
    <row r="461" ht="45" customFormat="1" customHeight="1" s="44">
      <c r="A461" s="86" t="inlineStr">
        <is>
          <t>ИП Насонов Николай Иванович</t>
        </is>
      </c>
      <c r="B461" s="53" t="inlineStr">
        <is>
          <t>Оплата по счету № 5 от 17.03.2023 г. транспортно-экспедиционные услуги</t>
        </is>
      </c>
      <c r="C461" s="52" t="inlineStr">
        <is>
          <t>Софронова Ольга Юрьевна</t>
        </is>
      </c>
      <c r="D461" s="193" t="n"/>
      <c r="E461" s="194" t="inlineStr">
        <is>
          <t xml:space="preserve">Счет № 5 от 17.03.2023 г. </t>
        </is>
      </c>
      <c r="F461" s="197" t="n"/>
      <c r="G461" s="61" t="n">
        <v>39500</v>
      </c>
      <c r="H461" s="59" t="n"/>
      <c r="I461" s="59" t="n"/>
      <c r="J461" s="191">
        <f>G461-H461</f>
        <v/>
      </c>
      <c r="K461" s="61" t="n">
        <v>0</v>
      </c>
      <c r="L461" s="62">
        <f>G461-H461-K461</f>
        <v/>
      </c>
    </row>
    <row r="462" ht="60.75" customFormat="1" customHeight="1" s="44">
      <c r="A462" s="86" t="inlineStr">
        <is>
          <t>ООО "БС-ТРАНС НН"</t>
        </is>
      </c>
      <c r="B462" s="53" t="inlineStr">
        <is>
          <t>Оплата по счетам №№ 1043 от 15.02.2023, 1040, 1048 от 17.02.2023 г. за транспортные услуги</t>
        </is>
      </c>
      <c r="C462" s="52" t="inlineStr">
        <is>
          <t>Софронова Ольга Юрьевна</t>
        </is>
      </c>
      <c r="D462" s="193" t="n"/>
      <c r="E462" s="194" t="inlineStr">
        <is>
          <t xml:space="preserve">Счета №№ 1043 от 15.02.2023, 1040, 1048 от 17.02.2023 г. </t>
        </is>
      </c>
      <c r="F462" s="197" t="n"/>
      <c r="G462" s="61" t="n">
        <v>350000</v>
      </c>
      <c r="H462" s="59" t="n"/>
      <c r="I462" s="59" t="n"/>
      <c r="J462" s="191">
        <f>G462-H462</f>
        <v/>
      </c>
      <c r="K462" s="61" t="n">
        <v>0</v>
      </c>
      <c r="L462" s="62">
        <f>G462-H462-K462</f>
        <v/>
      </c>
    </row>
    <row r="463" ht="73.5" customFormat="1" customHeight="1" s="44">
      <c r="A463" s="86" t="inlineStr">
        <is>
          <t>ООО "Плаза Девелопмент Групп"</t>
        </is>
      </c>
      <c r="B463" s="53" t="inlineStr">
        <is>
          <t>Оплата по счетам №№ 301/7, 301/12 от 01.03.2023, 311/4, 311/6  от 11.03.2023,  гг. перевозки груза</t>
        </is>
      </c>
      <c r="C463" s="52" t="inlineStr">
        <is>
          <t>Софронова Ольга Юрьевна</t>
        </is>
      </c>
      <c r="D463" s="193" t="n"/>
      <c r="E463" s="194" t="inlineStr">
        <is>
          <t>Счета №№ 301/7, 301/12 от 01.03.2023, 311/4, 311/6  от 11.03.2023</t>
        </is>
      </c>
      <c r="F463" s="197" t="n"/>
      <c r="G463" s="61" t="n">
        <v>88000</v>
      </c>
      <c r="H463" s="59" t="n"/>
      <c r="I463" s="59" t="n"/>
      <c r="J463" s="191">
        <f>G463-H463</f>
        <v/>
      </c>
      <c r="K463" s="61" t="n">
        <v>0</v>
      </c>
      <c r="L463" s="62">
        <f>G463-H463-K463</f>
        <v/>
      </c>
    </row>
    <row r="464" ht="45" customFormat="1" customHeight="1" s="44">
      <c r="A464" s="86" t="inlineStr">
        <is>
          <t xml:space="preserve">ИП Сомкин Сергей </t>
        </is>
      </c>
      <c r="B464" s="53" t="inlineStr">
        <is>
          <t xml:space="preserve">Оплата по счету № 76 от 22.03.2023 г. автотранспортные услуги </t>
        </is>
      </c>
      <c r="C464" s="52" t="inlineStr">
        <is>
          <t>Софронова Ольга Юрьевна</t>
        </is>
      </c>
      <c r="D464" s="193" t="n"/>
      <c r="E464" s="194" t="inlineStr">
        <is>
          <t>Счет № 76 от 22.03.2023</t>
        </is>
      </c>
      <c r="F464" s="197" t="n"/>
      <c r="G464" s="61" t="n">
        <v>79000</v>
      </c>
      <c r="H464" s="59" t="n"/>
      <c r="I464" s="59" t="n"/>
      <c r="J464" s="191">
        <f>G464-H464</f>
        <v/>
      </c>
      <c r="K464" s="61" t="n">
        <v>0</v>
      </c>
      <c r="L464" s="62">
        <f>G464-H464-K464</f>
        <v/>
      </c>
    </row>
    <row r="465" ht="40.8" customFormat="1" customHeight="1" s="44">
      <c r="A465" s="86" t="inlineStr">
        <is>
          <t>ООО "МИР ООО"</t>
        </is>
      </c>
      <c r="B465" s="53" t="inlineStr">
        <is>
          <t>Оплата по упд №№ 107 от 31.03.2023, 267 от 13.03.2023 г. за транспортные услуги</t>
        </is>
      </c>
      <c r="C465" s="52" t="inlineStr">
        <is>
          <t>Софронова Ольга Юрьевна</t>
        </is>
      </c>
      <c r="D465" s="193" t="n"/>
      <c r="E465" s="194" t="inlineStr">
        <is>
          <t xml:space="preserve">УПД №№ 107 от 31.03.2023, 267 от 13.03.2023 г. </t>
        </is>
      </c>
      <c r="F465" s="197" t="n"/>
      <c r="G465" s="61" t="n">
        <v>102000</v>
      </c>
      <c r="H465" s="59" t="n"/>
      <c r="I465" s="59" t="n"/>
      <c r="J465" s="191">
        <f>G465-H465</f>
        <v/>
      </c>
      <c r="K465" s="61" t="n">
        <v>0</v>
      </c>
      <c r="L465" s="62">
        <f>G465-H465-K465</f>
        <v/>
      </c>
    </row>
    <row r="466" hidden="1" ht="45" customFormat="1" customHeight="1" s="44">
      <c r="A466" s="86" t="n"/>
      <c r="B466" s="53" t="n"/>
      <c r="C466" s="52" t="n"/>
      <c r="D466" s="193" t="n"/>
      <c r="E466" s="194" t="n"/>
      <c r="F466" s="197" t="n"/>
      <c r="G466" s="61" t="n"/>
      <c r="H466" s="59" t="n"/>
      <c r="I466" s="59" t="n"/>
      <c r="J466" s="191" t="n"/>
      <c r="K466" s="61" t="n"/>
      <c r="L466" s="62" t="n"/>
    </row>
    <row r="467" ht="19.5" customFormat="1" customHeight="1" s="119" thickBot="1">
      <c r="A467" s="179" t="inlineStr">
        <is>
          <t>ИТОГО ЛОГИСТИКА</t>
        </is>
      </c>
      <c r="B467" s="199" t="n"/>
      <c r="C467" s="116" t="n"/>
      <c r="D467" s="116" t="n"/>
      <c r="E467" s="116" t="n"/>
      <c r="F467" s="117" t="n"/>
      <c r="G467" s="118">
        <f>SUM(G453:G466)</f>
        <v/>
      </c>
      <c r="H467" s="118">
        <f>SUM(H453:H466)</f>
        <v/>
      </c>
      <c r="I467" s="118" t="n"/>
      <c r="J467" s="118">
        <f>SUM(J453:J466)</f>
        <v/>
      </c>
      <c r="K467" s="118">
        <f>SUM(K453:K466)</f>
        <v/>
      </c>
      <c r="L467" s="118">
        <f>SUM(L453:L466)</f>
        <v/>
      </c>
    </row>
    <row r="468" ht="19.5" customFormat="1" customHeight="1" s="44">
      <c r="A468" s="103" t="inlineStr">
        <is>
          <t>ПРОЧИЕ</t>
        </is>
      </c>
      <c r="B468" s="195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76" t="n"/>
      <c r="L468" s="77" t="n"/>
    </row>
    <row r="469" ht="45" customFormat="1" customHeight="1" s="44">
      <c r="A469" s="86" t="inlineStr">
        <is>
          <t>ЗАКУПАЙ АО</t>
        </is>
      </c>
      <c r="B469" s="53" t="inlineStr">
        <is>
          <t>Оплата по счету-оферте №36198 от 03.03.2023г. комиссионное вознаграждение % по договору-оферте</t>
        </is>
      </c>
      <c r="C469" s="52" t="inlineStr">
        <is>
          <t>Тройнякова Наталья Александровна</t>
        </is>
      </c>
      <c r="D469" s="193" t="n"/>
      <c r="E469" s="194" t="inlineStr">
        <is>
          <t>Счет-оферта № 36198 от 03.03.2023г.</t>
        </is>
      </c>
      <c r="F469" s="197" t="n"/>
      <c r="G469" s="61" t="n">
        <v>156131</v>
      </c>
      <c r="H469" s="59" t="n"/>
      <c r="I469" s="59" t="n"/>
      <c r="J469" s="191">
        <f>G469-H469</f>
        <v/>
      </c>
      <c r="K469" s="61" t="n">
        <v>0</v>
      </c>
      <c r="L469" s="62">
        <f>G469-H469-K469</f>
        <v/>
      </c>
    </row>
    <row r="470" ht="57.75" customFormat="1" customHeight="1" s="44">
      <c r="A470" s="86" t="inlineStr">
        <is>
          <t>Компания "Тензор"</t>
        </is>
      </c>
      <c r="B470" s="53" t="inlineStr">
        <is>
          <t>Оплата по сч № 123031337870 от 13.03.2023 Права использования "Web-система СБИС" дополнительный сотрудник с регистрацией на внешнем носителе арт. Н</t>
        </is>
      </c>
      <c r="C470" s="52" t="inlineStr">
        <is>
          <t>Бурмистрова Марьяна Вадимовна</t>
        </is>
      </c>
      <c r="D470" s="193" t="n"/>
      <c r="E470" s="194" t="inlineStr">
        <is>
          <t>Счет № 123031337870 от 13.03.2023</t>
        </is>
      </c>
      <c r="F470" s="197" t="n"/>
      <c r="G470" s="61" t="n">
        <v>2700</v>
      </c>
      <c r="H470" s="59" t="n"/>
      <c r="I470" s="59" t="n"/>
      <c r="J470" s="191">
        <f>G470-H470</f>
        <v/>
      </c>
      <c r="K470" s="191" t="n">
        <v>0</v>
      </c>
      <c r="L470" s="62">
        <f>G470-H470-K470</f>
        <v/>
      </c>
    </row>
    <row r="471" ht="57.75" customFormat="1" customHeight="1" s="44">
      <c r="A471" s="86" t="inlineStr">
        <is>
          <t>ООО "РАМ ГРУПП"</t>
        </is>
      </c>
      <c r="B471" s="53" t="inlineStr">
        <is>
          <t xml:space="preserve">Возврат излишне перечисленных денежных средств по письму № 6 от 01.03.2023г. </t>
        </is>
      </c>
      <c r="C471" s="52" t="inlineStr">
        <is>
          <t>Осинский Евгений Владимирович</t>
        </is>
      </c>
      <c r="D471" s="193" t="n"/>
      <c r="E471" s="194" t="inlineStr">
        <is>
          <t xml:space="preserve">Письмо на возврат № 6 от 01.03.2023г. </t>
        </is>
      </c>
      <c r="F471" s="197" t="n"/>
      <c r="G471" s="61" t="n">
        <v>2235</v>
      </c>
      <c r="H471" s="59" t="n"/>
      <c r="I471" s="59" t="n"/>
      <c r="J471" s="191">
        <f>G471-H471</f>
        <v/>
      </c>
      <c r="K471" s="191" t="n">
        <v>0</v>
      </c>
      <c r="L471" s="62">
        <f>G471-H471-K471</f>
        <v/>
      </c>
    </row>
    <row r="472" hidden="1" ht="18" customFormat="1" customHeight="1" s="44">
      <c r="A472" s="86" t="n"/>
      <c r="B472" s="53" t="n"/>
      <c r="C472" s="52" t="n"/>
      <c r="D472" s="193" t="n"/>
      <c r="E472" s="194" t="n"/>
      <c r="F472" s="197" t="n"/>
      <c r="G472" s="61" t="n"/>
      <c r="H472" s="59" t="n"/>
      <c r="I472" s="59" t="n"/>
      <c r="J472" s="191" t="n"/>
      <c r="K472" s="191" t="n"/>
      <c r="L472" s="62" t="n"/>
    </row>
    <row r="473" hidden="1" ht="18" customFormat="1" customHeight="1" s="44">
      <c r="A473" s="86" t="n"/>
      <c r="B473" s="53" t="n"/>
      <c r="C473" s="52" t="n"/>
      <c r="D473" s="193" t="n"/>
      <c r="E473" s="194" t="n"/>
      <c r="F473" s="197" t="n"/>
      <c r="G473" s="61" t="n"/>
      <c r="H473" s="59" t="n"/>
      <c r="I473" s="59" t="n"/>
      <c r="J473" s="191" t="n"/>
      <c r="K473" s="61" t="n"/>
      <c r="L473" s="62" t="n"/>
    </row>
    <row r="474" ht="19.5" customFormat="1" customHeight="1" s="119" thickBot="1">
      <c r="A474" s="179" t="inlineStr">
        <is>
          <t>ИТОГО ПРОЧИЕ</t>
        </is>
      </c>
      <c r="B474" s="199" t="n"/>
      <c r="C474" s="116" t="n"/>
      <c r="D474" s="116" t="n"/>
      <c r="E474" s="116" t="n"/>
      <c r="F474" s="117" t="n"/>
      <c r="G474" s="118">
        <f>SUM(G469:G473)</f>
        <v/>
      </c>
      <c r="H474" s="118">
        <f>SUM(H469:H473)</f>
        <v/>
      </c>
      <c r="I474" s="118" t="n"/>
      <c r="J474" s="118">
        <f>SUM(J469:J473)</f>
        <v/>
      </c>
      <c r="K474" s="118">
        <f>SUM(K469:K473)</f>
        <v/>
      </c>
      <c r="L474" s="118">
        <f>SUM(L469:L473)</f>
        <v/>
      </c>
    </row>
    <row r="475" hidden="1" ht="45" customFormat="1" customHeight="1" s="44">
      <c r="A475" s="86" t="n"/>
      <c r="B475" s="53" t="n"/>
      <c r="C475" s="52" t="n"/>
      <c r="D475" s="193" t="n"/>
      <c r="E475" s="194" t="n"/>
      <c r="F475" s="197" t="n"/>
      <c r="G475" s="61" t="n"/>
      <c r="H475" s="59" t="n"/>
      <c r="I475" s="59" t="n"/>
      <c r="J475" s="191" t="n"/>
      <c r="K475" s="61" t="n"/>
      <c r="L475" s="62" t="n"/>
    </row>
    <row r="476" hidden="1" ht="45" customFormat="1" customHeight="1" s="44">
      <c r="A476" s="86" t="n"/>
      <c r="B476" s="53" t="n"/>
      <c r="C476" s="52" t="n"/>
      <c r="D476" s="193" t="n"/>
      <c r="E476" s="194" t="n"/>
      <c r="F476" s="197" t="n"/>
      <c r="G476" s="61" t="n"/>
      <c r="H476" s="59" t="n"/>
      <c r="I476" s="59" t="n"/>
      <c r="J476" s="191" t="n"/>
      <c r="K476" s="61" t="n"/>
      <c r="L476" s="62" t="n"/>
    </row>
    <row r="477" hidden="1" ht="45" customFormat="1" customHeight="1" s="44">
      <c r="A477" s="86" t="n"/>
      <c r="B477" s="53" t="n"/>
      <c r="C477" s="52" t="n"/>
      <c r="D477" s="193" t="n"/>
      <c r="E477" s="194" t="n"/>
      <c r="F477" s="197" t="n"/>
      <c r="G477" s="61" t="n"/>
      <c r="H477" s="59" t="n"/>
      <c r="I477" s="59" t="n"/>
      <c r="J477" s="191" t="n"/>
      <c r="K477" s="61" t="n"/>
      <c r="L477" s="62" t="n"/>
    </row>
    <row r="478" hidden="1" ht="45" customFormat="1" customHeight="1" s="44">
      <c r="A478" s="86" t="n"/>
      <c r="B478" s="53" t="n"/>
      <c r="C478" s="52" t="n"/>
      <c r="D478" s="193" t="n"/>
      <c r="E478" s="194" t="n"/>
      <c r="F478" s="197" t="n"/>
      <c r="G478" s="61" t="n"/>
      <c r="H478" s="59" t="n"/>
      <c r="I478" s="59" t="n"/>
      <c r="J478" s="191" t="n"/>
      <c r="K478" s="61" t="n"/>
      <c r="L478" s="62" t="n"/>
    </row>
    <row r="479" hidden="1" ht="45" customFormat="1" customHeight="1" s="44">
      <c r="A479" s="86" t="n"/>
      <c r="B479" s="53" t="n"/>
      <c r="C479" s="52" t="n"/>
      <c r="D479" s="193" t="n"/>
      <c r="E479" s="194" t="n"/>
      <c r="F479" s="197" t="n"/>
      <c r="G479" s="61" t="n"/>
      <c r="H479" s="59" t="n"/>
      <c r="I479" s="59" t="n"/>
      <c r="J479" s="191" t="n"/>
      <c r="K479" s="61" t="n"/>
      <c r="L479" s="62" t="n"/>
    </row>
    <row r="480" hidden="1" ht="45" customFormat="1" customHeight="1" s="44">
      <c r="A480" s="86" t="n"/>
      <c r="B480" s="53" t="n"/>
      <c r="C480" s="52" t="n"/>
      <c r="D480" s="193" t="n"/>
      <c r="E480" s="194" t="n"/>
      <c r="F480" s="197" t="n"/>
      <c r="G480" s="61" t="n"/>
      <c r="H480" s="59" t="n"/>
      <c r="I480" s="59" t="n"/>
      <c r="J480" s="191" t="n"/>
      <c r="K480" s="61" t="n"/>
      <c r="L480" s="62" t="n"/>
    </row>
    <row r="481" hidden="1" ht="45" customFormat="1" customHeight="1" s="44">
      <c r="A481" s="86" t="n"/>
      <c r="B481" s="53" t="n"/>
      <c r="C481" s="52" t="n"/>
      <c r="D481" s="193" t="n"/>
      <c r="E481" s="194" t="n"/>
      <c r="F481" s="197" t="n"/>
      <c r="G481" s="61" t="n"/>
      <c r="H481" s="59" t="n"/>
      <c r="I481" s="59" t="n"/>
      <c r="J481" s="191" t="n"/>
      <c r="K481" s="61" t="n"/>
      <c r="L481" s="62" t="n"/>
    </row>
    <row r="482" hidden="1" ht="45" customFormat="1" customHeight="1" s="44">
      <c r="A482" s="86" t="n"/>
      <c r="B482" s="53" t="n"/>
      <c r="C482" s="52" t="n"/>
      <c r="D482" s="193" t="n"/>
      <c r="E482" s="194" t="n"/>
      <c r="F482" s="197" t="n"/>
      <c r="G482" s="61" t="n"/>
      <c r="H482" s="59" t="n"/>
      <c r="I482" s="59" t="n"/>
      <c r="J482" s="191">
        <f>G482-H482</f>
        <v/>
      </c>
      <c r="K482" s="61">
        <f>J482</f>
        <v/>
      </c>
      <c r="L482" s="62">
        <f>G482-H482-K482</f>
        <v/>
      </c>
    </row>
    <row r="483" hidden="1" ht="19.5" customFormat="1" customHeight="1" s="119" thickBot="1">
      <c r="A483" s="179" t="inlineStr">
        <is>
          <t>ИТОГО Коммерческий департамент КД МСК</t>
        </is>
      </c>
      <c r="B483" s="199" t="n"/>
      <c r="C483" s="116" t="n"/>
      <c r="D483" s="116" t="n"/>
      <c r="E483" s="116" t="n"/>
      <c r="F483" s="117" t="n"/>
      <c r="G483" s="118">
        <f>SUM(G453:G482)</f>
        <v/>
      </c>
      <c r="H483" s="118">
        <f>SUM(H453:H482)</f>
        <v/>
      </c>
      <c r="I483" s="118" t="n"/>
      <c r="J483" s="118">
        <f>SUM(J453:J482)</f>
        <v/>
      </c>
      <c r="K483" s="118">
        <f>SUM(K453:K482)</f>
        <v/>
      </c>
      <c r="L483" s="118">
        <f>SUM(L453:L482)</f>
        <v/>
      </c>
    </row>
    <row r="484" ht="28.5" customFormat="1" customHeight="1" s="44">
      <c r="A484" s="75" t="inlineStr">
        <is>
          <t>Отдел маркетинга</t>
        </is>
      </c>
      <c r="B484" s="195" t="n"/>
      <c r="C484" s="49" t="n"/>
      <c r="D484" s="87" t="n"/>
      <c r="E484" s="49" t="n"/>
      <c r="F484" s="69" t="n"/>
      <c r="G484" s="70" t="n"/>
      <c r="H484" s="70" t="n"/>
      <c r="I484" s="70" t="n"/>
      <c r="J484" s="70" t="n"/>
      <c r="K484" s="70" t="n"/>
      <c r="L484" s="71" t="n"/>
    </row>
    <row r="485" ht="57.75" customFormat="1" customHeight="1" s="44">
      <c r="A485" s="86" t="inlineStr">
        <is>
          <t>Акимов Илья Игоревич</t>
        </is>
      </c>
      <c r="B485" s="53" t="inlineStr">
        <is>
          <t>Оплата за визитки по счету № 131 от 15.03.2023г.</t>
        </is>
      </c>
      <c r="C485" s="52" t="inlineStr">
        <is>
          <t>Новикова Валерия Анатольевна</t>
        </is>
      </c>
      <c r="D485" s="193" t="n"/>
      <c r="E485" s="194" t="inlineStr">
        <is>
          <t>Счет № 131 от 15.03.2023г.</t>
        </is>
      </c>
      <c r="F485" s="197" t="n"/>
      <c r="G485" s="61" t="n">
        <v>700</v>
      </c>
      <c r="H485" s="59" t="n"/>
      <c r="I485" s="59" t="n"/>
      <c r="J485" s="191">
        <f>G485-H485</f>
        <v/>
      </c>
      <c r="K485" s="191" t="n">
        <v>0</v>
      </c>
      <c r="L485" s="62">
        <f>G485-H485-K485</f>
        <v/>
      </c>
    </row>
    <row r="486" ht="45" customFormat="1" customHeight="1" s="44">
      <c r="A486" s="86" t="inlineStr">
        <is>
          <t>Акимов Илья Игоревич</t>
        </is>
      </c>
      <c r="B486" s="53" t="inlineStr">
        <is>
          <t>Оплата за визитки по счету № 134 от 16.03.2023г.</t>
        </is>
      </c>
      <c r="C486" s="52" t="inlineStr">
        <is>
          <t>Новикова Валерия Анатольевна</t>
        </is>
      </c>
      <c r="D486" s="193" t="n"/>
      <c r="E486" s="194" t="inlineStr">
        <is>
          <t>Счет № 134 от 16.03.2023г.</t>
        </is>
      </c>
      <c r="F486" s="197" t="n"/>
      <c r="G486" s="61" t="n">
        <v>2100</v>
      </c>
      <c r="H486" s="59" t="n"/>
      <c r="I486" s="59" t="n"/>
      <c r="J486" s="191">
        <f>G486-H486</f>
        <v/>
      </c>
      <c r="K486" s="191" t="n">
        <v>0</v>
      </c>
      <c r="L486" s="62">
        <f>G486-H486-K486</f>
        <v/>
      </c>
    </row>
    <row r="487" hidden="1" customFormat="1" s="44">
      <c r="A487" s="86" t="n"/>
      <c r="B487" s="53" t="n"/>
      <c r="C487" s="52" t="n"/>
      <c r="D487" s="193" t="n"/>
      <c r="E487" s="194" t="n"/>
      <c r="F487" s="197" t="n"/>
      <c r="G487" s="61" t="n"/>
      <c r="H487" s="59" t="n"/>
      <c r="I487" s="59" t="n"/>
      <c r="J487" s="191">
        <f>G487-H487</f>
        <v/>
      </c>
      <c r="K487" s="191">
        <f>J487</f>
        <v/>
      </c>
      <c r="L487" s="62">
        <f>G487-H487-K487</f>
        <v/>
      </c>
    </row>
    <row r="488" hidden="1" ht="45" customFormat="1" customHeight="1" s="44">
      <c r="A488" s="86" t="n"/>
      <c r="B488" s="53" t="n"/>
      <c r="C488" s="52" t="n"/>
      <c r="D488" s="193" t="n"/>
      <c r="E488" s="194" t="n"/>
      <c r="F488" s="197" t="n"/>
      <c r="G488" s="61" t="n"/>
      <c r="H488" s="59" t="n"/>
      <c r="I488" s="59" t="n">
        <v>45006</v>
      </c>
      <c r="J488" s="191">
        <f>G488-H488</f>
        <v/>
      </c>
      <c r="K488" s="191">
        <f>J488</f>
        <v/>
      </c>
      <c r="L488" s="62">
        <f>G488-H488-K488</f>
        <v/>
      </c>
    </row>
    <row r="489" hidden="1" ht="45" customFormat="1" customHeight="1" s="44">
      <c r="A489" s="86" t="n"/>
      <c r="B489" s="53" t="n"/>
      <c r="C489" s="52" t="n"/>
      <c r="D489" s="193" t="n"/>
      <c r="E489" s="194" t="n"/>
      <c r="F489" s="197" t="n"/>
      <c r="G489" s="61" t="n"/>
      <c r="H489" s="59" t="n"/>
      <c r="I489" s="59" t="n">
        <v>45006</v>
      </c>
      <c r="J489" s="191">
        <f>G489-H489</f>
        <v/>
      </c>
      <c r="K489" s="191">
        <f>J489</f>
        <v/>
      </c>
      <c r="L489" s="62">
        <f>G489-H489-K489</f>
        <v/>
      </c>
    </row>
    <row r="490" hidden="1" ht="45" customFormat="1" customHeight="1" s="44">
      <c r="A490" s="86" t="n"/>
      <c r="B490" s="53" t="n"/>
      <c r="C490" s="52" t="n"/>
      <c r="D490" s="193" t="n"/>
      <c r="E490" s="194" t="n"/>
      <c r="F490" s="197" t="n"/>
      <c r="G490" s="61" t="n"/>
      <c r="H490" s="59" t="n"/>
      <c r="I490" s="59" t="n">
        <v>45006</v>
      </c>
      <c r="J490" s="191">
        <f>G490-H490</f>
        <v/>
      </c>
      <c r="K490" s="61">
        <f>J490</f>
        <v/>
      </c>
      <c r="L490" s="62">
        <f>G490-H490-K490</f>
        <v/>
      </c>
    </row>
    <row r="491" hidden="1" ht="45" customFormat="1" customHeight="1" s="44">
      <c r="A491" s="86" t="n"/>
      <c r="B491" s="53" t="n"/>
      <c r="C491" s="52" t="n"/>
      <c r="D491" s="193" t="n"/>
      <c r="E491" s="194" t="n"/>
      <c r="F491" s="197" t="n"/>
      <c r="G491" s="61" t="n"/>
      <c r="H491" s="59" t="n"/>
      <c r="I491" s="59" t="n">
        <v>45006</v>
      </c>
      <c r="J491" s="191">
        <f>G491-H491</f>
        <v/>
      </c>
      <c r="K491" s="61">
        <f>J491</f>
        <v/>
      </c>
      <c r="L491" s="62">
        <f>G491-H491-K491</f>
        <v/>
      </c>
    </row>
    <row r="492" hidden="1" ht="20.25" customFormat="1" customHeight="1" s="44">
      <c r="A492" s="86" t="n"/>
      <c r="B492" s="53" t="n"/>
      <c r="C492" s="52" t="n"/>
      <c r="D492" s="193" t="n"/>
      <c r="E492" s="194" t="n"/>
      <c r="F492" s="197" t="n"/>
      <c r="G492" s="61" t="n"/>
      <c r="H492" s="59" t="n"/>
      <c r="I492" s="59" t="n"/>
      <c r="J492" s="191">
        <f>G492-H492</f>
        <v/>
      </c>
      <c r="K492" s="61">
        <f>J492</f>
        <v/>
      </c>
      <c r="L492" s="62">
        <f>G492-H492-K492</f>
        <v/>
      </c>
    </row>
    <row r="493" ht="24.75" customFormat="1" customHeight="1" s="119" thickBot="1">
      <c r="A493" s="179" t="inlineStr">
        <is>
          <t>ИТОГО Отдел маркетинга</t>
        </is>
      </c>
      <c r="B493" s="199" t="n"/>
      <c r="C493" s="116" t="n"/>
      <c r="D493" s="116" t="n"/>
      <c r="E493" s="116" t="n"/>
      <c r="F493" s="117" t="n"/>
      <c r="G493" s="118">
        <f>SUM(G485:G492)</f>
        <v/>
      </c>
      <c r="H493" s="118">
        <f>SUM(H485:H492)</f>
        <v/>
      </c>
      <c r="I493" s="118" t="n"/>
      <c r="J493" s="118">
        <f>SUM(J485:J492)</f>
        <v/>
      </c>
      <c r="K493" s="118">
        <f>SUM(K485:K492)</f>
        <v/>
      </c>
      <c r="L493" s="118">
        <f>SUM(L485:L492)</f>
        <v/>
      </c>
    </row>
    <row r="494" ht="31.5" customFormat="1" customHeight="1" s="119" thickBot="1">
      <c r="A494" s="179" t="inlineStr">
        <is>
          <t>ИТОГО Коммерческий департамент КД МСК</t>
        </is>
      </c>
      <c r="B494" s="199" t="n"/>
      <c r="C494" s="116" t="n"/>
      <c r="D494" s="116" t="n"/>
      <c r="E494" s="116" t="n"/>
      <c r="F494" s="117" t="n"/>
      <c r="G494" s="118">
        <f>G467+G474+G493</f>
        <v/>
      </c>
      <c r="H494" s="118">
        <f>H467+H474+H493</f>
        <v/>
      </c>
      <c r="I494" s="118" t="n"/>
      <c r="J494" s="118">
        <f>J467+J474+J493</f>
        <v/>
      </c>
      <c r="K494" s="118">
        <f>K467+K474+K493</f>
        <v/>
      </c>
      <c r="L494" s="118">
        <f>L467+L474+L493</f>
        <v/>
      </c>
    </row>
    <row r="495" ht="30.75" customFormat="1" customHeight="1" s="44" thickBot="1">
      <c r="A495" s="47" t="inlineStr">
        <is>
          <t>Администрация</t>
        </is>
      </c>
      <c r="B495" s="188" t="n"/>
      <c r="C495" s="46" t="n"/>
      <c r="D495" s="46" t="n"/>
      <c r="E495" s="46" t="n"/>
      <c r="F495" s="47" t="n"/>
      <c r="G495" s="46" t="n"/>
      <c r="H495" s="46" t="n"/>
      <c r="I495" s="46" t="n"/>
      <c r="J495" s="46" t="n"/>
      <c r="K495" s="46" t="n"/>
      <c r="L495" s="48" t="n"/>
    </row>
    <row r="496" ht="19.5" customFormat="1" customHeight="1" s="44">
      <c r="A496" s="103" t="inlineStr">
        <is>
          <t>ПРОЧИЕ</t>
        </is>
      </c>
      <c r="B496" s="195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76" t="n"/>
      <c r="L496" s="77" t="n"/>
    </row>
    <row r="497" ht="57.75" customFormat="1" customHeight="1" s="44">
      <c r="A497" s="86" t="inlineStr">
        <is>
          <t>ООО "ЭКСПЕРТ-ДОСТАВКА"</t>
        </is>
      </c>
      <c r="B497" s="53" t="inlineStr">
        <is>
          <t>Оплата по счету №СЧ-НКВ26241 от 19 Марта 2023г., за услуги доставки по договору № КУ-РФ-NSK108-8 от 25 Ноября 2022г.</t>
        </is>
      </c>
      <c r="C497" s="52" t="inlineStr">
        <is>
          <t>Коновнина Дарья Михайловна</t>
        </is>
      </c>
      <c r="D497" s="193" t="n"/>
      <c r="E497" s="194" t="inlineStr">
        <is>
          <t>Счет № СЧ-НКВ26241 от 19 Марта 2023г.</t>
        </is>
      </c>
      <c r="F497" s="197" t="n"/>
      <c r="G497" s="61" t="n">
        <v>14210</v>
      </c>
      <c r="H497" s="59" t="n"/>
      <c r="I497" s="59" t="n"/>
      <c r="J497" s="191">
        <f>G497-H497</f>
        <v/>
      </c>
      <c r="K497" s="191" t="n">
        <v>0</v>
      </c>
      <c r="L497" s="62">
        <f>G497-H497-K497</f>
        <v/>
      </c>
    </row>
    <row r="498" ht="100.5" customFormat="1" customHeight="1" s="44">
      <c r="A498" s="86" t="inlineStr">
        <is>
          <t>АО "ПФ "СКБ КОНТУР"</t>
        </is>
      </c>
      <c r="B498" s="53" t="inlineStr">
        <is>
          <t>Оплата по счету №2393830859 от 02.03.2023 право использования программы для ЭВМ Контур.Диадок,тарифный план 3000 документов 2393830859 , 7702624330-770201001 АО "АРИЭЛЬ МЕТАЛЛ"</t>
        </is>
      </c>
      <c r="C498" s="52" t="inlineStr">
        <is>
          <t>Булгакова Евгения Александровна</t>
        </is>
      </c>
      <c r="D498" s="193" t="n"/>
      <c r="E498" s="194" t="inlineStr">
        <is>
          <t>Счет №2393830859 от 02.03.2023</t>
        </is>
      </c>
      <c r="F498" s="197" t="n"/>
      <c r="G498" s="61" t="n">
        <v>18600</v>
      </c>
      <c r="H498" s="59" t="n"/>
      <c r="I498" s="59" t="n"/>
      <c r="J498" s="191">
        <f>G498-H498</f>
        <v/>
      </c>
      <c r="K498" s="191" t="n">
        <v>0</v>
      </c>
      <c r="L498" s="62">
        <f>G498-H498-K498</f>
        <v/>
      </c>
    </row>
    <row r="499" ht="69.75" customFormat="1" customHeight="1" s="44">
      <c r="A499" s="86" t="inlineStr">
        <is>
          <t>ООО «ТК НОВОСТАЛЬ-М»</t>
        </is>
      </c>
      <c r="B499" s="53" t="inlineStr">
        <is>
          <t>Возврат по договору поставки N 18-01 от 20.01.2023, по спецификации N 2 от 20.03.2023</t>
        </is>
      </c>
      <c r="C499" s="52" t="inlineStr">
        <is>
          <t>Чернышова Светлана Эдуардовна</t>
        </is>
      </c>
      <c r="D499" s="193" t="n"/>
      <c r="E499" s="194" t="inlineStr">
        <is>
          <t>Договор поставки N 18-01 от 20.01.2023, по спецификации N 2 от 20.03.2023</t>
        </is>
      </c>
      <c r="F499" s="197" t="n"/>
      <c r="G499" s="61" t="n">
        <v>25000000</v>
      </c>
      <c r="H499" s="59" t="n"/>
      <c r="I499" s="59" t="n"/>
      <c r="J499" s="191">
        <f>G499-H499</f>
        <v/>
      </c>
      <c r="K499" s="191" t="n">
        <v>0</v>
      </c>
      <c r="L499" s="62">
        <f>G499-H499-K499</f>
        <v/>
      </c>
    </row>
    <row r="500" ht="25.5" customFormat="1" customHeight="1" s="44">
      <c r="A500" s="86" t="inlineStr">
        <is>
          <t>Подольский филиал АО "Ариэль Металл"</t>
        </is>
      </c>
      <c r="B500" s="53" t="n"/>
      <c r="C500" s="52" t="n"/>
      <c r="D500" s="193" t="n"/>
      <c r="E500" s="194" t="n"/>
      <c r="F500" s="197" t="n"/>
      <c r="G500" s="61" t="n"/>
      <c r="H500" s="59" t="n"/>
      <c r="I500" s="59" t="n"/>
      <c r="J500" s="191">
        <f>G500-H500</f>
        <v/>
      </c>
      <c r="K500" s="191">
        <f>J500</f>
        <v/>
      </c>
      <c r="L500" s="62">
        <f>G500-H500-K500</f>
        <v/>
      </c>
    </row>
    <row r="501" ht="48.75" customFormat="1" customHeight="1" s="44">
      <c r="A501" s="86" t="inlineStr">
        <is>
          <t>Санкт-Петербургский филиал АО "Ариэль Металл"</t>
        </is>
      </c>
      <c r="B501" s="53" t="n"/>
      <c r="C501" s="52" t="n"/>
      <c r="D501" s="193" t="n"/>
      <c r="E501" s="194" t="n"/>
      <c r="F501" s="197" t="n"/>
      <c r="G501" s="61" t="n"/>
      <c r="H501" s="59" t="n"/>
      <c r="I501" s="59" t="n"/>
      <c r="J501" s="191">
        <f>G501-H501</f>
        <v/>
      </c>
      <c r="K501" s="191">
        <f>J501</f>
        <v/>
      </c>
      <c r="L501" s="62">
        <f>G501-H501-K501</f>
        <v/>
      </c>
    </row>
    <row r="502" ht="48.75" customFormat="1" customHeight="1" s="44">
      <c r="A502" s="86" t="n"/>
      <c r="B502" s="53" t="n"/>
      <c r="C502" s="52" t="n"/>
      <c r="D502" s="193" t="n"/>
      <c r="E502" s="194" t="n"/>
      <c r="F502" s="197" t="n"/>
      <c r="G502" s="61" t="n"/>
      <c r="H502" s="59" t="n"/>
      <c r="I502" s="59" t="n"/>
      <c r="J502" s="191">
        <f>G502-H502</f>
        <v/>
      </c>
      <c r="K502" s="191">
        <f>J502</f>
        <v/>
      </c>
      <c r="L502" s="62">
        <f>G502-H502-K502</f>
        <v/>
      </c>
    </row>
    <row r="503" ht="48.75" customFormat="1" customHeight="1" s="44">
      <c r="A503" s="86" t="n"/>
      <c r="B503" s="53" t="n"/>
      <c r="C503" s="52" t="n"/>
      <c r="D503" s="193" t="n"/>
      <c r="E503" s="194" t="n"/>
      <c r="F503" s="197" t="n"/>
      <c r="G503" s="61" t="n"/>
      <c r="H503" s="59" t="n"/>
      <c r="I503" s="59" t="n"/>
      <c r="J503" s="191">
        <f>G503-H503</f>
        <v/>
      </c>
      <c r="K503" s="191">
        <f>J503</f>
        <v/>
      </c>
      <c r="L503" s="62">
        <f>G503-H503-K503</f>
        <v/>
      </c>
    </row>
    <row r="504" ht="48.75" customFormat="1" customHeight="1" s="44">
      <c r="A504" s="86" t="n"/>
      <c r="B504" s="53" t="n"/>
      <c r="C504" s="52" t="n"/>
      <c r="D504" s="193" t="n"/>
      <c r="E504" s="194" t="n"/>
      <c r="F504" s="197" t="n"/>
      <c r="G504" s="61" t="n"/>
      <c r="H504" s="59" t="n"/>
      <c r="I504" s="59" t="n"/>
      <c r="J504" s="191">
        <f>G504-H504</f>
        <v/>
      </c>
      <c r="K504" s="191">
        <f>J504</f>
        <v/>
      </c>
      <c r="L504" s="62">
        <f>G504-H504-K504</f>
        <v/>
      </c>
    </row>
    <row r="505" ht="48.75" customFormat="1" customHeight="1" s="44">
      <c r="A505" s="86" t="n"/>
      <c r="B505" s="53" t="n"/>
      <c r="C505" s="52" t="n"/>
      <c r="D505" s="193" t="n"/>
      <c r="E505" s="194" t="n"/>
      <c r="F505" s="197" t="n"/>
      <c r="G505" s="61" t="n"/>
      <c r="H505" s="59" t="n"/>
      <c r="I505" s="59" t="n"/>
      <c r="J505" s="191">
        <f>G505-H505</f>
        <v/>
      </c>
      <c r="K505" s="191">
        <f>J505</f>
        <v/>
      </c>
      <c r="L505" s="62">
        <f>G505-H505-K505</f>
        <v/>
      </c>
    </row>
    <row r="506" ht="20.25" customFormat="1" customHeight="1" s="44">
      <c r="A506" s="86" t="n"/>
      <c r="B506" s="53" t="n"/>
      <c r="C506" s="52" t="n"/>
      <c r="D506" s="193" t="n"/>
      <c r="E506" s="194" t="n"/>
      <c r="F506" s="197" t="n"/>
      <c r="G506" s="61" t="n"/>
      <c r="H506" s="59" t="n"/>
      <c r="I506" s="59" t="n"/>
      <c r="J506" s="191">
        <f>G506-H506</f>
        <v/>
      </c>
      <c r="K506" s="191">
        <f>J506</f>
        <v/>
      </c>
      <c r="L506" s="62">
        <f>G506-H506-K506</f>
        <v/>
      </c>
    </row>
    <row r="507" ht="16.5" customFormat="1" customHeight="1" s="44">
      <c r="A507" s="86" t="n"/>
      <c r="B507" s="53" t="n"/>
      <c r="C507" s="52" t="n"/>
      <c r="D507" s="193" t="n"/>
      <c r="E507" s="194" t="n"/>
      <c r="F507" s="197" t="n"/>
      <c r="G507" s="61" t="n"/>
      <c r="H507" s="59" t="n"/>
      <c r="I507" s="59" t="n"/>
      <c r="J507" s="191">
        <f>G507-H507</f>
        <v/>
      </c>
      <c r="K507" s="191">
        <f>J507</f>
        <v/>
      </c>
      <c r="L507" s="62">
        <f>G507-H507-K507</f>
        <v/>
      </c>
    </row>
    <row r="508" ht="20.25" customFormat="1" customHeight="1" s="44">
      <c r="A508" s="86" t="n"/>
      <c r="B508" s="53" t="n"/>
      <c r="C508" s="52" t="n"/>
      <c r="D508" s="193" t="n"/>
      <c r="E508" s="194" t="n"/>
      <c r="F508" s="197" t="n"/>
      <c r="G508" s="61" t="n"/>
      <c r="H508" s="59" t="n"/>
      <c r="I508" s="59" t="n"/>
      <c r="J508" s="191">
        <f>G508-H508</f>
        <v/>
      </c>
      <c r="K508" s="191">
        <f>J508</f>
        <v/>
      </c>
      <c r="L508" s="62">
        <f>G508-H508-K508</f>
        <v/>
      </c>
    </row>
    <row r="509" ht="16.5" customFormat="1" customHeight="1" s="44">
      <c r="A509" s="86" t="n"/>
      <c r="B509" s="53" t="n"/>
      <c r="C509" s="52" t="n"/>
      <c r="D509" s="193" t="n"/>
      <c r="E509" s="194" t="n"/>
      <c r="F509" s="197" t="n"/>
      <c r="G509" s="61" t="n"/>
      <c r="H509" s="59" t="n"/>
      <c r="I509" s="59" t="n"/>
      <c r="J509" s="191">
        <f>G509-H509</f>
        <v/>
      </c>
      <c r="K509" s="191">
        <f>J509</f>
        <v/>
      </c>
      <c r="L509" s="62">
        <f>G509-H509-K509</f>
        <v/>
      </c>
    </row>
    <row r="510" ht="16.5" customFormat="1" customHeight="1" s="44">
      <c r="A510" s="86" t="n"/>
      <c r="B510" s="53" t="n"/>
      <c r="C510" s="52" t="n"/>
      <c r="D510" s="193" t="n"/>
      <c r="E510" s="194" t="n"/>
      <c r="F510" s="197" t="n"/>
      <c r="G510" s="61" t="n"/>
      <c r="H510" s="59" t="n"/>
      <c r="I510" s="59" t="n"/>
      <c r="J510" s="191">
        <f>G510-H510</f>
        <v/>
      </c>
      <c r="K510" s="191">
        <f>J510</f>
        <v/>
      </c>
      <c r="L510" s="62">
        <f>G510-H510-K510</f>
        <v/>
      </c>
    </row>
    <row r="511" ht="19.5" customFormat="1" customHeight="1" s="119" thickBot="1">
      <c r="A511" s="179" t="inlineStr">
        <is>
          <t>ИТОГО ПРОЧИЕ</t>
        </is>
      </c>
      <c r="B511" s="199" t="n"/>
      <c r="C511" s="116" t="n"/>
      <c r="D511" s="116" t="n"/>
      <c r="E511" s="116" t="n"/>
      <c r="F511" s="117" t="n"/>
      <c r="G511" s="118">
        <f>SUM(G496:G510)</f>
        <v/>
      </c>
      <c r="H511" s="118">
        <f>SUM(H496:H510)</f>
        <v/>
      </c>
      <c r="I511" s="118" t="n"/>
      <c r="J511" s="118">
        <f>SUM(J496:J510)</f>
        <v/>
      </c>
      <c r="K511" s="118">
        <f>SUM(K496:K510)</f>
        <v/>
      </c>
      <c r="L511" s="118">
        <f>SUM(L496:L510)</f>
        <v/>
      </c>
    </row>
    <row r="512" hidden="1" ht="45" customFormat="1" customHeight="1" s="44">
      <c r="A512" s="86" t="n"/>
      <c r="B512" s="53" t="n"/>
      <c r="C512" s="52" t="n"/>
      <c r="D512" s="193" t="n"/>
      <c r="E512" s="194" t="n"/>
      <c r="F512" s="197" t="n"/>
      <c r="G512" s="61" t="n"/>
      <c r="H512" s="59" t="n"/>
      <c r="I512" s="59" t="n"/>
      <c r="J512" s="191" t="n"/>
      <c r="K512" s="191" t="n"/>
      <c r="L512" s="62" t="n"/>
    </row>
    <row r="513" hidden="1" ht="45" customFormat="1" customHeight="1" s="44">
      <c r="A513" s="86" t="n"/>
      <c r="B513" s="53" t="n"/>
      <c r="C513" s="52" t="n"/>
      <c r="D513" s="193" t="n"/>
      <c r="E513" s="194" t="n"/>
      <c r="F513" s="197" t="n"/>
      <c r="G513" s="61" t="n"/>
      <c r="H513" s="59" t="n"/>
      <c r="I513" s="59" t="n"/>
      <c r="J513" s="191" t="n"/>
      <c r="K513" s="191" t="n"/>
      <c r="L513" s="62" t="n"/>
    </row>
    <row r="514" hidden="1" ht="45" customFormat="1" customHeight="1" s="44">
      <c r="A514" s="86" t="n"/>
      <c r="B514" s="53" t="n"/>
      <c r="C514" s="52" t="n"/>
      <c r="D514" s="193" t="n"/>
      <c r="E514" s="194" t="n"/>
      <c r="F514" s="197" t="n"/>
      <c r="G514" s="61" t="n"/>
      <c r="H514" s="59" t="n"/>
      <c r="I514" s="59" t="n"/>
      <c r="J514" s="191" t="n"/>
      <c r="K514" s="61" t="n"/>
      <c r="L514" s="62" t="n"/>
    </row>
    <row r="515" hidden="1" ht="45" customFormat="1" customHeight="1" s="44">
      <c r="A515" s="86" t="n"/>
      <c r="B515" s="53" t="n"/>
      <c r="C515" s="52" t="n"/>
      <c r="D515" s="193" t="n"/>
      <c r="E515" s="194" t="n"/>
      <c r="F515" s="197" t="n"/>
      <c r="G515" s="61" t="n"/>
      <c r="H515" s="59" t="n"/>
      <c r="I515" s="59" t="n"/>
      <c r="J515" s="191" t="n"/>
      <c r="K515" s="61" t="n"/>
      <c r="L515" s="62" t="n"/>
    </row>
    <row r="516" hidden="1" ht="45" customFormat="1" customHeight="1" s="44">
      <c r="A516" s="86" t="n"/>
      <c r="B516" s="53" t="n"/>
      <c r="C516" s="52" t="n"/>
      <c r="D516" s="193" t="n"/>
      <c r="E516" s="194" t="n"/>
      <c r="F516" s="197" t="n"/>
      <c r="G516" s="61" t="n"/>
      <c r="H516" s="59" t="n"/>
      <c r="I516" s="59" t="n"/>
      <c r="J516" s="191" t="n"/>
      <c r="K516" s="61" t="n"/>
      <c r="L516" s="62" t="n"/>
    </row>
    <row r="517" ht="19.5" customFormat="1" customHeight="1" s="119" thickBot="1">
      <c r="A517" s="179" t="inlineStr">
        <is>
          <t>ИТОГО Администрация</t>
        </is>
      </c>
      <c r="B517" s="199" t="n"/>
      <c r="C517" s="116" t="n"/>
      <c r="D517" s="116" t="n"/>
      <c r="E517" s="116" t="n"/>
      <c r="F517" s="117" t="n"/>
      <c r="G517" s="118">
        <f>SUM(G497:G510)</f>
        <v/>
      </c>
      <c r="H517" s="118">
        <f>SUM(H497:H510)</f>
        <v/>
      </c>
      <c r="I517" s="118" t="n"/>
      <c r="J517" s="118">
        <f>SUM(J497:J510)</f>
        <v/>
      </c>
      <c r="K517" s="118">
        <f>SUM(K497:K510)</f>
        <v/>
      </c>
      <c r="L517" s="118">
        <f>SUM(L497:L510)</f>
        <v/>
      </c>
    </row>
    <row r="518" hidden="1" ht="19.5" customHeight="1"/>
    <row r="519" hidden="1" ht="19.5" customHeight="1"/>
    <row r="520" hidden="1" ht="19.5" customHeight="1"/>
    <row r="521" hidden="1" ht="19.5" customHeight="1"/>
    <row r="522" hidden="1" ht="19.5" customHeight="1"/>
    <row r="523" hidden="1" ht="19.5" customHeight="1"/>
    <row r="524" hidden="1" ht="19.5" customHeight="1"/>
    <row r="525" hidden="1" ht="19.5" customHeight="1"/>
    <row r="526" hidden="1" ht="19.5" customHeight="1"/>
    <row r="527" hidden="1" ht="19.5" customHeight="1"/>
    <row r="528" hidden="1" ht="19.5" customHeight="1"/>
    <row r="529" hidden="1" ht="19.5" customHeight="1"/>
    <row r="530" hidden="1" ht="19.5" customHeight="1"/>
    <row r="531" hidden="1" ht="19.5" customHeight="1"/>
    <row r="532" hidden="1" ht="19.5" customHeight="1"/>
    <row r="533" hidden="1" ht="19.5" customHeight="1"/>
    <row r="534" hidden="1" ht="19.5" customHeight="1"/>
    <row r="535" ht="21" customHeight="1" thickBot="1">
      <c r="A535" s="204" t="inlineStr">
        <is>
          <t>ВСЕГО ПО РЕЕСТРУ, RUB</t>
        </is>
      </c>
      <c r="B535" s="188" t="n"/>
      <c r="C535" s="120" t="n"/>
      <c r="D535" s="120" t="n"/>
      <c r="E535" s="120" t="n"/>
      <c r="F535" s="121" t="n"/>
      <c r="G535" s="205">
        <f>G270+G327+G332+G383+G421+G450+G494+G517</f>
        <v/>
      </c>
      <c r="H535" s="205">
        <f>H270+H327+H332+H383+H421+H450+H494+H517</f>
        <v/>
      </c>
      <c r="I535" s="205" t="n"/>
      <c r="J535" s="205">
        <f>J270+J327+J332+J383+J421+J450+J494+J517</f>
        <v/>
      </c>
      <c r="K535" s="205">
        <f>K270+K327+K332+K383+K421+K450+K494+K517</f>
        <v/>
      </c>
      <c r="L535" s="205">
        <f>L270+L327+L332+L383+L421+L450+L494+L517</f>
        <v/>
      </c>
    </row>
    <row r="536" customFormat="1" s="119">
      <c r="A536" s="206" t="inlineStr">
        <is>
          <t>ВСЕГО ПО РЕЕСТРУ, USD</t>
        </is>
      </c>
      <c r="B536" s="190" t="n"/>
      <c r="C536" s="123" t="n"/>
      <c r="D536" s="123" t="n"/>
      <c r="E536" s="123" t="n"/>
      <c r="F536" s="207" t="n"/>
      <c r="G536" s="208" t="n">
        <v>0</v>
      </c>
      <c r="H536" s="208" t="n"/>
      <c r="I536" s="208" t="n">
        <v>0</v>
      </c>
      <c r="J536" s="208" t="n">
        <v>0</v>
      </c>
      <c r="K536" s="208" t="n">
        <v>0</v>
      </c>
      <c r="L536" s="208" t="n"/>
    </row>
    <row r="537" customFormat="1" s="119">
      <c r="A537" s="209" t="inlineStr">
        <is>
          <t>ВСЕГО ПО РЕЕСТРУ, EUR</t>
        </is>
      </c>
      <c r="B537" s="195" t="n"/>
      <c r="C537" s="123" t="n"/>
      <c r="D537" s="123" t="n"/>
      <c r="E537" s="123" t="n"/>
      <c r="F537" s="210" t="n"/>
      <c r="G537" s="211" t="n">
        <v>0</v>
      </c>
      <c r="H537" s="211" t="n"/>
      <c r="I537" s="211" t="n">
        <v>0</v>
      </c>
      <c r="J537" s="211" t="n">
        <v>0</v>
      </c>
      <c r="K537" s="211" t="n">
        <v>0</v>
      </c>
      <c r="L537" s="211" t="n"/>
    </row>
    <row r="538" customFormat="1" s="119">
      <c r="A538" s="128" t="n"/>
      <c r="B538" s="128" t="n"/>
      <c r="C538" s="9" t="n"/>
      <c r="D538" s="9" t="n"/>
      <c r="E538" s="212" t="n"/>
      <c r="F538" s="130" t="n"/>
      <c r="G538" s="131" t="inlineStr">
        <is>
          <t>р/счет RUB</t>
        </is>
      </c>
      <c r="H538" s="132" t="n"/>
      <c r="I538" s="131" t="n"/>
      <c r="J538" s="133" t="n"/>
      <c r="K538" s="134" t="n"/>
      <c r="L538" s="134" t="n"/>
    </row>
    <row r="539">
      <c r="C539" s="212" t="n"/>
      <c r="D539" s="212" t="n"/>
      <c r="E539" s="212" t="n"/>
      <c r="F539" s="130" t="inlineStr">
        <is>
          <t>Расход</t>
        </is>
      </c>
      <c r="H539" s="213" t="inlineStr">
        <is>
          <t>Расход</t>
        </is>
      </c>
      <c r="I539" s="134" t="inlineStr">
        <is>
          <t>р/с RUB</t>
        </is>
      </c>
      <c r="J539" s="95">
        <f>K535</f>
        <v/>
      </c>
    </row>
    <row r="540" customFormat="1" s="119">
      <c r="A540" s="6" t="n"/>
      <c r="B540" s="6" t="n"/>
      <c r="C540" s="6" t="n"/>
      <c r="D540" s="6" t="n"/>
      <c r="E540" s="6" t="n"/>
      <c r="F540" s="130" t="n"/>
      <c r="G540" s="134" t="n"/>
      <c r="H540" s="213" t="inlineStr">
        <is>
          <t>Расход</t>
        </is>
      </c>
      <c r="I540" s="134" t="inlineStr">
        <is>
          <t>р/с USD</t>
        </is>
      </c>
      <c r="J540" s="214">
        <f>K536</f>
        <v/>
      </c>
      <c r="K540" s="134" t="n"/>
      <c r="L540" s="134" t="n"/>
    </row>
    <row r="541" customFormat="1" s="119">
      <c r="A541" s="6" t="n"/>
      <c r="B541" s="6" t="n"/>
      <c r="C541" s="6" t="n"/>
      <c r="D541" s="6" t="n"/>
      <c r="E541" s="6" t="n"/>
      <c r="F541" s="130" t="n"/>
      <c r="G541" s="134" t="n"/>
      <c r="H541" s="213" t="inlineStr">
        <is>
          <t>Расход</t>
        </is>
      </c>
      <c r="I541" s="134" t="inlineStr">
        <is>
          <t>р/с EUR</t>
        </is>
      </c>
      <c r="J541" s="215">
        <f>K537</f>
        <v/>
      </c>
      <c r="K541" s="134" t="n"/>
      <c r="L541" s="134" t="n"/>
    </row>
    <row r="542" customFormat="1" s="85">
      <c r="A542" s="6" t="n"/>
      <c r="B542" s="6" t="n"/>
      <c r="C542" s="6" t="n"/>
      <c r="D542" s="6" t="n"/>
      <c r="E542" s="6" t="n"/>
      <c r="F542" s="130" t="n"/>
      <c r="G542" s="134" t="n"/>
      <c r="H542" s="138" t="n"/>
      <c r="I542" s="134" t="n"/>
      <c r="J542" s="216" t="n"/>
      <c r="K542" s="134" t="n"/>
      <c r="L542" s="134" t="n"/>
    </row>
    <row r="543" customFormat="1" s="85">
      <c r="A543" s="6" t="n"/>
      <c r="B543" s="6" t="n"/>
      <c r="C543" s="6" t="n"/>
      <c r="D543" s="6" t="n"/>
      <c r="E543" s="6" t="n"/>
      <c r="F543" s="130" t="inlineStr">
        <is>
          <t>Остаток</t>
        </is>
      </c>
      <c r="G543" s="134" t="n"/>
      <c r="H543" s="138" t="inlineStr">
        <is>
          <t>Остаток</t>
        </is>
      </c>
      <c r="I543" s="134" t="inlineStr">
        <is>
          <t>р/с RUB</t>
        </is>
      </c>
      <c r="J543" s="95">
        <f>B9+G4-J539</f>
        <v/>
      </c>
      <c r="K543" s="119" t="n"/>
      <c r="L543" s="119" t="n"/>
    </row>
    <row r="544" customFormat="1" s="85">
      <c r="A544" s="6" t="n"/>
      <c r="B544" s="6" t="n"/>
      <c r="C544" s="6" t="n"/>
      <c r="D544" s="6" t="n"/>
      <c r="E544" s="6" t="n"/>
      <c r="F544" s="130" t="n"/>
      <c r="G544" s="134" t="n"/>
      <c r="H544" s="138" t="inlineStr">
        <is>
          <t>Остаток</t>
        </is>
      </c>
      <c r="I544" s="134" t="inlineStr">
        <is>
          <t>р/с USD</t>
        </is>
      </c>
      <c r="J544" s="214" t="n"/>
      <c r="K544" s="140" t="n"/>
      <c r="L544" s="140" t="n"/>
    </row>
    <row r="545">
      <c r="A545" s="6" t="n"/>
      <c r="B545" s="6" t="n"/>
      <c r="C545" s="6" t="n"/>
      <c r="D545" s="6" t="n"/>
      <c r="E545" s="6" t="n"/>
      <c r="H545" s="138" t="inlineStr">
        <is>
          <t>Остаток</t>
        </is>
      </c>
      <c r="I545" s="134" t="inlineStr">
        <is>
          <t>р/с EUR</t>
        </is>
      </c>
      <c r="J545" s="215" t="n"/>
      <c r="K545" s="141" t="n"/>
      <c r="L545" s="141" t="n"/>
    </row>
    <row r="546">
      <c r="A546" s="6" t="n"/>
      <c r="B546" s="6" t="n"/>
      <c r="C546" s="6" t="n"/>
      <c r="D546" s="6" t="n"/>
      <c r="E546" s="6" t="n"/>
      <c r="F546" s="142" t="n"/>
      <c r="G546" s="6" t="n"/>
      <c r="H546" s="6" t="n"/>
      <c r="I546" s="6" t="n"/>
      <c r="J546" s="6" t="n"/>
      <c r="K546" s="85" t="n"/>
      <c r="L546" s="85" t="n"/>
    </row>
    <row r="547">
      <c r="A547" s="6" t="n"/>
      <c r="B547" s="6" t="n"/>
      <c r="C547" s="6" t="n"/>
      <c r="D547" s="6" t="n"/>
      <c r="E547" s="6" t="n"/>
      <c r="F547" s="142" t="n"/>
      <c r="G547" s="6" t="n"/>
      <c r="H547" s="6" t="n"/>
      <c r="I547" s="6" t="n"/>
      <c r="J547" s="6" t="n"/>
      <c r="K547" s="85" t="n"/>
      <c r="L547" s="85" t="n"/>
    </row>
    <row r="548">
      <c r="A548" s="6" t="n"/>
      <c r="B548" s="6" t="n"/>
      <c r="C548" s="6" t="n"/>
      <c r="D548" s="6" t="n"/>
      <c r="E548" s="6" t="n"/>
      <c r="F548" s="143" t="n"/>
      <c r="G548" s="6" t="n"/>
      <c r="H548" s="6" t="n"/>
      <c r="I548" s="6" t="n"/>
      <c r="J548" s="6" t="n"/>
      <c r="K548" s="85" t="n"/>
      <c r="L548" s="85" t="n"/>
    </row>
    <row r="549">
      <c r="A549" s="6" t="n"/>
      <c r="B549" s="6" t="n"/>
      <c r="C549" s="6" t="n"/>
      <c r="D549" s="6" t="n"/>
      <c r="E549" s="6" t="n"/>
      <c r="F549" s="143" t="n"/>
      <c r="G549" s="6" t="n"/>
      <c r="H549" s="6" t="n"/>
      <c r="I549" s="6" t="n"/>
      <c r="J549" s="6" t="n"/>
      <c r="K549" s="85" t="n"/>
      <c r="L549" s="85" t="n"/>
    </row>
    <row r="550">
      <c r="A550" s="6" t="n"/>
      <c r="B550" s="6" t="n"/>
      <c r="C550" s="6" t="n"/>
      <c r="D550" s="6" t="n"/>
      <c r="E550" s="6" t="n"/>
      <c r="F550" s="142" t="n"/>
      <c r="G550" s="6" t="n"/>
      <c r="H550" s="6" t="n"/>
      <c r="I550" s="6" t="n"/>
      <c r="J550" s="6" t="n"/>
      <c r="K550" s="85" t="n"/>
      <c r="L550" s="85" t="n"/>
    </row>
    <row r="551">
      <c r="A551" s="9" t="n"/>
      <c r="B551" s="6" t="n"/>
      <c r="C551" s="6" t="n"/>
      <c r="D551" s="6" t="n"/>
      <c r="E551" s="6" t="n"/>
      <c r="F551" s="142" t="n"/>
      <c r="G551" s="6" t="n"/>
      <c r="H551" s="6" t="n"/>
      <c r="I551" s="6" t="n"/>
      <c r="J551" s="6" t="n"/>
      <c r="K551" s="6" t="n"/>
      <c r="L551" s="6" t="n"/>
    </row>
    <row r="552">
      <c r="A552" s="9" t="n"/>
      <c r="B552" s="6" t="n"/>
      <c r="C552" s="6" t="n"/>
      <c r="D552" s="6" t="n"/>
      <c r="E552" s="6" t="n"/>
      <c r="F552" s="142" t="n"/>
      <c r="G552" s="6" t="n"/>
      <c r="H552" s="6" t="n"/>
      <c r="I552" s="6" t="n"/>
      <c r="J552" s="6" t="n"/>
      <c r="K552" s="85" t="n"/>
      <c r="L552" s="85" t="n"/>
    </row>
    <row r="553">
      <c r="A553" s="9" t="n"/>
      <c r="B553" s="6" t="n"/>
      <c r="C553" s="6" t="n"/>
      <c r="D553" s="6" t="n"/>
      <c r="E553" s="6" t="n"/>
      <c r="F553" s="142" t="n"/>
      <c r="G553" s="6" t="n"/>
      <c r="H553" s="6" t="n"/>
      <c r="I553" s="6" t="n"/>
      <c r="J553" s="6" t="n"/>
      <c r="K553" s="85" t="n"/>
      <c r="L553" s="85" t="n"/>
    </row>
    <row r="554">
      <c r="A554" s="9" t="n"/>
      <c r="B554" s="6" t="n"/>
      <c r="C554" s="6" t="n"/>
      <c r="D554" s="6" t="n"/>
      <c r="E554" s="6" t="n"/>
      <c r="F554" s="142" t="n"/>
      <c r="G554" s="6" t="n"/>
      <c r="H554" s="6" t="n"/>
      <c r="I554" s="6" t="n"/>
      <c r="J554" s="6" t="n"/>
      <c r="K554" s="85" t="n"/>
      <c r="L554" s="85" t="n"/>
    </row>
    <row r="555">
      <c r="A555" s="6" t="n"/>
      <c r="B555" s="6" t="n"/>
      <c r="C555" s="6" t="n"/>
      <c r="D555" s="6" t="n"/>
      <c r="E555" s="6" t="n"/>
      <c r="F555" s="142" t="n"/>
      <c r="G555" s="6" t="n"/>
      <c r="H555" s="6" t="n"/>
      <c r="I555" s="6" t="n"/>
      <c r="J555" s="6" t="n"/>
      <c r="K555" s="85" t="n"/>
      <c r="L555" s="85" t="n"/>
    </row>
    <row r="556">
      <c r="A556" s="6" t="n"/>
      <c r="B556" s="6" t="n"/>
      <c r="C556" s="6" t="n"/>
      <c r="D556" s="6" t="n"/>
      <c r="E556" s="6" t="n"/>
      <c r="F556" s="142" t="n"/>
      <c r="G556" s="6" t="n"/>
      <c r="H556" s="6" t="n"/>
      <c r="I556" s="6" t="n"/>
      <c r="J556" s="6" t="n"/>
      <c r="K556" s="85" t="n"/>
      <c r="L556" s="85" t="n"/>
    </row>
    <row r="557">
      <c r="A557" s="6" t="n"/>
      <c r="B557" s="6" t="n"/>
      <c r="C557" s="6" t="n"/>
      <c r="D557" s="6" t="n"/>
      <c r="E557" s="6" t="n"/>
      <c r="F557" s="142" t="n"/>
      <c r="G557" s="6" t="n"/>
      <c r="H557" s="6" t="n"/>
      <c r="I557" s="6" t="n"/>
      <c r="J557" s="6" t="n"/>
      <c r="K557" s="85" t="n"/>
      <c r="L557" s="85" t="n"/>
    </row>
    <row r="558">
      <c r="A558" s="6" t="n"/>
      <c r="B558" s="6" t="n"/>
      <c r="C558" s="6" t="n"/>
      <c r="D558" s="6" t="n"/>
      <c r="E558" s="6" t="n"/>
      <c r="F558" s="142" t="n"/>
      <c r="G558" s="6" t="n"/>
      <c r="H558" s="6" t="n"/>
      <c r="I558" s="6" t="n"/>
      <c r="J558" s="6" t="n"/>
      <c r="K558" s="85" t="n"/>
      <c r="L558" s="85" t="n"/>
    </row>
    <row r="559">
      <c r="A559" s="6" t="n"/>
      <c r="B559" s="6" t="n"/>
      <c r="C559" s="6" t="n"/>
      <c r="D559" s="6" t="n"/>
      <c r="E559" s="6" t="n"/>
      <c r="F559" s="142" t="n"/>
      <c r="G559" s="6" t="n"/>
      <c r="H559" s="6" t="n"/>
      <c r="I559" s="6" t="n"/>
      <c r="J559" s="6" t="n"/>
      <c r="K559" s="85" t="n"/>
      <c r="L559" s="85" t="n"/>
    </row>
    <row r="560">
      <c r="A560" s="6" t="n"/>
      <c r="B560" s="6" t="n"/>
      <c r="C560" s="6" t="n"/>
      <c r="D560" s="6" t="n"/>
      <c r="E560" s="6" t="n"/>
      <c r="F560" s="142" t="n"/>
      <c r="G560" s="6" t="n"/>
      <c r="H560" s="6" t="n"/>
      <c r="I560" s="6" t="n"/>
      <c r="J560" s="6" t="n"/>
      <c r="K560" s="85" t="n"/>
      <c r="L560" s="85" t="n"/>
    </row>
    <row r="561">
      <c r="A561" s="6" t="n"/>
      <c r="B561" s="6" t="n"/>
      <c r="C561" s="6" t="n"/>
      <c r="D561" s="6" t="n"/>
      <c r="E561" s="6" t="n"/>
      <c r="F561" s="142" t="n"/>
      <c r="G561" s="6" t="n"/>
      <c r="H561" s="6" t="n"/>
      <c r="I561" s="6" t="n"/>
      <c r="J561" s="6" t="n"/>
      <c r="K561" s="85" t="n"/>
      <c r="L561" s="85" t="n"/>
    </row>
    <row r="562">
      <c r="A562" s="6" t="n"/>
      <c r="B562" s="6" t="n"/>
      <c r="C562" s="6" t="n"/>
      <c r="D562" s="6" t="n"/>
      <c r="E562" s="6" t="n"/>
      <c r="F562" s="142" t="n"/>
      <c r="G562" s="6" t="n"/>
      <c r="H562" s="6" t="n"/>
      <c r="I562" s="6" t="n"/>
      <c r="J562" s="6" t="n"/>
      <c r="K562" s="85" t="n"/>
      <c r="L562" s="85" t="n"/>
    </row>
    <row r="563">
      <c r="A563" s="6" t="n"/>
      <c r="B563" s="6" t="n"/>
      <c r="C563" s="6" t="n"/>
      <c r="D563" s="6" t="n"/>
      <c r="E563" s="6" t="n"/>
      <c r="F563" s="142" t="n"/>
      <c r="G563" s="6" t="n"/>
      <c r="H563" s="6" t="n"/>
      <c r="I563" s="6" t="n"/>
      <c r="J563" s="6" t="n"/>
      <c r="K563" s="85" t="n"/>
      <c r="L563" s="85" t="n"/>
    </row>
    <row r="564">
      <c r="A564" s="6" t="n"/>
      <c r="B564" s="6" t="n"/>
      <c r="C564" s="6" t="n"/>
      <c r="D564" s="6" t="n"/>
      <c r="E564" s="6" t="n"/>
      <c r="F564" s="142" t="n"/>
      <c r="G564" s="6" t="n"/>
      <c r="H564" s="6" t="n"/>
      <c r="I564" s="6" t="n"/>
      <c r="J564" s="6" t="n"/>
      <c r="K564" s="85" t="n"/>
      <c r="L564" s="85" t="n"/>
    </row>
    <row r="565" ht="28.5" customHeight="1">
      <c r="A565" s="6" t="n"/>
      <c r="B565" s="6" t="n"/>
      <c r="C565" s="6" t="n"/>
      <c r="D565" s="6" t="n"/>
      <c r="E565" s="6" t="n"/>
      <c r="F565" s="142" t="n"/>
      <c r="G565" s="6" t="n"/>
      <c r="H565" s="6" t="n"/>
      <c r="I565" s="6" t="n"/>
      <c r="J565" s="6" t="n"/>
      <c r="K565" s="85" t="n"/>
      <c r="L565" s="85" t="n"/>
    </row>
    <row r="566" ht="13.5" customHeight="1">
      <c r="A566" s="6" t="n"/>
      <c r="B566" s="6" t="n"/>
      <c r="C566" s="6" t="n"/>
      <c r="D566" s="6" t="n"/>
      <c r="E566" s="6" t="n"/>
      <c r="F566" s="142" t="n"/>
      <c r="G566" s="6" t="n"/>
      <c r="H566" s="6" t="n"/>
      <c r="I566" s="6" t="n"/>
      <c r="J566" s="6" t="n"/>
      <c r="K566" s="85" t="n"/>
      <c r="L566" s="85" t="n"/>
    </row>
    <row r="567">
      <c r="A567" s="6" t="n"/>
      <c r="B567" s="6" t="n"/>
      <c r="C567" s="6" t="n"/>
      <c r="D567" s="144" t="n"/>
      <c r="E567" s="6" t="n"/>
      <c r="F567" s="142" t="n"/>
      <c r="G567" s="6" t="n"/>
      <c r="H567" s="6" t="n"/>
      <c r="I567" s="6" t="n"/>
      <c r="J567" s="6" t="n"/>
      <c r="K567" s="85" t="n"/>
      <c r="L567" s="85" t="n"/>
    </row>
    <row r="568">
      <c r="A568" s="6" t="n"/>
      <c r="B568" s="6" t="n"/>
      <c r="C568" s="6" t="n"/>
      <c r="D568" s="144" t="n"/>
      <c r="E568" s="6" t="n"/>
      <c r="F568" s="142" t="n"/>
      <c r="G568" s="6" t="n"/>
      <c r="H568" s="6" t="n"/>
      <c r="I568" s="6" t="n"/>
      <c r="J568" s="6" t="n"/>
      <c r="K568" s="85" t="n"/>
      <c r="L568" s="85" t="n"/>
    </row>
    <row r="569">
      <c r="A569" s="6" t="n"/>
      <c r="B569" s="6" t="n"/>
      <c r="C569" s="6" t="n"/>
      <c r="D569" s="6" t="n"/>
      <c r="E569" s="6" t="n"/>
      <c r="I569" s="6" t="n"/>
      <c r="J569" s="6" t="n"/>
      <c r="K569" s="85" t="n"/>
      <c r="L569" s="85" t="n"/>
    </row>
    <row r="570">
      <c r="A570" s="6" t="n"/>
      <c r="B570" s="6" t="n"/>
      <c r="C570" s="6" t="n"/>
      <c r="D570" s="6" t="n"/>
      <c r="E570" s="6" t="n"/>
      <c r="I570" s="6" t="n"/>
      <c r="J570" s="6" t="n"/>
      <c r="K570" s="85" t="n"/>
      <c r="L570" s="85" t="n"/>
    </row>
    <row r="571">
      <c r="A571" s="6" t="n"/>
      <c r="B571" s="6" t="n"/>
      <c r="C571" s="6" t="n"/>
      <c r="D571" s="6" t="n"/>
      <c r="I571" s="6" t="n"/>
      <c r="J571" s="6" t="n"/>
      <c r="K571" s="85" t="n"/>
      <c r="L571" s="85" t="n"/>
    </row>
    <row r="572">
      <c r="A572" s="6" t="n"/>
      <c r="B572" s="6" t="n"/>
      <c r="C572" s="6" t="n"/>
      <c r="D572" s="6" t="n"/>
      <c r="I572" s="6" t="n"/>
      <c r="J572" s="6" t="n"/>
      <c r="K572" s="85" t="n"/>
      <c r="L572" s="85" t="n"/>
    </row>
    <row r="573">
      <c r="A573" s="6" t="n"/>
      <c r="B573" s="6" t="n"/>
      <c r="C573" s="6" t="n"/>
      <c r="D573" s="6" t="n"/>
      <c r="I573" s="6" t="n"/>
      <c r="K573" s="146" t="n"/>
      <c r="L573" s="146" t="n"/>
    </row>
    <row r="574">
      <c r="A574" s="6" t="n"/>
      <c r="B574" s="6" t="n"/>
      <c r="C574" s="6" t="n"/>
      <c r="D574" s="6" t="n"/>
      <c r="K574" s="146" t="n"/>
      <c r="L574" s="146" t="n"/>
    </row>
    <row r="575">
      <c r="A575" s="6" t="n"/>
      <c r="B575" s="6" t="n"/>
      <c r="C575" s="6" t="n"/>
      <c r="D575" s="6" t="n"/>
      <c r="K575" s="146" t="n"/>
      <c r="L575" s="146" t="n"/>
    </row>
    <row r="576">
      <c r="A576" s="6" t="n"/>
      <c r="B576" s="6" t="n"/>
      <c r="C576" s="6" t="n"/>
      <c r="D576" s="6" t="n"/>
      <c r="K576" s="146" t="n"/>
      <c r="L576" s="146" t="n"/>
    </row>
    <row r="577">
      <c r="A577" s="6" t="n"/>
      <c r="B577" s="6" t="n"/>
      <c r="C577" s="6" t="n"/>
      <c r="D577" s="6" t="n"/>
      <c r="K577" s="146" t="n"/>
      <c r="L577" s="146" t="n"/>
    </row>
    <row r="578">
      <c r="A578" s="6" t="n"/>
      <c r="B578" s="6" t="n"/>
      <c r="C578" s="6" t="n"/>
      <c r="D578" s="6" t="n"/>
      <c r="K578" s="146" t="n"/>
      <c r="L578" s="146" t="n"/>
    </row>
    <row r="579">
      <c r="A579" s="6" t="n"/>
      <c r="B579" s="6" t="n"/>
      <c r="C579" s="6" t="n"/>
      <c r="K579" s="146" t="n"/>
      <c r="L579" s="146" t="n"/>
    </row>
    <row r="580">
      <c r="K580" s="146" t="n"/>
      <c r="L580" s="146" t="n"/>
    </row>
    <row r="581">
      <c r="K581" s="146" t="n"/>
      <c r="L581" s="146" t="n"/>
    </row>
    <row r="582">
      <c r="K582" s="146" t="n"/>
      <c r="L582" s="146" t="n"/>
    </row>
  </sheetData>
  <mergeCells count="66">
    <mergeCell ref="A337:B337"/>
    <mergeCell ref="A328:B328"/>
    <mergeCell ref="A421:B421"/>
    <mergeCell ref="A437:B437"/>
    <mergeCell ref="A270:B270"/>
    <mergeCell ref="A51:B51"/>
    <mergeCell ref="A511:B511"/>
    <mergeCell ref="A496:B496"/>
    <mergeCell ref="A452:B452"/>
    <mergeCell ref="A467:B467"/>
    <mergeCell ref="A536:B536"/>
    <mergeCell ref="A399:B399"/>
    <mergeCell ref="A383:B383"/>
    <mergeCell ref="A1:B1"/>
    <mergeCell ref="A517:B517"/>
    <mergeCell ref="A422:B422"/>
    <mergeCell ref="A535:B535"/>
    <mergeCell ref="A355:B355"/>
    <mergeCell ref="A367:B367"/>
    <mergeCell ref="A423:B423"/>
    <mergeCell ref="A41:B41"/>
    <mergeCell ref="A363:B363"/>
    <mergeCell ref="A410:B410"/>
    <mergeCell ref="A335:B335"/>
    <mergeCell ref="A537:B537"/>
    <mergeCell ref="A286:B286"/>
    <mergeCell ref="A66:B66"/>
    <mergeCell ref="A484:B484"/>
    <mergeCell ref="A369:B369"/>
    <mergeCell ref="A493:B493"/>
    <mergeCell ref="A409:B409"/>
    <mergeCell ref="A356:B356"/>
    <mergeCell ref="A438:B438"/>
    <mergeCell ref="A385:B385"/>
    <mergeCell ref="A351:B351"/>
    <mergeCell ref="A12:B12"/>
    <mergeCell ref="A285:B285"/>
    <mergeCell ref="A474:B474"/>
    <mergeCell ref="A50:B50"/>
    <mergeCell ref="A272:B272"/>
    <mergeCell ref="A468:B468"/>
    <mergeCell ref="A415:B415"/>
    <mergeCell ref="A384:B384"/>
    <mergeCell ref="A393:B393"/>
    <mergeCell ref="A449:B449"/>
    <mergeCell ref="A42:B42"/>
    <mergeCell ref="A269:B269"/>
    <mergeCell ref="A14:B14"/>
    <mergeCell ref="A483:B483"/>
    <mergeCell ref="A321:B321"/>
    <mergeCell ref="A414:B414"/>
    <mergeCell ref="A495:B495"/>
    <mergeCell ref="A420:B420"/>
    <mergeCell ref="A327:B327"/>
    <mergeCell ref="A333:B333"/>
    <mergeCell ref="A494:B494"/>
    <mergeCell ref="A332:B332"/>
    <mergeCell ref="A68:B68"/>
    <mergeCell ref="A323:B323"/>
    <mergeCell ref="A450:B450"/>
    <mergeCell ref="A401:B401"/>
    <mergeCell ref="A400:B400"/>
    <mergeCell ref="A13:B13"/>
    <mergeCell ref="A362:B362"/>
    <mergeCell ref="A352:B352"/>
    <mergeCell ref="A329:B329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34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Оксана Кондратенкова</dc:creator>
  <dcterms:created xsi:type="dcterms:W3CDTF">2023-03-21T19:35:24Z</dcterms:created>
  <dcterms:modified xsi:type="dcterms:W3CDTF">2023-04-11T06:20:52Z</dcterms:modified>
  <cp:lastModifiedBy>Машталяр Геннадий</cp:lastModifiedBy>
</cp:coreProperties>
</file>