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UTN\00-UTN-Seminario\"/>
    </mc:Choice>
  </mc:AlternateContent>
  <bookViews>
    <workbookView minimized="1" xWindow="0" yWindow="0" windowWidth="20490" windowHeight="8115"/>
  </bookViews>
  <sheets>
    <sheet name="Planificacion" sheetId="1" r:id="rId1"/>
    <sheet name="Hoja2" sheetId="2" r:id="rId2"/>
    <sheet name="Hoja3" sheetId="3" r:id="rId3"/>
    <sheet name="Cronograma Anteproyec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L73" i="1"/>
  <c r="L74" i="1" s="1"/>
  <c r="K73" i="1"/>
  <c r="L66" i="1"/>
  <c r="K66" i="1"/>
  <c r="L53" i="1"/>
  <c r="K53" i="1"/>
  <c r="L43" i="1"/>
  <c r="K43" i="1"/>
  <c r="L39" i="1"/>
  <c r="K39" i="1"/>
  <c r="L26" i="1"/>
  <c r="K26" i="1"/>
  <c r="L19" i="1"/>
  <c r="K19" i="1"/>
  <c r="K74" i="1" l="1"/>
  <c r="D2" i="2"/>
  <c r="D3" i="2"/>
  <c r="D4" i="2"/>
  <c r="D5" i="2"/>
  <c r="D6" i="2"/>
  <c r="D7" i="2"/>
  <c r="D17" i="2"/>
  <c r="D21" i="2"/>
  <c r="D22" i="2"/>
  <c r="D24" i="2"/>
  <c r="D28" i="2"/>
  <c r="D34" i="2"/>
  <c r="D37" i="2"/>
  <c r="D41" i="2"/>
  <c r="D45" i="2"/>
  <c r="D63" i="2"/>
  <c r="D67" i="2"/>
  <c r="D70" i="2"/>
  <c r="D73" i="2"/>
  <c r="A76" i="4" l="1"/>
  <c r="A74" i="4"/>
  <c r="D74" i="4" s="1"/>
  <c r="A75" i="4" s="1"/>
  <c r="A72" i="4"/>
  <c r="D72" i="4" s="1"/>
  <c r="A73" i="4" s="1"/>
  <c r="A71" i="4"/>
  <c r="A70" i="4"/>
  <c r="A69" i="4"/>
  <c r="A68" i="4"/>
  <c r="A67" i="4"/>
  <c r="A66" i="4"/>
  <c r="A65" i="4"/>
  <c r="A64" i="4"/>
  <c r="A63" i="4"/>
  <c r="A61" i="4"/>
  <c r="D61" i="4" s="1"/>
  <c r="A62" i="4" s="1"/>
  <c r="A60" i="4"/>
  <c r="A59" i="4"/>
  <c r="A58" i="4"/>
  <c r="A57" i="4"/>
  <c r="A56" i="4"/>
  <c r="A55" i="4"/>
  <c r="A54" i="4"/>
  <c r="A53" i="4"/>
  <c r="A52" i="4"/>
  <c r="A51" i="4"/>
  <c r="A50" i="4"/>
  <c r="A49" i="4"/>
  <c r="A46" i="4"/>
  <c r="D46" i="4" s="1"/>
  <c r="A47" i="4" s="1"/>
  <c r="D47" i="4" s="1"/>
  <c r="A48" i="4" s="1"/>
  <c r="A45" i="4"/>
  <c r="A44" i="4"/>
  <c r="D40" i="4"/>
  <c r="D41" i="4" s="1"/>
  <c r="A43" i="4" s="1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E8" i="2"/>
  <c r="E9" i="2"/>
  <c r="E10" i="2"/>
  <c r="E11" i="2"/>
  <c r="E12" i="2"/>
  <c r="E13" i="2"/>
  <c r="E14" i="2"/>
  <c r="E15" i="2"/>
  <c r="E16" i="2"/>
  <c r="E18" i="2"/>
  <c r="E19" i="2"/>
  <c r="E20" i="2"/>
  <c r="E23" i="2"/>
  <c r="E25" i="2"/>
  <c r="E26" i="2"/>
  <c r="E27" i="2"/>
  <c r="E29" i="2"/>
  <c r="E30" i="2"/>
  <c r="E31" i="2"/>
  <c r="E32" i="2"/>
  <c r="E33" i="2"/>
  <c r="E35" i="2"/>
  <c r="E36" i="2"/>
  <c r="E38" i="2"/>
  <c r="E39" i="2"/>
  <c r="E40" i="2"/>
  <c r="E42" i="2"/>
  <c r="E43" i="2"/>
  <c r="E44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4" i="2"/>
  <c r="E65" i="2"/>
  <c r="E66" i="2"/>
  <c r="E68" i="2"/>
  <c r="E69" i="2"/>
  <c r="E71" i="2"/>
  <c r="E72" i="2"/>
  <c r="A41" i="4" l="1"/>
  <c r="A42" i="4" s="1"/>
  <c r="D42" i="4" s="1"/>
  <c r="E7" i="2" l="1"/>
  <c r="E17" i="2"/>
  <c r="E21" i="2"/>
  <c r="E22" i="2"/>
  <c r="E24" i="2"/>
  <c r="E28" i="2"/>
  <c r="E34" i="2"/>
  <c r="E37" i="2"/>
  <c r="E41" i="2"/>
  <c r="E45" i="2"/>
  <c r="E63" i="2"/>
  <c r="E67" i="2"/>
  <c r="E70" i="2"/>
  <c r="E73" i="2"/>
  <c r="E6" i="2"/>
</calcChain>
</file>

<file path=xl/sharedStrings.xml><?xml version="1.0" encoding="utf-8"?>
<sst xmlns="http://schemas.openxmlformats.org/spreadsheetml/2006/main" count="530" uniqueCount="130">
  <si>
    <t>Hito</t>
  </si>
  <si>
    <t>Duracion (Hs)</t>
  </si>
  <si>
    <t>Instalacion del ambiente de desarrollo</t>
  </si>
  <si>
    <t>Adquisición de requerimientos</t>
  </si>
  <si>
    <t>Especificación de requerimientos</t>
  </si>
  <si>
    <t>Confección tentativo del DER</t>
  </si>
  <si>
    <t>Confección de Casos de Uso</t>
  </si>
  <si>
    <t>1° reunion</t>
  </si>
  <si>
    <t>CU 20</t>
  </si>
  <si>
    <t>Documentacion CU 20</t>
  </si>
  <si>
    <t>Tsting CU 20</t>
  </si>
  <si>
    <t>CU 17</t>
  </si>
  <si>
    <t>Documentacion CU 17</t>
  </si>
  <si>
    <t>Tsting CU 17</t>
  </si>
  <si>
    <t>CU 18</t>
  </si>
  <si>
    <t>Documentacion CU 18</t>
  </si>
  <si>
    <t>Tsting CU 18</t>
  </si>
  <si>
    <t>CU 3</t>
  </si>
  <si>
    <t>Documentacion CU 3</t>
  </si>
  <si>
    <t>Tsting CU 3</t>
  </si>
  <si>
    <t>CU 2</t>
  </si>
  <si>
    <t>Documentacion CU 2</t>
  </si>
  <si>
    <t>Tsting CU 2</t>
  </si>
  <si>
    <t>CU 5</t>
  </si>
  <si>
    <t>Documentacion CU 5</t>
  </si>
  <si>
    <t>Tsting CU 5</t>
  </si>
  <si>
    <t>CU 1</t>
  </si>
  <si>
    <t>Documentacion CU 1</t>
  </si>
  <si>
    <t>Tsting CU 1</t>
  </si>
  <si>
    <t>CU 4</t>
  </si>
  <si>
    <t>Documentacion CU 4</t>
  </si>
  <si>
    <t>Tsting CU 4</t>
  </si>
  <si>
    <t>CU 12</t>
  </si>
  <si>
    <t>Documentacion CU 12</t>
  </si>
  <si>
    <t>Tsting CU 12</t>
  </si>
  <si>
    <t>CU 13</t>
  </si>
  <si>
    <t>Documentacion CU 13</t>
  </si>
  <si>
    <t>Tsting CU 13</t>
  </si>
  <si>
    <t>2° reunion</t>
  </si>
  <si>
    <t>CU 9</t>
  </si>
  <si>
    <t>Documentacion CU 9</t>
  </si>
  <si>
    <t>Tsting CU 9</t>
  </si>
  <si>
    <t>CU 6</t>
  </si>
  <si>
    <t>Documentacion CU 6</t>
  </si>
  <si>
    <t>Tsting CU 6</t>
  </si>
  <si>
    <t>CU 15</t>
  </si>
  <si>
    <t>Documentacion CU 15</t>
  </si>
  <si>
    <t>Tsting CU 15</t>
  </si>
  <si>
    <t>CU 7</t>
  </si>
  <si>
    <t>Documentacion CU 7</t>
  </si>
  <si>
    <t>Tsting CU 7</t>
  </si>
  <si>
    <t>CU 14</t>
  </si>
  <si>
    <t>Documentacion CU 14</t>
  </si>
  <si>
    <t>Tsting CU 14</t>
  </si>
  <si>
    <t>CU 19</t>
  </si>
  <si>
    <t>Documentacion CU 19</t>
  </si>
  <si>
    <t>Tsting CU 19</t>
  </si>
  <si>
    <t>CU 10</t>
  </si>
  <si>
    <t>Documentacion CU 10</t>
  </si>
  <si>
    <t>Tsting CU 10</t>
  </si>
  <si>
    <t>CU 8</t>
  </si>
  <si>
    <t>Documentacion CU 8</t>
  </si>
  <si>
    <t>Tsting CU 8</t>
  </si>
  <si>
    <t>CU 11</t>
  </si>
  <si>
    <t>Documentacion CU 11</t>
  </si>
  <si>
    <t>Tsting CU 11</t>
  </si>
  <si>
    <t>CU 16</t>
  </si>
  <si>
    <t>Documentacion CU 16</t>
  </si>
  <si>
    <t>Tsting CU 16</t>
  </si>
  <si>
    <t>Sprint</t>
  </si>
  <si>
    <t>Testing Integral Sprint 1</t>
  </si>
  <si>
    <t>Testing Integral Sprint 2</t>
  </si>
  <si>
    <t>Testing Integral sprint 3</t>
  </si>
  <si>
    <t>Testing Integral sprint 4</t>
  </si>
  <si>
    <t>Testing Integral sprint 5</t>
  </si>
  <si>
    <t>Testing Integral sprint 6</t>
  </si>
  <si>
    <t>Testing Integral 7</t>
  </si>
  <si>
    <t># Tarea</t>
  </si>
  <si>
    <t>No aplica</t>
  </si>
  <si>
    <t>Inicio</t>
  </si>
  <si>
    <t>Duracion</t>
  </si>
  <si>
    <t>Fin</t>
  </si>
  <si>
    <t>Duracion en Hs</t>
  </si>
  <si>
    <t>jueves</t>
  </si>
  <si>
    <t>viernes</t>
  </si>
  <si>
    <t>sábado</t>
  </si>
  <si>
    <t>domingo</t>
  </si>
  <si>
    <t>lunes</t>
  </si>
  <si>
    <t>martes</t>
  </si>
  <si>
    <t>miércoles</t>
  </si>
  <si>
    <t>Aprendisaje basico</t>
  </si>
  <si>
    <t>1° reunion recentacion de avances</t>
  </si>
  <si>
    <t>2° reunion precentacion de avances</t>
  </si>
  <si>
    <t>Aprendizaje inicial</t>
  </si>
  <si>
    <t xml:space="preserve">  </t>
  </si>
  <si>
    <t>Responsable</t>
  </si>
  <si>
    <t>Duracion (Dias)</t>
  </si>
  <si>
    <t>2° reunion Precentacion de avances</t>
  </si>
  <si>
    <t>Fernandez</t>
  </si>
  <si>
    <t>Arizaga</t>
  </si>
  <si>
    <t>Testing CU 20</t>
  </si>
  <si>
    <t>Testing CU 17</t>
  </si>
  <si>
    <t>Testing CU 18</t>
  </si>
  <si>
    <t>Testing CU 3</t>
  </si>
  <si>
    <t>Testing CU 2</t>
  </si>
  <si>
    <t>Testing CU 5</t>
  </si>
  <si>
    <t>Testing CU 1</t>
  </si>
  <si>
    <t>Testing CU 4</t>
  </si>
  <si>
    <t>Testing CU 12</t>
  </si>
  <si>
    <t>Testing CU 13</t>
  </si>
  <si>
    <t>Testing CU 9</t>
  </si>
  <si>
    <t>Testing CU 6</t>
  </si>
  <si>
    <t>Testing CU 15</t>
  </si>
  <si>
    <t>Testing CU 7</t>
  </si>
  <si>
    <t>Testing CU 14</t>
  </si>
  <si>
    <t>Testing CU 19</t>
  </si>
  <si>
    <t>Testing CU 10</t>
  </si>
  <si>
    <t>Testing CU 8</t>
  </si>
  <si>
    <t>Testing CU 11</t>
  </si>
  <si>
    <t>Testing CU 16</t>
  </si>
  <si>
    <t>Fernandez y Arizaga</t>
  </si>
  <si>
    <t>Alejandro</t>
  </si>
  <si>
    <t>Mate</t>
  </si>
  <si>
    <t>Horas a hacer sprint 1</t>
  </si>
  <si>
    <t>Horas a hacer sprint 2</t>
  </si>
  <si>
    <t>Horas a hacer sprint 3</t>
  </si>
  <si>
    <t>Horas a hacer sprint 4</t>
  </si>
  <si>
    <t>Horas a hacer sprint 5</t>
  </si>
  <si>
    <t>Horas a hacer sprint 6</t>
  </si>
  <si>
    <t>Horas a hacer 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</si>
</sst>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4" xfId="0" applyBorder="1"/>
    <xf numFmtId="0" fontId="0" fillId="0" borderId="3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7" fontId="0" fillId="0" borderId="0" xfId="0" applyNumberFormat="1" applyBorder="1"/>
    <xf numFmtId="14" fontId="0" fillId="0" borderId="0" xfId="0" applyNumberFormat="1" applyBorder="1"/>
    <xf numFmtId="0" fontId="0" fillId="0" borderId="9" xfId="0" applyFill="1" applyBorder="1"/>
    <xf numFmtId="1" fontId="0" fillId="0" borderId="0" xfId="0" applyNumberFormat="1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vertical="center"/>
    </xf>
    <xf numFmtId="14" fontId="0" fillId="0" borderId="10" xfId="0" applyNumberFormat="1" applyBorder="1"/>
    <xf numFmtId="0" fontId="0" fillId="0" borderId="11" xfId="0" applyBorder="1"/>
    <xf numFmtId="14" fontId="0" fillId="0" borderId="11" xfId="0" applyNumberFormat="1" applyBorder="1"/>
    <xf numFmtId="14" fontId="0" fillId="0" borderId="13" xfId="0" applyNumberFormat="1" applyBorder="1"/>
    <xf numFmtId="0" fontId="0" fillId="0" borderId="14" xfId="0" applyBorder="1" applyAlignment="1">
      <alignment horizontal="center" vertical="center"/>
    </xf>
    <xf numFmtId="14" fontId="0" fillId="0" borderId="15" xfId="0" applyNumberFormat="1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2" xfId="0" applyNumberFormat="1" applyBorder="1"/>
    <xf numFmtId="0" fontId="0" fillId="0" borderId="5" xfId="0" applyBorder="1"/>
    <xf numFmtId="14" fontId="0" fillId="0" borderId="5" xfId="0" applyNumberFormat="1" applyBorder="1"/>
    <xf numFmtId="0" fontId="1" fillId="0" borderId="21" xfId="0" applyFont="1" applyBorder="1"/>
    <xf numFmtId="14" fontId="1" fillId="0" borderId="22" xfId="0" applyNumberFormat="1" applyFont="1" applyBorder="1"/>
    <xf numFmtId="14" fontId="1" fillId="0" borderId="21" xfId="0" applyNumberFormat="1" applyFont="1" applyBorder="1"/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Border="1"/>
    <xf numFmtId="14" fontId="0" fillId="0" borderId="25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Alignment="1">
      <alignment horizontal="center" vertical="center" textRotation="45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9" xfId="0" applyBorder="1"/>
    <xf numFmtId="0" fontId="0" fillId="0" borderId="34" xfId="0" applyFill="1" applyBorder="1"/>
    <xf numFmtId="0" fontId="0" fillId="0" borderId="40" xfId="0" applyFill="1" applyBorder="1"/>
    <xf numFmtId="0" fontId="0" fillId="0" borderId="39" xfId="0" applyFill="1" applyBorder="1"/>
    <xf numFmtId="0" fontId="0" fillId="0" borderId="40" xfId="0" applyBorder="1"/>
    <xf numFmtId="0" fontId="0" fillId="0" borderId="36" xfId="0" applyFill="1" applyBorder="1"/>
    <xf numFmtId="0" fontId="0" fillId="0" borderId="0" xfId="0" applyBorder="1" applyAlignment="1">
      <alignment horizontal="center" vertical="center"/>
    </xf>
    <xf numFmtId="0" fontId="0" fillId="0" borderId="38" xfId="0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24" xfId="0" applyNumberFormat="1" applyBorder="1"/>
    <xf numFmtId="14" fontId="0" fillId="0" borderId="45" xfId="0" applyNumberFormat="1" applyBorder="1"/>
    <xf numFmtId="14" fontId="0" fillId="0" borderId="38" xfId="0" applyNumberFormat="1" applyBorder="1"/>
    <xf numFmtId="14" fontId="0" fillId="0" borderId="34" xfId="0" applyNumberFormat="1" applyBorder="1"/>
    <xf numFmtId="14" fontId="0" fillId="0" borderId="39" xfId="0" applyNumberFormat="1" applyBorder="1"/>
    <xf numFmtId="14" fontId="0" fillId="0" borderId="40" xfId="0" applyNumberFormat="1" applyBorder="1"/>
    <xf numFmtId="0" fontId="0" fillId="0" borderId="25" xfId="0" applyFill="1" applyBorder="1"/>
    <xf numFmtId="0" fontId="0" fillId="0" borderId="47" xfId="0" applyFill="1" applyBorder="1"/>
    <xf numFmtId="0" fontId="0" fillId="0" borderId="4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textRotation="45"/>
    </xf>
    <xf numFmtId="0" fontId="0" fillId="0" borderId="50" xfId="0" applyBorder="1" applyAlignment="1">
      <alignment horizontal="center" vertical="center" textRotation="45"/>
    </xf>
    <xf numFmtId="0" fontId="0" fillId="0" borderId="5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14" fontId="0" fillId="0" borderId="45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40" xfId="0" applyFill="1" applyBorder="1"/>
    <xf numFmtId="0" fontId="0" fillId="3" borderId="2" xfId="0" applyFill="1" applyBorder="1"/>
    <xf numFmtId="0" fontId="0" fillId="3" borderId="34" xfId="0" applyFill="1" applyBorder="1"/>
    <xf numFmtId="0" fontId="0" fillId="3" borderId="0" xfId="0" applyFill="1" applyBorder="1"/>
    <xf numFmtId="0" fontId="0" fillId="3" borderId="39" xfId="0" applyFill="1" applyBorder="1"/>
    <xf numFmtId="0" fontId="0" fillId="3" borderId="5" xfId="0" applyFill="1" applyBorder="1"/>
    <xf numFmtId="0" fontId="0" fillId="3" borderId="37" xfId="0" applyFill="1" applyBorder="1"/>
    <xf numFmtId="0" fontId="0" fillId="3" borderId="30" xfId="0" applyFill="1" applyBorder="1"/>
    <xf numFmtId="0" fontId="0" fillId="3" borderId="34" xfId="0" applyFill="1" applyBorder="1" applyAlignment="1">
      <alignment vertical="center"/>
    </xf>
    <xf numFmtId="0" fontId="0" fillId="3" borderId="39" xfId="0" applyFill="1" applyBorder="1" applyAlignment="1">
      <alignment vertical="center"/>
    </xf>
    <xf numFmtId="0" fontId="2" fillId="4" borderId="37" xfId="0" applyFont="1" applyFill="1" applyBorder="1" applyAlignment="1">
      <alignment vertical="center" wrapText="1"/>
    </xf>
    <xf numFmtId="0" fontId="2" fillId="4" borderId="30" xfId="0" applyFont="1" applyFill="1" applyBorder="1" applyAlignment="1">
      <alignment vertical="center" wrapText="1"/>
    </xf>
    <xf numFmtId="14" fontId="2" fillId="4" borderId="37" xfId="0" applyNumberFormat="1" applyFont="1" applyFill="1" applyBorder="1" applyAlignment="1">
      <alignment vertical="center" wrapText="1"/>
    </xf>
    <xf numFmtId="14" fontId="2" fillId="4" borderId="31" xfId="0" applyNumberFormat="1" applyFont="1" applyFill="1" applyBorder="1" applyAlignment="1">
      <alignment vertical="center" wrapText="1"/>
    </xf>
    <xf numFmtId="0" fontId="0" fillId="3" borderId="36" xfId="0" applyFill="1" applyBorder="1"/>
    <xf numFmtId="0" fontId="0" fillId="3" borderId="47" xfId="0" applyFill="1" applyBorder="1"/>
    <xf numFmtId="0" fontId="0" fillId="3" borderId="42" xfId="0" applyFill="1" applyBorder="1"/>
    <xf numFmtId="0" fontId="0" fillId="3" borderId="32" xfId="0" applyFill="1" applyBorder="1"/>
    <xf numFmtId="14" fontId="0" fillId="3" borderId="2" xfId="0" applyNumberFormat="1" applyFill="1" applyBorder="1"/>
    <xf numFmtId="0" fontId="0" fillId="3" borderId="6" xfId="0" applyFill="1" applyBorder="1"/>
    <xf numFmtId="14" fontId="0" fillId="3" borderId="0" xfId="0" applyNumberFormat="1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5" xfId="0" applyNumberFormat="1" applyFill="1" applyBorder="1"/>
    <xf numFmtId="0" fontId="0" fillId="3" borderId="9" xfId="0" applyFill="1" applyBorder="1"/>
    <xf numFmtId="14" fontId="0" fillId="3" borderId="32" xfId="0" applyNumberFormat="1" applyFill="1" applyBorder="1"/>
    <xf numFmtId="14" fontId="0" fillId="3" borderId="34" xfId="0" applyNumberFormat="1" applyFill="1" applyBorder="1"/>
    <xf numFmtId="14" fontId="0" fillId="3" borderId="39" xfId="0" applyNumberFormat="1" applyFill="1" applyBorder="1"/>
    <xf numFmtId="14" fontId="0" fillId="3" borderId="40" xfId="0" applyNumberFormat="1" applyFill="1" applyBorder="1"/>
    <xf numFmtId="14" fontId="0" fillId="3" borderId="42" xfId="0" applyNumberForma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Anteproyecto'!$A$1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Anteproyecto'!$B$2:$B$76</c:f>
              <c:strCache>
                <c:ptCount val="75"/>
                <c:pt idx="0">
                  <c:v>Adquisición de requerimientos</c:v>
                </c:pt>
                <c:pt idx="1">
                  <c:v>Especificación de requerimientos</c:v>
                </c:pt>
                <c:pt idx="2">
                  <c:v>Confección tentativo del DER</c:v>
                </c:pt>
                <c:pt idx="3">
                  <c:v>Confección de Casos de Uso</c:v>
                </c:pt>
                <c:pt idx="4">
                  <c:v>Aprendizaje inicial</c:v>
                </c:pt>
                <c:pt idx="5">
                  <c:v>Instalacion del ambiente de desarrollo</c:v>
                </c:pt>
                <c:pt idx="6">
                  <c:v>CU 20</c:v>
                </c:pt>
                <c:pt idx="7">
                  <c:v>Documentacion CU 20</c:v>
                </c:pt>
                <c:pt idx="8">
                  <c:v>Testing CU 20</c:v>
                </c:pt>
                <c:pt idx="9">
                  <c:v>CU 17</c:v>
                </c:pt>
                <c:pt idx="10">
                  <c:v>Documentacion CU 17</c:v>
                </c:pt>
                <c:pt idx="11">
                  <c:v>Testing CU 17</c:v>
                </c:pt>
                <c:pt idx="12">
                  <c:v>CU 18</c:v>
                </c:pt>
                <c:pt idx="13">
                  <c:v>Documentacion CU 18</c:v>
                </c:pt>
                <c:pt idx="14">
                  <c:v>Testing CU 18</c:v>
                </c:pt>
                <c:pt idx="15">
                  <c:v>CU 3</c:v>
                </c:pt>
                <c:pt idx="16">
                  <c:v>Documentacion CU 3</c:v>
                </c:pt>
                <c:pt idx="17">
                  <c:v>Testing CU 3</c:v>
                </c:pt>
                <c:pt idx="18">
                  <c:v>Testing Integral Sprint 1</c:v>
                </c:pt>
                <c:pt idx="19">
                  <c:v>CU 2</c:v>
                </c:pt>
                <c:pt idx="20">
                  <c:v>Documentacion CU 2</c:v>
                </c:pt>
                <c:pt idx="21">
                  <c:v>Testing CU 2</c:v>
                </c:pt>
                <c:pt idx="22">
                  <c:v>CU 5</c:v>
                </c:pt>
                <c:pt idx="23">
                  <c:v>Documentacion CU 5</c:v>
                </c:pt>
                <c:pt idx="24">
                  <c:v>Testing CU 5</c:v>
                </c:pt>
                <c:pt idx="25">
                  <c:v>Testing Integral Sprint 2</c:v>
                </c:pt>
                <c:pt idx="26">
                  <c:v>CU 1</c:v>
                </c:pt>
                <c:pt idx="27">
                  <c:v>Documentacion CU 1</c:v>
                </c:pt>
                <c:pt idx="28">
                  <c:v>Testing CU 1</c:v>
                </c:pt>
                <c:pt idx="29">
                  <c:v>CU 4</c:v>
                </c:pt>
                <c:pt idx="30">
                  <c:v>Documentacion CU 4</c:v>
                </c:pt>
                <c:pt idx="31">
                  <c:v>Testing CU 4</c:v>
                </c:pt>
                <c:pt idx="32">
                  <c:v>CU 12</c:v>
                </c:pt>
                <c:pt idx="33">
                  <c:v>Documentacion CU 12</c:v>
                </c:pt>
                <c:pt idx="34">
                  <c:v>Testing CU 12</c:v>
                </c:pt>
                <c:pt idx="35">
                  <c:v>CU 13</c:v>
                </c:pt>
                <c:pt idx="36">
                  <c:v>Documentacion CU 13</c:v>
                </c:pt>
                <c:pt idx="37">
                  <c:v>Testing CU 13</c:v>
                </c:pt>
                <c:pt idx="38">
                  <c:v>Testing Integral sprint 3</c:v>
                </c:pt>
                <c:pt idx="39">
                  <c:v>CU 9</c:v>
                </c:pt>
                <c:pt idx="40">
                  <c:v>1° reunion recentacion de avances</c:v>
                </c:pt>
                <c:pt idx="41">
                  <c:v>Documentacion CU 9</c:v>
                </c:pt>
                <c:pt idx="42">
                  <c:v>Testing CU 9</c:v>
                </c:pt>
                <c:pt idx="43">
                  <c:v>Testing Integral sprint 4</c:v>
                </c:pt>
                <c:pt idx="44">
                  <c:v>CU 6</c:v>
                </c:pt>
                <c:pt idx="45">
                  <c:v>Documentacion CU 6</c:v>
                </c:pt>
                <c:pt idx="46">
                  <c:v>Testing CU 6</c:v>
                </c:pt>
                <c:pt idx="47">
                  <c:v>CU 15</c:v>
                </c:pt>
                <c:pt idx="48">
                  <c:v>Documentacion CU 15</c:v>
                </c:pt>
                <c:pt idx="49">
                  <c:v>Testing CU 15</c:v>
                </c:pt>
                <c:pt idx="50">
                  <c:v>CU 7</c:v>
                </c:pt>
                <c:pt idx="51">
                  <c:v>Documentacion CU 7</c:v>
                </c:pt>
                <c:pt idx="52">
                  <c:v>Testing CU 7</c:v>
                </c:pt>
                <c:pt idx="53">
                  <c:v>Testing Integral sprint 5</c:v>
                </c:pt>
                <c:pt idx="54">
                  <c:v>CU 14</c:v>
                </c:pt>
                <c:pt idx="55">
                  <c:v>Documentacion CU 14</c:v>
                </c:pt>
                <c:pt idx="56">
                  <c:v>Testing CU 14</c:v>
                </c:pt>
                <c:pt idx="57">
                  <c:v>CU 19</c:v>
                </c:pt>
                <c:pt idx="58">
                  <c:v>Documentacion CU 19</c:v>
                </c:pt>
                <c:pt idx="59">
                  <c:v>Testing CU 19</c:v>
                </c:pt>
                <c:pt idx="60">
                  <c:v>CU 10</c:v>
                </c:pt>
                <c:pt idx="61">
                  <c:v>Documentacion CU 10</c:v>
                </c:pt>
                <c:pt idx="62">
                  <c:v>Testing CU 10</c:v>
                </c:pt>
                <c:pt idx="63">
                  <c:v>CU 8</c:v>
                </c:pt>
                <c:pt idx="64">
                  <c:v>Documentacion CU 8</c:v>
                </c:pt>
                <c:pt idx="65">
                  <c:v>Testing CU 8</c:v>
                </c:pt>
                <c:pt idx="66">
                  <c:v>Testing Integral sprint 6</c:v>
                </c:pt>
                <c:pt idx="67">
                  <c:v>CU 11</c:v>
                </c:pt>
                <c:pt idx="68">
                  <c:v>Documentacion CU 11</c:v>
                </c:pt>
                <c:pt idx="69">
                  <c:v>Testing CU 11</c:v>
                </c:pt>
                <c:pt idx="70">
                  <c:v>2° reunion Precentacion de avances</c:v>
                </c:pt>
                <c:pt idx="71">
                  <c:v>CU 16</c:v>
                </c:pt>
                <c:pt idx="72">
                  <c:v>Documentacion CU 16</c:v>
                </c:pt>
                <c:pt idx="73">
                  <c:v>Testing CU 16</c:v>
                </c:pt>
                <c:pt idx="74">
                  <c:v>Testing Integral 7</c:v>
                </c:pt>
              </c:strCache>
            </c:strRef>
          </c:cat>
          <c:val>
            <c:numRef>
              <c:f>'Cronograma Anteproyecto'!$A$2:$A$76</c:f>
              <c:numCache>
                <c:formatCode>m/d/yyyy</c:formatCode>
                <c:ptCount val="75"/>
                <c:pt idx="0">
                  <c:v>42552</c:v>
                </c:pt>
                <c:pt idx="1">
                  <c:v>42583</c:v>
                </c:pt>
                <c:pt idx="2">
                  <c:v>42614</c:v>
                </c:pt>
                <c:pt idx="3">
                  <c:v>42628</c:v>
                </c:pt>
                <c:pt idx="4">
                  <c:v>42705</c:v>
                </c:pt>
                <c:pt idx="5">
                  <c:v>42737</c:v>
                </c:pt>
                <c:pt idx="6">
                  <c:v>42738</c:v>
                </c:pt>
                <c:pt idx="7">
                  <c:v>42740</c:v>
                </c:pt>
                <c:pt idx="8">
                  <c:v>42742</c:v>
                </c:pt>
                <c:pt idx="9">
                  <c:v>42747</c:v>
                </c:pt>
                <c:pt idx="10">
                  <c:v>42748</c:v>
                </c:pt>
                <c:pt idx="11">
                  <c:v>42749</c:v>
                </c:pt>
                <c:pt idx="12">
                  <c:v>42751</c:v>
                </c:pt>
                <c:pt idx="13">
                  <c:v>42752</c:v>
                </c:pt>
                <c:pt idx="14">
                  <c:v>42753</c:v>
                </c:pt>
                <c:pt idx="15">
                  <c:v>42754</c:v>
                </c:pt>
                <c:pt idx="16">
                  <c:v>42759</c:v>
                </c:pt>
                <c:pt idx="17">
                  <c:v>42761</c:v>
                </c:pt>
                <c:pt idx="18">
                  <c:v>42768</c:v>
                </c:pt>
                <c:pt idx="19">
                  <c:v>42770</c:v>
                </c:pt>
                <c:pt idx="20">
                  <c:v>42775</c:v>
                </c:pt>
                <c:pt idx="21">
                  <c:v>42777</c:v>
                </c:pt>
                <c:pt idx="22">
                  <c:v>42780</c:v>
                </c:pt>
                <c:pt idx="23">
                  <c:v>42784</c:v>
                </c:pt>
                <c:pt idx="24">
                  <c:v>42787</c:v>
                </c:pt>
                <c:pt idx="25">
                  <c:v>42794</c:v>
                </c:pt>
                <c:pt idx="26">
                  <c:v>42796</c:v>
                </c:pt>
                <c:pt idx="27">
                  <c:v>42801</c:v>
                </c:pt>
                <c:pt idx="28">
                  <c:v>42803</c:v>
                </c:pt>
                <c:pt idx="29">
                  <c:v>42810</c:v>
                </c:pt>
                <c:pt idx="30">
                  <c:v>42811</c:v>
                </c:pt>
                <c:pt idx="31">
                  <c:v>42812</c:v>
                </c:pt>
                <c:pt idx="32">
                  <c:v>42815</c:v>
                </c:pt>
                <c:pt idx="33">
                  <c:v>42816</c:v>
                </c:pt>
                <c:pt idx="34">
                  <c:v>42817</c:v>
                </c:pt>
                <c:pt idx="35">
                  <c:v>42819</c:v>
                </c:pt>
                <c:pt idx="36">
                  <c:v>42821</c:v>
                </c:pt>
                <c:pt idx="37">
                  <c:v>42822</c:v>
                </c:pt>
                <c:pt idx="38">
                  <c:v>42824</c:v>
                </c:pt>
                <c:pt idx="39">
                  <c:v>42826</c:v>
                </c:pt>
                <c:pt idx="40">
                  <c:v>42828</c:v>
                </c:pt>
                <c:pt idx="41">
                  <c:v>42832</c:v>
                </c:pt>
                <c:pt idx="42">
                  <c:v>42835</c:v>
                </c:pt>
                <c:pt idx="43">
                  <c:v>42842</c:v>
                </c:pt>
                <c:pt idx="44">
                  <c:v>42844</c:v>
                </c:pt>
                <c:pt idx="45">
                  <c:v>42849</c:v>
                </c:pt>
                <c:pt idx="46">
                  <c:v>42851</c:v>
                </c:pt>
                <c:pt idx="47">
                  <c:v>42858</c:v>
                </c:pt>
                <c:pt idx="48">
                  <c:v>42859</c:v>
                </c:pt>
                <c:pt idx="49">
                  <c:v>42860</c:v>
                </c:pt>
                <c:pt idx="50">
                  <c:v>42863</c:v>
                </c:pt>
                <c:pt idx="51">
                  <c:v>42864</c:v>
                </c:pt>
                <c:pt idx="52">
                  <c:v>42865</c:v>
                </c:pt>
                <c:pt idx="53">
                  <c:v>42867</c:v>
                </c:pt>
                <c:pt idx="54">
                  <c:v>42870</c:v>
                </c:pt>
                <c:pt idx="55">
                  <c:v>42871</c:v>
                </c:pt>
                <c:pt idx="56">
                  <c:v>42872</c:v>
                </c:pt>
                <c:pt idx="57">
                  <c:v>42874</c:v>
                </c:pt>
                <c:pt idx="58">
                  <c:v>42875</c:v>
                </c:pt>
                <c:pt idx="59">
                  <c:v>42877</c:v>
                </c:pt>
                <c:pt idx="60">
                  <c:v>42878</c:v>
                </c:pt>
                <c:pt idx="61">
                  <c:v>42885</c:v>
                </c:pt>
                <c:pt idx="62">
                  <c:v>42887</c:v>
                </c:pt>
                <c:pt idx="63">
                  <c:v>42898</c:v>
                </c:pt>
                <c:pt idx="64">
                  <c:v>42900</c:v>
                </c:pt>
                <c:pt idx="65">
                  <c:v>42902</c:v>
                </c:pt>
                <c:pt idx="66">
                  <c:v>42907</c:v>
                </c:pt>
                <c:pt idx="67">
                  <c:v>42909</c:v>
                </c:pt>
                <c:pt idx="68">
                  <c:v>42912</c:v>
                </c:pt>
                <c:pt idx="69">
                  <c:v>42914</c:v>
                </c:pt>
                <c:pt idx="70">
                  <c:v>42919</c:v>
                </c:pt>
                <c:pt idx="71">
                  <c:v>42920</c:v>
                </c:pt>
                <c:pt idx="72">
                  <c:v>42923</c:v>
                </c:pt>
                <c:pt idx="73">
                  <c:v>42926</c:v>
                </c:pt>
                <c:pt idx="74">
                  <c:v>42930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F-4B50-9483-D398E0AA68F0}"/>
            </c:ext>
          </c:extLst>
        </c:ser>
        <c:ser>
          <c:idx val="1"/>
          <c:order val="1"/>
          <c:tx>
            <c:strRef>
              <c:f>'Cronograma Anteproyecto'!$C$1</c:f>
              <c:strCache>
                <c:ptCount val="1"/>
                <c:pt idx="0">
                  <c:v>Duracion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'Cronograma Anteproyecto'!$B$2:$B$76</c:f>
              <c:strCache>
                <c:ptCount val="75"/>
                <c:pt idx="0">
                  <c:v>Adquisición de requerimientos</c:v>
                </c:pt>
                <c:pt idx="1">
                  <c:v>Especificación de requerimientos</c:v>
                </c:pt>
                <c:pt idx="2">
                  <c:v>Confección tentativo del DER</c:v>
                </c:pt>
                <c:pt idx="3">
                  <c:v>Confección de Casos de Uso</c:v>
                </c:pt>
                <c:pt idx="4">
                  <c:v>Aprendizaje inicial</c:v>
                </c:pt>
                <c:pt idx="5">
                  <c:v>Instalacion del ambiente de desarrollo</c:v>
                </c:pt>
                <c:pt idx="6">
                  <c:v>CU 20</c:v>
                </c:pt>
                <c:pt idx="7">
                  <c:v>Documentacion CU 20</c:v>
                </c:pt>
                <c:pt idx="8">
                  <c:v>Testing CU 20</c:v>
                </c:pt>
                <c:pt idx="9">
                  <c:v>CU 17</c:v>
                </c:pt>
                <c:pt idx="10">
                  <c:v>Documentacion CU 17</c:v>
                </c:pt>
                <c:pt idx="11">
                  <c:v>Testing CU 17</c:v>
                </c:pt>
                <c:pt idx="12">
                  <c:v>CU 18</c:v>
                </c:pt>
                <c:pt idx="13">
                  <c:v>Documentacion CU 18</c:v>
                </c:pt>
                <c:pt idx="14">
                  <c:v>Testing CU 18</c:v>
                </c:pt>
                <c:pt idx="15">
                  <c:v>CU 3</c:v>
                </c:pt>
                <c:pt idx="16">
                  <c:v>Documentacion CU 3</c:v>
                </c:pt>
                <c:pt idx="17">
                  <c:v>Testing CU 3</c:v>
                </c:pt>
                <c:pt idx="18">
                  <c:v>Testing Integral Sprint 1</c:v>
                </c:pt>
                <c:pt idx="19">
                  <c:v>CU 2</c:v>
                </c:pt>
                <c:pt idx="20">
                  <c:v>Documentacion CU 2</c:v>
                </c:pt>
                <c:pt idx="21">
                  <c:v>Testing CU 2</c:v>
                </c:pt>
                <c:pt idx="22">
                  <c:v>CU 5</c:v>
                </c:pt>
                <c:pt idx="23">
                  <c:v>Documentacion CU 5</c:v>
                </c:pt>
                <c:pt idx="24">
                  <c:v>Testing CU 5</c:v>
                </c:pt>
                <c:pt idx="25">
                  <c:v>Testing Integral Sprint 2</c:v>
                </c:pt>
                <c:pt idx="26">
                  <c:v>CU 1</c:v>
                </c:pt>
                <c:pt idx="27">
                  <c:v>Documentacion CU 1</c:v>
                </c:pt>
                <c:pt idx="28">
                  <c:v>Testing CU 1</c:v>
                </c:pt>
                <c:pt idx="29">
                  <c:v>CU 4</c:v>
                </c:pt>
                <c:pt idx="30">
                  <c:v>Documentacion CU 4</c:v>
                </c:pt>
                <c:pt idx="31">
                  <c:v>Testing CU 4</c:v>
                </c:pt>
                <c:pt idx="32">
                  <c:v>CU 12</c:v>
                </c:pt>
                <c:pt idx="33">
                  <c:v>Documentacion CU 12</c:v>
                </c:pt>
                <c:pt idx="34">
                  <c:v>Testing CU 12</c:v>
                </c:pt>
                <c:pt idx="35">
                  <c:v>CU 13</c:v>
                </c:pt>
                <c:pt idx="36">
                  <c:v>Documentacion CU 13</c:v>
                </c:pt>
                <c:pt idx="37">
                  <c:v>Testing CU 13</c:v>
                </c:pt>
                <c:pt idx="38">
                  <c:v>Testing Integral sprint 3</c:v>
                </c:pt>
                <c:pt idx="39">
                  <c:v>CU 9</c:v>
                </c:pt>
                <c:pt idx="40">
                  <c:v>1° reunion recentacion de avances</c:v>
                </c:pt>
                <c:pt idx="41">
                  <c:v>Documentacion CU 9</c:v>
                </c:pt>
                <c:pt idx="42">
                  <c:v>Testing CU 9</c:v>
                </c:pt>
                <c:pt idx="43">
                  <c:v>Testing Integral sprint 4</c:v>
                </c:pt>
                <c:pt idx="44">
                  <c:v>CU 6</c:v>
                </c:pt>
                <c:pt idx="45">
                  <c:v>Documentacion CU 6</c:v>
                </c:pt>
                <c:pt idx="46">
                  <c:v>Testing CU 6</c:v>
                </c:pt>
                <c:pt idx="47">
                  <c:v>CU 15</c:v>
                </c:pt>
                <c:pt idx="48">
                  <c:v>Documentacion CU 15</c:v>
                </c:pt>
                <c:pt idx="49">
                  <c:v>Testing CU 15</c:v>
                </c:pt>
                <c:pt idx="50">
                  <c:v>CU 7</c:v>
                </c:pt>
                <c:pt idx="51">
                  <c:v>Documentacion CU 7</c:v>
                </c:pt>
                <c:pt idx="52">
                  <c:v>Testing CU 7</c:v>
                </c:pt>
                <c:pt idx="53">
                  <c:v>Testing Integral sprint 5</c:v>
                </c:pt>
                <c:pt idx="54">
                  <c:v>CU 14</c:v>
                </c:pt>
                <c:pt idx="55">
                  <c:v>Documentacion CU 14</c:v>
                </c:pt>
                <c:pt idx="56">
                  <c:v>Testing CU 14</c:v>
                </c:pt>
                <c:pt idx="57">
                  <c:v>CU 19</c:v>
                </c:pt>
                <c:pt idx="58">
                  <c:v>Documentacion CU 19</c:v>
                </c:pt>
                <c:pt idx="59">
                  <c:v>Testing CU 19</c:v>
                </c:pt>
                <c:pt idx="60">
                  <c:v>CU 10</c:v>
                </c:pt>
                <c:pt idx="61">
                  <c:v>Documentacion CU 10</c:v>
                </c:pt>
                <c:pt idx="62">
                  <c:v>Testing CU 10</c:v>
                </c:pt>
                <c:pt idx="63">
                  <c:v>CU 8</c:v>
                </c:pt>
                <c:pt idx="64">
                  <c:v>Documentacion CU 8</c:v>
                </c:pt>
                <c:pt idx="65">
                  <c:v>Testing CU 8</c:v>
                </c:pt>
                <c:pt idx="66">
                  <c:v>Testing Integral sprint 6</c:v>
                </c:pt>
                <c:pt idx="67">
                  <c:v>CU 11</c:v>
                </c:pt>
                <c:pt idx="68">
                  <c:v>Documentacion CU 11</c:v>
                </c:pt>
                <c:pt idx="69">
                  <c:v>Testing CU 11</c:v>
                </c:pt>
                <c:pt idx="70">
                  <c:v>2° reunion Precentacion de avances</c:v>
                </c:pt>
                <c:pt idx="71">
                  <c:v>CU 16</c:v>
                </c:pt>
                <c:pt idx="72">
                  <c:v>Documentacion CU 16</c:v>
                </c:pt>
                <c:pt idx="73">
                  <c:v>Testing CU 16</c:v>
                </c:pt>
                <c:pt idx="74">
                  <c:v>Testing Integral 7</c:v>
                </c:pt>
              </c:strCache>
            </c:strRef>
          </c:cat>
          <c:val>
            <c:numRef>
              <c:f>'Cronograma Anteproyecto'!$C$2:$C$76</c:f>
              <c:numCache>
                <c:formatCode>General</c:formatCode>
                <c:ptCount val="75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26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1</c:v>
                </c:pt>
                <c:pt idx="41">
                  <c:v>2</c:v>
                </c:pt>
                <c:pt idx="42">
                  <c:v>6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6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6</c:v>
                </c:pt>
                <c:pt idx="61">
                  <c:v>2</c:v>
                </c:pt>
                <c:pt idx="62">
                  <c:v>9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F-4B50-9483-D398E0AA6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100"/>
        <c:axId val="449066960"/>
        <c:axId val="449069912"/>
      </c:barChart>
      <c:catAx>
        <c:axId val="449066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449069912"/>
        <c:crosses val="autoZero"/>
        <c:auto val="1"/>
        <c:lblAlgn val="ctr"/>
        <c:lblOffset val="100"/>
        <c:noMultiLvlLbl val="0"/>
      </c:catAx>
      <c:valAx>
        <c:axId val="449069912"/>
        <c:scaling>
          <c:orientation val="minMax"/>
          <c:max val="42931"/>
          <c:min val="4258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44906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39</xdr:row>
      <xdr:rowOff>166686</xdr:rowOff>
    </xdr:from>
    <xdr:to>
      <xdr:col>27</xdr:col>
      <xdr:colOff>219075</xdr:colOff>
      <xdr:row>74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840C93-C90A-44BE-816E-CE4506DFE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C1" workbookViewId="0">
      <selection activeCell="C1" sqref="C1:L1048576"/>
    </sheetView>
  </sheetViews>
  <sheetFormatPr baseColWidth="10" defaultRowHeight="15" x14ac:dyDescent="0.25"/>
  <cols>
    <col min="2" max="2" width="10.140625" bestFit="1" customWidth="1"/>
    <col min="3" max="3" width="43.7109375" bestFit="1" customWidth="1"/>
    <col min="4" max="4" width="12.85546875" bestFit="1" customWidth="1"/>
    <col min="6" max="6" width="12.28515625" style="23" bestFit="1" customWidth="1"/>
    <col min="8" max="8" width="14.28515625" bestFit="1" customWidth="1"/>
    <col min="11" max="11" width="11.85546875" style="107" bestFit="1" customWidth="1"/>
    <col min="12" max="12" width="11.42578125" style="107"/>
  </cols>
  <sheetData>
    <row r="1" spans="1:12" ht="15.75" thickBot="1" x14ac:dyDescent="0.3">
      <c r="A1" t="s">
        <v>77</v>
      </c>
      <c r="C1" t="s">
        <v>0</v>
      </c>
      <c r="D1" t="s">
        <v>1</v>
      </c>
      <c r="E1" t="s">
        <v>69</v>
      </c>
      <c r="F1" s="23" t="s">
        <v>95</v>
      </c>
      <c r="G1" t="s">
        <v>79</v>
      </c>
      <c r="H1" t="s">
        <v>96</v>
      </c>
      <c r="I1" t="s">
        <v>81</v>
      </c>
    </row>
    <row r="2" spans="1:12" ht="15.75" thickBot="1" x14ac:dyDescent="0.3">
      <c r="A2" s="4">
        <v>1</v>
      </c>
      <c r="B2" s="64" t="s">
        <v>7</v>
      </c>
      <c r="C2" s="67" t="s">
        <v>3</v>
      </c>
      <c r="D2" s="86">
        <v>16</v>
      </c>
      <c r="E2" s="95" t="s">
        <v>78</v>
      </c>
      <c r="F2" s="88" t="s">
        <v>98</v>
      </c>
      <c r="G2" s="54">
        <v>42552</v>
      </c>
      <c r="H2" s="53">
        <v>8</v>
      </c>
      <c r="I2" s="54">
        <v>42552</v>
      </c>
      <c r="J2" s="80"/>
      <c r="K2" s="108"/>
      <c r="L2" s="109"/>
    </row>
    <row r="3" spans="1:12" ht="15.75" thickBot="1" x14ac:dyDescent="0.3">
      <c r="A3" s="11">
        <v>2</v>
      </c>
      <c r="B3" s="65"/>
      <c r="C3" s="68" t="s">
        <v>4</v>
      </c>
      <c r="D3" s="2">
        <v>10</v>
      </c>
      <c r="E3" s="96"/>
      <c r="F3" s="88" t="s">
        <v>98</v>
      </c>
      <c r="G3" s="16">
        <v>42583</v>
      </c>
      <c r="H3" s="1">
        <v>5</v>
      </c>
      <c r="I3" s="16">
        <v>42583</v>
      </c>
      <c r="J3" s="78"/>
      <c r="L3" s="110"/>
    </row>
    <row r="4" spans="1:12" x14ac:dyDescent="0.25">
      <c r="A4" s="11">
        <v>3</v>
      </c>
      <c r="B4" s="65"/>
      <c r="C4" s="68" t="s">
        <v>5</v>
      </c>
      <c r="D4" s="2">
        <v>4</v>
      </c>
      <c r="E4" s="96"/>
      <c r="F4" s="88" t="s">
        <v>98</v>
      </c>
      <c r="G4" s="16">
        <v>42614</v>
      </c>
      <c r="H4" s="1">
        <v>2</v>
      </c>
      <c r="I4" s="16">
        <v>42614</v>
      </c>
      <c r="J4" s="78"/>
      <c r="L4" s="110"/>
    </row>
    <row r="5" spans="1:12" x14ac:dyDescent="0.25">
      <c r="A5" s="11">
        <v>4</v>
      </c>
      <c r="B5" s="65"/>
      <c r="C5" s="68" t="s">
        <v>6</v>
      </c>
      <c r="D5" s="2">
        <v>8</v>
      </c>
      <c r="E5" s="96"/>
      <c r="F5" s="89" t="s">
        <v>120</v>
      </c>
      <c r="G5" s="16">
        <v>42614</v>
      </c>
      <c r="H5" s="1">
        <v>2</v>
      </c>
      <c r="I5" s="16">
        <v>42614</v>
      </c>
      <c r="J5" s="78"/>
      <c r="K5" s="107" t="s">
        <v>122</v>
      </c>
      <c r="L5" s="110"/>
    </row>
    <row r="6" spans="1:12" x14ac:dyDescent="0.25">
      <c r="A6" s="11">
        <v>5</v>
      </c>
      <c r="B6" s="65"/>
      <c r="C6" s="69" t="s">
        <v>2</v>
      </c>
      <c r="D6" s="45">
        <v>4</v>
      </c>
      <c r="E6" s="96"/>
      <c r="F6" s="90"/>
      <c r="G6" s="16">
        <v>42737</v>
      </c>
      <c r="H6" s="1">
        <v>1</v>
      </c>
      <c r="I6" s="16">
        <v>42738</v>
      </c>
      <c r="J6" s="79"/>
      <c r="K6" s="111">
        <f>SUMIF(F2:F6,"=Fernandez",H2:H6)</f>
        <v>15</v>
      </c>
      <c r="L6" s="93"/>
    </row>
    <row r="7" spans="1:12" x14ac:dyDescent="0.25">
      <c r="A7" s="11">
        <v>6</v>
      </c>
      <c r="B7" s="65"/>
      <c r="C7" s="118" t="s">
        <v>8</v>
      </c>
      <c r="D7" s="119">
        <v>8</v>
      </c>
      <c r="E7" s="97">
        <v>1</v>
      </c>
      <c r="F7" s="91" t="s">
        <v>98</v>
      </c>
      <c r="G7" s="134">
        <v>42738</v>
      </c>
      <c r="H7" s="135">
        <v>2</v>
      </c>
      <c r="I7" s="134">
        <v>42740</v>
      </c>
      <c r="J7" s="77"/>
      <c r="K7" s="112"/>
      <c r="L7" s="113"/>
    </row>
    <row r="8" spans="1:12" x14ac:dyDescent="0.25">
      <c r="A8" s="11">
        <v>7</v>
      </c>
      <c r="B8" s="65"/>
      <c r="C8" s="124" t="s">
        <v>9</v>
      </c>
      <c r="D8" s="119">
        <v>5</v>
      </c>
      <c r="E8" s="98"/>
      <c r="F8" s="91" t="s">
        <v>98</v>
      </c>
      <c r="G8" s="136">
        <v>42741</v>
      </c>
      <c r="H8" s="137">
        <v>2</v>
      </c>
      <c r="I8" s="136">
        <v>42743</v>
      </c>
      <c r="J8" s="78"/>
      <c r="L8" s="110"/>
    </row>
    <row r="9" spans="1:12" x14ac:dyDescent="0.25">
      <c r="A9" s="11">
        <v>8</v>
      </c>
      <c r="B9" s="65"/>
      <c r="C9" s="125" t="s">
        <v>10</v>
      </c>
      <c r="D9" s="121">
        <v>13</v>
      </c>
      <c r="E9" s="98"/>
      <c r="F9" s="91" t="s">
        <v>98</v>
      </c>
      <c r="G9" s="136">
        <v>42743</v>
      </c>
      <c r="H9" s="138">
        <v>4</v>
      </c>
      <c r="I9" s="136">
        <v>42747</v>
      </c>
      <c r="J9" s="78"/>
      <c r="L9" s="110"/>
    </row>
    <row r="10" spans="1:12" x14ac:dyDescent="0.25">
      <c r="A10" s="11">
        <v>9</v>
      </c>
      <c r="B10" s="65"/>
      <c r="C10" s="71" t="s">
        <v>11</v>
      </c>
      <c r="D10" s="5">
        <v>3</v>
      </c>
      <c r="E10" s="98"/>
      <c r="F10" s="91" t="s">
        <v>99</v>
      </c>
      <c r="G10" s="16">
        <v>42748</v>
      </c>
      <c r="H10" s="1">
        <v>1</v>
      </c>
      <c r="I10" s="16">
        <v>42749</v>
      </c>
      <c r="J10" s="78"/>
      <c r="L10" s="110"/>
    </row>
    <row r="11" spans="1:12" x14ac:dyDescent="0.25">
      <c r="A11" s="11">
        <v>10</v>
      </c>
      <c r="B11" s="65"/>
      <c r="C11" s="70" t="s">
        <v>12</v>
      </c>
      <c r="D11" s="2">
        <v>1</v>
      </c>
      <c r="E11" s="98"/>
      <c r="F11" s="91" t="s">
        <v>99</v>
      </c>
      <c r="G11" s="16">
        <v>42749</v>
      </c>
      <c r="H11" s="1">
        <v>1</v>
      </c>
      <c r="I11" s="16">
        <v>42750</v>
      </c>
      <c r="J11" s="78"/>
      <c r="L11" s="110"/>
    </row>
    <row r="12" spans="1:12" x14ac:dyDescent="0.25">
      <c r="A12" s="11">
        <v>11</v>
      </c>
      <c r="B12" s="65"/>
      <c r="C12" s="72" t="s">
        <v>13</v>
      </c>
      <c r="D12" s="3">
        <v>5</v>
      </c>
      <c r="E12" s="98"/>
      <c r="F12" s="91" t="s">
        <v>99</v>
      </c>
      <c r="G12" s="16">
        <v>42750</v>
      </c>
      <c r="H12" s="1">
        <v>1</v>
      </c>
      <c r="I12" s="16">
        <v>42751</v>
      </c>
      <c r="J12" s="78"/>
      <c r="L12" s="110"/>
    </row>
    <row r="13" spans="1:12" x14ac:dyDescent="0.25">
      <c r="A13" s="11">
        <v>12</v>
      </c>
      <c r="B13" s="65"/>
      <c r="C13" s="116" t="s">
        <v>14</v>
      </c>
      <c r="D13" s="117">
        <v>1</v>
      </c>
      <c r="E13" s="98"/>
      <c r="F13" s="91" t="s">
        <v>98</v>
      </c>
      <c r="G13" s="136">
        <v>42751</v>
      </c>
      <c r="H13" s="135">
        <v>1</v>
      </c>
      <c r="I13" s="136">
        <v>42752</v>
      </c>
      <c r="J13" s="78"/>
      <c r="L13" s="110"/>
    </row>
    <row r="14" spans="1:12" x14ac:dyDescent="0.25">
      <c r="A14" s="11">
        <v>13</v>
      </c>
      <c r="B14" s="65"/>
      <c r="C14" s="118" t="s">
        <v>15</v>
      </c>
      <c r="D14" s="119">
        <v>2</v>
      </c>
      <c r="E14" s="98"/>
      <c r="F14" s="91" t="s">
        <v>98</v>
      </c>
      <c r="G14" s="136">
        <v>42752</v>
      </c>
      <c r="H14" s="137">
        <v>1</v>
      </c>
      <c r="I14" s="136">
        <v>42753</v>
      </c>
      <c r="J14" s="78"/>
      <c r="L14" s="110"/>
    </row>
    <row r="15" spans="1:12" x14ac:dyDescent="0.25">
      <c r="A15" s="11">
        <v>14</v>
      </c>
      <c r="B15" s="65"/>
      <c r="C15" s="120" t="s">
        <v>16</v>
      </c>
      <c r="D15" s="121">
        <v>2</v>
      </c>
      <c r="E15" s="98"/>
      <c r="F15" s="91" t="s">
        <v>98</v>
      </c>
      <c r="G15" s="136">
        <v>42753</v>
      </c>
      <c r="H15" s="138">
        <v>1</v>
      </c>
      <c r="I15" s="136">
        <v>42754</v>
      </c>
      <c r="J15" s="78"/>
      <c r="L15" s="110"/>
    </row>
    <row r="16" spans="1:12" x14ac:dyDescent="0.25">
      <c r="A16" s="11">
        <v>15</v>
      </c>
      <c r="B16" s="65"/>
      <c r="C16" s="73" t="s">
        <v>17</v>
      </c>
      <c r="D16" s="5">
        <v>13</v>
      </c>
      <c r="E16" s="98"/>
      <c r="F16" s="91" t="s">
        <v>99</v>
      </c>
      <c r="G16" s="16">
        <v>42755</v>
      </c>
      <c r="H16" s="1">
        <v>4</v>
      </c>
      <c r="I16" s="16">
        <v>42759</v>
      </c>
      <c r="J16" s="78"/>
      <c r="L16" s="110"/>
    </row>
    <row r="17" spans="1:12" x14ac:dyDescent="0.25">
      <c r="A17" s="11">
        <v>16</v>
      </c>
      <c r="B17" s="65"/>
      <c r="C17" s="70" t="s">
        <v>18</v>
      </c>
      <c r="D17" s="2">
        <v>8</v>
      </c>
      <c r="E17" s="98"/>
      <c r="F17" s="91" t="s">
        <v>99</v>
      </c>
      <c r="G17" s="16">
        <v>42759</v>
      </c>
      <c r="H17" s="1">
        <v>2</v>
      </c>
      <c r="I17" s="16">
        <v>42761</v>
      </c>
      <c r="J17" s="78"/>
      <c r="K17" s="75" t="s">
        <v>123</v>
      </c>
      <c r="L17" s="106"/>
    </row>
    <row r="18" spans="1:12" x14ac:dyDescent="0.25">
      <c r="A18" s="11">
        <v>17</v>
      </c>
      <c r="B18" s="65"/>
      <c r="C18" s="72" t="s">
        <v>19</v>
      </c>
      <c r="D18" s="3">
        <v>21</v>
      </c>
      <c r="E18" s="98"/>
      <c r="F18" s="91" t="s">
        <v>99</v>
      </c>
      <c r="G18" s="16">
        <v>42762</v>
      </c>
      <c r="H18" s="1">
        <v>6</v>
      </c>
      <c r="I18" s="16">
        <v>42768</v>
      </c>
      <c r="J18" s="78"/>
      <c r="K18" s="107" t="s">
        <v>122</v>
      </c>
      <c r="L18" s="110" t="s">
        <v>121</v>
      </c>
    </row>
    <row r="19" spans="1:12" x14ac:dyDescent="0.25">
      <c r="A19" s="11">
        <v>18</v>
      </c>
      <c r="B19" s="65"/>
      <c r="C19" s="118" t="s">
        <v>70</v>
      </c>
      <c r="D19" s="119">
        <v>5</v>
      </c>
      <c r="E19" s="99"/>
      <c r="F19" s="91" t="s">
        <v>98</v>
      </c>
      <c r="G19" s="139">
        <v>42769</v>
      </c>
      <c r="H19" s="140">
        <v>2</v>
      </c>
      <c r="I19" s="139">
        <v>42771</v>
      </c>
      <c r="J19" s="79"/>
      <c r="K19" s="111">
        <f>SUMIF(F7:F19,"=Fernandez",H7:H19)</f>
        <v>13</v>
      </c>
      <c r="L19" s="93">
        <f>SUMIF(F7:F19,"=Arizaga",H7:H19)</f>
        <v>15</v>
      </c>
    </row>
    <row r="20" spans="1:12" x14ac:dyDescent="0.25">
      <c r="A20" s="11">
        <v>19</v>
      </c>
      <c r="B20" s="65"/>
      <c r="C20" s="73" t="s">
        <v>20</v>
      </c>
      <c r="D20" s="5">
        <v>13</v>
      </c>
      <c r="E20" s="97">
        <v>2</v>
      </c>
      <c r="F20" s="91" t="s">
        <v>99</v>
      </c>
      <c r="G20" s="44">
        <v>42771</v>
      </c>
      <c r="H20" s="5">
        <v>4</v>
      </c>
      <c r="I20" s="44">
        <v>42775</v>
      </c>
      <c r="J20" s="77"/>
      <c r="K20" s="112"/>
      <c r="L20" s="113"/>
    </row>
    <row r="21" spans="1:12" x14ac:dyDescent="0.25">
      <c r="A21" s="11">
        <v>20</v>
      </c>
      <c r="B21" s="65"/>
      <c r="C21" s="70" t="s">
        <v>21</v>
      </c>
      <c r="D21" s="2">
        <v>8</v>
      </c>
      <c r="E21" s="98"/>
      <c r="F21" s="91" t="s">
        <v>99</v>
      </c>
      <c r="G21" s="16">
        <v>42776</v>
      </c>
      <c r="H21" s="1">
        <v>2</v>
      </c>
      <c r="I21" s="16">
        <v>42778</v>
      </c>
      <c r="J21" s="78"/>
      <c r="L21" s="110"/>
    </row>
    <row r="22" spans="1:12" x14ac:dyDescent="0.25">
      <c r="A22" s="11">
        <v>21</v>
      </c>
      <c r="B22" s="65"/>
      <c r="C22" s="72" t="s">
        <v>22</v>
      </c>
      <c r="D22" s="3">
        <v>8</v>
      </c>
      <c r="E22" s="98"/>
      <c r="F22" s="91" t="s">
        <v>99</v>
      </c>
      <c r="G22" s="16">
        <v>42778</v>
      </c>
      <c r="H22" s="1">
        <v>2</v>
      </c>
      <c r="I22" s="16">
        <v>42780</v>
      </c>
      <c r="J22" s="78"/>
      <c r="L22" s="110"/>
    </row>
    <row r="23" spans="1:12" x14ac:dyDescent="0.25">
      <c r="A23" s="11">
        <v>22</v>
      </c>
      <c r="B23" s="65"/>
      <c r="C23" s="73" t="s">
        <v>23</v>
      </c>
      <c r="D23" s="5">
        <v>13</v>
      </c>
      <c r="E23" s="98"/>
      <c r="F23" s="91" t="s">
        <v>99</v>
      </c>
      <c r="G23" s="16">
        <v>42780</v>
      </c>
      <c r="H23" s="1">
        <v>4</v>
      </c>
      <c r="I23" s="16">
        <v>42785</v>
      </c>
      <c r="J23" s="78"/>
      <c r="L23" s="110"/>
    </row>
    <row r="24" spans="1:12" x14ac:dyDescent="0.25">
      <c r="A24" s="11">
        <v>23</v>
      </c>
      <c r="B24" s="65"/>
      <c r="C24" s="70" t="s">
        <v>24</v>
      </c>
      <c r="D24" s="2">
        <v>8</v>
      </c>
      <c r="E24" s="98"/>
      <c r="F24" s="91" t="s">
        <v>99</v>
      </c>
      <c r="G24" s="16">
        <v>42785</v>
      </c>
      <c r="H24" s="1">
        <v>2</v>
      </c>
      <c r="I24" s="16">
        <v>42787</v>
      </c>
      <c r="J24" s="78"/>
      <c r="K24" s="75" t="s">
        <v>124</v>
      </c>
      <c r="L24" s="106"/>
    </row>
    <row r="25" spans="1:12" x14ac:dyDescent="0.25">
      <c r="A25" s="11">
        <v>24</v>
      </c>
      <c r="B25" s="65"/>
      <c r="C25" s="72" t="s">
        <v>25</v>
      </c>
      <c r="D25" s="3">
        <v>21</v>
      </c>
      <c r="E25" s="98"/>
      <c r="F25" s="91" t="s">
        <v>99</v>
      </c>
      <c r="G25" s="16">
        <v>42787</v>
      </c>
      <c r="H25" s="1">
        <v>6</v>
      </c>
      <c r="I25" s="16">
        <v>42794</v>
      </c>
      <c r="J25" s="78"/>
      <c r="K25" s="107" t="s">
        <v>122</v>
      </c>
      <c r="L25" s="110" t="s">
        <v>121</v>
      </c>
    </row>
    <row r="26" spans="1:12" x14ac:dyDescent="0.25">
      <c r="A26" s="11">
        <v>25</v>
      </c>
      <c r="B26" s="65"/>
      <c r="C26" s="70" t="s">
        <v>71</v>
      </c>
      <c r="D26" s="2">
        <v>5</v>
      </c>
      <c r="E26" s="99"/>
      <c r="F26" s="91" t="s">
        <v>99</v>
      </c>
      <c r="G26" s="46">
        <v>42794</v>
      </c>
      <c r="H26" s="45">
        <v>2</v>
      </c>
      <c r="I26" s="46">
        <v>42796</v>
      </c>
      <c r="J26" s="79"/>
      <c r="K26" s="111">
        <f>SUMIF(F20:F26,"=Fernandez",H20:H26)</f>
        <v>0</v>
      </c>
      <c r="L26" s="93">
        <f>SUMIF(F20:F26,"=Arizaga",H20:H26)</f>
        <v>22</v>
      </c>
    </row>
    <row r="27" spans="1:12" x14ac:dyDescent="0.25">
      <c r="A27" s="11">
        <v>26</v>
      </c>
      <c r="B27" s="65"/>
      <c r="C27" s="73" t="s">
        <v>26</v>
      </c>
      <c r="D27" s="5">
        <v>13</v>
      </c>
      <c r="E27" s="97">
        <v>3</v>
      </c>
      <c r="F27" s="91" t="s">
        <v>99</v>
      </c>
      <c r="G27" s="44">
        <v>42797</v>
      </c>
      <c r="H27" s="5">
        <v>4</v>
      </c>
      <c r="I27" s="44">
        <v>42801</v>
      </c>
      <c r="J27" s="77"/>
      <c r="K27" s="112"/>
      <c r="L27" s="113"/>
    </row>
    <row r="28" spans="1:12" x14ac:dyDescent="0.25">
      <c r="A28" s="11">
        <v>27</v>
      </c>
      <c r="B28" s="65"/>
      <c r="C28" s="70" t="s">
        <v>27</v>
      </c>
      <c r="D28" s="2">
        <v>8</v>
      </c>
      <c r="E28" s="98"/>
      <c r="F28" s="91" t="s">
        <v>99</v>
      </c>
      <c r="G28" s="16">
        <v>42801</v>
      </c>
      <c r="H28" s="1">
        <v>2</v>
      </c>
      <c r="I28" s="16">
        <v>42803</v>
      </c>
      <c r="J28" s="78"/>
      <c r="L28" s="110"/>
    </row>
    <row r="29" spans="1:12" x14ac:dyDescent="0.25">
      <c r="A29" s="11">
        <v>28</v>
      </c>
      <c r="B29" s="65"/>
      <c r="C29" s="72" t="s">
        <v>28</v>
      </c>
      <c r="D29" s="3">
        <v>21</v>
      </c>
      <c r="E29" s="98"/>
      <c r="F29" s="91" t="s">
        <v>99</v>
      </c>
      <c r="G29" s="16">
        <v>42804</v>
      </c>
      <c r="H29" s="1">
        <v>6</v>
      </c>
      <c r="I29" s="16">
        <v>42810</v>
      </c>
      <c r="J29" s="78"/>
      <c r="L29" s="110"/>
    </row>
    <row r="30" spans="1:12" x14ac:dyDescent="0.25">
      <c r="A30" s="11">
        <v>29</v>
      </c>
      <c r="B30" s="65"/>
      <c r="C30" s="116" t="s">
        <v>29</v>
      </c>
      <c r="D30" s="117">
        <v>3</v>
      </c>
      <c r="E30" s="98"/>
      <c r="F30" s="91" t="s">
        <v>98</v>
      </c>
      <c r="G30" s="136">
        <v>42811</v>
      </c>
      <c r="H30" s="119">
        <v>1</v>
      </c>
      <c r="I30" s="136">
        <v>42812</v>
      </c>
      <c r="J30" s="78"/>
      <c r="L30" s="110"/>
    </row>
    <row r="31" spans="1:12" x14ac:dyDescent="0.25">
      <c r="A31" s="11">
        <v>30</v>
      </c>
      <c r="B31" s="65"/>
      <c r="C31" s="118" t="s">
        <v>30</v>
      </c>
      <c r="D31" s="119">
        <v>2</v>
      </c>
      <c r="E31" s="98"/>
      <c r="F31" s="91" t="s">
        <v>98</v>
      </c>
      <c r="G31" s="136">
        <v>42812</v>
      </c>
      <c r="H31" s="119">
        <v>1</v>
      </c>
      <c r="I31" s="136">
        <v>42813</v>
      </c>
      <c r="J31" s="78"/>
      <c r="L31" s="110"/>
    </row>
    <row r="32" spans="1:12" x14ac:dyDescent="0.25">
      <c r="A32" s="11">
        <v>31</v>
      </c>
      <c r="B32" s="65"/>
      <c r="C32" s="120" t="s">
        <v>31</v>
      </c>
      <c r="D32" s="121">
        <v>5</v>
      </c>
      <c r="E32" s="98"/>
      <c r="F32" s="91" t="s">
        <v>98</v>
      </c>
      <c r="G32" s="136">
        <v>42813</v>
      </c>
      <c r="H32" s="119">
        <v>2</v>
      </c>
      <c r="I32" s="136">
        <v>42815</v>
      </c>
      <c r="J32" s="78"/>
      <c r="L32" s="110"/>
    </row>
    <row r="33" spans="1:12" x14ac:dyDescent="0.25">
      <c r="A33" s="11">
        <v>32</v>
      </c>
      <c r="B33" s="65"/>
      <c r="C33" s="116" t="s">
        <v>32</v>
      </c>
      <c r="D33" s="117">
        <v>3</v>
      </c>
      <c r="E33" s="98"/>
      <c r="F33" s="91" t="s">
        <v>98</v>
      </c>
      <c r="G33" s="136">
        <v>42815</v>
      </c>
      <c r="H33" s="119">
        <v>1</v>
      </c>
      <c r="I33" s="136">
        <v>42816</v>
      </c>
      <c r="J33" s="78"/>
      <c r="L33" s="110"/>
    </row>
    <row r="34" spans="1:12" x14ac:dyDescent="0.25">
      <c r="A34" s="11">
        <v>33</v>
      </c>
      <c r="B34" s="65"/>
      <c r="C34" s="118" t="s">
        <v>33</v>
      </c>
      <c r="D34" s="119">
        <v>4</v>
      </c>
      <c r="E34" s="98"/>
      <c r="F34" s="91" t="s">
        <v>98</v>
      </c>
      <c r="G34" s="136">
        <v>42816</v>
      </c>
      <c r="H34" s="119">
        <v>1</v>
      </c>
      <c r="I34" s="136">
        <v>42817</v>
      </c>
      <c r="J34" s="78"/>
      <c r="L34" s="110"/>
    </row>
    <row r="35" spans="1:12" x14ac:dyDescent="0.25">
      <c r="A35" s="11">
        <v>34</v>
      </c>
      <c r="B35" s="65"/>
      <c r="C35" s="120" t="s">
        <v>34</v>
      </c>
      <c r="D35" s="121">
        <v>5</v>
      </c>
      <c r="E35" s="98"/>
      <c r="F35" s="91" t="s">
        <v>98</v>
      </c>
      <c r="G35" s="136">
        <v>42818</v>
      </c>
      <c r="H35" s="119">
        <v>2</v>
      </c>
      <c r="I35" s="136">
        <v>42820</v>
      </c>
      <c r="J35" s="78"/>
      <c r="L35" s="110"/>
    </row>
    <row r="36" spans="1:12" x14ac:dyDescent="0.25">
      <c r="A36" s="11">
        <v>35</v>
      </c>
      <c r="B36" s="65"/>
      <c r="C36" s="116" t="s">
        <v>35</v>
      </c>
      <c r="D36" s="117">
        <v>3</v>
      </c>
      <c r="E36" s="98"/>
      <c r="F36" s="91" t="s">
        <v>98</v>
      </c>
      <c r="G36" s="136">
        <v>42820</v>
      </c>
      <c r="H36" s="119">
        <v>1</v>
      </c>
      <c r="I36" s="136">
        <v>42821</v>
      </c>
      <c r="J36" s="78"/>
      <c r="L36" s="110"/>
    </row>
    <row r="37" spans="1:12" x14ac:dyDescent="0.25">
      <c r="A37" s="11">
        <v>36</v>
      </c>
      <c r="B37" s="65"/>
      <c r="C37" s="118" t="s">
        <v>36</v>
      </c>
      <c r="D37" s="119">
        <v>4</v>
      </c>
      <c r="E37" s="98"/>
      <c r="F37" s="91" t="s">
        <v>98</v>
      </c>
      <c r="G37" s="136">
        <v>42821</v>
      </c>
      <c r="H37" s="119">
        <v>1</v>
      </c>
      <c r="I37" s="136">
        <v>42822</v>
      </c>
      <c r="J37" s="78"/>
      <c r="K37" s="75" t="s">
        <v>125</v>
      </c>
      <c r="L37" s="106"/>
    </row>
    <row r="38" spans="1:12" x14ac:dyDescent="0.25">
      <c r="A38" s="11">
        <v>37</v>
      </c>
      <c r="B38" s="65"/>
      <c r="C38" s="120" t="s">
        <v>37</v>
      </c>
      <c r="D38" s="121">
        <v>5</v>
      </c>
      <c r="E38" s="98"/>
      <c r="F38" s="91" t="s">
        <v>98</v>
      </c>
      <c r="G38" s="136">
        <v>42822</v>
      </c>
      <c r="H38" s="119">
        <v>2</v>
      </c>
      <c r="I38" s="136">
        <v>42824</v>
      </c>
      <c r="J38" s="78"/>
      <c r="K38" s="107" t="s">
        <v>122</v>
      </c>
      <c r="L38" s="110" t="s">
        <v>121</v>
      </c>
    </row>
    <row r="39" spans="1:12" ht="15.75" thickBot="1" x14ac:dyDescent="0.3">
      <c r="A39" s="10">
        <v>38</v>
      </c>
      <c r="B39" s="66"/>
      <c r="C39" s="122" t="s">
        <v>72</v>
      </c>
      <c r="D39" s="123">
        <v>5</v>
      </c>
      <c r="E39" s="100"/>
      <c r="F39" s="92" t="s">
        <v>98</v>
      </c>
      <c r="G39" s="141">
        <v>42825</v>
      </c>
      <c r="H39" s="133">
        <v>2</v>
      </c>
      <c r="I39" s="141">
        <v>42827</v>
      </c>
      <c r="J39" s="81"/>
      <c r="K39" s="114">
        <f>SUMIF(F27:F39,"=Fernandez",H27:H39)</f>
        <v>14</v>
      </c>
      <c r="L39" s="115">
        <f>SUMIF(F27:F39,"=Arizaga",H27:H39)</f>
        <v>12</v>
      </c>
    </row>
    <row r="40" spans="1:12" x14ac:dyDescent="0.25">
      <c r="A40" s="6">
        <v>39</v>
      </c>
      <c r="B40" s="55" t="s">
        <v>38</v>
      </c>
      <c r="C40" s="70" t="s">
        <v>39</v>
      </c>
      <c r="D40" s="1">
        <v>13</v>
      </c>
      <c r="E40" s="98">
        <v>4</v>
      </c>
      <c r="F40" s="93" t="s">
        <v>99</v>
      </c>
      <c r="G40" s="82">
        <v>42827</v>
      </c>
      <c r="H40" s="53">
        <v>4</v>
      </c>
      <c r="I40" s="54">
        <v>42831</v>
      </c>
      <c r="J40" s="80"/>
      <c r="K40" s="108"/>
      <c r="L40" s="109"/>
    </row>
    <row r="41" spans="1:12" x14ac:dyDescent="0.25">
      <c r="A41" s="7">
        <v>40</v>
      </c>
      <c r="B41" s="55"/>
      <c r="C41" s="70" t="s">
        <v>40</v>
      </c>
      <c r="D41" s="2">
        <v>8</v>
      </c>
      <c r="E41" s="98"/>
      <c r="F41" s="91" t="s">
        <v>99</v>
      </c>
      <c r="G41" s="83">
        <v>42832</v>
      </c>
      <c r="H41" s="1">
        <v>2</v>
      </c>
      <c r="I41" s="16">
        <v>42834</v>
      </c>
      <c r="J41" s="78"/>
      <c r="K41" s="75" t="s">
        <v>126</v>
      </c>
      <c r="L41" s="106"/>
    </row>
    <row r="42" spans="1:12" x14ac:dyDescent="0.25">
      <c r="A42" s="7">
        <v>41</v>
      </c>
      <c r="B42" s="55"/>
      <c r="C42" s="72" t="s">
        <v>41</v>
      </c>
      <c r="D42" s="3">
        <v>21</v>
      </c>
      <c r="E42" s="98"/>
      <c r="F42" s="91" t="s">
        <v>99</v>
      </c>
      <c r="G42" s="83">
        <v>42834</v>
      </c>
      <c r="H42" s="1">
        <v>6</v>
      </c>
      <c r="I42" s="16">
        <v>42841</v>
      </c>
      <c r="J42" s="78"/>
      <c r="K42" s="107" t="s">
        <v>122</v>
      </c>
      <c r="L42" s="110" t="s">
        <v>121</v>
      </c>
    </row>
    <row r="43" spans="1:12" x14ac:dyDescent="0.25">
      <c r="A43" s="7">
        <v>42</v>
      </c>
      <c r="B43" s="55"/>
      <c r="C43" s="74" t="s">
        <v>73</v>
      </c>
      <c r="D43" s="87">
        <v>5</v>
      </c>
      <c r="E43" s="99"/>
      <c r="F43" s="91" t="s">
        <v>99</v>
      </c>
      <c r="G43" s="84">
        <v>42841</v>
      </c>
      <c r="H43" s="45">
        <v>2</v>
      </c>
      <c r="I43" s="46">
        <v>42843</v>
      </c>
      <c r="J43" s="79"/>
      <c r="K43" s="111">
        <f>SUMIF(F40:F43,"=Fernandez",H40:H43)</f>
        <v>0</v>
      </c>
      <c r="L43" s="93">
        <f>SUMIF(F40:F43,"=Arizaga",H40:H43)</f>
        <v>14</v>
      </c>
    </row>
    <row r="44" spans="1:12" x14ac:dyDescent="0.25">
      <c r="A44" s="7">
        <v>43</v>
      </c>
      <c r="B44" s="55"/>
      <c r="C44" s="73" t="s">
        <v>42</v>
      </c>
      <c r="D44" s="5">
        <v>13</v>
      </c>
      <c r="E44" s="97">
        <v>5</v>
      </c>
      <c r="F44" s="91" t="s">
        <v>99</v>
      </c>
      <c r="G44" s="85">
        <v>42843</v>
      </c>
      <c r="H44" s="5">
        <v>4</v>
      </c>
      <c r="I44" s="44">
        <v>42848</v>
      </c>
      <c r="J44" s="77"/>
      <c r="K44" s="112"/>
      <c r="L44" s="113"/>
    </row>
    <row r="45" spans="1:12" x14ac:dyDescent="0.25">
      <c r="A45" s="7">
        <v>44</v>
      </c>
      <c r="B45" s="55"/>
      <c r="C45" s="70" t="s">
        <v>43</v>
      </c>
      <c r="D45" s="2">
        <v>8</v>
      </c>
      <c r="E45" s="98"/>
      <c r="F45" s="91" t="s">
        <v>99</v>
      </c>
      <c r="G45" s="83">
        <v>42848</v>
      </c>
      <c r="H45" s="1">
        <v>2</v>
      </c>
      <c r="I45" s="16">
        <v>42850</v>
      </c>
      <c r="J45" s="78"/>
      <c r="L45" s="110"/>
    </row>
    <row r="46" spans="1:12" x14ac:dyDescent="0.25">
      <c r="A46" s="7">
        <v>45</v>
      </c>
      <c r="B46" s="55"/>
      <c r="C46" s="72" t="s">
        <v>44</v>
      </c>
      <c r="D46" s="3">
        <v>21</v>
      </c>
      <c r="E46" s="98"/>
      <c r="F46" s="91" t="s">
        <v>99</v>
      </c>
      <c r="G46" s="83">
        <v>42850</v>
      </c>
      <c r="H46" s="1">
        <v>6</v>
      </c>
      <c r="I46" s="16">
        <v>42857</v>
      </c>
      <c r="J46" s="78"/>
      <c r="L46" s="110"/>
    </row>
    <row r="47" spans="1:12" x14ac:dyDescent="0.25">
      <c r="A47" s="7">
        <v>46</v>
      </c>
      <c r="B47" s="55"/>
      <c r="C47" s="116" t="s">
        <v>45</v>
      </c>
      <c r="D47" s="117">
        <v>3</v>
      </c>
      <c r="E47" s="98"/>
      <c r="F47" s="91" t="s">
        <v>98</v>
      </c>
      <c r="G47" s="142">
        <v>42857</v>
      </c>
      <c r="H47" s="119">
        <v>1</v>
      </c>
      <c r="I47" s="136">
        <v>42858</v>
      </c>
      <c r="J47" s="78"/>
      <c r="L47" s="110"/>
    </row>
    <row r="48" spans="1:12" x14ac:dyDescent="0.25">
      <c r="A48" s="7">
        <v>47</v>
      </c>
      <c r="B48" s="55"/>
      <c r="C48" s="118" t="s">
        <v>46</v>
      </c>
      <c r="D48" s="119">
        <v>2</v>
      </c>
      <c r="E48" s="98"/>
      <c r="F48" s="91" t="s">
        <v>98</v>
      </c>
      <c r="G48" s="142">
        <v>42858</v>
      </c>
      <c r="H48" s="119">
        <v>1</v>
      </c>
      <c r="I48" s="136">
        <v>42859</v>
      </c>
      <c r="J48" s="78"/>
      <c r="L48" s="110"/>
    </row>
    <row r="49" spans="1:12" x14ac:dyDescent="0.25">
      <c r="A49" s="7">
        <v>48</v>
      </c>
      <c r="B49" s="55"/>
      <c r="C49" s="120" t="s">
        <v>47</v>
      </c>
      <c r="D49" s="121">
        <v>5</v>
      </c>
      <c r="E49" s="98"/>
      <c r="F49" s="91" t="s">
        <v>98</v>
      </c>
      <c r="G49" s="142">
        <v>42860</v>
      </c>
      <c r="H49" s="119">
        <v>2</v>
      </c>
      <c r="I49" s="136">
        <v>42862</v>
      </c>
      <c r="J49" s="78"/>
      <c r="L49" s="110"/>
    </row>
    <row r="50" spans="1:12" x14ac:dyDescent="0.25">
      <c r="A50" s="7">
        <v>49</v>
      </c>
      <c r="B50" s="55"/>
      <c r="C50" s="116" t="s">
        <v>48</v>
      </c>
      <c r="D50" s="117">
        <v>3</v>
      </c>
      <c r="E50" s="98"/>
      <c r="F50" s="91" t="s">
        <v>98</v>
      </c>
      <c r="G50" s="142">
        <v>42862</v>
      </c>
      <c r="H50" s="119">
        <v>1</v>
      </c>
      <c r="I50" s="136">
        <v>42863</v>
      </c>
      <c r="J50" s="78"/>
      <c r="L50" s="110"/>
    </row>
    <row r="51" spans="1:12" x14ac:dyDescent="0.25">
      <c r="A51" s="7">
        <v>50</v>
      </c>
      <c r="B51" s="55"/>
      <c r="C51" s="118" t="s">
        <v>49</v>
      </c>
      <c r="D51" s="119">
        <v>1</v>
      </c>
      <c r="E51" s="98"/>
      <c r="F51" s="91" t="s">
        <v>98</v>
      </c>
      <c r="G51" s="142">
        <v>42863</v>
      </c>
      <c r="H51" s="119">
        <v>1</v>
      </c>
      <c r="I51" s="136">
        <v>42864</v>
      </c>
      <c r="J51" s="78"/>
      <c r="K51" s="75" t="s">
        <v>127</v>
      </c>
      <c r="L51" s="106"/>
    </row>
    <row r="52" spans="1:12" x14ac:dyDescent="0.25">
      <c r="A52" s="7">
        <v>51</v>
      </c>
      <c r="B52" s="55"/>
      <c r="C52" s="120" t="s">
        <v>50</v>
      </c>
      <c r="D52" s="121">
        <v>5</v>
      </c>
      <c r="E52" s="98"/>
      <c r="F52" s="91" t="s">
        <v>98</v>
      </c>
      <c r="G52" s="142">
        <v>42864</v>
      </c>
      <c r="H52" s="119">
        <v>2</v>
      </c>
      <c r="I52" s="136">
        <v>42866</v>
      </c>
      <c r="J52" s="78"/>
      <c r="K52" s="107" t="s">
        <v>122</v>
      </c>
      <c r="L52" s="110" t="s">
        <v>121</v>
      </c>
    </row>
    <row r="53" spans="1:12" x14ac:dyDescent="0.25">
      <c r="A53" s="7">
        <v>52</v>
      </c>
      <c r="B53" s="55"/>
      <c r="C53" s="130" t="s">
        <v>74</v>
      </c>
      <c r="D53" s="131">
        <v>5</v>
      </c>
      <c r="E53" s="99"/>
      <c r="F53" s="91" t="s">
        <v>98</v>
      </c>
      <c r="G53" s="143">
        <v>42867</v>
      </c>
      <c r="H53" s="121">
        <v>2</v>
      </c>
      <c r="I53" s="139">
        <v>42869</v>
      </c>
      <c r="J53" s="79"/>
      <c r="K53" s="111">
        <f>SUMIF(F44:F53,"=Fernandez",H44:H53)</f>
        <v>10</v>
      </c>
      <c r="L53" s="93">
        <f>SUMIF(F44:F53,"=Arizaga",H44:H53)</f>
        <v>12</v>
      </c>
    </row>
    <row r="54" spans="1:12" x14ac:dyDescent="0.25">
      <c r="A54" s="7">
        <v>53</v>
      </c>
      <c r="B54" s="55"/>
      <c r="C54" s="116" t="s">
        <v>51</v>
      </c>
      <c r="D54" s="117">
        <v>3</v>
      </c>
      <c r="E54" s="97">
        <v>6</v>
      </c>
      <c r="F54" s="91" t="s">
        <v>98</v>
      </c>
      <c r="G54" s="144">
        <v>42869</v>
      </c>
      <c r="H54" s="117">
        <v>1</v>
      </c>
      <c r="I54" s="134">
        <v>42870</v>
      </c>
      <c r="J54" s="77"/>
      <c r="K54" s="112"/>
      <c r="L54" s="113"/>
    </row>
    <row r="55" spans="1:12" x14ac:dyDescent="0.25">
      <c r="A55" s="7">
        <v>54</v>
      </c>
      <c r="B55" s="55"/>
      <c r="C55" s="118" t="s">
        <v>52</v>
      </c>
      <c r="D55" s="119">
        <v>1</v>
      </c>
      <c r="E55" s="98"/>
      <c r="F55" s="91" t="s">
        <v>98</v>
      </c>
      <c r="G55" s="142">
        <v>42870</v>
      </c>
      <c r="H55" s="119">
        <v>1</v>
      </c>
      <c r="I55" s="136">
        <v>42871</v>
      </c>
      <c r="J55" s="78"/>
      <c r="L55" s="110"/>
    </row>
    <row r="56" spans="1:12" x14ac:dyDescent="0.25">
      <c r="A56" s="7">
        <v>55</v>
      </c>
      <c r="B56" s="55"/>
      <c r="C56" s="120" t="s">
        <v>53</v>
      </c>
      <c r="D56" s="121">
        <v>5</v>
      </c>
      <c r="E56" s="98"/>
      <c r="F56" s="91" t="s">
        <v>98</v>
      </c>
      <c r="G56" s="142">
        <v>42871</v>
      </c>
      <c r="H56" s="119">
        <v>2</v>
      </c>
      <c r="I56" s="136">
        <v>42873</v>
      </c>
      <c r="J56" s="78"/>
      <c r="L56" s="110"/>
    </row>
    <row r="57" spans="1:12" x14ac:dyDescent="0.25">
      <c r="A57" s="7">
        <v>56</v>
      </c>
      <c r="B57" s="55"/>
      <c r="C57" s="73" t="s">
        <v>54</v>
      </c>
      <c r="D57" s="5">
        <v>1</v>
      </c>
      <c r="E57" s="98"/>
      <c r="F57" s="91" t="s">
        <v>99</v>
      </c>
      <c r="G57" s="83">
        <v>42874</v>
      </c>
      <c r="H57" s="1">
        <v>1</v>
      </c>
      <c r="I57" s="16">
        <v>42875</v>
      </c>
      <c r="J57" s="78"/>
      <c r="L57" s="110"/>
    </row>
    <row r="58" spans="1:12" x14ac:dyDescent="0.25">
      <c r="A58" s="7">
        <v>57</v>
      </c>
      <c r="B58" s="55"/>
      <c r="C58" s="70" t="s">
        <v>55</v>
      </c>
      <c r="D58" s="2">
        <v>2</v>
      </c>
      <c r="E58" s="98"/>
      <c r="F58" s="91" t="s">
        <v>99</v>
      </c>
      <c r="G58" s="83">
        <v>42875</v>
      </c>
      <c r="H58" s="1">
        <v>1</v>
      </c>
      <c r="I58" s="16">
        <v>42876</v>
      </c>
      <c r="J58" s="78"/>
      <c r="L58" s="110"/>
    </row>
    <row r="59" spans="1:12" x14ac:dyDescent="0.25">
      <c r="A59" s="7">
        <v>58</v>
      </c>
      <c r="B59" s="55"/>
      <c r="C59" s="72" t="s">
        <v>56</v>
      </c>
      <c r="D59" s="3">
        <v>2</v>
      </c>
      <c r="E59" s="98"/>
      <c r="F59" s="91" t="s">
        <v>99</v>
      </c>
      <c r="G59" s="83">
        <v>42876</v>
      </c>
      <c r="H59" s="1">
        <v>1</v>
      </c>
      <c r="I59" s="16">
        <v>42877</v>
      </c>
      <c r="J59" s="78"/>
      <c r="L59" s="110"/>
    </row>
    <row r="60" spans="1:12" x14ac:dyDescent="0.25">
      <c r="A60" s="7">
        <v>59</v>
      </c>
      <c r="B60" s="55"/>
      <c r="C60" s="116" t="s">
        <v>57</v>
      </c>
      <c r="D60" s="117">
        <v>21</v>
      </c>
      <c r="E60" s="98"/>
      <c r="F60" s="91" t="s">
        <v>98</v>
      </c>
      <c r="G60" s="142">
        <v>42877</v>
      </c>
      <c r="H60" s="119">
        <v>6</v>
      </c>
      <c r="I60" s="136">
        <v>42884</v>
      </c>
      <c r="J60" s="78"/>
      <c r="L60" s="110"/>
    </row>
    <row r="61" spans="1:12" x14ac:dyDescent="0.25">
      <c r="A61" s="7">
        <v>60</v>
      </c>
      <c r="B61" s="55"/>
      <c r="C61" s="118" t="s">
        <v>58</v>
      </c>
      <c r="D61" s="119">
        <v>5</v>
      </c>
      <c r="E61" s="98"/>
      <c r="F61" s="91" t="s">
        <v>98</v>
      </c>
      <c r="G61" s="142">
        <v>42884</v>
      </c>
      <c r="H61" s="119">
        <v>2</v>
      </c>
      <c r="I61" s="136">
        <v>42886</v>
      </c>
      <c r="J61" s="78"/>
      <c r="L61" s="110"/>
    </row>
    <row r="62" spans="1:12" x14ac:dyDescent="0.25">
      <c r="A62" s="7">
        <v>61</v>
      </c>
      <c r="B62" s="55"/>
      <c r="C62" s="120" t="s">
        <v>59</v>
      </c>
      <c r="D62" s="121">
        <v>34</v>
      </c>
      <c r="E62" s="98"/>
      <c r="F62" s="91" t="s">
        <v>98</v>
      </c>
      <c r="G62" s="142">
        <v>42886</v>
      </c>
      <c r="H62" s="119">
        <v>9</v>
      </c>
      <c r="I62" s="136">
        <v>42897</v>
      </c>
      <c r="J62" s="78"/>
      <c r="L62" s="110"/>
    </row>
    <row r="63" spans="1:12" x14ac:dyDescent="0.25">
      <c r="A63" s="7">
        <v>62</v>
      </c>
      <c r="B63" s="55"/>
      <c r="C63" s="116" t="s">
        <v>60</v>
      </c>
      <c r="D63" s="117">
        <v>8</v>
      </c>
      <c r="E63" s="98"/>
      <c r="F63" s="91" t="s">
        <v>98</v>
      </c>
      <c r="G63" s="142">
        <v>42897</v>
      </c>
      <c r="H63" s="119">
        <v>2</v>
      </c>
      <c r="I63" s="136">
        <v>42899</v>
      </c>
      <c r="J63" s="78"/>
      <c r="L63" s="110"/>
    </row>
    <row r="64" spans="1:12" x14ac:dyDescent="0.25">
      <c r="A64" s="7">
        <v>63</v>
      </c>
      <c r="B64" s="55"/>
      <c r="C64" s="118" t="s">
        <v>61</v>
      </c>
      <c r="D64" s="119">
        <v>5</v>
      </c>
      <c r="E64" s="98"/>
      <c r="F64" s="91" t="s">
        <v>98</v>
      </c>
      <c r="G64" s="142">
        <v>42899</v>
      </c>
      <c r="H64" s="119">
        <v>2</v>
      </c>
      <c r="I64" s="136">
        <v>42901</v>
      </c>
      <c r="J64" s="78"/>
      <c r="K64" s="75" t="s">
        <v>128</v>
      </c>
      <c r="L64" s="106"/>
    </row>
    <row r="65" spans="1:12" x14ac:dyDescent="0.25">
      <c r="A65" s="7">
        <v>64</v>
      </c>
      <c r="B65" s="55"/>
      <c r="C65" s="120" t="s">
        <v>62</v>
      </c>
      <c r="D65" s="121">
        <v>13</v>
      </c>
      <c r="E65" s="98"/>
      <c r="F65" s="91" t="s">
        <v>98</v>
      </c>
      <c r="G65" s="142">
        <v>42902</v>
      </c>
      <c r="H65" s="119">
        <v>4</v>
      </c>
      <c r="I65" s="136">
        <v>42906</v>
      </c>
      <c r="J65" s="78"/>
      <c r="K65" s="107" t="s">
        <v>122</v>
      </c>
      <c r="L65" s="110" t="s">
        <v>121</v>
      </c>
    </row>
    <row r="66" spans="1:12" x14ac:dyDescent="0.25">
      <c r="A66" s="7">
        <v>65</v>
      </c>
      <c r="B66" s="55"/>
      <c r="C66" s="74" t="s">
        <v>75</v>
      </c>
      <c r="D66" s="87">
        <v>5</v>
      </c>
      <c r="E66" s="99"/>
      <c r="F66" s="91" t="s">
        <v>99</v>
      </c>
      <c r="G66" s="84">
        <v>42906</v>
      </c>
      <c r="H66" s="45">
        <v>2</v>
      </c>
      <c r="I66" s="46">
        <v>42908</v>
      </c>
      <c r="J66" s="79"/>
      <c r="K66" s="111">
        <f>SUMIF(F54:F66,"=Fernandez",H54:H66)</f>
        <v>29</v>
      </c>
      <c r="L66" s="93">
        <f>SUMIF(F54:F66,"=Arizaga",H54:H66)</f>
        <v>5</v>
      </c>
    </row>
    <row r="67" spans="1:12" x14ac:dyDescent="0.25">
      <c r="A67" s="7">
        <v>66</v>
      </c>
      <c r="B67" s="55"/>
      <c r="C67" s="116" t="s">
        <v>63</v>
      </c>
      <c r="D67" s="117">
        <v>8</v>
      </c>
      <c r="E67" s="97">
        <v>7</v>
      </c>
      <c r="F67" s="91" t="s">
        <v>98</v>
      </c>
      <c r="G67" s="144">
        <v>42909</v>
      </c>
      <c r="H67" s="117">
        <v>2</v>
      </c>
      <c r="I67" s="134">
        <v>42911</v>
      </c>
      <c r="J67" s="77"/>
      <c r="K67" s="112"/>
      <c r="L67" s="113"/>
    </row>
    <row r="68" spans="1:12" x14ac:dyDescent="0.25">
      <c r="A68" s="7">
        <v>67</v>
      </c>
      <c r="B68" s="55"/>
      <c r="C68" s="118" t="s">
        <v>64</v>
      </c>
      <c r="D68" s="119">
        <v>5</v>
      </c>
      <c r="E68" s="98"/>
      <c r="F68" s="91" t="s">
        <v>98</v>
      </c>
      <c r="G68" s="142">
        <v>42911</v>
      </c>
      <c r="H68" s="119">
        <v>2</v>
      </c>
      <c r="I68" s="136">
        <v>42913</v>
      </c>
      <c r="J68" s="78"/>
      <c r="L68" s="110"/>
    </row>
    <row r="69" spans="1:12" ht="15.75" thickBot="1" x14ac:dyDescent="0.3">
      <c r="A69" s="7">
        <v>68</v>
      </c>
      <c r="B69" s="55"/>
      <c r="C69" s="132" t="s">
        <v>65</v>
      </c>
      <c r="D69" s="133">
        <v>13</v>
      </c>
      <c r="E69" s="98"/>
      <c r="F69" s="92" t="s">
        <v>98</v>
      </c>
      <c r="G69" s="145">
        <v>42913</v>
      </c>
      <c r="H69" s="133">
        <v>4</v>
      </c>
      <c r="I69" s="141">
        <v>42918</v>
      </c>
      <c r="J69" s="81"/>
      <c r="K69" s="114"/>
      <c r="L69" s="115"/>
    </row>
    <row r="70" spans="1:12" x14ac:dyDescent="0.25">
      <c r="A70" s="7">
        <v>69</v>
      </c>
      <c r="B70" s="55"/>
      <c r="C70" s="76" t="s">
        <v>66</v>
      </c>
      <c r="D70" s="53">
        <v>8</v>
      </c>
      <c r="E70" s="98"/>
      <c r="F70" s="101" t="s">
        <v>99</v>
      </c>
      <c r="G70" s="82">
        <v>42918</v>
      </c>
      <c r="H70" s="53">
        <v>2</v>
      </c>
      <c r="I70" s="54">
        <v>42920</v>
      </c>
      <c r="J70" s="80"/>
      <c r="K70" s="108"/>
      <c r="L70" s="109"/>
    </row>
    <row r="71" spans="1:12" x14ac:dyDescent="0.25">
      <c r="A71" s="7">
        <v>70</v>
      </c>
      <c r="B71" s="55"/>
      <c r="C71" s="70" t="s">
        <v>67</v>
      </c>
      <c r="D71" s="2">
        <v>5</v>
      </c>
      <c r="E71" s="98"/>
      <c r="F71" s="102" t="s">
        <v>99</v>
      </c>
      <c r="G71" s="83">
        <v>42920</v>
      </c>
      <c r="H71" s="1">
        <v>2</v>
      </c>
      <c r="I71" s="16">
        <v>42922</v>
      </c>
      <c r="J71" s="78"/>
      <c r="K71" s="75" t="s">
        <v>129</v>
      </c>
      <c r="L71" s="106"/>
    </row>
    <row r="72" spans="1:12" x14ac:dyDescent="0.25">
      <c r="A72" s="7">
        <v>71</v>
      </c>
      <c r="B72" s="55"/>
      <c r="C72" s="72" t="s">
        <v>68</v>
      </c>
      <c r="D72" s="3">
        <v>13</v>
      </c>
      <c r="E72" s="98"/>
      <c r="F72" s="102" t="s">
        <v>99</v>
      </c>
      <c r="G72" s="83">
        <v>42923</v>
      </c>
      <c r="H72" s="1">
        <v>4</v>
      </c>
      <c r="I72" s="16">
        <v>42927</v>
      </c>
      <c r="J72" s="78"/>
      <c r="K72" s="107" t="s">
        <v>122</v>
      </c>
      <c r="L72" s="110" t="s">
        <v>121</v>
      </c>
    </row>
    <row r="73" spans="1:12" s="105" customFormat="1" ht="30.75" thickBot="1" x14ac:dyDescent="0.3">
      <c r="A73" s="103">
        <v>72</v>
      </c>
      <c r="B73" s="56"/>
      <c r="C73" s="126" t="s">
        <v>76</v>
      </c>
      <c r="D73" s="127">
        <v>8</v>
      </c>
      <c r="E73" s="100"/>
      <c r="F73" s="63" t="s">
        <v>120</v>
      </c>
      <c r="G73" s="128">
        <v>42927</v>
      </c>
      <c r="H73" s="127">
        <v>2</v>
      </c>
      <c r="I73" s="129">
        <v>42929</v>
      </c>
      <c r="J73" s="104"/>
      <c r="K73" s="63">
        <f>SUMIF(F67:F73,"=Fernandez",H67:H73)</f>
        <v>8</v>
      </c>
      <c r="L73" s="94">
        <f>SUMIF(F67:F73,"=Arizaga",H67:H73)</f>
        <v>8</v>
      </c>
    </row>
    <row r="74" spans="1:12" x14ac:dyDescent="0.25">
      <c r="K74" s="107">
        <f>SUM(K73,K66,K53,K43,K39,K26,K19,K6)</f>
        <v>89</v>
      </c>
      <c r="L74" s="107">
        <f>SUM(L73,L66,L53,L43,L39,L26,L19)</f>
        <v>88</v>
      </c>
    </row>
  </sheetData>
  <mergeCells count="18">
    <mergeCell ref="K64:L64"/>
    <mergeCell ref="K71:L71"/>
    <mergeCell ref="K17:L17"/>
    <mergeCell ref="K24:L24"/>
    <mergeCell ref="K37:L37"/>
    <mergeCell ref="K41:L41"/>
    <mergeCell ref="K51:L51"/>
    <mergeCell ref="F5:F6"/>
    <mergeCell ref="E67:E73"/>
    <mergeCell ref="B2:B39"/>
    <mergeCell ref="E2:E6"/>
    <mergeCell ref="E7:E19"/>
    <mergeCell ref="E20:E26"/>
    <mergeCell ref="E27:E39"/>
    <mergeCell ref="B40:B73"/>
    <mergeCell ref="E40:E43"/>
    <mergeCell ref="E44:E53"/>
    <mergeCell ref="E54:E66"/>
  </mergeCells>
  <conditionalFormatting sqref="F1:F1048576">
    <cfRule type="cellIs" dxfId="0" priority="2" operator="equal">
      <formula>$F$2</formula>
    </cfRule>
    <cfRule type="cellIs" dxfId="1" priority="1" operator="equal">
      <formula>$F$5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12" sqref="C12"/>
    </sheetView>
  </sheetViews>
  <sheetFormatPr baseColWidth="10" defaultRowHeight="15" x14ac:dyDescent="0.25"/>
  <cols>
    <col min="1" max="1" width="7.28515625" bestFit="1" customWidth="1"/>
    <col min="2" max="2" width="14.140625" customWidth="1"/>
    <col min="3" max="3" width="10.7109375" customWidth="1"/>
    <col min="5" max="6" width="11.42578125" customWidth="1"/>
  </cols>
  <sheetData>
    <row r="1" spans="1:5" x14ac:dyDescent="0.25">
      <c r="A1" t="s">
        <v>77</v>
      </c>
      <c r="B1" t="s">
        <v>82</v>
      </c>
      <c r="C1" t="s">
        <v>79</v>
      </c>
      <c r="D1" t="s">
        <v>80</v>
      </c>
      <c r="E1" t="s">
        <v>81</v>
      </c>
    </row>
    <row r="2" spans="1:5" x14ac:dyDescent="0.25">
      <c r="A2" s="4">
        <v>1</v>
      </c>
      <c r="B2" s="12">
        <v>16</v>
      </c>
      <c r="C2" s="15">
        <v>42552</v>
      </c>
      <c r="D2" s="1">
        <f>B2/2</f>
        <v>8</v>
      </c>
      <c r="E2" s="15">
        <v>42552</v>
      </c>
    </row>
    <row r="3" spans="1:5" x14ac:dyDescent="0.25">
      <c r="A3" s="11">
        <v>2</v>
      </c>
      <c r="B3" s="13">
        <v>10</v>
      </c>
      <c r="C3" s="15">
        <v>42583</v>
      </c>
      <c r="D3" s="1">
        <f>B3/2</f>
        <v>5</v>
      </c>
      <c r="E3" s="15">
        <v>42583</v>
      </c>
    </row>
    <row r="4" spans="1:5" x14ac:dyDescent="0.25">
      <c r="A4" s="11">
        <v>3</v>
      </c>
      <c r="B4" s="13">
        <v>4</v>
      </c>
      <c r="C4" s="15">
        <v>42614</v>
      </c>
      <c r="D4" s="1">
        <f>B4/2</f>
        <v>2</v>
      </c>
      <c r="E4" s="15">
        <v>42614</v>
      </c>
    </row>
    <row r="5" spans="1:5" x14ac:dyDescent="0.25">
      <c r="A5" s="11">
        <v>4</v>
      </c>
      <c r="B5" s="13">
        <v>8</v>
      </c>
      <c r="C5" s="15">
        <v>42614</v>
      </c>
      <c r="D5" s="1">
        <f>B5/4</f>
        <v>2</v>
      </c>
      <c r="E5" s="15">
        <v>42614</v>
      </c>
    </row>
    <row r="6" spans="1:5" x14ac:dyDescent="0.25">
      <c r="A6" s="11">
        <v>5</v>
      </c>
      <c r="B6" s="14">
        <v>4</v>
      </c>
      <c r="C6" s="16">
        <v>42737</v>
      </c>
      <c r="D6" s="1">
        <f>B6/4</f>
        <v>1</v>
      </c>
      <c r="E6" s="16">
        <f t="shared" ref="E6:E37" si="0">C6+D6</f>
        <v>42738</v>
      </c>
    </row>
    <row r="7" spans="1:5" x14ac:dyDescent="0.25">
      <c r="A7" s="7">
        <v>6</v>
      </c>
      <c r="B7" s="7">
        <v>8</v>
      </c>
      <c r="C7" s="16">
        <v>42738</v>
      </c>
      <c r="D7" s="1">
        <f>B7/4</f>
        <v>2</v>
      </c>
      <c r="E7" s="16">
        <f t="shared" si="0"/>
        <v>42740</v>
      </c>
    </row>
    <row r="8" spans="1:5" x14ac:dyDescent="0.25">
      <c r="A8" s="7">
        <v>7</v>
      </c>
      <c r="B8" s="13">
        <v>5</v>
      </c>
      <c r="C8" s="16">
        <v>42739</v>
      </c>
      <c r="D8" s="1">
        <v>2</v>
      </c>
      <c r="E8" s="16">
        <f t="shared" si="0"/>
        <v>42741</v>
      </c>
    </row>
    <row r="9" spans="1:5" x14ac:dyDescent="0.25">
      <c r="A9" s="7">
        <v>8</v>
      </c>
      <c r="B9" s="14">
        <v>13</v>
      </c>
      <c r="C9" s="16">
        <v>42740</v>
      </c>
      <c r="D9" s="1">
        <v>4</v>
      </c>
      <c r="E9" s="16">
        <f t="shared" si="0"/>
        <v>42744</v>
      </c>
    </row>
    <row r="10" spans="1:5" x14ac:dyDescent="0.25">
      <c r="A10" s="7">
        <v>9</v>
      </c>
      <c r="B10" s="6">
        <v>3</v>
      </c>
      <c r="C10" s="16">
        <v>42741</v>
      </c>
      <c r="D10" s="1">
        <v>1</v>
      </c>
      <c r="E10" s="16">
        <f t="shared" si="0"/>
        <v>42742</v>
      </c>
    </row>
    <row r="11" spans="1:5" x14ac:dyDescent="0.25">
      <c r="A11" s="7">
        <v>10</v>
      </c>
      <c r="B11" s="13">
        <v>1</v>
      </c>
      <c r="C11" s="16">
        <v>42742</v>
      </c>
      <c r="D11" s="1">
        <v>1</v>
      </c>
      <c r="E11" s="16">
        <f t="shared" si="0"/>
        <v>42743</v>
      </c>
    </row>
    <row r="12" spans="1:5" x14ac:dyDescent="0.25">
      <c r="A12" s="7">
        <v>11</v>
      </c>
      <c r="B12" s="14">
        <v>5</v>
      </c>
      <c r="C12" s="16">
        <v>42743</v>
      </c>
      <c r="D12" s="1">
        <v>1</v>
      </c>
      <c r="E12" s="16">
        <f t="shared" si="0"/>
        <v>42744</v>
      </c>
    </row>
    <row r="13" spans="1:5" x14ac:dyDescent="0.25">
      <c r="A13" s="7">
        <v>12</v>
      </c>
      <c r="B13" s="6">
        <v>1</v>
      </c>
      <c r="C13" s="16">
        <v>42744</v>
      </c>
      <c r="D13" s="1">
        <v>1</v>
      </c>
      <c r="E13" s="16">
        <f t="shared" si="0"/>
        <v>42745</v>
      </c>
    </row>
    <row r="14" spans="1:5" x14ac:dyDescent="0.25">
      <c r="A14" s="7">
        <v>13</v>
      </c>
      <c r="B14" s="13">
        <v>2</v>
      </c>
      <c r="C14" s="16">
        <v>42745</v>
      </c>
      <c r="D14" s="1">
        <v>1</v>
      </c>
      <c r="E14" s="16">
        <f t="shared" si="0"/>
        <v>42746</v>
      </c>
    </row>
    <row r="15" spans="1:5" x14ac:dyDescent="0.25">
      <c r="A15" s="7">
        <v>14</v>
      </c>
      <c r="B15" s="14">
        <v>2</v>
      </c>
      <c r="C15" s="16">
        <v>42746</v>
      </c>
      <c r="D15" s="1">
        <v>1</v>
      </c>
      <c r="E15" s="16">
        <f t="shared" si="0"/>
        <v>42747</v>
      </c>
    </row>
    <row r="16" spans="1:5" x14ac:dyDescent="0.25">
      <c r="A16" s="7">
        <v>15</v>
      </c>
      <c r="B16" s="6">
        <v>13</v>
      </c>
      <c r="C16" s="16">
        <v>42747</v>
      </c>
      <c r="D16" s="1">
        <v>4</v>
      </c>
      <c r="E16" s="16">
        <f t="shared" si="0"/>
        <v>42751</v>
      </c>
    </row>
    <row r="17" spans="1:5" x14ac:dyDescent="0.25">
      <c r="A17" s="7">
        <v>16</v>
      </c>
      <c r="B17" s="13">
        <v>8</v>
      </c>
      <c r="C17" s="16">
        <v>42748</v>
      </c>
      <c r="D17" s="1">
        <f>B17/4</f>
        <v>2</v>
      </c>
      <c r="E17" s="16">
        <f t="shared" si="0"/>
        <v>42750</v>
      </c>
    </row>
    <row r="18" spans="1:5" x14ac:dyDescent="0.25">
      <c r="A18" s="7">
        <v>17</v>
      </c>
      <c r="B18" s="14">
        <v>21</v>
      </c>
      <c r="C18" s="16">
        <v>42749</v>
      </c>
      <c r="D18" s="1">
        <v>6</v>
      </c>
      <c r="E18" s="16">
        <f t="shared" si="0"/>
        <v>42755</v>
      </c>
    </row>
    <row r="19" spans="1:5" x14ac:dyDescent="0.25">
      <c r="A19" s="7">
        <v>18</v>
      </c>
      <c r="B19" s="13">
        <v>5</v>
      </c>
      <c r="C19" s="16">
        <v>42750</v>
      </c>
      <c r="D19" s="1">
        <v>2</v>
      </c>
      <c r="E19" s="16">
        <f t="shared" si="0"/>
        <v>42752</v>
      </c>
    </row>
    <row r="20" spans="1:5" x14ac:dyDescent="0.25">
      <c r="A20" s="7">
        <v>19</v>
      </c>
      <c r="B20" s="6">
        <v>13</v>
      </c>
      <c r="C20" s="16">
        <v>42751</v>
      </c>
      <c r="D20" s="1">
        <v>4</v>
      </c>
      <c r="E20" s="16">
        <f t="shared" si="0"/>
        <v>42755</v>
      </c>
    </row>
    <row r="21" spans="1:5" x14ac:dyDescent="0.25">
      <c r="A21" s="7">
        <v>20</v>
      </c>
      <c r="B21" s="13">
        <v>8</v>
      </c>
      <c r="C21" s="16">
        <v>42752</v>
      </c>
      <c r="D21" s="1">
        <f>B21/4</f>
        <v>2</v>
      </c>
      <c r="E21" s="16">
        <f t="shared" si="0"/>
        <v>42754</v>
      </c>
    </row>
    <row r="22" spans="1:5" x14ac:dyDescent="0.25">
      <c r="A22" s="7">
        <v>21</v>
      </c>
      <c r="B22" s="14">
        <v>8</v>
      </c>
      <c r="C22" s="16">
        <v>42753</v>
      </c>
      <c r="D22" s="1">
        <f>B22/4</f>
        <v>2</v>
      </c>
      <c r="E22" s="16">
        <f t="shared" si="0"/>
        <v>42755</v>
      </c>
    </row>
    <row r="23" spans="1:5" x14ac:dyDescent="0.25">
      <c r="A23" s="7">
        <v>22</v>
      </c>
      <c r="B23" s="6">
        <v>13</v>
      </c>
      <c r="C23" s="16">
        <v>42754</v>
      </c>
      <c r="D23" s="1">
        <v>4</v>
      </c>
      <c r="E23" s="16">
        <f t="shared" si="0"/>
        <v>42758</v>
      </c>
    </row>
    <row r="24" spans="1:5" x14ac:dyDescent="0.25">
      <c r="A24" s="7">
        <v>23</v>
      </c>
      <c r="B24" s="13">
        <v>8</v>
      </c>
      <c r="C24" s="16">
        <v>42755</v>
      </c>
      <c r="D24" s="1">
        <f>B24/4</f>
        <v>2</v>
      </c>
      <c r="E24" s="16">
        <f t="shared" si="0"/>
        <v>42757</v>
      </c>
    </row>
    <row r="25" spans="1:5" x14ac:dyDescent="0.25">
      <c r="A25" s="7">
        <v>24</v>
      </c>
      <c r="B25" s="14">
        <v>21</v>
      </c>
      <c r="C25" s="16">
        <v>42756</v>
      </c>
      <c r="D25" s="1">
        <v>6</v>
      </c>
      <c r="E25" s="16">
        <f t="shared" si="0"/>
        <v>42762</v>
      </c>
    </row>
    <row r="26" spans="1:5" x14ac:dyDescent="0.25">
      <c r="A26" s="7">
        <v>25</v>
      </c>
      <c r="B26" s="13">
        <v>5</v>
      </c>
      <c r="C26" s="16">
        <v>42757</v>
      </c>
      <c r="D26" s="1">
        <v>2</v>
      </c>
      <c r="E26" s="16">
        <f t="shared" si="0"/>
        <v>42759</v>
      </c>
    </row>
    <row r="27" spans="1:5" x14ac:dyDescent="0.25">
      <c r="A27" s="7">
        <v>26</v>
      </c>
      <c r="B27" s="6">
        <v>13</v>
      </c>
      <c r="C27" s="16">
        <v>42758</v>
      </c>
      <c r="D27" s="1">
        <v>4</v>
      </c>
      <c r="E27" s="16">
        <f t="shared" si="0"/>
        <v>42762</v>
      </c>
    </row>
    <row r="28" spans="1:5" x14ac:dyDescent="0.25">
      <c r="A28" s="7">
        <v>27</v>
      </c>
      <c r="B28" s="13">
        <v>8</v>
      </c>
      <c r="C28" s="16">
        <v>42759</v>
      </c>
      <c r="D28" s="1">
        <f>B28/4</f>
        <v>2</v>
      </c>
      <c r="E28" s="16">
        <f t="shared" si="0"/>
        <v>42761</v>
      </c>
    </row>
    <row r="29" spans="1:5" x14ac:dyDescent="0.25">
      <c r="A29" s="7">
        <v>28</v>
      </c>
      <c r="B29" s="14">
        <v>21</v>
      </c>
      <c r="C29" s="16">
        <v>42760</v>
      </c>
      <c r="D29" s="1">
        <v>6</v>
      </c>
      <c r="E29" s="16">
        <f t="shared" si="0"/>
        <v>42766</v>
      </c>
    </row>
    <row r="30" spans="1:5" x14ac:dyDescent="0.25">
      <c r="A30" s="7">
        <v>29</v>
      </c>
      <c r="B30" s="6">
        <v>3</v>
      </c>
      <c r="C30" s="16">
        <v>42761</v>
      </c>
      <c r="D30" s="1">
        <v>1</v>
      </c>
      <c r="E30" s="16">
        <f t="shared" si="0"/>
        <v>42762</v>
      </c>
    </row>
    <row r="31" spans="1:5" x14ac:dyDescent="0.25">
      <c r="A31" s="7">
        <v>30</v>
      </c>
      <c r="B31" s="13">
        <v>2</v>
      </c>
      <c r="C31" s="16">
        <v>42762</v>
      </c>
      <c r="D31" s="1">
        <v>1</v>
      </c>
      <c r="E31" s="16">
        <f t="shared" si="0"/>
        <v>42763</v>
      </c>
    </row>
    <row r="32" spans="1:5" x14ac:dyDescent="0.25">
      <c r="A32" s="7">
        <v>31</v>
      </c>
      <c r="B32" s="14">
        <v>5</v>
      </c>
      <c r="C32" s="16">
        <v>42763</v>
      </c>
      <c r="D32" s="1">
        <v>2</v>
      </c>
      <c r="E32" s="16">
        <f t="shared" si="0"/>
        <v>42765</v>
      </c>
    </row>
    <row r="33" spans="1:5" x14ac:dyDescent="0.25">
      <c r="A33" s="7">
        <v>32</v>
      </c>
      <c r="B33" s="6">
        <v>3</v>
      </c>
      <c r="C33" s="16">
        <v>42764</v>
      </c>
      <c r="D33" s="1">
        <v>1</v>
      </c>
      <c r="E33" s="16">
        <f t="shared" si="0"/>
        <v>42765</v>
      </c>
    </row>
    <row r="34" spans="1:5" x14ac:dyDescent="0.25">
      <c r="A34" s="7">
        <v>33</v>
      </c>
      <c r="B34" s="13">
        <v>4</v>
      </c>
      <c r="C34" s="16">
        <v>42765</v>
      </c>
      <c r="D34" s="1">
        <f>B34/4</f>
        <v>1</v>
      </c>
      <c r="E34" s="16">
        <f t="shared" si="0"/>
        <v>42766</v>
      </c>
    </row>
    <row r="35" spans="1:5" x14ac:dyDescent="0.25">
      <c r="A35" s="7">
        <v>34</v>
      </c>
      <c r="B35" s="14">
        <v>5</v>
      </c>
      <c r="C35" s="16">
        <v>42766</v>
      </c>
      <c r="D35" s="1">
        <v>2</v>
      </c>
      <c r="E35" s="16">
        <f t="shared" si="0"/>
        <v>42768</v>
      </c>
    </row>
    <row r="36" spans="1:5" x14ac:dyDescent="0.25">
      <c r="A36" s="7">
        <v>35</v>
      </c>
      <c r="B36" s="6">
        <v>3</v>
      </c>
      <c r="C36" s="16">
        <v>42767</v>
      </c>
      <c r="D36" s="1">
        <v>1</v>
      </c>
      <c r="E36" s="16">
        <f t="shared" si="0"/>
        <v>42768</v>
      </c>
    </row>
    <row r="37" spans="1:5" x14ac:dyDescent="0.25">
      <c r="A37" s="7">
        <v>36</v>
      </c>
      <c r="B37" s="13">
        <v>4</v>
      </c>
      <c r="C37" s="16">
        <v>42768</v>
      </c>
      <c r="D37" s="1">
        <f>B37/4</f>
        <v>1</v>
      </c>
      <c r="E37" s="16">
        <f t="shared" si="0"/>
        <v>42769</v>
      </c>
    </row>
    <row r="38" spans="1:5" x14ac:dyDescent="0.25">
      <c r="A38" s="7">
        <v>37</v>
      </c>
      <c r="B38" s="14">
        <v>5</v>
      </c>
      <c r="C38" s="16">
        <v>42769</v>
      </c>
      <c r="D38" s="1">
        <v>2</v>
      </c>
      <c r="E38" s="16">
        <f t="shared" ref="E38:E69" si="1">C38+D38</f>
        <v>42771</v>
      </c>
    </row>
    <row r="39" spans="1:5" x14ac:dyDescent="0.25">
      <c r="A39" s="8">
        <v>38</v>
      </c>
      <c r="B39" s="17">
        <v>5</v>
      </c>
      <c r="C39" s="16">
        <v>42770</v>
      </c>
      <c r="D39" s="1">
        <v>2</v>
      </c>
      <c r="E39" s="16">
        <f t="shared" si="1"/>
        <v>42772</v>
      </c>
    </row>
    <row r="40" spans="1:5" x14ac:dyDescent="0.25">
      <c r="A40" s="6">
        <v>39</v>
      </c>
      <c r="B40" s="6">
        <v>13</v>
      </c>
      <c r="C40" s="16">
        <v>42771</v>
      </c>
      <c r="D40" s="1">
        <v>4</v>
      </c>
      <c r="E40" s="16">
        <f t="shared" si="1"/>
        <v>42775</v>
      </c>
    </row>
    <row r="41" spans="1:5" x14ac:dyDescent="0.25">
      <c r="A41" s="7">
        <v>40</v>
      </c>
      <c r="B41" s="13">
        <v>8</v>
      </c>
      <c r="C41" s="16">
        <v>42772</v>
      </c>
      <c r="D41" s="1">
        <f>B41/4</f>
        <v>2</v>
      </c>
      <c r="E41" s="16">
        <f t="shared" si="1"/>
        <v>42774</v>
      </c>
    </row>
    <row r="42" spans="1:5" x14ac:dyDescent="0.25">
      <c r="A42" s="7">
        <v>41</v>
      </c>
      <c r="B42" s="14">
        <v>21</v>
      </c>
      <c r="C42" s="16">
        <v>42773</v>
      </c>
      <c r="D42" s="1">
        <v>6</v>
      </c>
      <c r="E42" s="16">
        <f t="shared" si="1"/>
        <v>42779</v>
      </c>
    </row>
    <row r="43" spans="1:5" x14ac:dyDescent="0.25">
      <c r="A43" s="7">
        <v>42</v>
      </c>
      <c r="B43" s="17">
        <v>5</v>
      </c>
      <c r="C43" s="16">
        <v>42774</v>
      </c>
      <c r="D43" s="1">
        <v>2</v>
      </c>
      <c r="E43" s="16">
        <f t="shared" si="1"/>
        <v>42776</v>
      </c>
    </row>
    <row r="44" spans="1:5" x14ac:dyDescent="0.25">
      <c r="A44" s="7">
        <v>43</v>
      </c>
      <c r="B44" s="6">
        <v>13</v>
      </c>
      <c r="C44" s="16">
        <v>42775</v>
      </c>
      <c r="D44" s="1">
        <v>4</v>
      </c>
      <c r="E44" s="16">
        <f t="shared" si="1"/>
        <v>42779</v>
      </c>
    </row>
    <row r="45" spans="1:5" x14ac:dyDescent="0.25">
      <c r="A45" s="7">
        <v>44</v>
      </c>
      <c r="B45" s="13">
        <v>8</v>
      </c>
      <c r="C45" s="16">
        <v>42776</v>
      </c>
      <c r="D45" s="1">
        <f>B45/4</f>
        <v>2</v>
      </c>
      <c r="E45" s="16">
        <f t="shared" si="1"/>
        <v>42778</v>
      </c>
    </row>
    <row r="46" spans="1:5" x14ac:dyDescent="0.25">
      <c r="A46" s="7">
        <v>45</v>
      </c>
      <c r="B46" s="14">
        <v>21</v>
      </c>
      <c r="C46" s="16">
        <v>42777</v>
      </c>
      <c r="D46" s="1">
        <v>6</v>
      </c>
      <c r="E46" s="16">
        <f t="shared" si="1"/>
        <v>42783</v>
      </c>
    </row>
    <row r="47" spans="1:5" x14ac:dyDescent="0.25">
      <c r="A47" s="7">
        <v>46</v>
      </c>
      <c r="B47" s="6">
        <v>3</v>
      </c>
      <c r="C47" s="16">
        <v>42778</v>
      </c>
      <c r="D47" s="1">
        <v>1</v>
      </c>
      <c r="E47" s="16">
        <f t="shared" si="1"/>
        <v>42779</v>
      </c>
    </row>
    <row r="48" spans="1:5" x14ac:dyDescent="0.25">
      <c r="A48" s="7">
        <v>47</v>
      </c>
      <c r="B48" s="13">
        <v>2</v>
      </c>
      <c r="C48" s="16">
        <v>42779</v>
      </c>
      <c r="D48" s="1">
        <v>1</v>
      </c>
      <c r="E48" s="16">
        <f t="shared" si="1"/>
        <v>42780</v>
      </c>
    </row>
    <row r="49" spans="1:5" x14ac:dyDescent="0.25">
      <c r="A49" s="7">
        <v>48</v>
      </c>
      <c r="B49" s="14">
        <v>5</v>
      </c>
      <c r="C49" s="16">
        <v>42780</v>
      </c>
      <c r="D49" s="1">
        <v>2</v>
      </c>
      <c r="E49" s="16">
        <f t="shared" si="1"/>
        <v>42782</v>
      </c>
    </row>
    <row r="50" spans="1:5" x14ac:dyDescent="0.25">
      <c r="A50" s="7">
        <v>49</v>
      </c>
      <c r="B50" s="6">
        <v>3</v>
      </c>
      <c r="C50" s="16">
        <v>42781</v>
      </c>
      <c r="D50" s="1">
        <v>1</v>
      </c>
      <c r="E50" s="16">
        <f t="shared" si="1"/>
        <v>42782</v>
      </c>
    </row>
    <row r="51" spans="1:5" x14ac:dyDescent="0.25">
      <c r="A51" s="7">
        <v>50</v>
      </c>
      <c r="B51" s="13">
        <v>1</v>
      </c>
      <c r="C51" s="16">
        <v>42782</v>
      </c>
      <c r="D51" s="1">
        <v>1</v>
      </c>
      <c r="E51" s="16">
        <f t="shared" si="1"/>
        <v>42783</v>
      </c>
    </row>
    <row r="52" spans="1:5" x14ac:dyDescent="0.25">
      <c r="A52" s="7">
        <v>51</v>
      </c>
      <c r="B52" s="14">
        <v>5</v>
      </c>
      <c r="C52" s="16">
        <v>42783</v>
      </c>
      <c r="D52" s="1">
        <v>2</v>
      </c>
      <c r="E52" s="16">
        <f t="shared" si="1"/>
        <v>42785</v>
      </c>
    </row>
    <row r="53" spans="1:5" x14ac:dyDescent="0.25">
      <c r="A53" s="7">
        <v>52</v>
      </c>
      <c r="B53" s="17">
        <v>5</v>
      </c>
      <c r="C53" s="16">
        <v>42784</v>
      </c>
      <c r="D53" s="1">
        <v>2</v>
      </c>
      <c r="E53" s="16">
        <f t="shared" si="1"/>
        <v>42786</v>
      </c>
    </row>
    <row r="54" spans="1:5" x14ac:dyDescent="0.25">
      <c r="A54" s="7">
        <v>53</v>
      </c>
      <c r="B54" s="6">
        <v>3</v>
      </c>
      <c r="C54" s="16">
        <v>42785</v>
      </c>
      <c r="D54" s="1">
        <v>1</v>
      </c>
      <c r="E54" s="16">
        <f t="shared" si="1"/>
        <v>42786</v>
      </c>
    </row>
    <row r="55" spans="1:5" x14ac:dyDescent="0.25">
      <c r="A55" s="7">
        <v>54</v>
      </c>
      <c r="B55" s="13">
        <v>1</v>
      </c>
      <c r="C55" s="16">
        <v>42786</v>
      </c>
      <c r="D55" s="1">
        <v>1</v>
      </c>
      <c r="E55" s="16">
        <f t="shared" si="1"/>
        <v>42787</v>
      </c>
    </row>
    <row r="56" spans="1:5" x14ac:dyDescent="0.25">
      <c r="A56" s="7">
        <v>55</v>
      </c>
      <c r="B56" s="14">
        <v>5</v>
      </c>
      <c r="C56" s="16">
        <v>42787</v>
      </c>
      <c r="D56" s="1">
        <v>2</v>
      </c>
      <c r="E56" s="16">
        <f t="shared" si="1"/>
        <v>42789</v>
      </c>
    </row>
    <row r="57" spans="1:5" x14ac:dyDescent="0.25">
      <c r="A57" s="7">
        <v>56</v>
      </c>
      <c r="B57" s="6">
        <v>1</v>
      </c>
      <c r="C57" s="16">
        <v>42788</v>
      </c>
      <c r="D57" s="1">
        <v>1</v>
      </c>
      <c r="E57" s="16">
        <f t="shared" si="1"/>
        <v>42789</v>
      </c>
    </row>
    <row r="58" spans="1:5" x14ac:dyDescent="0.25">
      <c r="A58" s="7">
        <v>57</v>
      </c>
      <c r="B58" s="13">
        <v>2</v>
      </c>
      <c r="C58" s="16">
        <v>42789</v>
      </c>
      <c r="D58" s="1">
        <v>1</v>
      </c>
      <c r="E58" s="16">
        <f t="shared" si="1"/>
        <v>42790</v>
      </c>
    </row>
    <row r="59" spans="1:5" x14ac:dyDescent="0.25">
      <c r="A59" s="7">
        <v>58</v>
      </c>
      <c r="B59" s="14">
        <v>2</v>
      </c>
      <c r="C59" s="16">
        <v>42790</v>
      </c>
      <c r="D59" s="1">
        <v>1</v>
      </c>
      <c r="E59" s="16">
        <f t="shared" si="1"/>
        <v>42791</v>
      </c>
    </row>
    <row r="60" spans="1:5" x14ac:dyDescent="0.25">
      <c r="A60" s="7">
        <v>59</v>
      </c>
      <c r="B60" s="6">
        <v>21</v>
      </c>
      <c r="C60" s="16">
        <v>42791</v>
      </c>
      <c r="D60" s="1">
        <v>6</v>
      </c>
      <c r="E60" s="16">
        <f t="shared" si="1"/>
        <v>42797</v>
      </c>
    </row>
    <row r="61" spans="1:5" x14ac:dyDescent="0.25">
      <c r="A61" s="7">
        <v>60</v>
      </c>
      <c r="B61" s="13">
        <v>5</v>
      </c>
      <c r="C61" s="16">
        <v>42792</v>
      </c>
      <c r="D61" s="1">
        <v>2</v>
      </c>
      <c r="E61" s="16">
        <f t="shared" si="1"/>
        <v>42794</v>
      </c>
    </row>
    <row r="62" spans="1:5" x14ac:dyDescent="0.25">
      <c r="A62" s="7">
        <v>61</v>
      </c>
      <c r="B62" s="14">
        <v>34</v>
      </c>
      <c r="C62" s="16">
        <v>42793</v>
      </c>
      <c r="D62" s="1">
        <v>9</v>
      </c>
      <c r="E62" s="16">
        <f t="shared" si="1"/>
        <v>42802</v>
      </c>
    </row>
    <row r="63" spans="1:5" x14ac:dyDescent="0.25">
      <c r="A63" s="7">
        <v>62</v>
      </c>
      <c r="B63" s="6">
        <v>8</v>
      </c>
      <c r="C63" s="16">
        <v>42794</v>
      </c>
      <c r="D63" s="1">
        <f>B63/4</f>
        <v>2</v>
      </c>
      <c r="E63" s="16">
        <f t="shared" si="1"/>
        <v>42796</v>
      </c>
    </row>
    <row r="64" spans="1:5" x14ac:dyDescent="0.25">
      <c r="A64" s="7">
        <v>63</v>
      </c>
      <c r="B64" s="13">
        <v>5</v>
      </c>
      <c r="C64" s="16">
        <v>42795</v>
      </c>
      <c r="D64" s="1">
        <v>2</v>
      </c>
      <c r="E64" s="16">
        <f t="shared" si="1"/>
        <v>42797</v>
      </c>
    </row>
    <row r="65" spans="1:5" x14ac:dyDescent="0.25">
      <c r="A65" s="7">
        <v>64</v>
      </c>
      <c r="B65" s="14">
        <v>13</v>
      </c>
      <c r="C65" s="16">
        <v>42796</v>
      </c>
      <c r="D65" s="1">
        <v>4</v>
      </c>
      <c r="E65" s="16">
        <f t="shared" si="1"/>
        <v>42800</v>
      </c>
    </row>
    <row r="66" spans="1:5" x14ac:dyDescent="0.25">
      <c r="A66" s="7">
        <v>65</v>
      </c>
      <c r="B66" s="17">
        <v>5</v>
      </c>
      <c r="C66" s="16">
        <v>42797</v>
      </c>
      <c r="D66" s="1">
        <v>2</v>
      </c>
      <c r="E66" s="16">
        <f t="shared" si="1"/>
        <v>42799</v>
      </c>
    </row>
    <row r="67" spans="1:5" x14ac:dyDescent="0.25">
      <c r="A67" s="7">
        <v>66</v>
      </c>
      <c r="B67" s="6">
        <v>8</v>
      </c>
      <c r="C67" s="16">
        <v>42798</v>
      </c>
      <c r="D67" s="1">
        <f>B67/4</f>
        <v>2</v>
      </c>
      <c r="E67" s="16">
        <f t="shared" si="1"/>
        <v>42800</v>
      </c>
    </row>
    <row r="68" spans="1:5" x14ac:dyDescent="0.25">
      <c r="A68" s="7">
        <v>67</v>
      </c>
      <c r="B68" s="13">
        <v>5</v>
      </c>
      <c r="C68" s="16">
        <v>42799</v>
      </c>
      <c r="D68" s="1">
        <v>2</v>
      </c>
      <c r="E68" s="16">
        <f t="shared" si="1"/>
        <v>42801</v>
      </c>
    </row>
    <row r="69" spans="1:5" x14ac:dyDescent="0.25">
      <c r="A69" s="7">
        <v>68</v>
      </c>
      <c r="B69" s="14">
        <v>13</v>
      </c>
      <c r="C69" s="16">
        <v>42800</v>
      </c>
      <c r="D69" s="1">
        <v>4</v>
      </c>
      <c r="E69" s="16">
        <f t="shared" si="1"/>
        <v>42804</v>
      </c>
    </row>
    <row r="70" spans="1:5" x14ac:dyDescent="0.25">
      <c r="A70" s="7">
        <v>69</v>
      </c>
      <c r="B70" s="6">
        <v>8</v>
      </c>
      <c r="C70" s="16">
        <v>42801</v>
      </c>
      <c r="D70" s="1">
        <f>B70/4</f>
        <v>2</v>
      </c>
      <c r="E70" s="16">
        <f t="shared" ref="E70:E101" si="2">C70+D70</f>
        <v>42803</v>
      </c>
    </row>
    <row r="71" spans="1:5" x14ac:dyDescent="0.25">
      <c r="A71" s="7">
        <v>70</v>
      </c>
      <c r="B71" s="13">
        <v>5</v>
      </c>
      <c r="C71" s="16">
        <v>42802</v>
      </c>
      <c r="D71" s="1">
        <v>2</v>
      </c>
      <c r="E71" s="16">
        <f t="shared" si="2"/>
        <v>42804</v>
      </c>
    </row>
    <row r="72" spans="1:5" x14ac:dyDescent="0.25">
      <c r="A72" s="7">
        <v>71</v>
      </c>
      <c r="B72" s="14">
        <v>13</v>
      </c>
      <c r="C72" s="16">
        <v>42803</v>
      </c>
      <c r="D72" s="1">
        <v>4</v>
      </c>
      <c r="E72" s="16">
        <f t="shared" si="2"/>
        <v>42807</v>
      </c>
    </row>
    <row r="73" spans="1:5" x14ac:dyDescent="0.25">
      <c r="A73" s="8">
        <v>72</v>
      </c>
      <c r="B73" s="17">
        <v>8</v>
      </c>
      <c r="C73" s="16">
        <v>42804</v>
      </c>
      <c r="D73" s="1">
        <f>B73/4</f>
        <v>2</v>
      </c>
      <c r="E73" s="16">
        <f t="shared" si="2"/>
        <v>42806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4"/>
  <sheetViews>
    <sheetView topLeftCell="A22" workbookViewId="0">
      <selection activeCell="C34" sqref="C34"/>
    </sheetView>
  </sheetViews>
  <sheetFormatPr baseColWidth="10" defaultRowHeight="15" x14ac:dyDescent="0.25"/>
  <cols>
    <col min="3" max="3" width="15" style="22" customWidth="1"/>
    <col min="6" max="6" width="35.5703125" style="26" bestFit="1" customWidth="1"/>
    <col min="7" max="7" width="10.7109375" bestFit="1" customWidth="1"/>
    <col min="8" max="8" width="11.42578125" style="26"/>
  </cols>
  <sheetData>
    <row r="2" spans="1:7" x14ac:dyDescent="0.25">
      <c r="A2" t="s">
        <v>83</v>
      </c>
      <c r="B2" s="9">
        <v>42705</v>
      </c>
      <c r="C2" s="57" t="s">
        <v>90</v>
      </c>
      <c r="G2" s="18"/>
    </row>
    <row r="3" spans="1:7" x14ac:dyDescent="0.25">
      <c r="A3" t="s">
        <v>84</v>
      </c>
      <c r="B3" s="9">
        <v>42706</v>
      </c>
      <c r="C3" s="57"/>
      <c r="G3" s="18"/>
    </row>
    <row r="4" spans="1:7" x14ac:dyDescent="0.25">
      <c r="A4" t="s">
        <v>85</v>
      </c>
      <c r="B4" s="9">
        <v>42707</v>
      </c>
      <c r="C4" s="57"/>
    </row>
    <row r="5" spans="1:7" x14ac:dyDescent="0.25">
      <c r="A5" t="s">
        <v>86</v>
      </c>
      <c r="B5" s="9">
        <v>42708</v>
      </c>
      <c r="C5" s="19"/>
    </row>
    <row r="6" spans="1:7" x14ac:dyDescent="0.25">
      <c r="A6" t="s">
        <v>87</v>
      </c>
      <c r="B6" s="9">
        <v>42709</v>
      </c>
      <c r="C6" s="57" t="s">
        <v>90</v>
      </c>
    </row>
    <row r="7" spans="1:7" x14ac:dyDescent="0.25">
      <c r="A7" t="s">
        <v>88</v>
      </c>
      <c r="B7" s="9">
        <v>42710</v>
      </c>
      <c r="C7" s="57"/>
    </row>
    <row r="8" spans="1:7" x14ac:dyDescent="0.25">
      <c r="A8" t="s">
        <v>89</v>
      </c>
      <c r="B8" s="9">
        <v>42711</v>
      </c>
      <c r="C8" s="57"/>
    </row>
    <row r="9" spans="1:7" x14ac:dyDescent="0.25">
      <c r="A9" t="s">
        <v>83</v>
      </c>
      <c r="B9" s="9">
        <v>42712</v>
      </c>
      <c r="C9" s="57"/>
    </row>
    <row r="10" spans="1:7" x14ac:dyDescent="0.25">
      <c r="A10" t="s">
        <v>84</v>
      </c>
      <c r="B10" s="9">
        <v>42713</v>
      </c>
      <c r="C10" s="57"/>
    </row>
    <row r="11" spans="1:7" x14ac:dyDescent="0.25">
      <c r="A11" t="s">
        <v>85</v>
      </c>
      <c r="B11" s="9">
        <v>42714</v>
      </c>
      <c r="C11" s="57"/>
    </row>
    <row r="12" spans="1:7" x14ac:dyDescent="0.25">
      <c r="A12" t="s">
        <v>86</v>
      </c>
      <c r="B12" s="9">
        <v>42715</v>
      </c>
      <c r="C12" s="19"/>
    </row>
    <row r="13" spans="1:7" x14ac:dyDescent="0.25">
      <c r="A13" t="s">
        <v>87</v>
      </c>
      <c r="B13" s="9">
        <v>42716</v>
      </c>
      <c r="C13" s="57" t="s">
        <v>90</v>
      </c>
    </row>
    <row r="14" spans="1:7" x14ac:dyDescent="0.25">
      <c r="A14" t="s">
        <v>88</v>
      </c>
      <c r="B14" s="9">
        <v>42717</v>
      </c>
      <c r="C14" s="57"/>
    </row>
    <row r="15" spans="1:7" x14ac:dyDescent="0.25">
      <c r="A15" t="s">
        <v>89</v>
      </c>
      <c r="B15" s="9">
        <v>42718</v>
      </c>
      <c r="C15" s="57"/>
    </row>
    <row r="16" spans="1:7" x14ac:dyDescent="0.25">
      <c r="A16" t="s">
        <v>83</v>
      </c>
      <c r="B16" s="9">
        <v>42719</v>
      </c>
      <c r="C16" s="57"/>
    </row>
    <row r="17" spans="1:3" x14ac:dyDescent="0.25">
      <c r="A17" t="s">
        <v>84</v>
      </c>
      <c r="B17" s="9">
        <v>42720</v>
      </c>
      <c r="C17" s="57"/>
    </row>
    <row r="18" spans="1:3" x14ac:dyDescent="0.25">
      <c r="A18" t="s">
        <v>85</v>
      </c>
      <c r="B18" s="9">
        <v>42721</v>
      </c>
      <c r="C18" s="57"/>
    </row>
    <row r="19" spans="1:3" x14ac:dyDescent="0.25">
      <c r="A19" t="s">
        <v>86</v>
      </c>
      <c r="B19" s="9">
        <v>42722</v>
      </c>
      <c r="C19" s="19"/>
    </row>
    <row r="20" spans="1:3" x14ac:dyDescent="0.25">
      <c r="A20" t="s">
        <v>87</v>
      </c>
      <c r="B20" s="9">
        <v>42723</v>
      </c>
      <c r="C20" s="57" t="s">
        <v>90</v>
      </c>
    </row>
    <row r="21" spans="1:3" x14ac:dyDescent="0.25">
      <c r="A21" t="s">
        <v>88</v>
      </c>
      <c r="B21" s="9">
        <v>42724</v>
      </c>
      <c r="C21" s="57"/>
    </row>
    <row r="22" spans="1:3" x14ac:dyDescent="0.25">
      <c r="A22" t="s">
        <v>89</v>
      </c>
      <c r="B22" s="9">
        <v>42725</v>
      </c>
      <c r="C22" s="57"/>
    </row>
    <row r="23" spans="1:3" x14ac:dyDescent="0.25">
      <c r="A23" t="s">
        <v>83</v>
      </c>
      <c r="B23" s="9">
        <v>42726</v>
      </c>
      <c r="C23" s="57"/>
    </row>
    <row r="24" spans="1:3" x14ac:dyDescent="0.25">
      <c r="A24" t="s">
        <v>84</v>
      </c>
      <c r="B24" s="9">
        <v>42727</v>
      </c>
      <c r="C24" s="57"/>
    </row>
    <row r="25" spans="1:3" x14ac:dyDescent="0.25">
      <c r="A25" t="s">
        <v>85</v>
      </c>
      <c r="B25" s="9">
        <v>42728</v>
      </c>
      <c r="C25" s="57"/>
    </row>
    <row r="26" spans="1:3" x14ac:dyDescent="0.25">
      <c r="A26" t="s">
        <v>86</v>
      </c>
      <c r="B26" s="9">
        <v>42729</v>
      </c>
      <c r="C26" s="20"/>
    </row>
    <row r="27" spans="1:3" x14ac:dyDescent="0.25">
      <c r="A27" t="s">
        <v>87</v>
      </c>
      <c r="B27" s="9">
        <v>42730</v>
      </c>
      <c r="C27" s="57" t="s">
        <v>90</v>
      </c>
    </row>
    <row r="28" spans="1:3" x14ac:dyDescent="0.25">
      <c r="A28" t="s">
        <v>88</v>
      </c>
      <c r="B28" s="9">
        <v>42731</v>
      </c>
      <c r="C28" s="57"/>
    </row>
    <row r="29" spans="1:3" x14ac:dyDescent="0.25">
      <c r="A29" t="s">
        <v>89</v>
      </c>
      <c r="B29" s="9">
        <v>42732</v>
      </c>
      <c r="C29" s="57"/>
    </row>
    <row r="30" spans="1:3" x14ac:dyDescent="0.25">
      <c r="A30" t="s">
        <v>83</v>
      </c>
      <c r="B30" s="9">
        <v>42733</v>
      </c>
      <c r="C30" s="57"/>
    </row>
    <row r="31" spans="1:3" x14ac:dyDescent="0.25">
      <c r="A31" t="s">
        <v>84</v>
      </c>
      <c r="B31" s="9">
        <v>42734</v>
      </c>
      <c r="C31" s="57"/>
    </row>
    <row r="32" spans="1:3" x14ac:dyDescent="0.25">
      <c r="A32" t="s">
        <v>85</v>
      </c>
      <c r="B32" s="9">
        <v>42735</v>
      </c>
      <c r="C32" s="57"/>
    </row>
    <row r="33" spans="1:3" x14ac:dyDescent="0.25">
      <c r="A33" t="s">
        <v>86</v>
      </c>
      <c r="B33" s="9">
        <v>42736</v>
      </c>
      <c r="C33" s="20"/>
    </row>
    <row r="34" spans="1:3" x14ac:dyDescent="0.25">
      <c r="A34" t="s">
        <v>87</v>
      </c>
      <c r="B34" s="9">
        <v>42737</v>
      </c>
      <c r="C34" s="21">
        <v>5</v>
      </c>
    </row>
    <row r="35" spans="1:3" x14ac:dyDescent="0.25">
      <c r="A35" t="s">
        <v>88</v>
      </c>
      <c r="B35" s="9">
        <v>42738</v>
      </c>
      <c r="C35" s="21">
        <v>6</v>
      </c>
    </row>
    <row r="36" spans="1:3" x14ac:dyDescent="0.25">
      <c r="A36" t="s">
        <v>89</v>
      </c>
      <c r="B36" s="9">
        <v>42739</v>
      </c>
      <c r="C36" s="21">
        <v>6</v>
      </c>
    </row>
    <row r="37" spans="1:3" x14ac:dyDescent="0.25">
      <c r="A37" t="s">
        <v>83</v>
      </c>
      <c r="B37" s="9">
        <v>42740</v>
      </c>
      <c r="C37" s="21">
        <v>7</v>
      </c>
    </row>
    <row r="38" spans="1:3" x14ac:dyDescent="0.25">
      <c r="A38" t="s">
        <v>84</v>
      </c>
      <c r="B38" s="9">
        <v>42741</v>
      </c>
      <c r="C38" s="21">
        <v>7</v>
      </c>
    </row>
    <row r="39" spans="1:3" x14ac:dyDescent="0.25">
      <c r="A39" t="s">
        <v>85</v>
      </c>
      <c r="B39" s="9">
        <v>42742</v>
      </c>
      <c r="C39" s="21">
        <v>8</v>
      </c>
    </row>
    <row r="40" spans="1:3" x14ac:dyDescent="0.25">
      <c r="A40" t="s">
        <v>86</v>
      </c>
      <c r="B40" s="9">
        <v>42743</v>
      </c>
      <c r="C40" s="19"/>
    </row>
    <row r="41" spans="1:3" x14ac:dyDescent="0.25">
      <c r="A41" t="s">
        <v>87</v>
      </c>
      <c r="B41" s="9">
        <v>42744</v>
      </c>
      <c r="C41" s="21">
        <v>8</v>
      </c>
    </row>
    <row r="42" spans="1:3" x14ac:dyDescent="0.25">
      <c r="A42" t="s">
        <v>88</v>
      </c>
      <c r="B42" s="9">
        <v>42745</v>
      </c>
      <c r="C42" s="21">
        <v>8</v>
      </c>
    </row>
    <row r="43" spans="1:3" x14ac:dyDescent="0.25">
      <c r="A43" t="s">
        <v>89</v>
      </c>
      <c r="B43" s="9">
        <v>42746</v>
      </c>
      <c r="C43" s="21">
        <v>8</v>
      </c>
    </row>
    <row r="44" spans="1:3" x14ac:dyDescent="0.25">
      <c r="A44" t="s">
        <v>83</v>
      </c>
      <c r="B44" s="9">
        <v>42747</v>
      </c>
      <c r="C44" s="21">
        <v>9</v>
      </c>
    </row>
    <row r="45" spans="1:3" x14ac:dyDescent="0.25">
      <c r="A45" t="s">
        <v>84</v>
      </c>
      <c r="B45" s="9">
        <v>42748</v>
      </c>
      <c r="C45" s="21">
        <v>10</v>
      </c>
    </row>
    <row r="46" spans="1:3" x14ac:dyDescent="0.25">
      <c r="A46" t="s">
        <v>85</v>
      </c>
      <c r="B46" s="9">
        <v>42749</v>
      </c>
      <c r="C46" s="21">
        <v>11</v>
      </c>
    </row>
    <row r="47" spans="1:3" x14ac:dyDescent="0.25">
      <c r="A47" t="s">
        <v>86</v>
      </c>
      <c r="B47" s="9">
        <v>42750</v>
      </c>
      <c r="C47" s="19"/>
    </row>
    <row r="48" spans="1:3" x14ac:dyDescent="0.25">
      <c r="A48" t="s">
        <v>87</v>
      </c>
      <c r="B48" s="9">
        <v>42751</v>
      </c>
      <c r="C48" s="21">
        <v>12</v>
      </c>
    </row>
    <row r="49" spans="1:3" x14ac:dyDescent="0.25">
      <c r="A49" t="s">
        <v>88</v>
      </c>
      <c r="B49" s="9">
        <v>42752</v>
      </c>
      <c r="C49" s="21">
        <v>13</v>
      </c>
    </row>
    <row r="50" spans="1:3" x14ac:dyDescent="0.25">
      <c r="A50" t="s">
        <v>89</v>
      </c>
      <c r="B50" s="9">
        <v>42753</v>
      </c>
      <c r="C50" s="21">
        <v>14</v>
      </c>
    </row>
    <row r="51" spans="1:3" x14ac:dyDescent="0.25">
      <c r="A51" t="s">
        <v>83</v>
      </c>
      <c r="B51" s="9">
        <v>42754</v>
      </c>
      <c r="C51" s="21">
        <v>15</v>
      </c>
    </row>
    <row r="52" spans="1:3" x14ac:dyDescent="0.25">
      <c r="A52" t="s">
        <v>84</v>
      </c>
      <c r="B52" s="9">
        <v>42755</v>
      </c>
      <c r="C52" s="21">
        <v>15</v>
      </c>
    </row>
    <row r="53" spans="1:3" x14ac:dyDescent="0.25">
      <c r="A53" t="s">
        <v>85</v>
      </c>
      <c r="B53" s="9">
        <v>42756</v>
      </c>
      <c r="C53" s="21">
        <v>15</v>
      </c>
    </row>
    <row r="54" spans="1:3" x14ac:dyDescent="0.25">
      <c r="A54" t="s">
        <v>86</v>
      </c>
      <c r="B54" s="9">
        <v>42757</v>
      </c>
      <c r="C54" s="19"/>
    </row>
    <row r="55" spans="1:3" x14ac:dyDescent="0.25">
      <c r="A55" t="s">
        <v>87</v>
      </c>
      <c r="B55" s="9">
        <v>42758</v>
      </c>
      <c r="C55" s="21">
        <v>15</v>
      </c>
    </row>
    <row r="56" spans="1:3" x14ac:dyDescent="0.25">
      <c r="A56" t="s">
        <v>88</v>
      </c>
      <c r="B56" s="9">
        <v>42759</v>
      </c>
      <c r="C56" s="21">
        <v>16</v>
      </c>
    </row>
    <row r="57" spans="1:3" x14ac:dyDescent="0.25">
      <c r="A57" t="s">
        <v>89</v>
      </c>
      <c r="B57" s="9">
        <v>42760</v>
      </c>
      <c r="C57" s="21">
        <v>16</v>
      </c>
    </row>
    <row r="58" spans="1:3" x14ac:dyDescent="0.25">
      <c r="A58" t="s">
        <v>83</v>
      </c>
      <c r="B58" s="9">
        <v>42761</v>
      </c>
      <c r="C58" s="21">
        <v>17</v>
      </c>
    </row>
    <row r="59" spans="1:3" x14ac:dyDescent="0.25">
      <c r="A59" t="s">
        <v>84</v>
      </c>
      <c r="B59" s="9">
        <v>42762</v>
      </c>
      <c r="C59" s="21">
        <v>17</v>
      </c>
    </row>
    <row r="60" spans="1:3" x14ac:dyDescent="0.25">
      <c r="A60" t="s">
        <v>85</v>
      </c>
      <c r="B60" s="9">
        <v>42763</v>
      </c>
      <c r="C60" s="21">
        <v>17</v>
      </c>
    </row>
    <row r="61" spans="1:3" x14ac:dyDescent="0.25">
      <c r="A61" t="s">
        <v>86</v>
      </c>
      <c r="B61" s="9">
        <v>42764</v>
      </c>
      <c r="C61" s="19"/>
    </row>
    <row r="62" spans="1:3" x14ac:dyDescent="0.25">
      <c r="A62" t="s">
        <v>87</v>
      </c>
      <c r="B62" s="9">
        <v>42765</v>
      </c>
      <c r="C62" s="21">
        <v>17</v>
      </c>
    </row>
    <row r="63" spans="1:3" x14ac:dyDescent="0.25">
      <c r="A63" t="s">
        <v>88</v>
      </c>
      <c r="B63" s="9">
        <v>42766</v>
      </c>
      <c r="C63" s="21">
        <v>17</v>
      </c>
    </row>
    <row r="64" spans="1:3" x14ac:dyDescent="0.25">
      <c r="A64" t="s">
        <v>89</v>
      </c>
      <c r="B64" s="9">
        <v>42767</v>
      </c>
      <c r="C64" s="21">
        <v>17</v>
      </c>
    </row>
    <row r="65" spans="1:3" x14ac:dyDescent="0.25">
      <c r="A65" t="s">
        <v>83</v>
      </c>
      <c r="B65" s="9">
        <v>42768</v>
      </c>
      <c r="C65" s="21">
        <v>18</v>
      </c>
    </row>
    <row r="66" spans="1:3" x14ac:dyDescent="0.25">
      <c r="A66" t="s">
        <v>84</v>
      </c>
      <c r="B66" s="9">
        <v>42769</v>
      </c>
      <c r="C66" s="21">
        <v>18</v>
      </c>
    </row>
    <row r="67" spans="1:3" x14ac:dyDescent="0.25">
      <c r="A67" t="s">
        <v>85</v>
      </c>
      <c r="B67" s="9">
        <v>42770</v>
      </c>
      <c r="C67" s="21">
        <v>19</v>
      </c>
    </row>
    <row r="68" spans="1:3" x14ac:dyDescent="0.25">
      <c r="A68" t="s">
        <v>86</v>
      </c>
      <c r="B68" s="9">
        <v>42771</v>
      </c>
      <c r="C68" s="19"/>
    </row>
    <row r="69" spans="1:3" x14ac:dyDescent="0.25">
      <c r="A69" t="s">
        <v>87</v>
      </c>
      <c r="B69" s="9">
        <v>42772</v>
      </c>
      <c r="C69" s="21">
        <v>19</v>
      </c>
    </row>
    <row r="70" spans="1:3" x14ac:dyDescent="0.25">
      <c r="A70" t="s">
        <v>88</v>
      </c>
      <c r="B70" s="9">
        <v>42773</v>
      </c>
      <c r="C70" s="21">
        <v>19</v>
      </c>
    </row>
    <row r="71" spans="1:3" x14ac:dyDescent="0.25">
      <c r="A71" t="s">
        <v>89</v>
      </c>
      <c r="B71" s="9">
        <v>42774</v>
      </c>
      <c r="C71" s="21">
        <v>19</v>
      </c>
    </row>
    <row r="72" spans="1:3" x14ac:dyDescent="0.25">
      <c r="A72" t="s">
        <v>83</v>
      </c>
      <c r="B72" s="9">
        <v>42775</v>
      </c>
      <c r="C72" s="21">
        <v>20</v>
      </c>
    </row>
    <row r="73" spans="1:3" x14ac:dyDescent="0.25">
      <c r="A73" t="s">
        <v>84</v>
      </c>
      <c r="B73" s="9">
        <v>42776</v>
      </c>
      <c r="C73" s="21">
        <v>20</v>
      </c>
    </row>
    <row r="74" spans="1:3" x14ac:dyDescent="0.25">
      <c r="A74" t="s">
        <v>85</v>
      </c>
      <c r="B74" s="9">
        <v>42777</v>
      </c>
      <c r="C74" s="21">
        <v>21</v>
      </c>
    </row>
    <row r="75" spans="1:3" x14ac:dyDescent="0.25">
      <c r="A75" t="s">
        <v>86</v>
      </c>
      <c r="B75" s="9">
        <v>42778</v>
      </c>
      <c r="C75" s="19"/>
    </row>
    <row r="76" spans="1:3" x14ac:dyDescent="0.25">
      <c r="A76" t="s">
        <v>87</v>
      </c>
      <c r="B76" s="9">
        <v>42779</v>
      </c>
      <c r="C76" s="21">
        <v>21</v>
      </c>
    </row>
    <row r="77" spans="1:3" x14ac:dyDescent="0.25">
      <c r="A77" t="s">
        <v>88</v>
      </c>
      <c r="B77" s="9">
        <v>42780</v>
      </c>
      <c r="C77" s="21">
        <v>22</v>
      </c>
    </row>
    <row r="78" spans="1:3" x14ac:dyDescent="0.25">
      <c r="A78" t="s">
        <v>89</v>
      </c>
      <c r="B78" s="9">
        <v>42781</v>
      </c>
      <c r="C78" s="21">
        <v>22</v>
      </c>
    </row>
    <row r="79" spans="1:3" x14ac:dyDescent="0.25">
      <c r="A79" t="s">
        <v>83</v>
      </c>
      <c r="B79" s="9">
        <v>42782</v>
      </c>
      <c r="C79" s="21">
        <v>22</v>
      </c>
    </row>
    <row r="80" spans="1:3" x14ac:dyDescent="0.25">
      <c r="A80" t="s">
        <v>84</v>
      </c>
      <c r="B80" s="9">
        <v>42783</v>
      </c>
      <c r="C80" s="21">
        <v>22</v>
      </c>
    </row>
    <row r="81" spans="1:3" x14ac:dyDescent="0.25">
      <c r="A81" t="s">
        <v>85</v>
      </c>
      <c r="B81" s="9">
        <v>42784</v>
      </c>
      <c r="C81" s="21">
        <v>23</v>
      </c>
    </row>
    <row r="82" spans="1:3" x14ac:dyDescent="0.25">
      <c r="A82" t="s">
        <v>86</v>
      </c>
      <c r="B82" s="9">
        <v>42785</v>
      </c>
      <c r="C82" s="19"/>
    </row>
    <row r="83" spans="1:3" x14ac:dyDescent="0.25">
      <c r="A83" t="s">
        <v>87</v>
      </c>
      <c r="B83" s="9">
        <v>42786</v>
      </c>
      <c r="C83" s="21">
        <v>23</v>
      </c>
    </row>
    <row r="84" spans="1:3" x14ac:dyDescent="0.25">
      <c r="A84" t="s">
        <v>88</v>
      </c>
      <c r="B84" s="9">
        <v>42787</v>
      </c>
      <c r="C84" s="21">
        <v>24</v>
      </c>
    </row>
    <row r="85" spans="1:3" x14ac:dyDescent="0.25">
      <c r="A85" t="s">
        <v>89</v>
      </c>
      <c r="B85" s="9">
        <v>42788</v>
      </c>
      <c r="C85" s="21">
        <v>24</v>
      </c>
    </row>
    <row r="86" spans="1:3" x14ac:dyDescent="0.25">
      <c r="A86" t="s">
        <v>83</v>
      </c>
      <c r="B86" s="9">
        <v>42789</v>
      </c>
      <c r="C86" s="21">
        <v>24</v>
      </c>
    </row>
    <row r="87" spans="1:3" x14ac:dyDescent="0.25">
      <c r="A87" t="s">
        <v>84</v>
      </c>
      <c r="B87" s="9">
        <v>42790</v>
      </c>
      <c r="C87" s="21">
        <v>24</v>
      </c>
    </row>
    <row r="88" spans="1:3" x14ac:dyDescent="0.25">
      <c r="A88" t="s">
        <v>85</v>
      </c>
      <c r="B88" s="9">
        <v>42791</v>
      </c>
      <c r="C88" s="21">
        <v>24</v>
      </c>
    </row>
    <row r="89" spans="1:3" x14ac:dyDescent="0.25">
      <c r="A89" t="s">
        <v>86</v>
      </c>
      <c r="B89" s="9">
        <v>42792</v>
      </c>
      <c r="C89" s="19"/>
    </row>
    <row r="90" spans="1:3" x14ac:dyDescent="0.25">
      <c r="A90" t="s">
        <v>87</v>
      </c>
      <c r="B90" s="9">
        <v>42793</v>
      </c>
      <c r="C90" s="21">
        <v>24</v>
      </c>
    </row>
    <row r="91" spans="1:3" x14ac:dyDescent="0.25">
      <c r="A91" t="s">
        <v>88</v>
      </c>
      <c r="B91" s="9">
        <v>42794</v>
      </c>
      <c r="C91" s="21">
        <v>25</v>
      </c>
    </row>
    <row r="92" spans="1:3" x14ac:dyDescent="0.25">
      <c r="A92" t="s">
        <v>89</v>
      </c>
      <c r="B92" s="9">
        <v>42795</v>
      </c>
      <c r="C92" s="21">
        <v>25</v>
      </c>
    </row>
    <row r="93" spans="1:3" x14ac:dyDescent="0.25">
      <c r="A93" t="s">
        <v>83</v>
      </c>
      <c r="B93" s="9">
        <v>42796</v>
      </c>
      <c r="C93" s="21">
        <v>26</v>
      </c>
    </row>
    <row r="94" spans="1:3" x14ac:dyDescent="0.25">
      <c r="A94" t="s">
        <v>84</v>
      </c>
      <c r="B94" s="9">
        <v>42797</v>
      </c>
      <c r="C94" s="21">
        <v>26</v>
      </c>
    </row>
    <row r="95" spans="1:3" x14ac:dyDescent="0.25">
      <c r="A95" t="s">
        <v>85</v>
      </c>
      <c r="B95" s="9">
        <v>42798</v>
      </c>
      <c r="C95" s="21">
        <v>26</v>
      </c>
    </row>
    <row r="96" spans="1:3" x14ac:dyDescent="0.25">
      <c r="A96" t="s">
        <v>86</v>
      </c>
      <c r="B96" s="9">
        <v>42799</v>
      </c>
      <c r="C96" s="19"/>
    </row>
    <row r="97" spans="1:11" x14ac:dyDescent="0.25">
      <c r="A97" t="s">
        <v>87</v>
      </c>
      <c r="B97" s="9">
        <v>42800</v>
      </c>
      <c r="C97" s="21">
        <v>26</v>
      </c>
    </row>
    <row r="98" spans="1:11" x14ac:dyDescent="0.25">
      <c r="A98" t="s">
        <v>88</v>
      </c>
      <c r="B98" s="9">
        <v>42801</v>
      </c>
      <c r="C98" s="21">
        <v>27</v>
      </c>
    </row>
    <row r="99" spans="1:11" x14ac:dyDescent="0.25">
      <c r="A99" t="s">
        <v>89</v>
      </c>
      <c r="B99" s="9">
        <v>42802</v>
      </c>
      <c r="C99" s="21">
        <v>27</v>
      </c>
    </row>
    <row r="100" spans="1:11" x14ac:dyDescent="0.25">
      <c r="A100" t="s">
        <v>83</v>
      </c>
      <c r="B100" s="9">
        <v>42803</v>
      </c>
      <c r="C100" s="21">
        <v>28</v>
      </c>
    </row>
    <row r="101" spans="1:11" x14ac:dyDescent="0.25">
      <c r="A101" t="s">
        <v>84</v>
      </c>
      <c r="B101" s="9">
        <v>42804</v>
      </c>
      <c r="C101" s="21">
        <v>28</v>
      </c>
    </row>
    <row r="102" spans="1:11" x14ac:dyDescent="0.25">
      <c r="A102" t="s">
        <v>85</v>
      </c>
      <c r="B102" s="9">
        <v>42805</v>
      </c>
      <c r="C102" s="21">
        <v>28</v>
      </c>
    </row>
    <row r="103" spans="1:11" x14ac:dyDescent="0.25">
      <c r="A103" t="s">
        <v>86</v>
      </c>
      <c r="B103" s="9">
        <v>42806</v>
      </c>
      <c r="C103" s="19"/>
    </row>
    <row r="104" spans="1:11" x14ac:dyDescent="0.25">
      <c r="A104" t="s">
        <v>87</v>
      </c>
      <c r="B104" s="9">
        <v>42807</v>
      </c>
      <c r="C104" s="21">
        <v>28</v>
      </c>
    </row>
    <row r="105" spans="1:11" x14ac:dyDescent="0.25">
      <c r="A105" t="s">
        <v>88</v>
      </c>
      <c r="B105" s="9">
        <v>42808</v>
      </c>
      <c r="C105" s="21">
        <v>28</v>
      </c>
    </row>
    <row r="106" spans="1:11" x14ac:dyDescent="0.25">
      <c r="A106" t="s">
        <v>89</v>
      </c>
      <c r="B106" s="9">
        <v>42809</v>
      </c>
      <c r="C106" s="21">
        <v>28</v>
      </c>
    </row>
    <row r="107" spans="1:11" x14ac:dyDescent="0.25">
      <c r="A107" t="s">
        <v>83</v>
      </c>
      <c r="B107" s="9">
        <v>42810</v>
      </c>
      <c r="C107" s="21">
        <v>29</v>
      </c>
    </row>
    <row r="108" spans="1:11" x14ac:dyDescent="0.25">
      <c r="A108" t="s">
        <v>84</v>
      </c>
      <c r="B108" s="9">
        <v>42811</v>
      </c>
      <c r="C108" s="21">
        <v>30</v>
      </c>
    </row>
    <row r="109" spans="1:11" x14ac:dyDescent="0.25">
      <c r="A109" t="s">
        <v>85</v>
      </c>
      <c r="B109" s="9">
        <v>42812</v>
      </c>
      <c r="C109" s="21">
        <v>31</v>
      </c>
      <c r="I109" s="26"/>
      <c r="K109" s="26"/>
    </row>
    <row r="110" spans="1:11" x14ac:dyDescent="0.25">
      <c r="A110" t="s">
        <v>86</v>
      </c>
      <c r="B110" s="9">
        <v>42813</v>
      </c>
      <c r="C110" s="19"/>
    </row>
    <row r="111" spans="1:11" x14ac:dyDescent="0.25">
      <c r="A111" t="s">
        <v>87</v>
      </c>
      <c r="B111" s="9">
        <v>42814</v>
      </c>
      <c r="C111" s="21">
        <v>31</v>
      </c>
    </row>
    <row r="112" spans="1:11" x14ac:dyDescent="0.25">
      <c r="A112" t="s">
        <v>88</v>
      </c>
      <c r="B112" s="9">
        <v>42815</v>
      </c>
      <c r="C112" s="21">
        <v>32</v>
      </c>
    </row>
    <row r="113" spans="1:8" x14ac:dyDescent="0.25">
      <c r="A113" t="s">
        <v>89</v>
      </c>
      <c r="B113" s="9">
        <v>42816</v>
      </c>
      <c r="C113" s="21">
        <v>33</v>
      </c>
      <c r="H113" s="26" t="s">
        <v>94</v>
      </c>
    </row>
    <row r="114" spans="1:8" x14ac:dyDescent="0.25">
      <c r="A114" t="s">
        <v>83</v>
      </c>
      <c r="B114" s="9">
        <v>42817</v>
      </c>
      <c r="C114" s="21">
        <v>34</v>
      </c>
    </row>
    <row r="115" spans="1:8" x14ac:dyDescent="0.25">
      <c r="A115" t="s">
        <v>84</v>
      </c>
      <c r="B115" s="9">
        <v>42818</v>
      </c>
      <c r="C115" s="21">
        <v>34</v>
      </c>
    </row>
    <row r="116" spans="1:8" x14ac:dyDescent="0.25">
      <c r="A116" t="s">
        <v>85</v>
      </c>
      <c r="B116" s="9">
        <v>42819</v>
      </c>
      <c r="C116" s="21">
        <v>35</v>
      </c>
    </row>
    <row r="117" spans="1:8" x14ac:dyDescent="0.25">
      <c r="A117" t="s">
        <v>86</v>
      </c>
      <c r="B117" s="9">
        <v>42820</v>
      </c>
      <c r="C117" s="19"/>
    </row>
    <row r="118" spans="1:8" x14ac:dyDescent="0.25">
      <c r="A118" t="s">
        <v>87</v>
      </c>
      <c r="B118" s="9">
        <v>42821</v>
      </c>
      <c r="C118" s="21">
        <v>36</v>
      </c>
    </row>
    <row r="119" spans="1:8" x14ac:dyDescent="0.25">
      <c r="A119" t="s">
        <v>88</v>
      </c>
      <c r="B119" s="9">
        <v>42822</v>
      </c>
      <c r="C119" s="21">
        <v>37</v>
      </c>
    </row>
    <row r="120" spans="1:8" x14ac:dyDescent="0.25">
      <c r="A120" t="s">
        <v>89</v>
      </c>
      <c r="B120" s="9">
        <v>42823</v>
      </c>
      <c r="C120" s="21">
        <v>37</v>
      </c>
    </row>
    <row r="121" spans="1:8" x14ac:dyDescent="0.25">
      <c r="A121" t="s">
        <v>83</v>
      </c>
      <c r="B121" s="9">
        <v>42824</v>
      </c>
      <c r="C121" s="21">
        <v>38</v>
      </c>
    </row>
    <row r="122" spans="1:8" x14ac:dyDescent="0.25">
      <c r="A122" t="s">
        <v>84</v>
      </c>
      <c r="B122" s="9">
        <v>42825</v>
      </c>
      <c r="C122" s="21">
        <v>38</v>
      </c>
    </row>
    <row r="123" spans="1:8" x14ac:dyDescent="0.25">
      <c r="A123" t="s">
        <v>85</v>
      </c>
      <c r="B123" s="9">
        <v>42826</v>
      </c>
      <c r="C123" s="21">
        <v>39</v>
      </c>
    </row>
    <row r="124" spans="1:8" x14ac:dyDescent="0.25">
      <c r="A124" t="s">
        <v>86</v>
      </c>
      <c r="B124" s="9">
        <v>42827</v>
      </c>
      <c r="C124" s="19"/>
    </row>
    <row r="125" spans="1:8" ht="45" x14ac:dyDescent="0.25">
      <c r="A125" s="24" t="s">
        <v>87</v>
      </c>
      <c r="B125" s="25">
        <v>42828</v>
      </c>
      <c r="C125" s="23" t="s">
        <v>91</v>
      </c>
    </row>
    <row r="126" spans="1:8" x14ac:dyDescent="0.25">
      <c r="A126" t="s">
        <v>88</v>
      </c>
      <c r="B126" s="9">
        <v>42829</v>
      </c>
      <c r="C126" s="21">
        <v>39</v>
      </c>
    </row>
    <row r="127" spans="1:8" x14ac:dyDescent="0.25">
      <c r="A127" t="s">
        <v>89</v>
      </c>
      <c r="B127" s="9">
        <v>42830</v>
      </c>
      <c r="C127" s="21">
        <v>39</v>
      </c>
    </row>
    <row r="128" spans="1:8" x14ac:dyDescent="0.25">
      <c r="A128" t="s">
        <v>83</v>
      </c>
      <c r="B128" s="9">
        <v>42831</v>
      </c>
      <c r="C128" s="21">
        <v>39</v>
      </c>
    </row>
    <row r="129" spans="1:3" x14ac:dyDescent="0.25">
      <c r="A129" t="s">
        <v>84</v>
      </c>
      <c r="B129" s="9">
        <v>42832</v>
      </c>
      <c r="C129" s="21">
        <v>40</v>
      </c>
    </row>
    <row r="130" spans="1:3" x14ac:dyDescent="0.25">
      <c r="A130" t="s">
        <v>85</v>
      </c>
      <c r="B130" s="9">
        <v>42833</v>
      </c>
      <c r="C130" s="21">
        <v>40</v>
      </c>
    </row>
    <row r="131" spans="1:3" x14ac:dyDescent="0.25">
      <c r="A131" t="s">
        <v>86</v>
      </c>
      <c r="B131" s="9">
        <v>42834</v>
      </c>
      <c r="C131" s="19"/>
    </row>
    <row r="132" spans="1:3" x14ac:dyDescent="0.25">
      <c r="A132" t="s">
        <v>87</v>
      </c>
      <c r="B132" s="9">
        <v>42835</v>
      </c>
      <c r="C132" s="21">
        <v>41</v>
      </c>
    </row>
    <row r="133" spans="1:3" x14ac:dyDescent="0.25">
      <c r="A133" t="s">
        <v>88</v>
      </c>
      <c r="B133" s="9">
        <v>42836</v>
      </c>
      <c r="C133" s="21">
        <v>41</v>
      </c>
    </row>
    <row r="134" spans="1:3" x14ac:dyDescent="0.25">
      <c r="A134" t="s">
        <v>89</v>
      </c>
      <c r="B134" s="9">
        <v>42837</v>
      </c>
      <c r="C134" s="21">
        <v>41</v>
      </c>
    </row>
    <row r="135" spans="1:3" x14ac:dyDescent="0.25">
      <c r="A135" t="s">
        <v>83</v>
      </c>
      <c r="B135" s="9">
        <v>42838</v>
      </c>
      <c r="C135" s="21">
        <v>41</v>
      </c>
    </row>
    <row r="136" spans="1:3" x14ac:dyDescent="0.25">
      <c r="A136" t="s">
        <v>84</v>
      </c>
      <c r="B136" s="9">
        <v>42839</v>
      </c>
      <c r="C136" s="21">
        <v>41</v>
      </c>
    </row>
    <row r="137" spans="1:3" x14ac:dyDescent="0.25">
      <c r="A137" t="s">
        <v>85</v>
      </c>
      <c r="B137" s="9">
        <v>42840</v>
      </c>
      <c r="C137" s="21">
        <v>41</v>
      </c>
    </row>
    <row r="138" spans="1:3" x14ac:dyDescent="0.25">
      <c r="A138" t="s">
        <v>86</v>
      </c>
      <c r="B138" s="9">
        <v>42841</v>
      </c>
      <c r="C138" s="19"/>
    </row>
    <row r="139" spans="1:3" x14ac:dyDescent="0.25">
      <c r="A139" t="s">
        <v>87</v>
      </c>
      <c r="B139" s="9">
        <v>42842</v>
      </c>
      <c r="C139" s="21">
        <v>42</v>
      </c>
    </row>
    <row r="140" spans="1:3" x14ac:dyDescent="0.25">
      <c r="A140" t="s">
        <v>88</v>
      </c>
      <c r="B140" s="9">
        <v>42843</v>
      </c>
      <c r="C140" s="21">
        <v>42</v>
      </c>
    </row>
    <row r="141" spans="1:3" x14ac:dyDescent="0.25">
      <c r="A141" t="s">
        <v>89</v>
      </c>
      <c r="B141" s="9">
        <v>42844</v>
      </c>
      <c r="C141" s="21">
        <v>43</v>
      </c>
    </row>
    <row r="142" spans="1:3" x14ac:dyDescent="0.25">
      <c r="A142" t="s">
        <v>83</v>
      </c>
      <c r="B142" s="9">
        <v>42845</v>
      </c>
      <c r="C142" s="21">
        <v>43</v>
      </c>
    </row>
    <row r="143" spans="1:3" x14ac:dyDescent="0.25">
      <c r="A143" t="s">
        <v>84</v>
      </c>
      <c r="B143" s="9">
        <v>42846</v>
      </c>
      <c r="C143" s="21">
        <v>43</v>
      </c>
    </row>
    <row r="144" spans="1:3" x14ac:dyDescent="0.25">
      <c r="A144" t="s">
        <v>85</v>
      </c>
      <c r="B144" s="9">
        <v>42847</v>
      </c>
      <c r="C144" s="21">
        <v>43</v>
      </c>
    </row>
    <row r="145" spans="1:3" x14ac:dyDescent="0.25">
      <c r="A145" t="s">
        <v>86</v>
      </c>
      <c r="B145" s="9">
        <v>42848</v>
      </c>
      <c r="C145" s="19"/>
    </row>
    <row r="146" spans="1:3" x14ac:dyDescent="0.25">
      <c r="A146" t="s">
        <v>87</v>
      </c>
      <c r="B146" s="9">
        <v>42849</v>
      </c>
      <c r="C146" s="21">
        <v>44</v>
      </c>
    </row>
    <row r="147" spans="1:3" x14ac:dyDescent="0.25">
      <c r="A147" t="s">
        <v>88</v>
      </c>
      <c r="B147" s="9">
        <v>42850</v>
      </c>
      <c r="C147" s="21">
        <v>44</v>
      </c>
    </row>
    <row r="148" spans="1:3" x14ac:dyDescent="0.25">
      <c r="A148" t="s">
        <v>89</v>
      </c>
      <c r="B148" s="9">
        <v>42851</v>
      </c>
      <c r="C148" s="21">
        <v>45</v>
      </c>
    </row>
    <row r="149" spans="1:3" x14ac:dyDescent="0.25">
      <c r="A149" t="s">
        <v>83</v>
      </c>
      <c r="B149" s="9">
        <v>42852</v>
      </c>
      <c r="C149" s="21">
        <v>45</v>
      </c>
    </row>
    <row r="150" spans="1:3" x14ac:dyDescent="0.25">
      <c r="A150" t="s">
        <v>84</v>
      </c>
      <c r="B150" s="9">
        <v>42853</v>
      </c>
      <c r="C150" s="21">
        <v>45</v>
      </c>
    </row>
    <row r="151" spans="1:3" x14ac:dyDescent="0.25">
      <c r="A151" t="s">
        <v>85</v>
      </c>
      <c r="B151" s="9">
        <v>42854</v>
      </c>
      <c r="C151" s="21">
        <v>45</v>
      </c>
    </row>
    <row r="152" spans="1:3" x14ac:dyDescent="0.25">
      <c r="A152" t="s">
        <v>86</v>
      </c>
      <c r="B152" s="9">
        <v>42855</v>
      </c>
      <c r="C152" s="19"/>
    </row>
    <row r="153" spans="1:3" x14ac:dyDescent="0.25">
      <c r="A153" t="s">
        <v>87</v>
      </c>
      <c r="B153" s="9">
        <v>42856</v>
      </c>
      <c r="C153" s="21">
        <v>45</v>
      </c>
    </row>
    <row r="154" spans="1:3" x14ac:dyDescent="0.25">
      <c r="A154" t="s">
        <v>88</v>
      </c>
      <c r="B154" s="9">
        <v>42857</v>
      </c>
      <c r="C154" s="21">
        <v>45</v>
      </c>
    </row>
    <row r="155" spans="1:3" x14ac:dyDescent="0.25">
      <c r="A155" t="s">
        <v>89</v>
      </c>
      <c r="B155" s="9">
        <v>42858</v>
      </c>
      <c r="C155" s="21">
        <v>46</v>
      </c>
    </row>
    <row r="156" spans="1:3" x14ac:dyDescent="0.25">
      <c r="A156" t="s">
        <v>83</v>
      </c>
      <c r="B156" s="9">
        <v>42859</v>
      </c>
      <c r="C156" s="21">
        <v>47</v>
      </c>
    </row>
    <row r="157" spans="1:3" x14ac:dyDescent="0.25">
      <c r="A157" t="s">
        <v>84</v>
      </c>
      <c r="B157" s="9">
        <v>42860</v>
      </c>
      <c r="C157" s="21">
        <v>48</v>
      </c>
    </row>
    <row r="158" spans="1:3" x14ac:dyDescent="0.25">
      <c r="A158" t="s">
        <v>85</v>
      </c>
      <c r="B158" s="9">
        <v>42861</v>
      </c>
      <c r="C158" s="21">
        <v>48</v>
      </c>
    </row>
    <row r="159" spans="1:3" x14ac:dyDescent="0.25">
      <c r="A159" t="s">
        <v>86</v>
      </c>
      <c r="B159" s="9">
        <v>42862</v>
      </c>
      <c r="C159" s="19"/>
    </row>
    <row r="160" spans="1:3" x14ac:dyDescent="0.25">
      <c r="A160" t="s">
        <v>87</v>
      </c>
      <c r="B160" s="9">
        <v>42863</v>
      </c>
      <c r="C160" s="21">
        <v>49</v>
      </c>
    </row>
    <row r="161" spans="1:3" x14ac:dyDescent="0.25">
      <c r="A161" t="s">
        <v>88</v>
      </c>
      <c r="B161" s="9">
        <v>42864</v>
      </c>
      <c r="C161" s="21">
        <v>50</v>
      </c>
    </row>
    <row r="162" spans="1:3" x14ac:dyDescent="0.25">
      <c r="A162" t="s">
        <v>89</v>
      </c>
      <c r="B162" s="9">
        <v>42865</v>
      </c>
      <c r="C162" s="21">
        <v>51</v>
      </c>
    </row>
    <row r="163" spans="1:3" x14ac:dyDescent="0.25">
      <c r="A163" t="s">
        <v>83</v>
      </c>
      <c r="B163" s="9">
        <v>42866</v>
      </c>
      <c r="C163" s="21">
        <v>51</v>
      </c>
    </row>
    <row r="164" spans="1:3" x14ac:dyDescent="0.25">
      <c r="A164" t="s">
        <v>84</v>
      </c>
      <c r="B164" s="9">
        <v>42867</v>
      </c>
      <c r="C164" s="21">
        <v>52</v>
      </c>
    </row>
    <row r="165" spans="1:3" x14ac:dyDescent="0.25">
      <c r="A165" t="s">
        <v>85</v>
      </c>
      <c r="B165" s="9">
        <v>42868</v>
      </c>
      <c r="C165" s="21">
        <v>52</v>
      </c>
    </row>
    <row r="166" spans="1:3" x14ac:dyDescent="0.25">
      <c r="A166" t="s">
        <v>86</v>
      </c>
      <c r="B166" s="9">
        <v>42869</v>
      </c>
      <c r="C166" s="19"/>
    </row>
    <row r="167" spans="1:3" x14ac:dyDescent="0.25">
      <c r="A167" t="s">
        <v>87</v>
      </c>
      <c r="B167" s="9">
        <v>42870</v>
      </c>
      <c r="C167" s="21">
        <v>53</v>
      </c>
    </row>
    <row r="168" spans="1:3" x14ac:dyDescent="0.25">
      <c r="A168" t="s">
        <v>88</v>
      </c>
      <c r="B168" s="9">
        <v>42871</v>
      </c>
      <c r="C168" s="21">
        <v>54</v>
      </c>
    </row>
    <row r="169" spans="1:3" x14ac:dyDescent="0.25">
      <c r="A169" t="s">
        <v>89</v>
      </c>
      <c r="B169" s="9">
        <v>42872</v>
      </c>
      <c r="C169" s="21">
        <v>55</v>
      </c>
    </row>
    <row r="170" spans="1:3" x14ac:dyDescent="0.25">
      <c r="A170" t="s">
        <v>83</v>
      </c>
      <c r="B170" s="9">
        <v>42873</v>
      </c>
      <c r="C170" s="21">
        <v>55</v>
      </c>
    </row>
    <row r="171" spans="1:3" x14ac:dyDescent="0.25">
      <c r="A171" t="s">
        <v>84</v>
      </c>
      <c r="B171" s="9">
        <v>42874</v>
      </c>
      <c r="C171" s="21">
        <v>56</v>
      </c>
    </row>
    <row r="172" spans="1:3" x14ac:dyDescent="0.25">
      <c r="A172" t="s">
        <v>85</v>
      </c>
      <c r="B172" s="9">
        <v>42875</v>
      </c>
      <c r="C172" s="21">
        <v>57</v>
      </c>
    </row>
    <row r="173" spans="1:3" x14ac:dyDescent="0.25">
      <c r="A173" t="s">
        <v>86</v>
      </c>
      <c r="B173" s="9">
        <v>42876</v>
      </c>
      <c r="C173" s="19"/>
    </row>
    <row r="174" spans="1:3" x14ac:dyDescent="0.25">
      <c r="A174" t="s">
        <v>87</v>
      </c>
      <c r="B174" s="9">
        <v>42877</v>
      </c>
      <c r="C174" s="21">
        <v>58</v>
      </c>
    </row>
    <row r="175" spans="1:3" x14ac:dyDescent="0.25">
      <c r="A175" t="s">
        <v>88</v>
      </c>
      <c r="B175" s="9">
        <v>42878</v>
      </c>
      <c r="C175" s="21">
        <v>59</v>
      </c>
    </row>
    <row r="176" spans="1:3" x14ac:dyDescent="0.25">
      <c r="A176" t="s">
        <v>89</v>
      </c>
      <c r="B176" s="9">
        <v>42879</v>
      </c>
      <c r="C176" s="21">
        <v>59</v>
      </c>
    </row>
    <row r="177" spans="1:3" x14ac:dyDescent="0.25">
      <c r="A177" t="s">
        <v>83</v>
      </c>
      <c r="B177" s="9">
        <v>42880</v>
      </c>
      <c r="C177" s="21">
        <v>59</v>
      </c>
    </row>
    <row r="178" spans="1:3" x14ac:dyDescent="0.25">
      <c r="A178" t="s">
        <v>84</v>
      </c>
      <c r="B178" s="9">
        <v>42881</v>
      </c>
      <c r="C178" s="21">
        <v>59</v>
      </c>
    </row>
    <row r="179" spans="1:3" x14ac:dyDescent="0.25">
      <c r="A179" t="s">
        <v>85</v>
      </c>
      <c r="B179" s="9">
        <v>42882</v>
      </c>
      <c r="C179" s="21">
        <v>59</v>
      </c>
    </row>
    <row r="180" spans="1:3" x14ac:dyDescent="0.25">
      <c r="A180" t="s">
        <v>86</v>
      </c>
      <c r="B180" s="9">
        <v>42883</v>
      </c>
      <c r="C180" s="19"/>
    </row>
    <row r="181" spans="1:3" x14ac:dyDescent="0.25">
      <c r="A181" t="s">
        <v>87</v>
      </c>
      <c r="B181" s="9">
        <v>42884</v>
      </c>
      <c r="C181" s="21">
        <v>59</v>
      </c>
    </row>
    <row r="182" spans="1:3" x14ac:dyDescent="0.25">
      <c r="A182" t="s">
        <v>88</v>
      </c>
      <c r="B182" s="9">
        <v>42885</v>
      </c>
      <c r="C182" s="21">
        <v>60</v>
      </c>
    </row>
    <row r="183" spans="1:3" x14ac:dyDescent="0.25">
      <c r="A183" t="s">
        <v>89</v>
      </c>
      <c r="B183" s="9">
        <v>42886</v>
      </c>
      <c r="C183" s="21">
        <v>60</v>
      </c>
    </row>
    <row r="184" spans="1:3" x14ac:dyDescent="0.25">
      <c r="A184" t="s">
        <v>83</v>
      </c>
      <c r="B184" s="9">
        <v>42887</v>
      </c>
      <c r="C184" s="21">
        <v>61</v>
      </c>
    </row>
    <row r="185" spans="1:3" x14ac:dyDescent="0.25">
      <c r="A185" t="s">
        <v>84</v>
      </c>
      <c r="B185" s="9">
        <v>42888</v>
      </c>
      <c r="C185" s="21">
        <v>61</v>
      </c>
    </row>
    <row r="186" spans="1:3" x14ac:dyDescent="0.25">
      <c r="A186" t="s">
        <v>85</v>
      </c>
      <c r="B186" s="9">
        <v>42889</v>
      </c>
      <c r="C186" s="21">
        <v>61</v>
      </c>
    </row>
    <row r="187" spans="1:3" x14ac:dyDescent="0.25">
      <c r="A187" t="s">
        <v>86</v>
      </c>
      <c r="B187" s="9">
        <v>42890</v>
      </c>
      <c r="C187" s="19"/>
    </row>
    <row r="188" spans="1:3" x14ac:dyDescent="0.25">
      <c r="A188" t="s">
        <v>87</v>
      </c>
      <c r="B188" s="9">
        <v>42891</v>
      </c>
      <c r="C188" s="21">
        <v>61</v>
      </c>
    </row>
    <row r="189" spans="1:3" x14ac:dyDescent="0.25">
      <c r="A189" t="s">
        <v>88</v>
      </c>
      <c r="B189" s="9">
        <v>42892</v>
      </c>
      <c r="C189" s="21">
        <v>61</v>
      </c>
    </row>
    <row r="190" spans="1:3" x14ac:dyDescent="0.25">
      <c r="A190" t="s">
        <v>89</v>
      </c>
      <c r="B190" s="9">
        <v>42893</v>
      </c>
      <c r="C190" s="21">
        <v>61</v>
      </c>
    </row>
    <row r="191" spans="1:3" x14ac:dyDescent="0.25">
      <c r="A191" t="s">
        <v>83</v>
      </c>
      <c r="B191" s="9">
        <v>42894</v>
      </c>
      <c r="C191" s="21">
        <v>61</v>
      </c>
    </row>
    <row r="192" spans="1:3" x14ac:dyDescent="0.25">
      <c r="A192" t="s">
        <v>84</v>
      </c>
      <c r="B192" s="9">
        <v>42895</v>
      </c>
      <c r="C192" s="21">
        <v>61</v>
      </c>
    </row>
    <row r="193" spans="1:3" x14ac:dyDescent="0.25">
      <c r="A193" t="s">
        <v>85</v>
      </c>
      <c r="B193" s="9">
        <v>42896</v>
      </c>
      <c r="C193" s="21">
        <v>61</v>
      </c>
    </row>
    <row r="194" spans="1:3" x14ac:dyDescent="0.25">
      <c r="A194" t="s">
        <v>86</v>
      </c>
      <c r="B194" s="9">
        <v>42897</v>
      </c>
      <c r="C194" s="19"/>
    </row>
    <row r="195" spans="1:3" x14ac:dyDescent="0.25">
      <c r="A195" t="s">
        <v>87</v>
      </c>
      <c r="B195" s="9">
        <v>42898</v>
      </c>
      <c r="C195" s="21">
        <v>62</v>
      </c>
    </row>
    <row r="196" spans="1:3" x14ac:dyDescent="0.25">
      <c r="A196" t="s">
        <v>88</v>
      </c>
      <c r="B196" s="9">
        <v>42899</v>
      </c>
      <c r="C196" s="21">
        <v>62</v>
      </c>
    </row>
    <row r="197" spans="1:3" x14ac:dyDescent="0.25">
      <c r="A197" t="s">
        <v>89</v>
      </c>
      <c r="B197" s="9">
        <v>42900</v>
      </c>
      <c r="C197" s="21">
        <v>63</v>
      </c>
    </row>
    <row r="198" spans="1:3" x14ac:dyDescent="0.25">
      <c r="A198" t="s">
        <v>83</v>
      </c>
      <c r="B198" s="9">
        <v>42901</v>
      </c>
      <c r="C198" s="21">
        <v>63</v>
      </c>
    </row>
    <row r="199" spans="1:3" x14ac:dyDescent="0.25">
      <c r="A199" t="s">
        <v>84</v>
      </c>
      <c r="B199" s="9">
        <v>42902</v>
      </c>
      <c r="C199" s="21">
        <v>64</v>
      </c>
    </row>
    <row r="200" spans="1:3" x14ac:dyDescent="0.25">
      <c r="A200" t="s">
        <v>85</v>
      </c>
      <c r="B200" s="9">
        <v>42903</v>
      </c>
      <c r="C200" s="21">
        <v>64</v>
      </c>
    </row>
    <row r="201" spans="1:3" x14ac:dyDescent="0.25">
      <c r="A201" t="s">
        <v>86</v>
      </c>
      <c r="B201" s="9">
        <v>42904</v>
      </c>
      <c r="C201" s="19"/>
    </row>
    <row r="202" spans="1:3" x14ac:dyDescent="0.25">
      <c r="A202" t="s">
        <v>87</v>
      </c>
      <c r="B202" s="9">
        <v>42905</v>
      </c>
      <c r="C202" s="21">
        <v>64</v>
      </c>
    </row>
    <row r="203" spans="1:3" x14ac:dyDescent="0.25">
      <c r="A203" t="s">
        <v>88</v>
      </c>
      <c r="B203" s="9">
        <v>42906</v>
      </c>
      <c r="C203" s="21">
        <v>64</v>
      </c>
    </row>
    <row r="204" spans="1:3" x14ac:dyDescent="0.25">
      <c r="A204" t="s">
        <v>89</v>
      </c>
      <c r="B204" s="9">
        <v>42907</v>
      </c>
      <c r="C204" s="21">
        <v>65</v>
      </c>
    </row>
    <row r="205" spans="1:3" x14ac:dyDescent="0.25">
      <c r="A205" t="s">
        <v>83</v>
      </c>
      <c r="B205" s="9">
        <v>42908</v>
      </c>
      <c r="C205" s="21">
        <v>65</v>
      </c>
    </row>
    <row r="206" spans="1:3" x14ac:dyDescent="0.25">
      <c r="A206" t="s">
        <v>84</v>
      </c>
      <c r="B206" s="9">
        <v>42909</v>
      </c>
      <c r="C206" s="21">
        <v>66</v>
      </c>
    </row>
    <row r="207" spans="1:3" x14ac:dyDescent="0.25">
      <c r="A207" t="s">
        <v>85</v>
      </c>
      <c r="B207" s="9">
        <v>42910</v>
      </c>
      <c r="C207" s="21">
        <v>66</v>
      </c>
    </row>
    <row r="208" spans="1:3" x14ac:dyDescent="0.25">
      <c r="A208" t="s">
        <v>86</v>
      </c>
      <c r="B208" s="9">
        <v>42911</v>
      </c>
      <c r="C208" s="19"/>
    </row>
    <row r="209" spans="1:3" x14ac:dyDescent="0.25">
      <c r="A209" t="s">
        <v>87</v>
      </c>
      <c r="B209" s="9">
        <v>42912</v>
      </c>
      <c r="C209" s="21">
        <v>67</v>
      </c>
    </row>
    <row r="210" spans="1:3" x14ac:dyDescent="0.25">
      <c r="A210" t="s">
        <v>88</v>
      </c>
      <c r="B210" s="9">
        <v>42913</v>
      </c>
      <c r="C210" s="21">
        <v>67</v>
      </c>
    </row>
    <row r="211" spans="1:3" x14ac:dyDescent="0.25">
      <c r="A211" t="s">
        <v>89</v>
      </c>
      <c r="B211" s="9">
        <v>42914</v>
      </c>
      <c r="C211" s="21">
        <v>68</v>
      </c>
    </row>
    <row r="212" spans="1:3" x14ac:dyDescent="0.25">
      <c r="A212" t="s">
        <v>83</v>
      </c>
      <c r="B212" s="9">
        <v>42915</v>
      </c>
      <c r="C212" s="21">
        <v>68</v>
      </c>
    </row>
    <row r="213" spans="1:3" x14ac:dyDescent="0.25">
      <c r="A213" t="s">
        <v>84</v>
      </c>
      <c r="B213" s="9">
        <v>42916</v>
      </c>
      <c r="C213" s="21">
        <v>68</v>
      </c>
    </row>
    <row r="214" spans="1:3" x14ac:dyDescent="0.25">
      <c r="A214" t="s">
        <v>85</v>
      </c>
      <c r="B214" s="9">
        <v>42917</v>
      </c>
      <c r="C214" s="21">
        <v>68</v>
      </c>
    </row>
    <row r="215" spans="1:3" x14ac:dyDescent="0.25">
      <c r="A215" t="s">
        <v>86</v>
      </c>
      <c r="B215" s="9">
        <v>42918</v>
      </c>
      <c r="C215" s="19"/>
    </row>
    <row r="216" spans="1:3" ht="45" x14ac:dyDescent="0.25">
      <c r="A216" s="24" t="s">
        <v>87</v>
      </c>
      <c r="B216" s="25">
        <v>42919</v>
      </c>
      <c r="C216" s="23" t="s">
        <v>92</v>
      </c>
    </row>
    <row r="217" spans="1:3" x14ac:dyDescent="0.25">
      <c r="A217" t="s">
        <v>88</v>
      </c>
      <c r="B217" s="9">
        <v>42920</v>
      </c>
      <c r="C217" s="21">
        <v>69</v>
      </c>
    </row>
    <row r="218" spans="1:3" x14ac:dyDescent="0.25">
      <c r="A218" t="s">
        <v>89</v>
      </c>
      <c r="B218" s="9">
        <v>42921</v>
      </c>
      <c r="C218" s="21">
        <v>69</v>
      </c>
    </row>
    <row r="219" spans="1:3" x14ac:dyDescent="0.25">
      <c r="A219" t="s">
        <v>83</v>
      </c>
      <c r="B219" s="9">
        <v>42922</v>
      </c>
      <c r="C219" s="21">
        <v>69</v>
      </c>
    </row>
    <row r="220" spans="1:3" x14ac:dyDescent="0.25">
      <c r="A220" t="s">
        <v>84</v>
      </c>
      <c r="B220" s="9">
        <v>42923</v>
      </c>
      <c r="C220" s="21">
        <v>70</v>
      </c>
    </row>
    <row r="221" spans="1:3" x14ac:dyDescent="0.25">
      <c r="A221" t="s">
        <v>85</v>
      </c>
      <c r="B221" s="9">
        <v>42924</v>
      </c>
      <c r="C221" s="21">
        <v>70</v>
      </c>
    </row>
    <row r="222" spans="1:3" x14ac:dyDescent="0.25">
      <c r="A222" t="s">
        <v>86</v>
      </c>
      <c r="B222" s="9">
        <v>42925</v>
      </c>
      <c r="C222" s="19"/>
    </row>
    <row r="223" spans="1:3" x14ac:dyDescent="0.25">
      <c r="A223" t="s">
        <v>87</v>
      </c>
      <c r="B223" s="9">
        <v>42926</v>
      </c>
      <c r="C223" s="21">
        <v>71</v>
      </c>
    </row>
    <row r="224" spans="1:3" x14ac:dyDescent="0.25">
      <c r="A224" t="s">
        <v>88</v>
      </c>
      <c r="B224" s="9">
        <v>42927</v>
      </c>
      <c r="C224" s="21">
        <v>71</v>
      </c>
    </row>
    <row r="225" spans="1:3" x14ac:dyDescent="0.25">
      <c r="A225" t="s">
        <v>89</v>
      </c>
      <c r="B225" s="9">
        <v>42928</v>
      </c>
      <c r="C225" s="21">
        <v>71</v>
      </c>
    </row>
    <row r="226" spans="1:3" x14ac:dyDescent="0.25">
      <c r="A226" t="s">
        <v>83</v>
      </c>
      <c r="B226" s="9">
        <v>42929</v>
      </c>
      <c r="C226" s="21">
        <v>71</v>
      </c>
    </row>
    <row r="227" spans="1:3" x14ac:dyDescent="0.25">
      <c r="A227" t="s">
        <v>84</v>
      </c>
      <c r="B227" s="9">
        <v>42930</v>
      </c>
      <c r="C227" s="21">
        <v>72</v>
      </c>
    </row>
    <row r="228" spans="1:3" x14ac:dyDescent="0.25">
      <c r="A228" t="s">
        <v>85</v>
      </c>
      <c r="B228" s="9">
        <v>42931</v>
      </c>
      <c r="C228" s="21">
        <v>72</v>
      </c>
    </row>
    <row r="229" spans="1:3" x14ac:dyDescent="0.25">
      <c r="A229" t="s">
        <v>86</v>
      </c>
      <c r="B229" s="9">
        <v>42932</v>
      </c>
      <c r="C229" s="19"/>
    </row>
    <row r="230" spans="1:3" x14ac:dyDescent="0.25">
      <c r="A230" t="s">
        <v>87</v>
      </c>
      <c r="B230" s="9">
        <v>42933</v>
      </c>
      <c r="C230" s="21"/>
    </row>
    <row r="231" spans="1:3" x14ac:dyDescent="0.25">
      <c r="A231" t="s">
        <v>88</v>
      </c>
      <c r="B231" s="9">
        <v>42934</v>
      </c>
      <c r="C231" s="21"/>
    </row>
    <row r="232" spans="1:3" x14ac:dyDescent="0.25">
      <c r="A232" t="s">
        <v>89</v>
      </c>
      <c r="B232" s="9">
        <v>42935</v>
      </c>
      <c r="C232" s="21"/>
    </row>
    <row r="233" spans="1:3" x14ac:dyDescent="0.25">
      <c r="A233" t="s">
        <v>83</v>
      </c>
      <c r="B233" s="9">
        <v>42936</v>
      </c>
      <c r="C233" s="21"/>
    </row>
    <row r="234" spans="1:3" x14ac:dyDescent="0.25">
      <c r="A234" t="s">
        <v>84</v>
      </c>
      <c r="B234" s="9">
        <v>42937</v>
      </c>
      <c r="C234" s="21"/>
    </row>
    <row r="235" spans="1:3" x14ac:dyDescent="0.25">
      <c r="A235" t="s">
        <v>85</v>
      </c>
      <c r="B235" s="9">
        <v>42938</v>
      </c>
      <c r="C235" s="21"/>
    </row>
    <row r="236" spans="1:3" x14ac:dyDescent="0.25">
      <c r="A236" t="s">
        <v>86</v>
      </c>
      <c r="B236" s="9">
        <v>42939</v>
      </c>
      <c r="C236" s="19"/>
    </row>
    <row r="237" spans="1:3" x14ac:dyDescent="0.25">
      <c r="A237" t="s">
        <v>87</v>
      </c>
      <c r="B237" s="9">
        <v>42940</v>
      </c>
      <c r="C237" s="21"/>
    </row>
    <row r="238" spans="1:3" x14ac:dyDescent="0.25">
      <c r="A238" t="s">
        <v>88</v>
      </c>
      <c r="B238" s="9">
        <v>42941</v>
      </c>
      <c r="C238" s="21"/>
    </row>
    <row r="239" spans="1:3" x14ac:dyDescent="0.25">
      <c r="A239" t="s">
        <v>89</v>
      </c>
      <c r="B239" s="9">
        <v>42942</v>
      </c>
      <c r="C239" s="21"/>
    </row>
    <row r="240" spans="1:3" x14ac:dyDescent="0.25">
      <c r="A240" t="s">
        <v>83</v>
      </c>
      <c r="B240" s="9">
        <v>42943</v>
      </c>
      <c r="C240" s="21"/>
    </row>
    <row r="241" spans="1:3" x14ac:dyDescent="0.25">
      <c r="A241" t="s">
        <v>84</v>
      </c>
      <c r="B241" s="9">
        <v>42944</v>
      </c>
      <c r="C241" s="21"/>
    </row>
    <row r="242" spans="1:3" x14ac:dyDescent="0.25">
      <c r="A242" t="s">
        <v>85</v>
      </c>
      <c r="B242" s="9">
        <v>42945</v>
      </c>
      <c r="C242" s="21"/>
    </row>
    <row r="243" spans="1:3" x14ac:dyDescent="0.25">
      <c r="A243" t="s">
        <v>86</v>
      </c>
      <c r="B243" s="9">
        <v>42946</v>
      </c>
      <c r="C243" s="19"/>
    </row>
    <row r="244" spans="1:3" x14ac:dyDescent="0.25">
      <c r="A244" t="s">
        <v>87</v>
      </c>
      <c r="B244" s="9">
        <v>42947</v>
      </c>
      <c r="C244" s="21"/>
    </row>
  </sheetData>
  <mergeCells count="5">
    <mergeCell ref="C2:C4"/>
    <mergeCell ref="C6:C11"/>
    <mergeCell ref="C13:C18"/>
    <mergeCell ref="C20:C25"/>
    <mergeCell ref="C27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8" zoomScaleNormal="100" workbookViewId="0">
      <selection activeCell="E73" sqref="E73:E75"/>
    </sheetView>
  </sheetViews>
  <sheetFormatPr baseColWidth="10" defaultRowHeight="15" x14ac:dyDescent="0.25"/>
  <cols>
    <col min="1" max="1" width="10.7109375" bestFit="1" customWidth="1"/>
    <col min="2" max="2" width="35.5703125" bestFit="1" customWidth="1"/>
    <col min="3" max="3" width="8.85546875" style="27" bestFit="1" customWidth="1"/>
    <col min="4" max="4" width="10.7109375" bestFit="1" customWidth="1"/>
    <col min="5" max="5" width="18.7109375" style="28" bestFit="1" customWidth="1"/>
  </cols>
  <sheetData>
    <row r="1" spans="1:5" ht="15.75" thickBot="1" x14ac:dyDescent="0.3">
      <c r="A1" s="48" t="s">
        <v>79</v>
      </c>
      <c r="B1" s="47" t="s">
        <v>0</v>
      </c>
      <c r="C1" s="51" t="s">
        <v>80</v>
      </c>
      <c r="D1" s="49" t="s">
        <v>81</v>
      </c>
      <c r="E1" s="50" t="s">
        <v>95</v>
      </c>
    </row>
    <row r="2" spans="1:5" ht="15" customHeight="1" x14ac:dyDescent="0.25">
      <c r="A2" s="32">
        <v>42552</v>
      </c>
      <c r="B2" s="33" t="s">
        <v>3</v>
      </c>
      <c r="C2" s="41">
        <v>8</v>
      </c>
      <c r="D2" s="34">
        <v>42582</v>
      </c>
      <c r="E2" s="62" t="s">
        <v>98</v>
      </c>
    </row>
    <row r="3" spans="1:5" x14ac:dyDescent="0.25">
      <c r="A3" s="35">
        <v>42583</v>
      </c>
      <c r="B3" s="30" t="s">
        <v>4</v>
      </c>
      <c r="C3" s="42">
        <v>5</v>
      </c>
      <c r="D3" s="29">
        <v>42613</v>
      </c>
      <c r="E3" s="61"/>
    </row>
    <row r="4" spans="1:5" x14ac:dyDescent="0.25">
      <c r="A4" s="35">
        <v>42614</v>
      </c>
      <c r="B4" s="30" t="s">
        <v>5</v>
      </c>
      <c r="C4" s="42">
        <v>2</v>
      </c>
      <c r="D4" s="29">
        <v>42628</v>
      </c>
      <c r="E4" s="61"/>
    </row>
    <row r="5" spans="1:5" x14ac:dyDescent="0.25">
      <c r="A5" s="35">
        <v>42628</v>
      </c>
      <c r="B5" s="30" t="s">
        <v>6</v>
      </c>
      <c r="C5" s="42">
        <v>2</v>
      </c>
      <c r="D5" s="29">
        <v>42643</v>
      </c>
      <c r="E5" s="61" t="s">
        <v>120</v>
      </c>
    </row>
    <row r="6" spans="1:5" x14ac:dyDescent="0.25">
      <c r="A6" s="35">
        <v>42705</v>
      </c>
      <c r="B6" s="30" t="s">
        <v>93</v>
      </c>
      <c r="C6" s="42">
        <v>26</v>
      </c>
      <c r="D6" s="29">
        <v>42735</v>
      </c>
      <c r="E6" s="61"/>
    </row>
    <row r="7" spans="1:5" x14ac:dyDescent="0.25">
      <c r="A7" s="35">
        <v>42737</v>
      </c>
      <c r="B7" s="30" t="s">
        <v>2</v>
      </c>
      <c r="C7" s="42">
        <v>1</v>
      </c>
      <c r="D7" s="29">
        <v>42737</v>
      </c>
      <c r="E7" s="61"/>
    </row>
    <row r="8" spans="1:5" x14ac:dyDescent="0.25">
      <c r="A8" s="35">
        <f t="shared" ref="A8:A13" si="0">D7+1</f>
        <v>42738</v>
      </c>
      <c r="B8" s="30" t="s">
        <v>8</v>
      </c>
      <c r="C8" s="42">
        <v>2</v>
      </c>
      <c r="D8" s="29">
        <v>42739</v>
      </c>
      <c r="E8" s="61" t="s">
        <v>98</v>
      </c>
    </row>
    <row r="9" spans="1:5" x14ac:dyDescent="0.25">
      <c r="A9" s="35">
        <f t="shared" si="0"/>
        <v>42740</v>
      </c>
      <c r="B9" s="30" t="s">
        <v>9</v>
      </c>
      <c r="C9" s="42">
        <v>2</v>
      </c>
      <c r="D9" s="29">
        <v>42741</v>
      </c>
      <c r="E9" s="61"/>
    </row>
    <row r="10" spans="1:5" x14ac:dyDescent="0.25">
      <c r="A10" s="35">
        <f t="shared" si="0"/>
        <v>42742</v>
      </c>
      <c r="B10" s="30" t="s">
        <v>100</v>
      </c>
      <c r="C10" s="42">
        <v>4</v>
      </c>
      <c r="D10" s="29">
        <v>42746</v>
      </c>
      <c r="E10" s="61"/>
    </row>
    <row r="11" spans="1:5" x14ac:dyDescent="0.25">
      <c r="A11" s="35">
        <f t="shared" si="0"/>
        <v>42747</v>
      </c>
      <c r="B11" s="30" t="s">
        <v>11</v>
      </c>
      <c r="C11" s="42">
        <v>1</v>
      </c>
      <c r="D11" s="29">
        <v>42747</v>
      </c>
      <c r="E11" s="61" t="s">
        <v>99</v>
      </c>
    </row>
    <row r="12" spans="1:5" x14ac:dyDescent="0.25">
      <c r="A12" s="35">
        <f t="shared" si="0"/>
        <v>42748</v>
      </c>
      <c r="B12" s="30" t="s">
        <v>12</v>
      </c>
      <c r="C12" s="42">
        <v>1</v>
      </c>
      <c r="D12" s="29">
        <v>42748</v>
      </c>
      <c r="E12" s="61"/>
    </row>
    <row r="13" spans="1:5" x14ac:dyDescent="0.25">
      <c r="A13" s="35">
        <f t="shared" si="0"/>
        <v>42749</v>
      </c>
      <c r="B13" s="30" t="s">
        <v>101</v>
      </c>
      <c r="C13" s="42">
        <v>1</v>
      </c>
      <c r="D13" s="29">
        <v>42749</v>
      </c>
      <c r="E13" s="61"/>
    </row>
    <row r="14" spans="1:5" x14ac:dyDescent="0.25">
      <c r="A14" s="35">
        <f>D13+2</f>
        <v>42751</v>
      </c>
      <c r="B14" s="30" t="s">
        <v>14</v>
      </c>
      <c r="C14" s="42">
        <v>1</v>
      </c>
      <c r="D14" s="29">
        <v>42751</v>
      </c>
      <c r="E14" s="61" t="s">
        <v>98</v>
      </c>
    </row>
    <row r="15" spans="1:5" x14ac:dyDescent="0.25">
      <c r="A15" s="35">
        <f t="shared" ref="A15:A37" si="1">D14+1</f>
        <v>42752</v>
      </c>
      <c r="B15" s="30" t="s">
        <v>15</v>
      </c>
      <c r="C15" s="42">
        <v>1</v>
      </c>
      <c r="D15" s="29">
        <v>42752</v>
      </c>
      <c r="E15" s="61"/>
    </row>
    <row r="16" spans="1:5" x14ac:dyDescent="0.25">
      <c r="A16" s="35">
        <f t="shared" si="1"/>
        <v>42753</v>
      </c>
      <c r="B16" s="30" t="s">
        <v>102</v>
      </c>
      <c r="C16" s="42">
        <v>1</v>
      </c>
      <c r="D16" s="29">
        <v>42753</v>
      </c>
      <c r="E16" s="61"/>
    </row>
    <row r="17" spans="1:5" x14ac:dyDescent="0.25">
      <c r="A17" s="35">
        <f t="shared" si="1"/>
        <v>42754</v>
      </c>
      <c r="B17" s="30" t="s">
        <v>17</v>
      </c>
      <c r="C17" s="42">
        <v>4</v>
      </c>
      <c r="D17" s="29">
        <v>42758</v>
      </c>
      <c r="E17" s="61" t="s">
        <v>99</v>
      </c>
    </row>
    <row r="18" spans="1:5" x14ac:dyDescent="0.25">
      <c r="A18" s="35">
        <f t="shared" si="1"/>
        <v>42759</v>
      </c>
      <c r="B18" s="30" t="s">
        <v>18</v>
      </c>
      <c r="C18" s="42">
        <v>2</v>
      </c>
      <c r="D18" s="29">
        <v>42760</v>
      </c>
      <c r="E18" s="61"/>
    </row>
    <row r="19" spans="1:5" x14ac:dyDescent="0.25">
      <c r="A19" s="35">
        <f t="shared" si="1"/>
        <v>42761</v>
      </c>
      <c r="B19" s="30" t="s">
        <v>103</v>
      </c>
      <c r="C19" s="42">
        <v>6</v>
      </c>
      <c r="D19" s="29">
        <v>42767</v>
      </c>
      <c r="E19" s="61"/>
    </row>
    <row r="20" spans="1:5" x14ac:dyDescent="0.25">
      <c r="A20" s="35">
        <f t="shared" si="1"/>
        <v>42768</v>
      </c>
      <c r="B20" s="30" t="s">
        <v>70</v>
      </c>
      <c r="C20" s="42">
        <v>2</v>
      </c>
      <c r="D20" s="29">
        <v>42769</v>
      </c>
      <c r="E20" s="36" t="s">
        <v>98</v>
      </c>
    </row>
    <row r="21" spans="1:5" x14ac:dyDescent="0.25">
      <c r="A21" s="35">
        <f t="shared" si="1"/>
        <v>42770</v>
      </c>
      <c r="B21" s="30" t="s">
        <v>20</v>
      </c>
      <c r="C21" s="42">
        <v>4</v>
      </c>
      <c r="D21" s="29">
        <v>42774</v>
      </c>
      <c r="E21" s="61" t="s">
        <v>99</v>
      </c>
    </row>
    <row r="22" spans="1:5" x14ac:dyDescent="0.25">
      <c r="A22" s="35">
        <f t="shared" si="1"/>
        <v>42775</v>
      </c>
      <c r="B22" s="30" t="s">
        <v>21</v>
      </c>
      <c r="C22" s="42">
        <v>2</v>
      </c>
      <c r="D22" s="29">
        <v>42776</v>
      </c>
      <c r="E22" s="61"/>
    </row>
    <row r="23" spans="1:5" x14ac:dyDescent="0.25">
      <c r="A23" s="35">
        <f t="shared" si="1"/>
        <v>42777</v>
      </c>
      <c r="B23" s="30" t="s">
        <v>104</v>
      </c>
      <c r="C23" s="42">
        <v>2</v>
      </c>
      <c r="D23" s="29">
        <v>42779</v>
      </c>
      <c r="E23" s="61"/>
    </row>
    <row r="24" spans="1:5" x14ac:dyDescent="0.25">
      <c r="A24" s="35">
        <f t="shared" si="1"/>
        <v>42780</v>
      </c>
      <c r="B24" s="30" t="s">
        <v>23</v>
      </c>
      <c r="C24" s="42">
        <v>4</v>
      </c>
      <c r="D24" s="29">
        <v>42783</v>
      </c>
      <c r="E24" s="61"/>
    </row>
    <row r="25" spans="1:5" x14ac:dyDescent="0.25">
      <c r="A25" s="35">
        <f t="shared" si="1"/>
        <v>42784</v>
      </c>
      <c r="B25" s="30" t="s">
        <v>24</v>
      </c>
      <c r="C25" s="42">
        <v>2</v>
      </c>
      <c r="D25" s="29">
        <v>42786</v>
      </c>
      <c r="E25" s="61"/>
    </row>
    <row r="26" spans="1:5" x14ac:dyDescent="0.25">
      <c r="A26" s="35">
        <f t="shared" si="1"/>
        <v>42787</v>
      </c>
      <c r="B26" s="30" t="s">
        <v>105</v>
      </c>
      <c r="C26" s="42">
        <v>6</v>
      </c>
      <c r="D26" s="29">
        <v>42793</v>
      </c>
      <c r="E26" s="61"/>
    </row>
    <row r="27" spans="1:5" x14ac:dyDescent="0.25">
      <c r="A27" s="35">
        <f t="shared" si="1"/>
        <v>42794</v>
      </c>
      <c r="B27" s="30" t="s">
        <v>71</v>
      </c>
      <c r="C27" s="42">
        <v>2</v>
      </c>
      <c r="D27" s="29">
        <v>42795</v>
      </c>
      <c r="E27" s="61"/>
    </row>
    <row r="28" spans="1:5" x14ac:dyDescent="0.25">
      <c r="A28" s="35">
        <f t="shared" si="1"/>
        <v>42796</v>
      </c>
      <c r="B28" s="30" t="s">
        <v>26</v>
      </c>
      <c r="C28" s="42">
        <v>4</v>
      </c>
      <c r="D28" s="29">
        <v>42800</v>
      </c>
      <c r="E28" s="61"/>
    </row>
    <row r="29" spans="1:5" x14ac:dyDescent="0.25">
      <c r="A29" s="35">
        <f t="shared" si="1"/>
        <v>42801</v>
      </c>
      <c r="B29" s="30" t="s">
        <v>27</v>
      </c>
      <c r="C29" s="42">
        <v>2</v>
      </c>
      <c r="D29" s="29">
        <v>42802</v>
      </c>
      <c r="E29" s="61"/>
    </row>
    <row r="30" spans="1:5" x14ac:dyDescent="0.25">
      <c r="A30" s="35">
        <f t="shared" si="1"/>
        <v>42803</v>
      </c>
      <c r="B30" s="30" t="s">
        <v>106</v>
      </c>
      <c r="C30" s="42">
        <v>6</v>
      </c>
      <c r="D30" s="29">
        <v>42809</v>
      </c>
      <c r="E30" s="61"/>
    </row>
    <row r="31" spans="1:5" x14ac:dyDescent="0.25">
      <c r="A31" s="35">
        <f t="shared" si="1"/>
        <v>42810</v>
      </c>
      <c r="B31" s="30" t="s">
        <v>29</v>
      </c>
      <c r="C31" s="42">
        <v>1</v>
      </c>
      <c r="D31" s="29">
        <v>42810</v>
      </c>
      <c r="E31" s="61" t="s">
        <v>98</v>
      </c>
    </row>
    <row r="32" spans="1:5" x14ac:dyDescent="0.25">
      <c r="A32" s="35">
        <f t="shared" si="1"/>
        <v>42811</v>
      </c>
      <c r="B32" s="30" t="s">
        <v>30</v>
      </c>
      <c r="C32" s="42">
        <v>1</v>
      </c>
      <c r="D32" s="29">
        <v>42811</v>
      </c>
      <c r="E32" s="61"/>
    </row>
    <row r="33" spans="1:8" x14ac:dyDescent="0.25">
      <c r="A33" s="35">
        <f t="shared" si="1"/>
        <v>42812</v>
      </c>
      <c r="B33" s="30" t="s">
        <v>107</v>
      </c>
      <c r="C33" s="42">
        <v>2</v>
      </c>
      <c r="D33" s="29">
        <v>42814</v>
      </c>
      <c r="E33" s="61"/>
    </row>
    <row r="34" spans="1:8" x14ac:dyDescent="0.25">
      <c r="A34" s="35">
        <f t="shared" si="1"/>
        <v>42815</v>
      </c>
      <c r="B34" s="30" t="s">
        <v>32</v>
      </c>
      <c r="C34" s="42">
        <v>1</v>
      </c>
      <c r="D34" s="29">
        <v>42815</v>
      </c>
      <c r="E34" s="61"/>
    </row>
    <row r="35" spans="1:8" x14ac:dyDescent="0.25">
      <c r="A35" s="35">
        <f t="shared" si="1"/>
        <v>42816</v>
      </c>
      <c r="B35" s="30" t="s">
        <v>33</v>
      </c>
      <c r="C35" s="42">
        <v>1</v>
      </c>
      <c r="D35" s="29">
        <v>42816</v>
      </c>
      <c r="E35" s="61"/>
    </row>
    <row r="36" spans="1:8" x14ac:dyDescent="0.25">
      <c r="A36" s="35">
        <f t="shared" si="1"/>
        <v>42817</v>
      </c>
      <c r="B36" s="30" t="s">
        <v>108</v>
      </c>
      <c r="C36" s="42">
        <v>2</v>
      </c>
      <c r="D36" s="29">
        <v>42818</v>
      </c>
      <c r="E36" s="61"/>
    </row>
    <row r="37" spans="1:8" x14ac:dyDescent="0.25">
      <c r="A37" s="35">
        <f t="shared" si="1"/>
        <v>42819</v>
      </c>
      <c r="B37" s="30" t="s">
        <v>35</v>
      </c>
      <c r="C37" s="42">
        <v>1</v>
      </c>
      <c r="D37" s="29">
        <v>42819</v>
      </c>
      <c r="E37" s="61"/>
    </row>
    <row r="38" spans="1:8" x14ac:dyDescent="0.25">
      <c r="A38" s="35">
        <f>D37+2</f>
        <v>42821</v>
      </c>
      <c r="B38" s="30" t="s">
        <v>36</v>
      </c>
      <c r="C38" s="42">
        <v>1</v>
      </c>
      <c r="D38" s="29">
        <v>42821</v>
      </c>
      <c r="E38" s="61"/>
    </row>
    <row r="39" spans="1:8" x14ac:dyDescent="0.25">
      <c r="A39" s="35">
        <f>D38+1</f>
        <v>42822</v>
      </c>
      <c r="B39" s="30" t="s">
        <v>109</v>
      </c>
      <c r="C39" s="42">
        <v>2</v>
      </c>
      <c r="D39" s="29">
        <v>42823</v>
      </c>
      <c r="E39" s="61"/>
    </row>
    <row r="40" spans="1:8" x14ac:dyDescent="0.25">
      <c r="A40" s="35">
        <f>D39+1</f>
        <v>42824</v>
      </c>
      <c r="B40" s="30" t="s">
        <v>72</v>
      </c>
      <c r="C40" s="42">
        <v>2</v>
      </c>
      <c r="D40" s="29">
        <f>D39+2</f>
        <v>42825</v>
      </c>
      <c r="E40" s="61"/>
    </row>
    <row r="41" spans="1:8" x14ac:dyDescent="0.25">
      <c r="A41" s="35">
        <f>D40+1</f>
        <v>42826</v>
      </c>
      <c r="B41" s="30" t="s">
        <v>39</v>
      </c>
      <c r="C41" s="42">
        <v>4</v>
      </c>
      <c r="D41" s="29">
        <f>D40+6</f>
        <v>42831</v>
      </c>
      <c r="E41" s="36" t="s">
        <v>99</v>
      </c>
    </row>
    <row r="42" spans="1:8" x14ac:dyDescent="0.25">
      <c r="A42" s="35">
        <f>A41+2</f>
        <v>42828</v>
      </c>
      <c r="B42" s="30" t="s">
        <v>91</v>
      </c>
      <c r="C42" s="42">
        <v>1</v>
      </c>
      <c r="D42" s="29">
        <f>A42+1</f>
        <v>42829</v>
      </c>
      <c r="E42" s="36"/>
    </row>
    <row r="43" spans="1:8" x14ac:dyDescent="0.25">
      <c r="A43" s="35">
        <f>D41+1</f>
        <v>42832</v>
      </c>
      <c r="B43" s="30" t="s">
        <v>40</v>
      </c>
      <c r="C43" s="42">
        <v>2</v>
      </c>
      <c r="D43" s="29">
        <v>42833</v>
      </c>
      <c r="E43" s="61" t="s">
        <v>99</v>
      </c>
    </row>
    <row r="44" spans="1:8" x14ac:dyDescent="0.25">
      <c r="A44" s="35">
        <f>D43+2</f>
        <v>42835</v>
      </c>
      <c r="B44" s="30" t="s">
        <v>110</v>
      </c>
      <c r="C44" s="42">
        <v>6</v>
      </c>
      <c r="D44" s="29">
        <v>42840</v>
      </c>
      <c r="E44" s="61"/>
    </row>
    <row r="45" spans="1:8" x14ac:dyDescent="0.25">
      <c r="A45" s="35">
        <f>D44+2</f>
        <v>42842</v>
      </c>
      <c r="B45" s="30" t="s">
        <v>73</v>
      </c>
      <c r="C45" s="42">
        <v>2</v>
      </c>
      <c r="D45" s="29">
        <v>42843</v>
      </c>
      <c r="E45" s="61"/>
    </row>
    <row r="46" spans="1:8" x14ac:dyDescent="0.25">
      <c r="A46" s="35">
        <f>D45+1</f>
        <v>42844</v>
      </c>
      <c r="B46" s="30" t="s">
        <v>42</v>
      </c>
      <c r="C46" s="42">
        <v>4</v>
      </c>
      <c r="D46" s="29">
        <f>A46+3</f>
        <v>42847</v>
      </c>
      <c r="E46" s="61"/>
    </row>
    <row r="47" spans="1:8" x14ac:dyDescent="0.25">
      <c r="A47" s="35">
        <f>D46+2</f>
        <v>42849</v>
      </c>
      <c r="B47" s="30" t="s">
        <v>43</v>
      </c>
      <c r="C47" s="42">
        <v>2</v>
      </c>
      <c r="D47" s="29">
        <f>A47+1</f>
        <v>42850</v>
      </c>
      <c r="E47" s="61"/>
    </row>
    <row r="48" spans="1:8" x14ac:dyDescent="0.25">
      <c r="A48" s="35">
        <f>D47+1</f>
        <v>42851</v>
      </c>
      <c r="B48" s="30" t="s">
        <v>111</v>
      </c>
      <c r="C48" s="42">
        <v>6</v>
      </c>
      <c r="D48" s="29">
        <v>42857</v>
      </c>
      <c r="E48" s="61"/>
      <c r="H48" s="30"/>
    </row>
    <row r="49" spans="1:5" x14ac:dyDescent="0.25">
      <c r="A49" s="35">
        <f>D48+1</f>
        <v>42858</v>
      </c>
      <c r="B49" s="30" t="s">
        <v>45</v>
      </c>
      <c r="C49" s="42">
        <v>1</v>
      </c>
      <c r="D49" s="29">
        <v>42858</v>
      </c>
      <c r="E49" s="61" t="s">
        <v>98</v>
      </c>
    </row>
    <row r="50" spans="1:5" x14ac:dyDescent="0.25">
      <c r="A50" s="35">
        <f>D49+1</f>
        <v>42859</v>
      </c>
      <c r="B50" s="31" t="s">
        <v>46</v>
      </c>
      <c r="C50" s="42">
        <v>1</v>
      </c>
      <c r="D50" s="29">
        <v>42859</v>
      </c>
      <c r="E50" s="61"/>
    </row>
    <row r="51" spans="1:5" x14ac:dyDescent="0.25">
      <c r="A51" s="35">
        <f>D50+1</f>
        <v>42860</v>
      </c>
      <c r="B51" s="30" t="s">
        <v>112</v>
      </c>
      <c r="C51" s="42">
        <v>2</v>
      </c>
      <c r="D51" s="29">
        <v>42861</v>
      </c>
      <c r="E51" s="61"/>
    </row>
    <row r="52" spans="1:5" x14ac:dyDescent="0.25">
      <c r="A52" s="35">
        <f>D51+2</f>
        <v>42863</v>
      </c>
      <c r="B52" s="30" t="s">
        <v>48</v>
      </c>
      <c r="C52" s="42">
        <v>1</v>
      </c>
      <c r="D52" s="29">
        <v>42863</v>
      </c>
      <c r="E52" s="61"/>
    </row>
    <row r="53" spans="1:5" x14ac:dyDescent="0.25">
      <c r="A53" s="35">
        <f>D52+1</f>
        <v>42864</v>
      </c>
      <c r="B53" s="30" t="s">
        <v>49</v>
      </c>
      <c r="C53" s="42">
        <v>1</v>
      </c>
      <c r="D53" s="29">
        <v>42864</v>
      </c>
      <c r="E53" s="61"/>
    </row>
    <row r="54" spans="1:5" x14ac:dyDescent="0.25">
      <c r="A54" s="35">
        <f>D53+1</f>
        <v>42865</v>
      </c>
      <c r="B54" s="30" t="s">
        <v>113</v>
      </c>
      <c r="C54" s="42">
        <v>2</v>
      </c>
      <c r="D54" s="29">
        <v>42866</v>
      </c>
      <c r="E54" s="61"/>
    </row>
    <row r="55" spans="1:5" x14ac:dyDescent="0.25">
      <c r="A55" s="35">
        <f>D54+1</f>
        <v>42867</v>
      </c>
      <c r="B55" s="30" t="s">
        <v>74</v>
      </c>
      <c r="C55" s="42">
        <v>2</v>
      </c>
      <c r="D55" s="29">
        <v>42868</v>
      </c>
      <c r="E55" s="61"/>
    </row>
    <row r="56" spans="1:5" x14ac:dyDescent="0.25">
      <c r="A56" s="35">
        <f>D55+2</f>
        <v>42870</v>
      </c>
      <c r="B56" s="30" t="s">
        <v>51</v>
      </c>
      <c r="C56" s="42">
        <v>1</v>
      </c>
      <c r="D56" s="29">
        <v>42870</v>
      </c>
      <c r="E56" s="61"/>
    </row>
    <row r="57" spans="1:5" x14ac:dyDescent="0.25">
      <c r="A57" s="35">
        <f>D56+1</f>
        <v>42871</v>
      </c>
      <c r="B57" s="30" t="s">
        <v>52</v>
      </c>
      <c r="C57" s="42">
        <v>1</v>
      </c>
      <c r="D57" s="29">
        <v>42871</v>
      </c>
      <c r="E57" s="61"/>
    </row>
    <row r="58" spans="1:5" x14ac:dyDescent="0.25">
      <c r="A58" s="35">
        <f>D57+1</f>
        <v>42872</v>
      </c>
      <c r="B58" s="30" t="s">
        <v>114</v>
      </c>
      <c r="C58" s="42">
        <v>2</v>
      </c>
      <c r="D58" s="29">
        <v>42873</v>
      </c>
      <c r="E58" s="61"/>
    </row>
    <row r="59" spans="1:5" x14ac:dyDescent="0.25">
      <c r="A59" s="35">
        <f>D58+1</f>
        <v>42874</v>
      </c>
      <c r="B59" s="30" t="s">
        <v>54</v>
      </c>
      <c r="C59" s="42">
        <v>1</v>
      </c>
      <c r="D59" s="29">
        <v>42874</v>
      </c>
      <c r="E59" s="61" t="s">
        <v>99</v>
      </c>
    </row>
    <row r="60" spans="1:5" x14ac:dyDescent="0.25">
      <c r="A60" s="35">
        <f>D59+1</f>
        <v>42875</v>
      </c>
      <c r="B60" s="30" t="s">
        <v>55</v>
      </c>
      <c r="C60" s="42">
        <v>1</v>
      </c>
      <c r="D60" s="29">
        <v>42875</v>
      </c>
      <c r="E60" s="61"/>
    </row>
    <row r="61" spans="1:5" x14ac:dyDescent="0.25">
      <c r="A61" s="35">
        <f>D60+2</f>
        <v>42877</v>
      </c>
      <c r="B61" s="30" t="s">
        <v>115</v>
      </c>
      <c r="C61" s="42">
        <v>1</v>
      </c>
      <c r="D61" s="29">
        <f>A61</f>
        <v>42877</v>
      </c>
      <c r="E61" s="61"/>
    </row>
    <row r="62" spans="1:5" x14ac:dyDescent="0.25">
      <c r="A62" s="35">
        <f>D61+1</f>
        <v>42878</v>
      </c>
      <c r="B62" s="30" t="s">
        <v>57</v>
      </c>
      <c r="C62" s="42">
        <v>6</v>
      </c>
      <c r="D62" s="29">
        <v>42884</v>
      </c>
      <c r="E62" s="61" t="s">
        <v>98</v>
      </c>
    </row>
    <row r="63" spans="1:5" x14ac:dyDescent="0.25">
      <c r="A63" s="35">
        <f>D62+1</f>
        <v>42885</v>
      </c>
      <c r="B63" s="30" t="s">
        <v>58</v>
      </c>
      <c r="C63" s="42">
        <v>2</v>
      </c>
      <c r="D63" s="29">
        <v>42886</v>
      </c>
      <c r="E63" s="61"/>
    </row>
    <row r="64" spans="1:5" x14ac:dyDescent="0.25">
      <c r="A64" s="35">
        <f>D63+1</f>
        <v>42887</v>
      </c>
      <c r="B64" s="30" t="s">
        <v>116</v>
      </c>
      <c r="C64" s="42">
        <v>9</v>
      </c>
      <c r="D64" s="29">
        <v>42896</v>
      </c>
      <c r="E64" s="61"/>
    </row>
    <row r="65" spans="1:5" x14ac:dyDescent="0.25">
      <c r="A65" s="35">
        <f>D64+2</f>
        <v>42898</v>
      </c>
      <c r="B65" s="30" t="s">
        <v>60</v>
      </c>
      <c r="C65" s="42">
        <v>2</v>
      </c>
      <c r="D65" s="29">
        <v>42899</v>
      </c>
      <c r="E65" s="61"/>
    </row>
    <row r="66" spans="1:5" x14ac:dyDescent="0.25">
      <c r="A66" s="35">
        <f>D65+1</f>
        <v>42900</v>
      </c>
      <c r="B66" s="30" t="s">
        <v>61</v>
      </c>
      <c r="C66" s="42">
        <v>2</v>
      </c>
      <c r="D66" s="29">
        <v>42901</v>
      </c>
      <c r="E66" s="61"/>
    </row>
    <row r="67" spans="1:5" x14ac:dyDescent="0.25">
      <c r="A67" s="35">
        <f>D66+1</f>
        <v>42902</v>
      </c>
      <c r="B67" s="30" t="s">
        <v>117</v>
      </c>
      <c r="C67" s="42">
        <v>4</v>
      </c>
      <c r="D67" s="29">
        <v>42906</v>
      </c>
      <c r="E67" s="61"/>
    </row>
    <row r="68" spans="1:5" x14ac:dyDescent="0.25">
      <c r="A68" s="35">
        <f>D67+1</f>
        <v>42907</v>
      </c>
      <c r="B68" s="30" t="s">
        <v>75</v>
      </c>
      <c r="C68" s="42">
        <v>2</v>
      </c>
      <c r="D68" s="29">
        <v>42908</v>
      </c>
      <c r="E68" s="36" t="s">
        <v>99</v>
      </c>
    </row>
    <row r="69" spans="1:5" x14ac:dyDescent="0.25">
      <c r="A69" s="35">
        <f>D68+1</f>
        <v>42909</v>
      </c>
      <c r="B69" s="30" t="s">
        <v>63</v>
      </c>
      <c r="C69" s="42">
        <v>2</v>
      </c>
      <c r="D69" s="29">
        <v>42910</v>
      </c>
      <c r="E69" s="61" t="s">
        <v>98</v>
      </c>
    </row>
    <row r="70" spans="1:5" x14ac:dyDescent="0.25">
      <c r="A70" s="35">
        <f>D69+2</f>
        <v>42912</v>
      </c>
      <c r="B70" s="30" t="s">
        <v>64</v>
      </c>
      <c r="C70" s="42">
        <v>2</v>
      </c>
      <c r="D70" s="29">
        <v>42913</v>
      </c>
      <c r="E70" s="61"/>
    </row>
    <row r="71" spans="1:5" x14ac:dyDescent="0.25">
      <c r="A71" s="35">
        <f>D70+1</f>
        <v>42914</v>
      </c>
      <c r="B71" s="30" t="s">
        <v>118</v>
      </c>
      <c r="C71" s="42">
        <v>4</v>
      </c>
      <c r="D71" s="29">
        <v>42917</v>
      </c>
      <c r="E71" s="61"/>
    </row>
    <row r="72" spans="1:5" x14ac:dyDescent="0.25">
      <c r="A72" s="35">
        <f>D71+2</f>
        <v>42919</v>
      </c>
      <c r="B72" s="29" t="s">
        <v>97</v>
      </c>
      <c r="C72" s="52">
        <v>1</v>
      </c>
      <c r="D72" s="29">
        <f>A72</f>
        <v>42919</v>
      </c>
      <c r="E72" s="36"/>
    </row>
    <row r="73" spans="1:5" x14ac:dyDescent="0.25">
      <c r="A73" s="35">
        <f>D72+1</f>
        <v>42920</v>
      </c>
      <c r="B73" s="30" t="s">
        <v>66</v>
      </c>
      <c r="C73" s="42">
        <v>2</v>
      </c>
      <c r="D73" s="29">
        <v>42922</v>
      </c>
      <c r="E73" s="58" t="s">
        <v>99</v>
      </c>
    </row>
    <row r="74" spans="1:5" x14ac:dyDescent="0.25">
      <c r="A74" s="35">
        <f>D73+1</f>
        <v>42923</v>
      </c>
      <c r="B74" s="30" t="s">
        <v>67</v>
      </c>
      <c r="C74" s="42">
        <v>2</v>
      </c>
      <c r="D74" s="29">
        <f>A74+1</f>
        <v>42924</v>
      </c>
      <c r="E74" s="59"/>
    </row>
    <row r="75" spans="1:5" x14ac:dyDescent="0.25">
      <c r="A75" s="35">
        <f>D74+2</f>
        <v>42926</v>
      </c>
      <c r="B75" s="30" t="s">
        <v>119</v>
      </c>
      <c r="C75" s="42">
        <v>4</v>
      </c>
      <c r="D75" s="29">
        <v>42929</v>
      </c>
      <c r="E75" s="60"/>
    </row>
    <row r="76" spans="1:5" ht="15.75" thickBot="1" x14ac:dyDescent="0.3">
      <c r="A76" s="37">
        <f>D75+1</f>
        <v>42930</v>
      </c>
      <c r="B76" s="38" t="s">
        <v>76</v>
      </c>
      <c r="C76" s="43">
        <v>2</v>
      </c>
      <c r="D76" s="39">
        <v>42931</v>
      </c>
      <c r="E76" s="40" t="s">
        <v>120</v>
      </c>
    </row>
    <row r="78" spans="1:5" x14ac:dyDescent="0.25">
      <c r="C78" s="27">
        <v>42582</v>
      </c>
      <c r="D78">
        <v>42931</v>
      </c>
    </row>
  </sheetData>
  <mergeCells count="14">
    <mergeCell ref="E73:E75"/>
    <mergeCell ref="E31:E40"/>
    <mergeCell ref="E2:E4"/>
    <mergeCell ref="E5:E7"/>
    <mergeCell ref="E8:E10"/>
    <mergeCell ref="E11:E13"/>
    <mergeCell ref="E14:E16"/>
    <mergeCell ref="E17:E19"/>
    <mergeCell ref="E21:E30"/>
    <mergeCell ref="E69:E71"/>
    <mergeCell ref="E43:E48"/>
    <mergeCell ref="E49:E58"/>
    <mergeCell ref="E59:E61"/>
    <mergeCell ref="E62:E6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Planificacion</vt:lpstr>
      <vt:lpstr>Hoja2</vt:lpstr>
      <vt:lpstr>Hoja3</vt:lpstr>
      <vt:lpstr>Cronograma Anteproyecto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2016-11-20T20:02:51Z</dcterms:created>
  <dcterms:modified xsi:type="dcterms:W3CDTF">2016-12-13T07:02:28Z</dcterms:modified>
</cp:coreProperties>
</file>