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задание" sheetId="1" r:id="rId4"/>
    <sheet state="visible" name="1.2 задание" sheetId="2" r:id="rId5"/>
    <sheet state="visible" name="2 задание" sheetId="3" r:id="rId6"/>
    <sheet state="visible" name="3 задание" sheetId="4" r:id="rId7"/>
    <sheet state="visible" name="Условия" sheetId="5" r:id="rId8"/>
  </sheets>
  <definedNames/>
  <calcPr/>
</workbook>
</file>

<file path=xl/sharedStrings.xml><?xml version="1.0" encoding="utf-8"?>
<sst xmlns="http://schemas.openxmlformats.org/spreadsheetml/2006/main" count="74" uniqueCount="21">
  <si>
    <t>Функция</t>
  </si>
  <si>
    <t>Разбиение</t>
  </si>
  <si>
    <t>Шаг</t>
  </si>
  <si>
    <t>y=sin(x)</t>
  </si>
  <si>
    <t>[0,1]</t>
  </si>
  <si>
    <t>Интеграл</t>
  </si>
  <si>
    <t>-cos(x)</t>
  </si>
  <si>
    <t>Значения</t>
  </si>
  <si>
    <t>X</t>
  </si>
  <si>
    <t>Y</t>
  </si>
  <si>
    <t>S=</t>
  </si>
  <si>
    <t>S реальная</t>
  </si>
  <si>
    <t>Сравнение</t>
  </si>
  <si>
    <t>Оригинал</t>
  </si>
  <si>
    <t>y=ln(x)</t>
  </si>
  <si>
    <t>[1,2]</t>
  </si>
  <si>
    <t>x*ln(x)-x</t>
  </si>
  <si>
    <t>x=0,5</t>
  </si>
  <si>
    <t>y'=</t>
  </si>
  <si>
    <t>Смотреть другой файл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</si>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</sst>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0" fillId="2" fontId="1" numFmtId="1" xfId="0" applyFont="1" applyNumberFormat="1"/>
    <xf borderId="0" fillId="2" fontId="1" numFmtId="2" xfId="0" applyFont="1" applyNumberFormat="1"/>
    <xf borderId="5" fillId="2" fontId="1" numFmtId="2" xfId="0" applyBorder="1" applyFont="1" applyNumberFormat="1"/>
    <xf borderId="6" fillId="2" fontId="1" numFmtId="0" xfId="0" applyAlignment="1" applyBorder="1" applyFont="1">
      <alignment readingOrder="0"/>
    </xf>
    <xf borderId="7" fillId="2" fontId="1" numFmtId="2" xfId="0" applyBorder="1" applyFont="1" applyNumberFormat="1"/>
    <xf borderId="7" fillId="2" fontId="1" numFmtId="2" xfId="0" applyAlignment="1" applyBorder="1" applyFont="1" applyNumberFormat="1">
      <alignment readingOrder="0"/>
    </xf>
    <xf borderId="8" fillId="2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 задание'!$C$7:$C$8</c:f>
            </c:strRef>
          </c:cat>
          <c:val>
            <c:numRef>
              <c:f>'1 задание'!$D$7:$D$8</c:f>
              <c:numCache/>
            </c:numRef>
          </c:val>
        </c:ser>
        <c:axId val="2116598350"/>
        <c:axId val="1106741115"/>
      </c:barChart>
      <c:catAx>
        <c:axId val="2116598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741115"/>
      </c:catAx>
      <c:valAx>
        <c:axId val="1106741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598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 задание'!$F$7:$F$9</c:f>
            </c:strRef>
          </c:cat>
          <c:val>
            <c:numRef>
              <c:f>'1 задание'!$G$7:$G$9</c:f>
              <c:numCache/>
            </c:numRef>
          </c:val>
        </c:ser>
        <c:axId val="73392322"/>
        <c:axId val="855908180"/>
      </c:barChart>
      <c:catAx>
        <c:axId val="73392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908180"/>
      </c:catAx>
      <c:valAx>
        <c:axId val="855908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92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 задание'!$I$7:$I$10</c:f>
            </c:strRef>
          </c:cat>
          <c:val>
            <c:numRef>
              <c:f>'1 задание'!$J$7:$J$10</c:f>
              <c:numCache/>
            </c:numRef>
          </c:val>
        </c:ser>
        <c:axId val="1191889354"/>
        <c:axId val="1348196557"/>
      </c:barChart>
      <c:catAx>
        <c:axId val="1191889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196557"/>
      </c:catAx>
      <c:valAx>
        <c:axId val="1348196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889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 задание'!$L$7:$L$11</c:f>
            </c:strRef>
          </c:cat>
          <c:val>
            <c:numRef>
              <c:f>'1 задание'!$M$7:$M$11</c:f>
              <c:numCache/>
            </c:numRef>
          </c:val>
        </c:ser>
        <c:axId val="644688420"/>
        <c:axId val="881728758"/>
      </c:barChart>
      <c:catAx>
        <c:axId val="6446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728758"/>
      </c:catAx>
      <c:valAx>
        <c:axId val="881728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688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'1.2 задание'!$C$7:$C$8</c:f>
            </c:strRef>
          </c:cat>
          <c:val>
            <c:numRef>
              <c:f>'1.2 задание'!$D$7:$D$8</c:f>
              <c:numCache/>
            </c:numRef>
          </c:val>
        </c:ser>
        <c:axId val="2007767280"/>
        <c:axId val="504496276"/>
      </c:barChart>
      <c:catAx>
        <c:axId val="200776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496276"/>
      </c:catAx>
      <c:valAx>
        <c:axId val="504496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767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'1.2 задание'!$F$7:$F$9</c:f>
            </c:strRef>
          </c:cat>
          <c:val>
            <c:numRef>
              <c:f>'1.2 задание'!$G$7:$G$9</c:f>
              <c:numCache/>
            </c:numRef>
          </c:val>
        </c:ser>
        <c:axId val="2025662662"/>
        <c:axId val="1436532185"/>
      </c:barChart>
      <c:catAx>
        <c:axId val="2025662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532185"/>
      </c:catAx>
      <c:valAx>
        <c:axId val="1436532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662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'1.2 задание'!$I$7:$I$10</c:f>
            </c:strRef>
          </c:cat>
          <c:val>
            <c:numRef>
              <c:f>'1.2 задание'!$J$7:$J$10</c:f>
              <c:numCache/>
            </c:numRef>
          </c:val>
        </c:ser>
        <c:axId val="386589904"/>
        <c:axId val="1600558442"/>
      </c:barChart>
      <c:catAx>
        <c:axId val="38658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558442"/>
      </c:catAx>
      <c:valAx>
        <c:axId val="1600558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589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'1.2 задание'!$L$7:$L$11</c:f>
            </c:strRef>
          </c:cat>
          <c:val>
            <c:numRef>
              <c:f>'1.2 задание'!$M$7:$M$11</c:f>
              <c:numCache/>
            </c:numRef>
          </c:val>
        </c:ser>
        <c:axId val="1173965944"/>
        <c:axId val="1819029598"/>
      </c:barChart>
      <c:catAx>
        <c:axId val="117396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029598"/>
      </c:catAx>
      <c:valAx>
        <c:axId val="1819029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965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11</xdr:row>
      <xdr:rowOff>66675</xdr:rowOff>
    </xdr:from>
    <xdr:ext cx="2514600" cy="15525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752475</xdr:colOff>
      <xdr:row>11</xdr:row>
      <xdr:rowOff>66675</xdr:rowOff>
    </xdr:from>
    <xdr:ext cx="2514600" cy="15525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685800</xdr:colOff>
      <xdr:row>11</xdr:row>
      <xdr:rowOff>66675</xdr:rowOff>
    </xdr:from>
    <xdr:ext cx="2514600" cy="15525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733425</xdr:colOff>
      <xdr:row>11</xdr:row>
      <xdr:rowOff>66675</xdr:rowOff>
    </xdr:from>
    <xdr:ext cx="2514600" cy="15525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11</xdr:row>
      <xdr:rowOff>66675</xdr:rowOff>
    </xdr:from>
    <xdr:ext cx="2514600" cy="15525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752475</xdr:colOff>
      <xdr:row>11</xdr:row>
      <xdr:rowOff>66675</xdr:rowOff>
    </xdr:from>
    <xdr:ext cx="2514600" cy="15525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685800</xdr:colOff>
      <xdr:row>11</xdr:row>
      <xdr:rowOff>66675</xdr:rowOff>
    </xdr:from>
    <xdr:ext cx="2514600" cy="15525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733425</xdr:colOff>
      <xdr:row>11</xdr:row>
      <xdr:rowOff>66675</xdr:rowOff>
    </xdr:from>
    <xdr:ext cx="2514600" cy="15525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67325" cy="43529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D1" s="1" t="s">
        <v>2</v>
      </c>
      <c r="F1" s="1" t="s">
        <v>1</v>
      </c>
      <c r="G1" s="1" t="s">
        <v>2</v>
      </c>
      <c r="I1" s="1" t="s">
        <v>1</v>
      </c>
      <c r="J1" s="1" t="s">
        <v>2</v>
      </c>
      <c r="L1" s="1" t="s">
        <v>1</v>
      </c>
      <c r="M1" s="1" t="s">
        <v>2</v>
      </c>
    </row>
    <row r="2">
      <c r="A2" s="1" t="s">
        <v>3</v>
      </c>
      <c r="B2" s="1" t="s">
        <v>4</v>
      </c>
      <c r="C2" s="1">
        <v>2.0</v>
      </c>
      <c r="D2" s="2">
        <f>1/C2</f>
        <v>0.5</v>
      </c>
      <c r="F2" s="1">
        <v>3.0</v>
      </c>
      <c r="G2" s="2">
        <f>1/F2</f>
        <v>0.3333333333</v>
      </c>
      <c r="I2" s="1">
        <v>4.0</v>
      </c>
      <c r="J2" s="2">
        <f>1/I2</f>
        <v>0.25</v>
      </c>
      <c r="L2" s="1">
        <v>5.0</v>
      </c>
      <c r="M2" s="2">
        <f>1/L2</f>
        <v>0.2</v>
      </c>
    </row>
    <row r="4">
      <c r="A4" s="1" t="s">
        <v>5</v>
      </c>
    </row>
    <row r="5">
      <c r="A5" s="1" t="s">
        <v>6</v>
      </c>
      <c r="C5" s="1" t="s">
        <v>7</v>
      </c>
      <c r="F5" s="1" t="s">
        <v>7</v>
      </c>
      <c r="I5" s="1" t="s">
        <v>7</v>
      </c>
      <c r="L5" s="1" t="s">
        <v>7</v>
      </c>
    </row>
    <row r="6">
      <c r="C6" s="1" t="s">
        <v>8</v>
      </c>
      <c r="D6" s="1" t="s">
        <v>9</v>
      </c>
      <c r="F6" s="1" t="s">
        <v>8</v>
      </c>
      <c r="G6" s="1" t="s">
        <v>9</v>
      </c>
      <c r="I6" s="1" t="s">
        <v>8</v>
      </c>
      <c r="J6" s="1" t="s">
        <v>9</v>
      </c>
      <c r="L6" s="1" t="s">
        <v>8</v>
      </c>
      <c r="M6" s="1" t="s">
        <v>9</v>
      </c>
    </row>
    <row r="7">
      <c r="C7" s="2">
        <f>D2</f>
        <v>0.5</v>
      </c>
      <c r="D7" s="2">
        <f t="shared" ref="D7:D8" si="1">SIN(C7)</f>
        <v>0.4794255386</v>
      </c>
      <c r="F7" s="2">
        <f>G2</f>
        <v>0.3333333333</v>
      </c>
      <c r="G7" s="2">
        <f t="shared" ref="G7:G9" si="2">SIN(F7)</f>
        <v>0.3271946968</v>
      </c>
      <c r="I7" s="2">
        <f>J2</f>
        <v>0.25</v>
      </c>
      <c r="J7" s="2">
        <f t="shared" ref="J7:J10" si="3">SIN(I7)</f>
        <v>0.2474039593</v>
      </c>
      <c r="L7" s="2">
        <f>M2</f>
        <v>0.2</v>
      </c>
      <c r="M7" s="2">
        <f t="shared" ref="M7:M11" si="4">SIN(L7)</f>
        <v>0.1986693308</v>
      </c>
    </row>
    <row r="8">
      <c r="C8" s="2">
        <f>D2*2</f>
        <v>1</v>
      </c>
      <c r="D8" s="2">
        <f t="shared" si="1"/>
        <v>0.8414709848</v>
      </c>
      <c r="F8" s="2">
        <f>F7*2</f>
        <v>0.6666666667</v>
      </c>
      <c r="G8" s="2">
        <f t="shared" si="2"/>
        <v>0.6183698031</v>
      </c>
      <c r="I8" s="2">
        <f>I7*2</f>
        <v>0.5</v>
      </c>
      <c r="J8" s="2">
        <f t="shared" si="3"/>
        <v>0.4794255386</v>
      </c>
      <c r="L8" s="2">
        <f>L7*2</f>
        <v>0.4</v>
      </c>
      <c r="M8" s="2">
        <f t="shared" si="4"/>
        <v>0.3894183423</v>
      </c>
    </row>
    <row r="9">
      <c r="F9" s="2">
        <f>F7*3</f>
        <v>1</v>
      </c>
      <c r="G9" s="2">
        <f t="shared" si="2"/>
        <v>0.8414709848</v>
      </c>
      <c r="I9" s="2">
        <f>I7*3</f>
        <v>0.75</v>
      </c>
      <c r="J9" s="2">
        <f t="shared" si="3"/>
        <v>0.68163876</v>
      </c>
      <c r="L9" s="2">
        <f>L7*3</f>
        <v>0.6</v>
      </c>
      <c r="M9" s="2">
        <f t="shared" si="4"/>
        <v>0.5646424734</v>
      </c>
    </row>
    <row r="10">
      <c r="I10" s="2">
        <f>I7*4</f>
        <v>1</v>
      </c>
      <c r="J10" s="2">
        <f t="shared" si="3"/>
        <v>0.8414709848</v>
      </c>
      <c r="L10" s="2">
        <f>L7*4</f>
        <v>0.8</v>
      </c>
      <c r="M10" s="2">
        <f t="shared" si="4"/>
        <v>0.7173560909</v>
      </c>
    </row>
    <row r="11">
      <c r="L11" s="2">
        <f>L7*5</f>
        <v>1</v>
      </c>
      <c r="M11" s="2">
        <f t="shared" si="4"/>
        <v>0.8414709848</v>
      </c>
    </row>
    <row r="22">
      <c r="C22" s="1" t="s">
        <v>10</v>
      </c>
      <c r="D22" s="2">
        <f>ABS(C7*D7)+ABS(C7*D8)</f>
        <v>0.6604482617</v>
      </c>
      <c r="F22" s="1" t="s">
        <v>10</v>
      </c>
      <c r="G22" s="2">
        <f>ABS(F7*G7)+ABS(F7*G8)+ABS(F7*G9)</f>
        <v>0.5956784949</v>
      </c>
      <c r="I22" s="1" t="s">
        <v>10</v>
      </c>
      <c r="J22" s="2">
        <f>ABS(I7*J7)+ABS(I7*J8)+ABS(I7*J9)+ABS(I7*J10)</f>
        <v>0.5624848107</v>
      </c>
      <c r="L22" s="1" t="s">
        <v>10</v>
      </c>
      <c r="M22" s="2">
        <f>ABS(L7*M7)+ABS(L7*M8)+ABS(L7*M9)+ABS(L7*M10)+ABS(L7*M11)</f>
        <v>0.5423114444</v>
      </c>
      <c r="O22" s="1" t="s">
        <v>11</v>
      </c>
      <c r="P22" s="1">
        <f>1-COS(1)</f>
        <v>0.4596976941</v>
      </c>
    </row>
    <row r="25">
      <c r="A25" s="3" t="s">
        <v>12</v>
      </c>
      <c r="B25" s="4">
        <v>2.0</v>
      </c>
      <c r="C25" s="4">
        <v>3.0</v>
      </c>
      <c r="D25" s="4">
        <v>4.0</v>
      </c>
      <c r="E25" s="4">
        <v>5.0</v>
      </c>
      <c r="F25" s="5" t="s">
        <v>13</v>
      </c>
    </row>
    <row r="26">
      <c r="A26" s="6">
        <v>2.0</v>
      </c>
      <c r="B26" s="7">
        <f>D22/D22</f>
        <v>1</v>
      </c>
      <c r="C26" s="8">
        <f>1-D22/G22</f>
        <v>-0.10873276</v>
      </c>
      <c r="D26" s="8">
        <f>1-D22/J22</f>
        <v>-0.1741619492</v>
      </c>
      <c r="E26" s="8">
        <f>1-D22/M22</f>
        <v>-0.2178394324</v>
      </c>
      <c r="F26" s="9">
        <f>D22/P22-1</f>
        <v>0.4367012716</v>
      </c>
    </row>
    <row r="27">
      <c r="A27" s="6">
        <v>3.0</v>
      </c>
      <c r="B27" s="8">
        <f>1-G22/D22</f>
        <v>0.09806940312</v>
      </c>
      <c r="C27" s="7">
        <f>G22/G22</f>
        <v>1</v>
      </c>
      <c r="D27" s="8">
        <f>1-G22/J22</f>
        <v>-0.0590125877</v>
      </c>
      <c r="E27" s="8">
        <f>1-G22/M22</f>
        <v>-0.09840664621</v>
      </c>
      <c r="F27" s="9">
        <f>G22/P22-1</f>
        <v>0.2958048354</v>
      </c>
    </row>
    <row r="28">
      <c r="A28" s="6">
        <v>4.0</v>
      </c>
      <c r="B28" s="8">
        <f>1-J22/D22</f>
        <v>0.1483287287</v>
      </c>
      <c r="C28" s="8">
        <f>1-J22/G22</f>
        <v>0.05572416077</v>
      </c>
      <c r="D28" s="7">
        <f>J22/J22</f>
        <v>1</v>
      </c>
      <c r="E28" s="8">
        <f>1-J22/M22</f>
        <v>-0.03719885766</v>
      </c>
      <c r="F28" s="9">
        <f>J22/P22-1</f>
        <v>0.2235971984</v>
      </c>
    </row>
    <row r="29">
      <c r="A29" s="6">
        <v>5.0</v>
      </c>
      <c r="B29" s="8">
        <f>1-M22/D22</f>
        <v>0.1788736895</v>
      </c>
      <c r="C29" s="8">
        <f>1-M22/G22</f>
        <v>0.08959035941</v>
      </c>
      <c r="D29" s="8">
        <f>1-M22/J22</f>
        <v>0.03586473065</v>
      </c>
      <c r="E29" s="7">
        <f>M22/M22</f>
        <v>1</v>
      </c>
      <c r="F29" s="9">
        <f>M22/P22-1</f>
        <v>0.1797132145</v>
      </c>
    </row>
    <row r="30">
      <c r="A30" s="10" t="s">
        <v>13</v>
      </c>
      <c r="B30" s="11">
        <f>D22/P22-1</f>
        <v>0.4367012716</v>
      </c>
      <c r="C30" s="11">
        <f>G22/P22-1</f>
        <v>0.2958048354</v>
      </c>
      <c r="D30" s="12">
        <f>J22/P22-1</f>
        <v>0.2235971984</v>
      </c>
      <c r="E30" s="11">
        <f>M22/P22-1</f>
        <v>0.1797132145</v>
      </c>
      <c r="F3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D1" s="1" t="s">
        <v>2</v>
      </c>
      <c r="F1" s="1" t="s">
        <v>1</v>
      </c>
      <c r="G1" s="1" t="s">
        <v>2</v>
      </c>
      <c r="I1" s="1" t="s">
        <v>1</v>
      </c>
      <c r="J1" s="1" t="s">
        <v>2</v>
      </c>
      <c r="L1" s="1" t="s">
        <v>1</v>
      </c>
      <c r="M1" s="1" t="s">
        <v>2</v>
      </c>
    </row>
    <row r="2">
      <c r="A2" s="1" t="s">
        <v>14</v>
      </c>
      <c r="B2" s="1" t="s">
        <v>15</v>
      </c>
      <c r="C2" s="1">
        <v>2.0</v>
      </c>
      <c r="D2" s="2">
        <f>1/C2</f>
        <v>0.5</v>
      </c>
      <c r="F2" s="1">
        <v>3.0</v>
      </c>
      <c r="G2" s="2">
        <f>1/F2</f>
        <v>0.3333333333</v>
      </c>
      <c r="I2" s="1">
        <v>4.0</v>
      </c>
      <c r="J2" s="2">
        <f>1/I2</f>
        <v>0.25</v>
      </c>
      <c r="L2" s="1">
        <v>5.0</v>
      </c>
      <c r="M2" s="2">
        <f>1/L2</f>
        <v>0.2</v>
      </c>
    </row>
    <row r="4">
      <c r="A4" s="1" t="s">
        <v>5</v>
      </c>
    </row>
    <row r="5">
      <c r="A5" s="1" t="s">
        <v>16</v>
      </c>
      <c r="C5" s="1" t="s">
        <v>7</v>
      </c>
      <c r="F5" s="1" t="s">
        <v>7</v>
      </c>
      <c r="I5" s="1" t="s">
        <v>7</v>
      </c>
      <c r="L5" s="1" t="s">
        <v>7</v>
      </c>
    </row>
    <row r="6">
      <c r="C6" s="1" t="s">
        <v>8</v>
      </c>
      <c r="D6" s="1" t="s">
        <v>9</v>
      </c>
      <c r="F6" s="1" t="s">
        <v>8</v>
      </c>
      <c r="G6" s="1" t="s">
        <v>9</v>
      </c>
      <c r="I6" s="1" t="s">
        <v>8</v>
      </c>
      <c r="J6" s="1" t="s">
        <v>9</v>
      </c>
      <c r="L6" s="1" t="s">
        <v>8</v>
      </c>
      <c r="M6" s="1" t="s">
        <v>9</v>
      </c>
    </row>
    <row r="7">
      <c r="C7" s="2">
        <f>1+D2</f>
        <v>1.5</v>
      </c>
      <c r="D7" s="2">
        <f t="shared" ref="D7:D8" si="1">LN(C7)</f>
        <v>0.4054651081</v>
      </c>
      <c r="F7" s="2">
        <f>1+G2</f>
        <v>1.333333333</v>
      </c>
      <c r="G7" s="2">
        <f t="shared" ref="G7:G9" si="2">LN(F7)</f>
        <v>0.2876820725</v>
      </c>
      <c r="I7" s="2">
        <f>1+J2</f>
        <v>1.25</v>
      </c>
      <c r="J7" s="2">
        <f t="shared" ref="J7:J10" si="3">LN(I7)</f>
        <v>0.2231435513</v>
      </c>
      <c r="L7" s="2">
        <f>1+M2</f>
        <v>1.2</v>
      </c>
      <c r="M7" s="2">
        <f t="shared" ref="M7:M11" si="4">LN(L7)</f>
        <v>0.1823215568</v>
      </c>
    </row>
    <row r="8">
      <c r="C8" s="2">
        <f>C7+D2</f>
        <v>2</v>
      </c>
      <c r="D8" s="2">
        <f t="shared" si="1"/>
        <v>0.6931471806</v>
      </c>
      <c r="F8" s="2">
        <f>F7+G2</f>
        <v>1.666666667</v>
      </c>
      <c r="G8" s="2">
        <f t="shared" si="2"/>
        <v>0.5108256238</v>
      </c>
      <c r="I8" s="2">
        <f>I7+J2</f>
        <v>1.5</v>
      </c>
      <c r="J8" s="2">
        <f t="shared" si="3"/>
        <v>0.4054651081</v>
      </c>
      <c r="L8" s="2">
        <f t="shared" ref="L8:L11" si="5">L7+$M$2</f>
        <v>1.4</v>
      </c>
      <c r="M8" s="2">
        <f t="shared" si="4"/>
        <v>0.3364722366</v>
      </c>
    </row>
    <row r="9">
      <c r="F9" s="2">
        <f>F8+G2</f>
        <v>2</v>
      </c>
      <c r="G9" s="2">
        <f t="shared" si="2"/>
        <v>0.6931471806</v>
      </c>
      <c r="I9" s="2">
        <f>I8+J2</f>
        <v>1.75</v>
      </c>
      <c r="J9" s="2">
        <f t="shared" si="3"/>
        <v>0.5596157879</v>
      </c>
      <c r="L9" s="2">
        <f t="shared" si="5"/>
        <v>1.6</v>
      </c>
      <c r="M9" s="2">
        <f t="shared" si="4"/>
        <v>0.4700036292</v>
      </c>
    </row>
    <row r="10">
      <c r="I10" s="2">
        <f>I9+J2</f>
        <v>2</v>
      </c>
      <c r="J10" s="2">
        <f t="shared" si="3"/>
        <v>0.6931471806</v>
      </c>
      <c r="L10" s="2">
        <f t="shared" si="5"/>
        <v>1.8</v>
      </c>
      <c r="M10" s="2">
        <f t="shared" si="4"/>
        <v>0.5877866649</v>
      </c>
    </row>
    <row r="11">
      <c r="L11" s="2">
        <f t="shared" si="5"/>
        <v>2</v>
      </c>
      <c r="M11" s="2">
        <f t="shared" si="4"/>
        <v>0.6931471806</v>
      </c>
    </row>
    <row r="22">
      <c r="C22" s="1" t="s">
        <v>10</v>
      </c>
      <c r="D22" s="2">
        <f>ABS((C7-1)*D7)+ABS((C7-1)*D8)</f>
        <v>0.5493061443</v>
      </c>
      <c r="F22" s="1" t="s">
        <v>10</v>
      </c>
      <c r="G22" s="2">
        <f>ABS((F7-1)*G7)+ABS((F7-1)*G8)+ABS((F7-1)*G9)</f>
        <v>0.4972182923</v>
      </c>
      <c r="I22" s="1" t="s">
        <v>10</v>
      </c>
      <c r="J22" s="2">
        <f>ABS((I7-1)*J7)+ABS((I7-1)*J8)+ABS((I7-1)*J9)+ABS((I7-1)*J10)</f>
        <v>0.470342907</v>
      </c>
      <c r="L22" s="1" t="s">
        <v>10</v>
      </c>
      <c r="M22" s="2">
        <f>ABS((L7-1)*M7)+ABS((L7-1)*M8)+ABS((L7-1)*M9)+ABS((L7-1)*M10)+ABS((L7-1)*M11)</f>
        <v>0.4539462536</v>
      </c>
      <c r="O22" s="1" t="s">
        <v>11</v>
      </c>
      <c r="P22" s="1">
        <f>2*LN(2)-1</f>
        <v>0.3862943611</v>
      </c>
    </row>
    <row r="25">
      <c r="A25" s="3" t="s">
        <v>12</v>
      </c>
      <c r="B25" s="4">
        <v>2.0</v>
      </c>
      <c r="C25" s="4">
        <v>3.0</v>
      </c>
      <c r="D25" s="4">
        <v>4.0</v>
      </c>
      <c r="E25" s="4">
        <v>5.0</v>
      </c>
      <c r="F25" s="5" t="s">
        <v>13</v>
      </c>
    </row>
    <row r="26">
      <c r="A26" s="6">
        <v>2.0</v>
      </c>
      <c r="B26" s="7">
        <f>D22/D22</f>
        <v>1</v>
      </c>
      <c r="C26" s="8">
        <f>D22/G22-1</f>
        <v>0.1047585193</v>
      </c>
      <c r="D26" s="8">
        <f>D22/J22-1</f>
        <v>0.1678844013</v>
      </c>
      <c r="E26" s="8">
        <f>D22/M22-1</f>
        <v>0.2100686809</v>
      </c>
      <c r="F26" s="9">
        <f>D22/P22-1</f>
        <v>0.4219885135</v>
      </c>
    </row>
    <row r="27">
      <c r="A27" s="6">
        <v>3.0</v>
      </c>
      <c r="B27" s="8">
        <f>1-G22/D22</f>
        <v>0.09482481238</v>
      </c>
      <c r="C27" s="7">
        <f>G22/G22</f>
        <v>1</v>
      </c>
      <c r="D27" s="8">
        <f>G22/J22-1</f>
        <v>0.05713998209</v>
      </c>
      <c r="E27" s="8">
        <f>G22/M22-1</f>
        <v>0.09532414529</v>
      </c>
      <c r="F27" s="9">
        <f>G22/P22-1</f>
        <v>0.2871487195</v>
      </c>
    </row>
    <row r="28">
      <c r="A28" s="6">
        <v>4.0</v>
      </c>
      <c r="B28" s="8">
        <f>1-J22/D22</f>
        <v>0.1437508722</v>
      </c>
      <c r="C28" s="8">
        <f>1-J22/G22</f>
        <v>0.05405148141</v>
      </c>
      <c r="D28" s="7">
        <f>J22/J22</f>
        <v>1</v>
      </c>
      <c r="E28" s="8">
        <f>J22/M22-1</f>
        <v>0.03612025262</v>
      </c>
      <c r="F28" s="9">
        <f>J22/P22-1</f>
        <v>0.2175764244</v>
      </c>
    </row>
    <row r="29">
      <c r="A29" s="6">
        <v>5.0</v>
      </c>
      <c r="B29" s="8">
        <f>1-M22/D22</f>
        <v>0.1736006263</v>
      </c>
      <c r="C29" s="8">
        <f>1-M22/G22</f>
        <v>0.08702825159</v>
      </c>
      <c r="D29" s="8">
        <f>1-M22/J22</f>
        <v>0.03486106224</v>
      </c>
      <c r="E29" s="7">
        <f>M22/M22</f>
        <v>1</v>
      </c>
      <c r="F29" s="9">
        <f>M22/P22-1</f>
        <v>0.1751304169</v>
      </c>
    </row>
    <row r="30">
      <c r="A30" s="10" t="s">
        <v>13</v>
      </c>
      <c r="B30" s="11">
        <f>D22/P22-1</f>
        <v>0.4219885135</v>
      </c>
      <c r="C30" s="11">
        <f>G22/P22-1</f>
        <v>0.2871487195</v>
      </c>
      <c r="D30" s="12">
        <f>J22/P22-1</f>
        <v>0.2175764244</v>
      </c>
      <c r="E30" s="11">
        <f>M22/P22-1</f>
        <v>0.1751304169</v>
      </c>
      <c r="F3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1" t="s">
        <v>3</v>
      </c>
      <c r="G1" s="1" t="s">
        <v>17</v>
      </c>
      <c r="H1" s="1" t="s">
        <v>14</v>
      </c>
    </row>
    <row r="2">
      <c r="A2" s="1" t="s">
        <v>18</v>
      </c>
      <c r="B2" s="2">
        <f>COS(0.5)</f>
        <v>0.8775825619</v>
      </c>
      <c r="G2" s="1" t="s">
        <v>18</v>
      </c>
      <c r="H2" s="2">
        <f>1/0.5</f>
        <v>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</row>
  </sheetData>
  <drawing r:id="rId1"/>
</worksheet>
</file>