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k36KS4ga6FMF3cW7iNFRgZ8+1TXE3/+bzYEq9kEJ6eU="/>
    </ext>
  </extLst>
</workbook>
</file>

<file path=xl/sharedStrings.xml><?xml version="1.0" encoding="utf-8"?>
<sst xmlns="http://schemas.openxmlformats.org/spreadsheetml/2006/main" count="121" uniqueCount="57">
  <si>
    <t>Задача 1</t>
  </si>
  <si>
    <t>c=</t>
  </si>
  <si>
    <t>i/j</t>
  </si>
  <si>
    <t>n=</t>
  </si>
  <si>
    <t>Задача 2</t>
  </si>
  <si>
    <t>Ai\Bj</t>
  </si>
  <si>
    <t>B1</t>
  </si>
  <si>
    <t>B2</t>
  </si>
  <si>
    <t>B3</t>
  </si>
  <si>
    <t>A1</t>
  </si>
  <si>
    <t>T</t>
  </si>
  <si>
    <t>T+W</t>
  </si>
  <si>
    <t>A2</t>
  </si>
  <si>
    <t>C</t>
  </si>
  <si>
    <t>Задача 3</t>
  </si>
  <si>
    <t>A3</t>
  </si>
  <si>
    <t>A4</t>
  </si>
  <si>
    <t>Ответ: 2</t>
  </si>
  <si>
    <t>Задача 4</t>
  </si>
  <si>
    <t>А</t>
  </si>
  <si>
    <t>Б</t>
  </si>
  <si>
    <t>В</t>
  </si>
  <si>
    <t>Г</t>
  </si>
  <si>
    <t>Д</t>
  </si>
  <si>
    <t>Ответ: А, В, Д</t>
  </si>
  <si>
    <t>Задача 5</t>
  </si>
  <si>
    <t>B4</t>
  </si>
  <si>
    <t>B5</t>
  </si>
  <si>
    <t>A5</t>
  </si>
  <si>
    <t>Задача 6</t>
  </si>
  <si>
    <t>Тип товара</t>
  </si>
  <si>
    <t>Спрос</t>
  </si>
  <si>
    <t>П1</t>
  </si>
  <si>
    <t>П2</t>
  </si>
  <si>
    <t>П3</t>
  </si>
  <si>
    <t>min</t>
  </si>
  <si>
    <t>max</t>
  </si>
  <si>
    <t>А1</t>
  </si>
  <si>
    <t>А2</t>
  </si>
  <si>
    <t>А3</t>
  </si>
  <si>
    <t>W=</t>
  </si>
  <si>
    <t>Задача 7</t>
  </si>
  <si>
    <t>M=</t>
  </si>
  <si>
    <t>Задача 8</t>
  </si>
  <si>
    <t>P=</t>
  </si>
  <si>
    <t>Задача 9</t>
  </si>
  <si>
    <t>Матр. рисков</t>
  </si>
  <si>
    <t>mu_i</t>
  </si>
  <si>
    <t>qj</t>
  </si>
  <si>
    <t>Задача 10</t>
  </si>
  <si>
    <t>S=</t>
  </si>
  <si>
    <t>Задача 11</t>
  </si>
  <si>
    <t>lambda=</t>
  </si>
  <si>
    <t>H=</t>
  </si>
  <si>
    <t>Задача 12</t>
  </si>
  <si>
    <t>B=</t>
  </si>
  <si>
    <t>Задача 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</si>
</sst>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Fill="1" applyFont="1"/>
    <xf borderId="0" fillId="0" fontId="2" numFmtId="0" xfId="0" applyFont="1"/>
    <xf borderId="0" fillId="3" fontId="2" numFmtId="0" xfId="0" applyFill="1" applyFont="1"/>
    <xf borderId="0" fillId="4" fontId="2" numFmtId="0" xfId="0" applyFill="1" applyFont="1"/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/>
    </xf>
    <xf borderId="0" fillId="2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89</xdr:row>
      <xdr:rowOff>0</xdr:rowOff>
    </xdr:from>
    <xdr:ext cx="2009775" cy="9620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9.14"/>
    <col customWidth="1" min="3" max="9" width="8.71"/>
    <col customWidth="1" min="10" max="10" width="4.29"/>
    <col customWidth="1" min="11" max="12" width="8.71"/>
    <col customWidth="1" min="13" max="13" width="4.29"/>
    <col customWidth="1" min="14" max="33" width="8.71"/>
  </cols>
  <sheetData>
    <row r="1">
      <c r="A1" s="1" t="s">
        <v>0</v>
      </c>
    </row>
    <row r="2">
      <c r="A2" s="1" t="s">
        <v>1</v>
      </c>
      <c r="B2" s="1">
        <v>6.0</v>
      </c>
      <c r="C2" s="2" t="s">
        <v>2</v>
      </c>
      <c r="D2" s="2">
        <v>1.0</v>
      </c>
      <c r="E2" s="2">
        <v>2.0</v>
      </c>
      <c r="F2" s="2">
        <v>3.0</v>
      </c>
      <c r="G2" s="2">
        <v>4.0</v>
      </c>
    </row>
    <row r="3">
      <c r="A3" s="1" t="s">
        <v>3</v>
      </c>
      <c r="B3" s="1">
        <v>4.0</v>
      </c>
      <c r="C3" s="2">
        <v>1.0</v>
      </c>
      <c r="D3" s="3">
        <f t="shared" ref="D3:G3" si="1">IF($C3&lt;D$2,$B$2*(D$2-$C3),IF(D$2=$C3,($B$3-$C3+1)*$B$2/2,($B$3-$C3+1)*$B$2))</f>
        <v>12</v>
      </c>
      <c r="E3" s="3">
        <f t="shared" si="1"/>
        <v>6</v>
      </c>
      <c r="F3" s="3">
        <f t="shared" si="1"/>
        <v>12</v>
      </c>
      <c r="G3" s="3">
        <f t="shared" si="1"/>
        <v>18</v>
      </c>
    </row>
    <row r="4">
      <c r="C4" s="2">
        <v>2.0</v>
      </c>
      <c r="D4" s="3">
        <f t="shared" ref="D4:G4" si="2">IF($C4&lt;D$2,$B$2*(D$2-$C4),IF(D$2=$C4,($B$3-$C4+1)*$B$2/2,($B$3-$C4+1)*$B$2))</f>
        <v>18</v>
      </c>
      <c r="E4" s="3">
        <f t="shared" si="2"/>
        <v>9</v>
      </c>
      <c r="F4" s="3">
        <f t="shared" si="2"/>
        <v>6</v>
      </c>
      <c r="G4" s="3">
        <f t="shared" si="2"/>
        <v>12</v>
      </c>
    </row>
    <row r="5">
      <c r="C5" s="2">
        <v>3.0</v>
      </c>
      <c r="D5" s="3">
        <f t="shared" ref="D5:G5" si="3">IF($C5&lt;D$2,$B$2*(D$2-$C5),IF(D$2=$C5,($B$3-$C5+1)*$B$2/2,($B$3-$C5+1)*$B$2))</f>
        <v>12</v>
      </c>
      <c r="E5" s="3">
        <f t="shared" si="3"/>
        <v>12</v>
      </c>
      <c r="F5" s="3">
        <f t="shared" si="3"/>
        <v>6</v>
      </c>
      <c r="G5" s="3">
        <f t="shared" si="3"/>
        <v>6</v>
      </c>
    </row>
    <row r="6">
      <c r="C6" s="2">
        <v>4.0</v>
      </c>
      <c r="D6" s="3">
        <f t="shared" ref="D6:G6" si="4">IF($C6&lt;D$2,$B$2*(D$2-$C6),IF(D$2=$C6,($B$3-$C6+1)*$B$2/2,($B$3-$C6+1)*$B$2))</f>
        <v>6</v>
      </c>
      <c r="E6" s="3">
        <f t="shared" si="4"/>
        <v>6</v>
      </c>
      <c r="F6" s="3">
        <f t="shared" si="4"/>
        <v>6</v>
      </c>
      <c r="G6" s="3">
        <f t="shared" si="4"/>
        <v>3</v>
      </c>
    </row>
    <row r="8">
      <c r="A8" s="1" t="s">
        <v>4</v>
      </c>
      <c r="C8" s="1" t="s">
        <v>5</v>
      </c>
      <c r="D8" s="1" t="s">
        <v>6</v>
      </c>
      <c r="E8" s="1" t="s">
        <v>7</v>
      </c>
      <c r="F8" s="1" t="s">
        <v>8</v>
      </c>
    </row>
    <row r="9">
      <c r="C9" s="1" t="s">
        <v>9</v>
      </c>
      <c r="D9" s="1" t="s">
        <v>10</v>
      </c>
      <c r="E9" s="1" t="s">
        <v>11</v>
      </c>
      <c r="F9" s="1" t="s">
        <v>11</v>
      </c>
    </row>
    <row r="10">
      <c r="C10" s="1" t="s">
        <v>12</v>
      </c>
      <c r="D10" s="1" t="s">
        <v>10</v>
      </c>
      <c r="E10" s="1" t="s">
        <v>13</v>
      </c>
      <c r="F10" s="1">
        <v>0.0</v>
      </c>
    </row>
    <row r="12">
      <c r="A12" s="1" t="s">
        <v>14</v>
      </c>
      <c r="C12" s="1" t="s">
        <v>5</v>
      </c>
      <c r="D12" s="1" t="s">
        <v>6</v>
      </c>
      <c r="E12" s="1" t="s">
        <v>7</v>
      </c>
      <c r="F12" s="1" t="s">
        <v>8</v>
      </c>
    </row>
    <row r="13">
      <c r="C13" s="1" t="s">
        <v>9</v>
      </c>
      <c r="D13" s="1">
        <v>2.0</v>
      </c>
      <c r="E13" s="1">
        <v>4.0</v>
      </c>
      <c r="F13" s="1">
        <v>8.0</v>
      </c>
      <c r="G13" s="1">
        <f t="shared" ref="G13:G16" si="5">MIN(D13:F13)</f>
        <v>2</v>
      </c>
    </row>
    <row r="14">
      <c r="C14" s="1" t="s">
        <v>12</v>
      </c>
      <c r="D14" s="1">
        <v>1.0</v>
      </c>
      <c r="E14" s="1">
        <v>7.0</v>
      </c>
      <c r="F14" s="1">
        <v>4.0</v>
      </c>
      <c r="G14" s="1">
        <f t="shared" si="5"/>
        <v>1</v>
      </c>
    </row>
    <row r="15">
      <c r="C15" s="1" t="s">
        <v>15</v>
      </c>
      <c r="D15" s="1">
        <v>10.0</v>
      </c>
      <c r="E15" s="1">
        <v>3.0</v>
      </c>
      <c r="F15" s="1">
        <v>1.0</v>
      </c>
      <c r="G15" s="1">
        <f t="shared" si="5"/>
        <v>1</v>
      </c>
    </row>
    <row r="16">
      <c r="C16" s="1" t="s">
        <v>16</v>
      </c>
      <c r="D16" s="1">
        <v>4.0</v>
      </c>
      <c r="E16" s="1">
        <v>4.0</v>
      </c>
      <c r="F16" s="1">
        <v>3.0</v>
      </c>
      <c r="G16" s="4">
        <f t="shared" si="5"/>
        <v>3</v>
      </c>
    </row>
    <row r="17">
      <c r="D17" s="1">
        <f t="shared" ref="D17:F17" si="6">MIN(D13:D16)</f>
        <v>1</v>
      </c>
      <c r="E17" s="1">
        <f t="shared" si="6"/>
        <v>3</v>
      </c>
      <c r="F17" s="4">
        <f t="shared" si="6"/>
        <v>1</v>
      </c>
      <c r="G17" s="1" t="s">
        <v>17</v>
      </c>
    </row>
    <row r="19">
      <c r="A19" s="1" t="s">
        <v>18</v>
      </c>
      <c r="C19" s="2" t="s">
        <v>19</v>
      </c>
      <c r="D19" s="2">
        <f>2/3</f>
        <v>0.6666666667</v>
      </c>
      <c r="E19" s="2">
        <f>5/24</f>
        <v>0.2083333333</v>
      </c>
      <c r="F19" s="2">
        <f>1/8</f>
        <v>0.125</v>
      </c>
      <c r="G19" s="2"/>
      <c r="H19" s="2"/>
      <c r="I19" s="2">
        <f>SUM(D19:F19)</f>
        <v>1</v>
      </c>
    </row>
    <row r="20">
      <c r="C20" s="1" t="s">
        <v>20</v>
      </c>
      <c r="D20" s="1">
        <f>1/12</f>
        <v>0.08333333333</v>
      </c>
      <c r="E20" s="1">
        <f>5/12</f>
        <v>0.4166666667</v>
      </c>
      <c r="F20" s="1">
        <f>4/18</f>
        <v>0.2222222222</v>
      </c>
      <c r="G20" s="1">
        <f>1/18</f>
        <v>0.05555555556</v>
      </c>
      <c r="I20" s="5">
        <f t="shared" ref="I20:I23" si="7">SUM(D20:G20)</f>
        <v>0.7777777778</v>
      </c>
    </row>
    <row r="21" ht="15.75" customHeight="1">
      <c r="C21" s="2" t="s">
        <v>21</v>
      </c>
      <c r="D21" s="2">
        <f>1/5</f>
        <v>0.2</v>
      </c>
      <c r="E21" s="2">
        <f>3/10</f>
        <v>0.3</v>
      </c>
      <c r="F21" s="2">
        <f>7/30</f>
        <v>0.2333333333</v>
      </c>
      <c r="G21" s="2">
        <f>4/15</f>
        <v>0.2666666667</v>
      </c>
      <c r="H21" s="2"/>
      <c r="I21" s="2">
        <f t="shared" si="7"/>
        <v>1</v>
      </c>
    </row>
    <row r="22" ht="15.75" customHeight="1">
      <c r="C22" s="1" t="s">
        <v>22</v>
      </c>
      <c r="D22" s="1">
        <f>1/4</f>
        <v>0.25</v>
      </c>
      <c r="E22" s="5">
        <f>-3/8</f>
        <v>-0.375</v>
      </c>
      <c r="F22" s="1">
        <f>2/5</f>
        <v>0.4</v>
      </c>
      <c r="G22" s="1">
        <f>29/40</f>
        <v>0.725</v>
      </c>
      <c r="I22" s="1">
        <f t="shared" si="7"/>
        <v>1</v>
      </c>
    </row>
    <row r="23" ht="15.75" customHeight="1">
      <c r="C23" s="2" t="s">
        <v>23</v>
      </c>
      <c r="D23" s="2">
        <f>2/3</f>
        <v>0.6666666667</v>
      </c>
      <c r="E23" s="2">
        <f>5/24</f>
        <v>0.2083333333</v>
      </c>
      <c r="F23" s="2">
        <f>1/8</f>
        <v>0.125</v>
      </c>
      <c r="G23" s="2">
        <v>0.0</v>
      </c>
      <c r="H23" s="2"/>
      <c r="I23" s="2">
        <f t="shared" si="7"/>
        <v>1</v>
      </c>
    </row>
    <row r="24" ht="15.75" customHeight="1">
      <c r="C24" s="1" t="s">
        <v>24</v>
      </c>
    </row>
    <row r="25" ht="15.75" customHeight="1"/>
    <row r="26" ht="15.75" customHeight="1">
      <c r="A26" s="1" t="s">
        <v>25</v>
      </c>
      <c r="C26" s="1" t="s">
        <v>5</v>
      </c>
      <c r="D26" s="1" t="s">
        <v>6</v>
      </c>
      <c r="E26" s="1" t="s">
        <v>7</v>
      </c>
      <c r="F26" s="5" t="s">
        <v>8</v>
      </c>
      <c r="G26" s="5" t="s">
        <v>26</v>
      </c>
      <c r="H26" s="5" t="s">
        <v>27</v>
      </c>
    </row>
    <row r="27" ht="15.75" customHeight="1">
      <c r="C27" s="1" t="s">
        <v>9</v>
      </c>
      <c r="D27" s="1">
        <v>-2.0</v>
      </c>
      <c r="E27" s="1">
        <v>1.0</v>
      </c>
      <c r="F27" s="5">
        <v>3.0</v>
      </c>
      <c r="G27" s="5">
        <v>0.0</v>
      </c>
      <c r="H27" s="5">
        <v>1.0</v>
      </c>
    </row>
    <row r="28" ht="15.75" customHeight="1">
      <c r="C28" s="1" t="s">
        <v>12</v>
      </c>
      <c r="D28" s="1">
        <v>-1.0</v>
      </c>
      <c r="E28" s="1">
        <v>-4.0</v>
      </c>
      <c r="F28" s="5">
        <v>2.0</v>
      </c>
      <c r="G28" s="5">
        <v>-1.0</v>
      </c>
      <c r="H28" s="5">
        <v>-4.0</v>
      </c>
    </row>
    <row r="29" ht="15.75" customHeight="1">
      <c r="C29" s="1" t="s">
        <v>15</v>
      </c>
      <c r="D29" s="1">
        <v>1.0</v>
      </c>
      <c r="E29" s="1">
        <v>-5.0</v>
      </c>
      <c r="F29" s="5">
        <v>6.0</v>
      </c>
      <c r="G29" s="5">
        <v>3.0</v>
      </c>
      <c r="H29" s="5">
        <v>-5.0</v>
      </c>
    </row>
    <row r="30" ht="15.75" customHeight="1"/>
    <row r="31" ht="15.75" customHeight="1">
      <c r="C31" s="1" t="s">
        <v>5</v>
      </c>
      <c r="D31" s="5" t="s">
        <v>6</v>
      </c>
      <c r="E31" s="5" t="s">
        <v>7</v>
      </c>
      <c r="F31" s="3" t="s">
        <v>8</v>
      </c>
      <c r="G31" s="3" t="s">
        <v>26</v>
      </c>
      <c r="H31" s="5" t="s">
        <v>27</v>
      </c>
    </row>
    <row r="32" ht="15.75" customHeight="1">
      <c r="C32" s="1" t="s">
        <v>9</v>
      </c>
      <c r="D32" s="5">
        <v>5.0</v>
      </c>
      <c r="E32" s="5">
        <v>8.0</v>
      </c>
      <c r="F32" s="3">
        <v>3.0</v>
      </c>
      <c r="G32" s="3">
        <v>4.0</v>
      </c>
      <c r="H32" s="5">
        <v>5.0</v>
      </c>
    </row>
    <row r="33" ht="15.75" customHeight="1">
      <c r="C33" s="5" t="s">
        <v>12</v>
      </c>
      <c r="D33" s="5">
        <v>3.0</v>
      </c>
      <c r="E33" s="5">
        <v>5.0</v>
      </c>
      <c r="F33" s="5">
        <v>6.0</v>
      </c>
      <c r="G33" s="5">
        <v>2.0</v>
      </c>
      <c r="H33" s="5">
        <v>8.0</v>
      </c>
    </row>
    <row r="34" ht="15.75" customHeight="1">
      <c r="C34" s="1" t="s">
        <v>15</v>
      </c>
      <c r="D34" s="5">
        <v>4.0</v>
      </c>
      <c r="E34" s="5">
        <v>5.0</v>
      </c>
      <c r="F34" s="3">
        <v>6.0</v>
      </c>
      <c r="G34" s="3">
        <v>2.0</v>
      </c>
      <c r="H34" s="5">
        <v>8.0</v>
      </c>
    </row>
    <row r="35" ht="15.75" customHeight="1">
      <c r="C35" s="5" t="s">
        <v>16</v>
      </c>
      <c r="D35" s="5">
        <v>3.0</v>
      </c>
      <c r="E35" s="5">
        <v>6.0</v>
      </c>
      <c r="F35" s="5">
        <v>1.0</v>
      </c>
      <c r="G35" s="5">
        <v>2.0</v>
      </c>
      <c r="H35" s="5">
        <v>4.0</v>
      </c>
    </row>
    <row r="36" ht="15.75" customHeight="1">
      <c r="C36" s="5" t="s">
        <v>28</v>
      </c>
      <c r="D36" s="5">
        <v>5.0</v>
      </c>
      <c r="E36" s="5">
        <v>8.0</v>
      </c>
      <c r="F36" s="5">
        <v>3.0</v>
      </c>
      <c r="G36" s="5">
        <v>4.0</v>
      </c>
      <c r="H36" s="5">
        <v>5.0</v>
      </c>
    </row>
    <row r="37" ht="15.75" customHeight="1"/>
    <row r="38" ht="15.75" customHeight="1">
      <c r="C38" s="3" t="s">
        <v>5</v>
      </c>
      <c r="D38" s="5" t="s">
        <v>6</v>
      </c>
      <c r="E38" s="3" t="s">
        <v>7</v>
      </c>
      <c r="F38" s="3" t="s">
        <v>8</v>
      </c>
      <c r="G38" s="5" t="s">
        <v>26</v>
      </c>
      <c r="H38" s="3"/>
    </row>
    <row r="39" ht="15.75" customHeight="1">
      <c r="C39" s="3" t="s">
        <v>9</v>
      </c>
      <c r="D39" s="5">
        <v>12.0</v>
      </c>
      <c r="E39" s="3">
        <v>6.0</v>
      </c>
      <c r="F39" s="3">
        <v>12.0</v>
      </c>
      <c r="G39" s="5">
        <v>18.0</v>
      </c>
      <c r="H39" s="3"/>
    </row>
    <row r="40" ht="15.75" customHeight="1">
      <c r="C40" s="3" t="s">
        <v>12</v>
      </c>
      <c r="D40" s="5">
        <v>18.0</v>
      </c>
      <c r="E40" s="3">
        <v>9.0</v>
      </c>
      <c r="F40" s="3">
        <v>6.0</v>
      </c>
      <c r="G40" s="5">
        <v>12.0</v>
      </c>
      <c r="H40" s="3"/>
    </row>
    <row r="41" ht="15.75" customHeight="1">
      <c r="C41" s="3" t="s">
        <v>15</v>
      </c>
      <c r="D41" s="5">
        <v>12.0</v>
      </c>
      <c r="E41" s="3">
        <v>12.0</v>
      </c>
      <c r="F41" s="3">
        <v>6.0</v>
      </c>
      <c r="G41" s="5">
        <v>6.0</v>
      </c>
      <c r="H41" s="3"/>
    </row>
    <row r="42" ht="15.75" customHeight="1">
      <c r="C42" s="5" t="s">
        <v>16</v>
      </c>
      <c r="D42" s="5">
        <v>6.0</v>
      </c>
      <c r="E42" s="5">
        <v>6.0</v>
      </c>
      <c r="F42" s="5">
        <v>6.0</v>
      </c>
      <c r="G42" s="5">
        <v>3.0</v>
      </c>
      <c r="H42" s="3"/>
    </row>
    <row r="43" ht="15.75" customHeight="1">
      <c r="C43" s="3"/>
      <c r="D43" s="3"/>
      <c r="E43" s="3"/>
      <c r="F43" s="3"/>
      <c r="G43" s="3"/>
      <c r="H43" s="3"/>
    </row>
    <row r="44" ht="15.75" customHeight="1">
      <c r="C44" s="3" t="s">
        <v>5</v>
      </c>
      <c r="D44" s="3" t="s">
        <v>6</v>
      </c>
      <c r="E44" s="3" t="s">
        <v>7</v>
      </c>
      <c r="F44" s="3"/>
      <c r="G44" s="3"/>
      <c r="H44" s="3"/>
    </row>
    <row r="45" ht="15.75" customHeight="1">
      <c r="C45" s="3" t="s">
        <v>9</v>
      </c>
      <c r="D45" s="3">
        <v>4.0</v>
      </c>
      <c r="E45" s="3">
        <v>3.0</v>
      </c>
      <c r="F45" s="3"/>
      <c r="G45" s="3"/>
      <c r="H45" s="3"/>
    </row>
    <row r="46" ht="15.75" customHeight="1">
      <c r="C46" s="3" t="s">
        <v>12</v>
      </c>
      <c r="D46" s="3">
        <v>2.0</v>
      </c>
      <c r="E46" s="3">
        <v>4.0</v>
      </c>
      <c r="F46" s="3"/>
      <c r="G46" s="3"/>
      <c r="H46" s="3"/>
    </row>
    <row r="47" ht="15.75" customHeight="1">
      <c r="C47" s="3" t="s">
        <v>15</v>
      </c>
      <c r="D47" s="3">
        <v>0.0</v>
      </c>
      <c r="E47" s="3">
        <v>5.0</v>
      </c>
      <c r="F47" s="3"/>
      <c r="G47" s="3"/>
      <c r="H47" s="3"/>
    </row>
    <row r="48" ht="15.75" customHeight="1">
      <c r="C48" s="3" t="s">
        <v>16</v>
      </c>
      <c r="D48" s="3">
        <v>-1.0</v>
      </c>
      <c r="E48" s="3">
        <v>6.0</v>
      </c>
      <c r="F48" s="3"/>
      <c r="G48" s="3"/>
      <c r="H48" s="3"/>
    </row>
    <row r="49" ht="15.75" customHeight="1"/>
    <row r="50" ht="15.75" customHeight="1">
      <c r="C50" s="3" t="s">
        <v>5</v>
      </c>
      <c r="D50" s="5" t="s">
        <v>6</v>
      </c>
      <c r="E50" s="3" t="s">
        <v>7</v>
      </c>
      <c r="F50" s="3" t="s">
        <v>8</v>
      </c>
      <c r="G50" s="3" t="s">
        <v>26</v>
      </c>
    </row>
    <row r="51" ht="15.75" customHeight="1">
      <c r="C51" s="3" t="s">
        <v>9</v>
      </c>
      <c r="D51" s="5">
        <v>2.0</v>
      </c>
      <c r="E51" s="3">
        <v>3.0</v>
      </c>
      <c r="F51" s="3">
        <v>1.0</v>
      </c>
      <c r="G51" s="3">
        <v>4.0</v>
      </c>
    </row>
    <row r="52" ht="15.75" customHeight="1">
      <c r="C52" s="3" t="s">
        <v>12</v>
      </c>
      <c r="D52" s="5">
        <v>4.0</v>
      </c>
      <c r="E52" s="3">
        <v>2.0</v>
      </c>
      <c r="F52" s="3">
        <v>3.0</v>
      </c>
      <c r="G52" s="3">
        <v>1.0</v>
      </c>
    </row>
    <row r="53" ht="15.75" customHeight="1">
      <c r="C53" s="3"/>
      <c r="D53" s="3"/>
      <c r="E53" s="3"/>
      <c r="F53" s="3"/>
      <c r="G53" s="3"/>
    </row>
    <row r="54" ht="15.75" customHeight="1">
      <c r="C54" s="3" t="s">
        <v>5</v>
      </c>
      <c r="D54" s="3" t="s">
        <v>6</v>
      </c>
      <c r="E54" s="3" t="s">
        <v>7</v>
      </c>
      <c r="F54" s="5" t="s">
        <v>8</v>
      </c>
      <c r="G54" s="3"/>
    </row>
    <row r="55" ht="15.75" customHeight="1">
      <c r="C55" s="3" t="s">
        <v>9</v>
      </c>
      <c r="D55" s="3">
        <v>1.0</v>
      </c>
      <c r="E55" s="3">
        <v>4.0</v>
      </c>
      <c r="F55" s="5">
        <v>5.0</v>
      </c>
      <c r="G55" s="3"/>
    </row>
    <row r="56" ht="15.75" customHeight="1">
      <c r="C56" s="3" t="s">
        <v>12</v>
      </c>
      <c r="D56" s="3">
        <v>3.0</v>
      </c>
      <c r="E56" s="3">
        <v>1.0</v>
      </c>
      <c r="F56" s="5">
        <v>4.0</v>
      </c>
      <c r="G56" s="3"/>
    </row>
    <row r="57" ht="15.75" customHeight="1">
      <c r="C57" s="5" t="s">
        <v>15</v>
      </c>
      <c r="D57" s="5">
        <v>3.0</v>
      </c>
      <c r="E57" s="5">
        <v>1.0</v>
      </c>
      <c r="F57" s="5">
        <v>4.0</v>
      </c>
      <c r="G57" s="5"/>
    </row>
    <row r="58" ht="15.75" customHeight="1">
      <c r="C58" s="3"/>
      <c r="D58" s="3"/>
      <c r="E58" s="3"/>
      <c r="F58" s="3"/>
      <c r="G58" s="3"/>
    </row>
    <row r="59" ht="15.75" customHeight="1">
      <c r="A59" s="1" t="s">
        <v>29</v>
      </c>
    </row>
    <row r="60" ht="15.75" customHeight="1">
      <c r="C60" s="6" t="s">
        <v>30</v>
      </c>
      <c r="D60" s="7" t="s">
        <v>31</v>
      </c>
    </row>
    <row r="61" ht="15.75" customHeight="1">
      <c r="D61" s="8" t="s">
        <v>32</v>
      </c>
      <c r="E61" s="8" t="s">
        <v>33</v>
      </c>
      <c r="F61" s="8" t="s">
        <v>34</v>
      </c>
      <c r="G61" s="8" t="s">
        <v>35</v>
      </c>
      <c r="H61" s="8" t="s">
        <v>36</v>
      </c>
    </row>
    <row r="62" ht="15.75" customHeight="1">
      <c r="C62" s="8" t="s">
        <v>37</v>
      </c>
      <c r="D62" s="8">
        <v>20.0</v>
      </c>
      <c r="E62" s="8">
        <v>15.0</v>
      </c>
      <c r="F62" s="8">
        <v>10.0</v>
      </c>
      <c r="G62" s="1">
        <f t="shared" ref="G62:G64" si="8">MIN(D62:F62)</f>
        <v>10</v>
      </c>
      <c r="H62" s="1">
        <f t="shared" ref="H62:H64" si="9">MAX(D62:F62)</f>
        <v>20</v>
      </c>
    </row>
    <row r="63" ht="15.75" customHeight="1">
      <c r="C63" s="8" t="s">
        <v>38</v>
      </c>
      <c r="D63" s="8">
        <v>16.0</v>
      </c>
      <c r="E63" s="8">
        <v>12.0</v>
      </c>
      <c r="F63" s="8">
        <v>14.0</v>
      </c>
      <c r="G63" s="1">
        <f t="shared" si="8"/>
        <v>12</v>
      </c>
      <c r="H63" s="1">
        <f t="shared" si="9"/>
        <v>16</v>
      </c>
    </row>
    <row r="64" ht="15.75" customHeight="1">
      <c r="C64" s="8" t="s">
        <v>39</v>
      </c>
      <c r="D64" s="8">
        <v>13.0</v>
      </c>
      <c r="E64" s="8">
        <v>18.0</v>
      </c>
      <c r="F64" s="8">
        <v>15.0</v>
      </c>
      <c r="G64" s="1">
        <f t="shared" si="8"/>
        <v>13</v>
      </c>
      <c r="H64" s="1">
        <f t="shared" si="9"/>
        <v>18</v>
      </c>
    </row>
    <row r="65" ht="15.75" customHeight="1"/>
    <row r="66" ht="15.75" customHeight="1">
      <c r="C66" s="8" t="s">
        <v>40</v>
      </c>
      <c r="D66" s="1">
        <f>MAX(G62:G64)</f>
        <v>13</v>
      </c>
    </row>
    <row r="67" ht="15.75" customHeight="1"/>
    <row r="68" ht="15.75" customHeight="1">
      <c r="A68" s="1" t="s">
        <v>41</v>
      </c>
    </row>
    <row r="69" ht="15.75" customHeight="1">
      <c r="C69" s="1" t="s">
        <v>42</v>
      </c>
      <c r="D69" s="1">
        <f>MAX(H62:H64)</f>
        <v>20</v>
      </c>
    </row>
    <row r="70" ht="15.75" customHeight="1"/>
    <row r="71" ht="15.75" customHeight="1">
      <c r="A71" s="1" t="s">
        <v>43</v>
      </c>
      <c r="C71" s="1" t="s">
        <v>44</v>
      </c>
      <c r="D71" s="1">
        <f>MIN(G62:G64)</f>
        <v>10</v>
      </c>
    </row>
    <row r="72" ht="15.75" customHeight="1"/>
    <row r="73" ht="15.75" customHeight="1">
      <c r="A73" s="1" t="s">
        <v>45</v>
      </c>
      <c r="C73" s="9" t="s">
        <v>46</v>
      </c>
    </row>
    <row r="74" ht="15.75" customHeight="1">
      <c r="C74" s="6" t="s">
        <v>30</v>
      </c>
      <c r="D74" s="7" t="s">
        <v>31</v>
      </c>
    </row>
    <row r="75" ht="15.75" customHeight="1">
      <c r="D75" s="8" t="s">
        <v>32</v>
      </c>
      <c r="E75" s="8" t="s">
        <v>33</v>
      </c>
      <c r="F75" s="8" t="s">
        <v>34</v>
      </c>
      <c r="H75" s="10" t="s">
        <v>47</v>
      </c>
      <c r="I75" s="8" t="s">
        <v>36</v>
      </c>
    </row>
    <row r="76" ht="15.75" customHeight="1">
      <c r="C76" s="8" t="s">
        <v>37</v>
      </c>
      <c r="D76" s="8">
        <f t="shared" ref="D76:F76" si="10">MAX(D$62:D$64)-D62</f>
        <v>0</v>
      </c>
      <c r="E76" s="8">
        <f t="shared" si="10"/>
        <v>3</v>
      </c>
      <c r="F76" s="8">
        <f t="shared" si="10"/>
        <v>5</v>
      </c>
      <c r="H76" s="2">
        <f t="shared" ref="H76:H78" si="12">MIN(D76:F76)</f>
        <v>0</v>
      </c>
      <c r="I76" s="1">
        <f t="shared" ref="I76:I78" si="13">MAX(D76:F76)</f>
        <v>5</v>
      </c>
      <c r="K76" s="1">
        <f t="shared" ref="K76:K78" si="14">MIN(D76:F76)*(1-$E$82)+MAX(D76:F76)*$E$82</f>
        <v>2.5</v>
      </c>
      <c r="L76" s="1">
        <f t="shared" ref="L76:L78" si="15">SUMPRODUCT(D76:F76,D$79:F$79)</f>
        <v>2.9</v>
      </c>
    </row>
    <row r="77" ht="15.75" customHeight="1">
      <c r="C77" s="8" t="s">
        <v>38</v>
      </c>
      <c r="D77" s="8">
        <f t="shared" ref="D77:F77" si="11">MAX(D$62:D$64)-D63</f>
        <v>4</v>
      </c>
      <c r="E77" s="8">
        <f t="shared" si="11"/>
        <v>6</v>
      </c>
      <c r="F77" s="8">
        <f t="shared" si="11"/>
        <v>1</v>
      </c>
      <c r="H77" s="2">
        <f t="shared" si="12"/>
        <v>1</v>
      </c>
      <c r="I77" s="1">
        <f t="shared" si="13"/>
        <v>6</v>
      </c>
      <c r="K77" s="1">
        <f t="shared" si="14"/>
        <v>3.5</v>
      </c>
      <c r="L77" s="1">
        <f t="shared" si="15"/>
        <v>3.4</v>
      </c>
    </row>
    <row r="78" ht="15.75" customHeight="1">
      <c r="C78" s="8" t="s">
        <v>39</v>
      </c>
      <c r="D78" s="8">
        <f t="shared" ref="D78:F78" si="16">MAX(D$62:D$64)-D64</f>
        <v>7</v>
      </c>
      <c r="E78" s="8">
        <f t="shared" si="16"/>
        <v>0</v>
      </c>
      <c r="F78" s="8">
        <f t="shared" si="16"/>
        <v>0</v>
      </c>
      <c r="H78" s="2">
        <f t="shared" si="12"/>
        <v>0</v>
      </c>
      <c r="I78" s="1">
        <f t="shared" si="13"/>
        <v>7</v>
      </c>
      <c r="K78" s="1">
        <f t="shared" si="14"/>
        <v>3.5</v>
      </c>
      <c r="L78" s="1">
        <f t="shared" si="15"/>
        <v>2.1</v>
      </c>
    </row>
    <row r="79" ht="15.75" customHeight="1">
      <c r="C79" s="1" t="s">
        <v>48</v>
      </c>
      <c r="D79" s="1">
        <f t="shared" ref="D79:E79" si="17">3/10</f>
        <v>0.3</v>
      </c>
      <c r="E79" s="1">
        <f t="shared" si="17"/>
        <v>0.3</v>
      </c>
      <c r="F79" s="1">
        <f>4/10</f>
        <v>0.4</v>
      </c>
    </row>
    <row r="80" ht="15.75" customHeight="1">
      <c r="A80" s="1" t="s">
        <v>49</v>
      </c>
      <c r="C80" s="8" t="s">
        <v>50</v>
      </c>
      <c r="D80" s="1">
        <f>MIN(I76:I78)</f>
        <v>5</v>
      </c>
    </row>
    <row r="81" ht="15.75" customHeight="1"/>
    <row r="82" ht="15.75" customHeight="1">
      <c r="A82" s="1" t="s">
        <v>51</v>
      </c>
      <c r="C82" s="8" t="s">
        <v>52</v>
      </c>
      <c r="E82" s="9">
        <v>0.5</v>
      </c>
    </row>
    <row r="83" ht="15.75" customHeight="1">
      <c r="C83" s="1" t="s">
        <v>53</v>
      </c>
      <c r="D83" s="9">
        <f>MAX(K76:K78)</f>
        <v>3.5</v>
      </c>
    </row>
    <row r="84" ht="15.75" customHeight="1"/>
    <row r="85" ht="15.75" customHeight="1">
      <c r="A85" s="1" t="s">
        <v>54</v>
      </c>
    </row>
    <row r="86" ht="15.75" customHeight="1">
      <c r="C86" s="1" t="s">
        <v>55</v>
      </c>
      <c r="D86" s="1">
        <f>MAX(L76:L78)</f>
        <v>3.4</v>
      </c>
    </row>
    <row r="87" ht="15.75" customHeight="1"/>
    <row r="88" ht="15.75" customHeight="1">
      <c r="A88" s="1" t="s">
        <v>56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">
    <mergeCell ref="C60:C61"/>
    <mergeCell ref="D60:F60"/>
    <mergeCell ref="C73:F73"/>
    <mergeCell ref="C74:C75"/>
    <mergeCell ref="D74:F74"/>
    <mergeCell ref="E82:G82"/>
    <mergeCell ref="D83:F8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2023-10-21T08:05:27Z</dcterms:created>
  <dc:creator>Nikita</dc:creator>
</cp:coreProperties>
</file>