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График" sheetId="1" r:id="rId4"/>
    <sheet state="visible" name="Генерация" sheetId="2" r:id="rId5"/>
    <sheet state="visible" name="EXCEL2.RU" sheetId="3" r:id="rId6"/>
    <sheet state="hidden" name="excel2.ru (2)" sheetId="4" r:id="rId7"/>
  </sheets>
  <definedNames>
    <definedName name="anscount">2</definedName>
    <definedName name="limcount">2</definedName>
    <definedName name="sencount">4</definedName>
    <definedName name="a">'График'!$B$5</definedName>
    <definedName name="b">'График'!$B$6</definedName>
  </definedNames>
  <calcPr/>
  <extLst>
    <ext uri="GoogleSheetsCustomDataVersion2">
      <go:sheetsCustomData xmlns:go="http://customooxmlschemas.google.com/" r:id="rId8" roundtripDataChecksum="Nhi45NB+GcRwNBd1h9DjqjfRjp6pCLP5Tu4wM6dYe10="/>
    </ext>
  </extLst>
</workbook>
</file>

<file path=xl/sharedStrings.xml><?xml version="1.0" encoding="utf-8"?>
<sst xmlns="http://schemas.openxmlformats.org/spreadsheetml/2006/main" count="46" uniqueCount="38">
  <si>
    <t>Равномерное распределение. Непрерывные распределения в MS EXCEL</t>
  </si>
  <si>
    <t>Параметры распределения и плотность распределения</t>
  </si>
  <si>
    <t>Параметр</t>
  </si>
  <si>
    <t>Значение</t>
  </si>
  <si>
    <t>a</t>
  </si>
  <si>
    <t>нижняя граница</t>
  </si>
  <si>
    <t>b</t>
  </si>
  <si>
    <t>верхняя граница</t>
  </si>
  <si>
    <t>Плотность вероятности</t>
  </si>
  <si>
    <t>Значение плотности распределения (может быть &gt;1 для непрерывной величины)</t>
  </si>
  <si>
    <t>Показатели распределения</t>
  </si>
  <si>
    <t>Мат.ожидание (среднее)</t>
  </si>
  <si>
    <t>Дисперсия</t>
  </si>
  <si>
    <t>Мода</t>
  </si>
  <si>
    <t>нет</t>
  </si>
  <si>
    <t>Функция распределения</t>
  </si>
  <si>
    <t>шаг по х</t>
  </si>
  <si>
    <t>х</t>
  </si>
  <si>
    <t>P(X&lt;=х)</t>
  </si>
  <si>
    <t>p(X=х)</t>
  </si>
  <si>
    <t>Генерация случайных чисел. Непрерывное равномерное распределение</t>
  </si>
  <si>
    <t>Выборка (формула)</t>
  </si>
  <si>
    <t>Выборка (Пакет анализа)</t>
  </si>
  <si>
    <t>Характеристики распределения</t>
  </si>
  <si>
    <t>Среднее значение выборки</t>
  </si>
  <si>
    <t>Математическое ожидание</t>
  </si>
  <si>
    <t>СО выборки</t>
  </si>
  <si>
    <t>Стандартное отклонение (СО)</t>
  </si>
  <si>
    <t>Количество случайных чисел</t>
  </si>
  <si>
    <t>Массив (формула)</t>
  </si>
  <si>
    <t>Массив (Пакет анализа)</t>
  </si>
  <si>
    <t>EXCEL2.RU - профессиональные приемы для всех &gt;&gt;&gt;</t>
  </si>
  <si>
    <t>Хорошая новость! Большинство задач, которые Вы хотите решить с помощью MS EXCEL – уже давно решены! 
На нашем сайте Вы найдете решения множества из наиболее часто встречающихся задач. Сайт содержит более 500 качественно оформленных статей с файлами примеров.</t>
  </si>
  <si>
    <t>Миссия нашего сайта - превратить Вашу работу в MS EXCEL в приятное времяпрепровождение и ускорить решение Ваших задач. Мы постоянно работаем над содержанием и оформлением нашего сайта и благодарим активных пользователей за поддержку и неоценимую помощь в нашей работе.</t>
  </si>
  <si>
    <t>Файл скачан с сайта excel2.ru</t>
  </si>
  <si>
    <t>www.excel2.ru</t>
  </si>
  <si>
    <t>Сайт посвящен решению стандартных задач в MS EXCEL. Хорошая новость – большинство задач, которые Вы хотите решить с помощью MS EXCEL – уже давно решены! На нашем сайте Вы найдете решения большинства из наиболее часто встречающихся задач. Сайт содержит более 300 качественно оформленных статей с файлами примеров.</t>
  </si>
  <si>
    <t>Миссия нашего сайта превратить Вашу работу в MS EXCEL в приятное времяпрепровождение и ускорить решение Ваших задач. Мы постоянно работаем над содержанием и оформлением нашего сайта и благодарим активных пользователей за поддержку и неоценимую помощь в нашей работе.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</si>
</sst>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0.0000"/>
  </numFmts>
  <fonts count="13">
    <font>
      <sz val="11.0"/>
      <color theme="1"/>
      <name val="Calibri"/>
      <scheme val="minor"/>
    </font>
    <font>
      <sz val="11.0"/>
      <color rgb="FF262626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0.0"/>
      <color theme="1"/>
      <name val="Calibri"/>
    </font>
    <font>
      <sz val="10.0"/>
      <color theme="1"/>
      <name val="Calibri"/>
    </font>
    <font>
      <u/>
      <sz val="20.0"/>
      <color theme="0"/>
      <name val="Calibri"/>
    </font>
    <font/>
    <font>
      <sz val="12.0"/>
      <color theme="1"/>
      <name val="Arial Narrow"/>
    </font>
    <font>
      <sz val="14.0"/>
      <color rgb="FF494429"/>
      <name val="Calibri"/>
    </font>
    <font>
      <u/>
      <sz val="18.0"/>
      <color theme="10"/>
      <name val="Calibri"/>
    </font>
    <font>
      <b/>
      <sz val="18.0"/>
      <color rgb="FFFF0000"/>
      <name val="Calibri"/>
    </font>
    <font>
      <sz val="12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205867"/>
        <bgColor rgb="FF205867"/>
      </patternFill>
    </fill>
    <fill>
      <patternFill patternType="solid">
        <fgColor rgb="FFF2F2F2"/>
        <bgColor rgb="FFF2F2F2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0" fillId="0" fontId="2" numFmtId="0" xfId="0" applyFont="1"/>
    <xf borderId="1" fillId="3" fontId="2" numFmtId="0" xfId="0" applyBorder="1" applyFill="1" applyFont="1"/>
    <xf borderId="0" fillId="0" fontId="2" numFmtId="0" xfId="0" applyFont="1"/>
    <xf borderId="2" fillId="0" fontId="3" numFmtId="0" xfId="0" applyBorder="1" applyFont="1"/>
    <xf borderId="2" fillId="0" fontId="2" numFmtId="0" xfId="0" applyBorder="1" applyFont="1"/>
    <xf borderId="2" fillId="4" fontId="2" numFmtId="0" xfId="0" applyBorder="1" applyFill="1" applyFont="1"/>
    <xf borderId="2" fillId="0" fontId="2" numFmtId="0" xfId="0" applyAlignment="1" applyBorder="1" applyFont="1">
      <alignment shrinkToFit="0" wrapText="1"/>
    </xf>
    <xf borderId="2" fillId="0" fontId="2" numFmtId="164" xfId="0" applyBorder="1" applyFont="1" applyNumberFormat="1"/>
    <xf borderId="1" fillId="3" fontId="3" numFmtId="0" xfId="0" applyBorder="1" applyFont="1"/>
    <xf borderId="2" fillId="0" fontId="3" numFmtId="165" xfId="0" applyBorder="1" applyFont="1" applyNumberFormat="1"/>
    <xf borderId="2" fillId="0" fontId="2" numFmtId="165" xfId="0" applyBorder="1" applyFont="1" applyNumberFormat="1"/>
    <xf borderId="0" fillId="0" fontId="2" numFmtId="4" xfId="0" applyFont="1" applyNumberFormat="1"/>
    <xf borderId="0" fillId="0" fontId="3" numFmtId="0" xfId="0" applyFont="1"/>
    <xf borderId="2" fillId="0" fontId="4" numFmtId="0" xfId="0" applyBorder="1" applyFont="1"/>
    <xf borderId="0" fillId="0" fontId="5" numFmtId="0" xfId="0" applyFont="1"/>
    <xf borderId="2" fillId="0" fontId="5" numFmtId="0" xfId="0" applyBorder="1" applyFont="1"/>
    <xf borderId="2" fillId="4" fontId="5" numFmtId="0" xfId="0" applyBorder="1" applyFont="1"/>
    <xf borderId="2" fillId="0" fontId="5" numFmtId="164" xfId="0" applyBorder="1" applyFont="1" applyNumberFormat="1"/>
    <xf borderId="2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shrinkToFit="0" vertical="top" wrapText="1"/>
    </xf>
    <xf borderId="2" fillId="0" fontId="2" numFmtId="2" xfId="0" applyBorder="1" applyFont="1" applyNumberFormat="1"/>
    <xf borderId="2" fillId="0" fontId="2" numFmtId="166" xfId="0" applyBorder="1" applyFont="1" applyNumberFormat="1"/>
    <xf borderId="3" fillId="5" fontId="6" numFmtId="0" xfId="0" applyAlignment="1" applyBorder="1" applyFill="1" applyFont="1">
      <alignment horizontal="center" vertical="center"/>
    </xf>
    <xf borderId="4" fillId="0" fontId="7" numFmtId="0" xfId="0" applyBorder="1" applyFont="1"/>
    <xf borderId="5" fillId="0" fontId="7" numFmtId="0" xfId="0" applyBorder="1" applyFont="1"/>
    <xf borderId="0" fillId="0" fontId="8" numFmtId="0" xfId="0" applyFont="1"/>
    <xf borderId="1" fillId="6" fontId="9" numFmtId="0" xfId="0" applyAlignment="1" applyBorder="1" applyFill="1" applyFont="1">
      <alignment shrinkToFit="0" vertical="center" wrapText="1"/>
    </xf>
    <xf borderId="0" fillId="0" fontId="10" numFmtId="0" xfId="0" applyAlignment="1" applyFont="1">
      <alignment shrinkToFit="0" wrapText="1"/>
    </xf>
    <xf borderId="0" fillId="0" fontId="11" numFmtId="0" xfId="0" applyFont="1"/>
    <xf borderId="0" fillId="0" fontId="1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Равномерное непрерывное распределение U(-1,3; 2,4)</a:t>
            </a:r>
          </a:p>
        </c:rich>
      </c:tx>
      <c:layout>
        <c:manualLayout>
          <c:xMode val="edge"/>
          <c:yMode val="edge"/>
          <c:x val="0.1848858465556127"/>
          <c:y val="0.03296279141577891"/>
        </c:manualLayout>
      </c:layout>
      <c:overlay val="0"/>
    </c:title>
    <c:plotArea>
      <c:layout>
        <c:manualLayout>
          <c:xMode val="edge"/>
          <c:yMode val="edge"/>
          <c:x val="0.11392236110346346"/>
          <c:y val="0.12909352120458628"/>
          <c:w val="0.8513830736192941"/>
          <c:h val="0.6855888934935764"/>
        </c:manualLayout>
      </c:layout>
      <c:scatterChart>
        <c:scatterStyle val="lineMarker"/>
        <c:varyColors val="0"/>
        <c:ser>
          <c:idx val="0"/>
          <c:order val="0"/>
          <c:tx>
            <c:v>Функция распределения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'График'!$A$19:$A$30</c:f>
            </c:numRef>
          </c:xVal>
          <c:yVal>
            <c:numRef>
              <c:f>'График'!$B$19:$B$30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11899"/>
        <c:axId val="2007144085"/>
      </c:scatterChart>
      <c:valAx>
        <c:axId val="2043811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144085"/>
      </c:valAx>
      <c:valAx>
        <c:axId val="200714408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Excel2.ru</a:t>
                </a:r>
              </a:p>
            </c:rich>
          </c:tx>
          <c:layout>
            <c:manualLayout>
              <c:xMode val="edge"/>
              <c:yMode val="edge"/>
              <c:x val="0.8706682818493842"/>
              <c:y val="0.9412137035502142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811899"/>
      </c:valAx>
    </c:plotArea>
    <c:legend>
      <c:legendPos val="b"/>
      <c:layout>
        <c:manualLayout>
          <c:xMode val="edge"/>
          <c:yMode val="edge"/>
          <c:x val="0.014569845435987164"/>
          <c:y val="0.904972233733941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914400</xdr:colOff>
      <xdr:row>16</xdr:row>
      <xdr:rowOff>76200</xdr:rowOff>
    </xdr:from>
    <xdr:ext cx="4695825" cy="4067175"/>
    <xdr:graphicFrame>
      <xdr:nvGraphicFramePr>
        <xdr:cNvPr id="44785268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excel2.ru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excel2.ru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4.57"/>
    <col customWidth="1" min="3" max="3" width="13.86"/>
    <col customWidth="1" min="4" max="4" width="16.43"/>
    <col customWidth="1" min="5" max="5" width="14.71"/>
    <col customWidth="1" min="6" max="6" width="2.71"/>
    <col customWidth="1" min="7" max="7" width="10.0"/>
    <col customWidth="1" min="8" max="26" width="8.71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2</v>
      </c>
      <c r="B4" s="5" t="s"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6" t="s">
        <v>4</v>
      </c>
      <c r="B5" s="7">
        <v>-1.3</v>
      </c>
      <c r="C5" s="4" t="s">
        <v>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6" t="s">
        <v>6</v>
      </c>
      <c r="B6" s="7">
        <v>2.4</v>
      </c>
      <c r="C6" s="4" t="s">
        <v>7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" t="s">
        <v>8</v>
      </c>
      <c r="B7" s="9">
        <f>1/(b-a)</f>
        <v>0.2702702703</v>
      </c>
      <c r="C7" s="4" t="s">
        <v>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4.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0" t="s">
        <v>10</v>
      </c>
      <c r="B9" s="3"/>
      <c r="C9" s="3"/>
      <c r="D9" s="3"/>
      <c r="E9" s="3"/>
      <c r="F9" s="3"/>
      <c r="G9" s="3"/>
      <c r="H9" s="3"/>
      <c r="I9" s="3"/>
      <c r="J9" s="3"/>
      <c r="K9" s="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" t="s">
        <v>11</v>
      </c>
      <c r="B10" s="9">
        <f>(a+b)/2</f>
        <v>0.55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6" t="s">
        <v>12</v>
      </c>
      <c r="B11" s="9">
        <f>((b-a)^2)/12</f>
        <v>1.140833333</v>
      </c>
      <c r="C11" s="4"/>
      <c r="D11" s="4"/>
      <c r="E11" s="4"/>
      <c r="F11" s="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6" t="s">
        <v>13</v>
      </c>
      <c r="B12" s="9" t="s">
        <v>14</v>
      </c>
      <c r="C12" s="4"/>
      <c r="D12" s="4"/>
      <c r="E12" s="4"/>
      <c r="F12" s="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 t="s">
        <v>15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8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6" t="s">
        <v>16</v>
      </c>
      <c r="B16" s="9">
        <f>(b-a)/11</f>
        <v>0.3363636364</v>
      </c>
      <c r="C16" s="4"/>
      <c r="D16" s="4" t="str">
        <f>"Равномерное непрерывное распределение U("&amp;a&amp;"; "&amp;b&amp;")"</f>
        <v>Равномерное непрерывное распределение U(-1,3; 2,4)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6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 t="s">
        <v>17</v>
      </c>
      <c r="B18" s="5" t="s">
        <v>18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1">
        <f>a</f>
        <v>-1.3</v>
      </c>
      <c r="B19" s="9">
        <f>('График'!$A19-a)*$B$7</f>
        <v>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12">
        <f>IF(A19+$B$16&gt;=b,NA(),A19+$B$16)</f>
        <v>-0.9636363636</v>
      </c>
      <c r="B20" s="9">
        <f>('График'!$A20-a)*$B$7</f>
        <v>0.09090909091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2">
        <f>IF(A20+$B$16&gt;=b,NA(),A20+$B$16)</f>
        <v>-0.6272727273</v>
      </c>
      <c r="B21" s="9">
        <f>('График'!$A21-a)*$B$7</f>
        <v>0.1818181818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2">
        <f>IF(A21+$B$16&gt;=b,NA(),A21+$B$16)</f>
        <v>-0.2909090909</v>
      </c>
      <c r="B22" s="9">
        <f>('График'!$A22-a)*$B$7</f>
        <v>0.2727272727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2">
        <f>IF(A22+$B$16&gt;=b,NA(),A22+$B$16)</f>
        <v>0.04545454545</v>
      </c>
      <c r="B23" s="9">
        <f>('График'!$A23-a)*$B$7</f>
        <v>0.3636363636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2">
        <f>IF(A23+$B$16&gt;=b,NA(),A23+$B$16)</f>
        <v>0.3818181818</v>
      </c>
      <c r="B24" s="9">
        <f>('График'!$A24-a)*$B$7</f>
        <v>0.4545454545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2">
        <f>IF(A24+$B$16&gt;=b,NA(),A24+$B$16)</f>
        <v>0.7181818182</v>
      </c>
      <c r="B25" s="9">
        <f>('График'!$A25-a)*$B$7</f>
        <v>0.5454545455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2">
        <f>IF(A25+$B$16&gt;=b,NA(),A25+$B$16)</f>
        <v>1.054545455</v>
      </c>
      <c r="B26" s="9">
        <f>('График'!$A26-a)*$B$7</f>
        <v>0.6363636364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2">
        <f>IF(A26+$B$16&gt;=b,NA(),A26+$B$16)</f>
        <v>1.390909091</v>
      </c>
      <c r="B27" s="9">
        <f>('График'!$A27-a)*$B$7</f>
        <v>0.7272727273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2">
        <f>IF(A27+$B$16&gt;=b,NA(),A27+$B$16)</f>
        <v>1.727272727</v>
      </c>
      <c r="B28" s="9">
        <f>('График'!$A28-a)*$B$7</f>
        <v>0.8181818182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2">
        <f>IF(A28+$B$16&gt;=b,NA(),A28+$B$16)</f>
        <v>2.063636364</v>
      </c>
      <c r="B29" s="9">
        <f>('График'!$A29-a)*$B$7</f>
        <v>0.9090909091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2">
        <f>IF(A29+$B$16&gt;b,NA(),A29+$B$16)</f>
        <v>2.4</v>
      </c>
      <c r="B30" s="9">
        <f>('График'!$A30-a)*$B$7</f>
        <v>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 t="s">
        <v>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4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6" t="str">
        <f>A18</f>
        <v>х</v>
      </c>
      <c r="B34" s="5" t="s">
        <v>19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2">
        <f>a-(b-a)*0.3</f>
        <v>-2.41</v>
      </c>
      <c r="B35" s="9">
        <v>0.0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2">
        <f>A35</f>
        <v>-2.41</v>
      </c>
      <c r="B36" s="9">
        <v>0.0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2">
        <f>A19</f>
        <v>-1.3</v>
      </c>
      <c r="B37" s="9">
        <v>0.0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2">
        <f>A19</f>
        <v>-1.3</v>
      </c>
      <c r="B38" s="9">
        <f t="shared" ref="B38:B39" si="1">$B$7</f>
        <v>0.2702702703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2">
        <f>A30</f>
        <v>2.4</v>
      </c>
      <c r="B39" s="9">
        <f t="shared" si="1"/>
        <v>0.2702702703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12">
        <f>A39</f>
        <v>2.4</v>
      </c>
      <c r="B40" s="9">
        <v>0.0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12">
        <f>b+(b-a)*0.3</f>
        <v>3.51</v>
      </c>
      <c r="B41" s="9">
        <v>0.0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2">
        <f>A41</f>
        <v>3.51</v>
      </c>
      <c r="B42" s="9">
        <v>0.0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1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13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13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13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1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1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13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13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13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2"/>
      <c r="E58" s="2"/>
      <c r="F58" s="1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4"/>
      <c r="D59" s="2"/>
      <c r="E59" s="2"/>
      <c r="F59" s="1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1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1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1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1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1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1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1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1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1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1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1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13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1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1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13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13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13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13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13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13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13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13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13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13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1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13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13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13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1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13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1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13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13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13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13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13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13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13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13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13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13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13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13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13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13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13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13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13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13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13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13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13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13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13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13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13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13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13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13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13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13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13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13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13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13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13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13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13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13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13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13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13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13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13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13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14"/>
    <col customWidth="1" min="2" max="2" width="18.86"/>
    <col customWidth="1" min="3" max="3" width="17.29"/>
    <col customWidth="1" min="4" max="4" width="16.0"/>
    <col customWidth="1" min="5" max="5" width="2.0"/>
    <col customWidth="1" min="6" max="6" width="16.57"/>
    <col customWidth="1" min="7" max="7" width="16.71"/>
    <col customWidth="1" min="8" max="26" width="8.71"/>
  </cols>
  <sheetData>
    <row r="1">
      <c r="A1" s="14" t="s">
        <v>20</v>
      </c>
    </row>
    <row r="2">
      <c r="A2" s="14"/>
    </row>
    <row r="3">
      <c r="A3" s="15" t="s">
        <v>2</v>
      </c>
      <c r="B3" s="15" t="s">
        <v>3</v>
      </c>
      <c r="C3" s="16"/>
    </row>
    <row r="4">
      <c r="A4" s="17" t="s">
        <v>4</v>
      </c>
      <c r="B4" s="18">
        <v>3.3</v>
      </c>
      <c r="C4" s="16" t="s">
        <v>5</v>
      </c>
    </row>
    <row r="5">
      <c r="A5" s="17" t="s">
        <v>6</v>
      </c>
      <c r="B5" s="18">
        <v>7.5</v>
      </c>
      <c r="C5" s="16" t="s">
        <v>7</v>
      </c>
    </row>
    <row r="6">
      <c r="A6" s="17" t="s">
        <v>8</v>
      </c>
      <c r="B6" s="19">
        <f>1/(B5-B4)</f>
        <v>0.2380952381</v>
      </c>
    </row>
    <row r="8">
      <c r="C8" s="20" t="s">
        <v>21</v>
      </c>
      <c r="D8" s="20" t="s">
        <v>22</v>
      </c>
      <c r="F8" s="21" t="s">
        <v>23</v>
      </c>
    </row>
    <row r="9">
      <c r="B9" s="21" t="s">
        <v>24</v>
      </c>
      <c r="C9" s="22">
        <f>SUM(C14:C63)/COUNT(C14:C63)</f>
        <v>5.542906118</v>
      </c>
      <c r="D9" s="22">
        <f>AVERAGE(D14:D63)</f>
        <v>5.487435163</v>
      </c>
      <c r="F9" s="22">
        <f>(B4+B5)/2</f>
        <v>5.4</v>
      </c>
      <c r="G9" s="20" t="s">
        <v>25</v>
      </c>
    </row>
    <row r="10">
      <c r="B10" s="21" t="s">
        <v>26</v>
      </c>
      <c r="C10" s="23">
        <f t="shared" ref="C10:D10" si="1">_xlfn.STDEV.S(C14:C63)</f>
        <v>1.182159467</v>
      </c>
      <c r="D10" s="23">
        <f t="shared" si="1"/>
        <v>1.24052019</v>
      </c>
      <c r="F10" s="23">
        <f>SQRT(((B5-B4)^2)/12)</f>
        <v>1.212435565</v>
      </c>
      <c r="G10" s="21" t="s">
        <v>27</v>
      </c>
    </row>
    <row r="11">
      <c r="B11" s="20" t="s">
        <v>28</v>
      </c>
      <c r="C11" s="6">
        <f t="shared" ref="C11:D11" si="2">COUNT(C14:C63)</f>
        <v>50</v>
      </c>
      <c r="D11" s="6">
        <f t="shared" si="2"/>
        <v>50</v>
      </c>
    </row>
    <row r="13">
      <c r="C13" s="20" t="s">
        <v>29</v>
      </c>
      <c r="D13" s="20" t="s">
        <v>30</v>
      </c>
    </row>
    <row r="14">
      <c r="C14" s="6">
        <f t="shared" ref="C14:C63" si="3">RAND()/$B$6+$B$4</f>
        <v>7.102807085</v>
      </c>
      <c r="D14" s="6">
        <v>3.305767998290963</v>
      </c>
    </row>
    <row r="15">
      <c r="C15" s="6">
        <f t="shared" si="3"/>
        <v>5.391169717</v>
      </c>
      <c r="D15" s="6">
        <v>7.0448408459730825</v>
      </c>
    </row>
    <row r="16">
      <c r="C16" s="6">
        <f t="shared" si="3"/>
        <v>6.059573186</v>
      </c>
      <c r="D16" s="6">
        <v>6.401644947660756</v>
      </c>
    </row>
    <row r="17">
      <c r="C17" s="6">
        <f t="shared" si="3"/>
        <v>3.529624956</v>
      </c>
      <c r="D17" s="6">
        <v>5.580922879726554</v>
      </c>
    </row>
    <row r="18">
      <c r="C18" s="6">
        <f t="shared" si="3"/>
        <v>6.011854506</v>
      </c>
      <c r="D18" s="6">
        <v>7.079192480239264</v>
      </c>
    </row>
    <row r="19">
      <c r="C19" s="6">
        <f t="shared" si="3"/>
        <v>7.040060997</v>
      </c>
      <c r="D19" s="6">
        <v>5.8186925870540485</v>
      </c>
    </row>
    <row r="20">
      <c r="C20" s="6">
        <f t="shared" si="3"/>
        <v>5.827284846</v>
      </c>
      <c r="D20" s="6">
        <v>5.170113223670156</v>
      </c>
    </row>
    <row r="21" ht="15.75" customHeight="1">
      <c r="C21" s="6">
        <f t="shared" si="3"/>
        <v>4.899591957</v>
      </c>
      <c r="D21" s="6">
        <v>6.687865840632343</v>
      </c>
    </row>
    <row r="22" ht="15.75" customHeight="1">
      <c r="C22" s="6">
        <f t="shared" si="3"/>
        <v>4.407624878</v>
      </c>
      <c r="D22" s="6">
        <v>4.67214270455031</v>
      </c>
    </row>
    <row r="23" ht="15.75" customHeight="1">
      <c r="C23" s="6">
        <f t="shared" si="3"/>
        <v>6.54636612</v>
      </c>
      <c r="D23" s="6">
        <v>5.647703482161932</v>
      </c>
    </row>
    <row r="24" ht="15.75" customHeight="1">
      <c r="C24" s="6">
        <f t="shared" si="3"/>
        <v>3.817883657</v>
      </c>
      <c r="D24" s="6">
        <v>4.0122837000640885</v>
      </c>
    </row>
    <row r="25" ht="15.75" customHeight="1">
      <c r="C25" s="6">
        <f t="shared" si="3"/>
        <v>5.686808718</v>
      </c>
      <c r="D25" s="6">
        <v>6.913202307199317</v>
      </c>
    </row>
    <row r="26" ht="15.75" customHeight="1">
      <c r="C26" s="6">
        <f t="shared" si="3"/>
        <v>6.446597744</v>
      </c>
      <c r="D26" s="6">
        <v>4.92170476393933</v>
      </c>
    </row>
    <row r="27" ht="15.75" customHeight="1">
      <c r="C27" s="6">
        <f t="shared" si="3"/>
        <v>3.833154034</v>
      </c>
      <c r="D27" s="6">
        <v>3.3776757103183077</v>
      </c>
    </row>
    <row r="28" ht="15.75" customHeight="1">
      <c r="C28" s="6">
        <f t="shared" si="3"/>
        <v>6.430610056</v>
      </c>
      <c r="D28" s="6">
        <v>7.421298867763299</v>
      </c>
    </row>
    <row r="29" ht="15.75" customHeight="1">
      <c r="C29" s="6">
        <f t="shared" si="3"/>
        <v>3.526244406</v>
      </c>
      <c r="D29" s="6">
        <v>5.585280922879726</v>
      </c>
    </row>
    <row r="30" ht="15.75" customHeight="1">
      <c r="C30" s="6">
        <f t="shared" si="3"/>
        <v>3.862849805</v>
      </c>
      <c r="D30" s="6">
        <v>7.121362956633198</v>
      </c>
    </row>
    <row r="31" ht="15.75" customHeight="1">
      <c r="C31" s="6">
        <f t="shared" si="3"/>
        <v>5.55014972</v>
      </c>
      <c r="D31" s="6">
        <v>7.192373424481948</v>
      </c>
    </row>
    <row r="32" ht="15.75" customHeight="1">
      <c r="C32" s="6">
        <f t="shared" si="3"/>
        <v>7.442109891</v>
      </c>
      <c r="D32" s="6">
        <v>4.153407391582995</v>
      </c>
    </row>
    <row r="33" ht="15.75" customHeight="1">
      <c r="C33" s="6">
        <f t="shared" si="3"/>
        <v>7.263098704</v>
      </c>
      <c r="D33" s="6">
        <v>7.0121555223242895</v>
      </c>
    </row>
    <row r="34" ht="15.75" customHeight="1">
      <c r="C34" s="6">
        <f t="shared" si="3"/>
        <v>4.239372946</v>
      </c>
      <c r="D34" s="6">
        <v>4.714954069643238</v>
      </c>
    </row>
    <row r="35" ht="15.75" customHeight="1">
      <c r="C35" s="6">
        <f t="shared" si="3"/>
        <v>6.224816807</v>
      </c>
      <c r="D35" s="6">
        <v>7.156227301858577</v>
      </c>
    </row>
    <row r="36" ht="15.75" customHeight="1">
      <c r="C36" s="6">
        <f t="shared" si="3"/>
        <v>5.23120583</v>
      </c>
      <c r="D36" s="6">
        <v>5.724738303781243</v>
      </c>
    </row>
    <row r="37" ht="15.75" customHeight="1">
      <c r="C37" s="6">
        <f t="shared" si="3"/>
        <v>4.255538467</v>
      </c>
      <c r="D37" s="6">
        <v>4.218649861140782</v>
      </c>
    </row>
    <row r="38" ht="15.75" customHeight="1">
      <c r="C38" s="6">
        <f t="shared" si="3"/>
        <v>5.788100428</v>
      </c>
      <c r="D38" s="6">
        <v>5.209207434308908</v>
      </c>
    </row>
    <row r="39" ht="15.75" customHeight="1">
      <c r="C39" s="6">
        <f t="shared" si="3"/>
        <v>5.119245378</v>
      </c>
      <c r="D39" s="6">
        <v>6.304486220892971</v>
      </c>
    </row>
    <row r="40" ht="15.75" customHeight="1">
      <c r="C40" s="6">
        <f t="shared" si="3"/>
        <v>3.970984822</v>
      </c>
      <c r="D40" s="6">
        <v>4.06419568468276</v>
      </c>
    </row>
    <row r="41" ht="15.75" customHeight="1">
      <c r="C41" s="6">
        <f t="shared" si="3"/>
        <v>6.976246569</v>
      </c>
      <c r="D41" s="6">
        <v>3.6107028412732323</v>
      </c>
    </row>
    <row r="42" ht="15.75" customHeight="1">
      <c r="C42" s="6">
        <f t="shared" si="3"/>
        <v>5.664696496</v>
      </c>
      <c r="D42" s="6">
        <v>7.108288827173681</v>
      </c>
    </row>
    <row r="43" ht="15.75" customHeight="1">
      <c r="C43" s="6">
        <f t="shared" si="3"/>
        <v>4.631838395</v>
      </c>
      <c r="D43" s="6">
        <v>4.2628711813715015</v>
      </c>
    </row>
    <row r="44" ht="15.75" customHeight="1">
      <c r="C44" s="6">
        <f t="shared" si="3"/>
        <v>5.310841003</v>
      </c>
      <c r="D44" s="6">
        <v>4.382845545823542</v>
      </c>
    </row>
    <row r="45" ht="15.75" customHeight="1">
      <c r="C45" s="6">
        <f t="shared" si="3"/>
        <v>5.742891293</v>
      </c>
      <c r="D45" s="6">
        <v>4.593954283272804</v>
      </c>
    </row>
    <row r="46" ht="15.75" customHeight="1">
      <c r="C46" s="6">
        <f t="shared" si="3"/>
        <v>6.457641987</v>
      </c>
      <c r="D46" s="6">
        <v>6.9789574877163</v>
      </c>
    </row>
    <row r="47" ht="15.75" customHeight="1">
      <c r="C47" s="6">
        <f t="shared" si="3"/>
        <v>6.797831463</v>
      </c>
      <c r="D47" s="6">
        <v>3.8753898739585555</v>
      </c>
    </row>
    <row r="48" ht="15.75" customHeight="1">
      <c r="C48" s="6">
        <f t="shared" si="3"/>
        <v>7.05021168</v>
      </c>
      <c r="D48" s="6">
        <v>5.812155522324289</v>
      </c>
    </row>
    <row r="49" ht="15.75" customHeight="1">
      <c r="C49" s="6">
        <f t="shared" si="3"/>
        <v>7.113289687</v>
      </c>
      <c r="D49" s="6">
        <v>5.68256782738731</v>
      </c>
    </row>
    <row r="50" ht="15.75" customHeight="1">
      <c r="C50" s="6">
        <f t="shared" si="3"/>
        <v>7.085874574</v>
      </c>
      <c r="D50" s="6">
        <v>6.853471480452894</v>
      </c>
    </row>
    <row r="51" ht="15.75" customHeight="1">
      <c r="C51" s="6">
        <f t="shared" si="3"/>
        <v>4.988970616</v>
      </c>
      <c r="D51" s="6">
        <v>4.224417859431745</v>
      </c>
    </row>
    <row r="52" ht="15.75" customHeight="1">
      <c r="C52" s="6">
        <f t="shared" si="3"/>
        <v>4.966098991</v>
      </c>
      <c r="D52" s="6">
        <v>6.070433668019653</v>
      </c>
    </row>
    <row r="53" ht="15.75" customHeight="1">
      <c r="C53" s="6">
        <f t="shared" si="3"/>
        <v>5.717951255</v>
      </c>
      <c r="D53" s="6">
        <v>5.72525101474044</v>
      </c>
    </row>
    <row r="54" ht="15.75" customHeight="1">
      <c r="C54" s="6">
        <f t="shared" si="3"/>
        <v>3.915220495</v>
      </c>
      <c r="D54" s="6">
        <v>6.872826319162572</v>
      </c>
    </row>
    <row r="55" ht="15.75" customHeight="1">
      <c r="C55" s="6">
        <f t="shared" si="3"/>
        <v>5.290209248</v>
      </c>
      <c r="D55" s="6">
        <v>4.322345652638325</v>
      </c>
    </row>
    <row r="56" ht="15.75" customHeight="1">
      <c r="C56" s="6">
        <f t="shared" si="3"/>
        <v>6.298069641</v>
      </c>
      <c r="D56" s="6">
        <v>3.512005981627857</v>
      </c>
    </row>
    <row r="57" ht="15.75" customHeight="1">
      <c r="C57" s="6">
        <f t="shared" si="3"/>
        <v>6.270852826</v>
      </c>
      <c r="D57" s="6">
        <v>4.583315530869472</v>
      </c>
    </row>
    <row r="58" ht="15.75" customHeight="1">
      <c r="C58" s="6">
        <f t="shared" si="3"/>
        <v>5.661078173</v>
      </c>
      <c r="D58" s="6">
        <v>3.7805383465071563</v>
      </c>
    </row>
    <row r="59" ht="15.75" customHeight="1">
      <c r="C59" s="6">
        <f t="shared" si="3"/>
        <v>4.640076202</v>
      </c>
      <c r="D59" s="6">
        <v>6.057359538560137</v>
      </c>
    </row>
    <row r="60" ht="15.75" customHeight="1">
      <c r="C60" s="6">
        <f t="shared" si="3"/>
        <v>3.417275914</v>
      </c>
      <c r="D60" s="6">
        <v>5.61629993591113</v>
      </c>
    </row>
    <row r="61" ht="15.75" customHeight="1">
      <c r="C61" s="6">
        <f t="shared" si="3"/>
        <v>6.998709778</v>
      </c>
      <c r="D61" s="6">
        <v>5.489147618030335</v>
      </c>
    </row>
    <row r="62" ht="15.75" customHeight="1">
      <c r="C62" s="6">
        <f t="shared" si="3"/>
        <v>6.783293939</v>
      </c>
      <c r="D62" s="6">
        <v>5.371224097415082</v>
      </c>
    </row>
    <row r="63" ht="15.75" customHeight="1">
      <c r="C63" s="6">
        <f t="shared" si="3"/>
        <v>3.861406012</v>
      </c>
      <c r="D63" s="6">
        <v>7.073296304208503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05867"/>
    <pageSetUpPr/>
  </sheetPr>
  <sheetViews>
    <sheetView showGridLines="0" workbookViewId="0"/>
  </sheetViews>
  <sheetFormatPr customHeight="1" defaultColWidth="14.43" defaultRowHeight="15.0"/>
  <cols>
    <col customWidth="1" min="1" max="1" width="93.43"/>
    <col customWidth="1" hidden="1" min="2" max="7" width="9.14"/>
    <col customWidth="1" min="8" max="26" width="8.71"/>
  </cols>
  <sheetData>
    <row r="1" ht="36.75" customHeight="1">
      <c r="A1" s="24" t="s">
        <v>31</v>
      </c>
      <c r="B1" s="25"/>
      <c r="C1" s="25"/>
      <c r="D1" s="25"/>
      <c r="E1" s="25"/>
      <c r="F1" s="25"/>
      <c r="G1" s="26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07.25" customHeight="1">
      <c r="A2" s="28" t="s">
        <v>32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05.0" customHeight="1">
      <c r="A3" s="28" t="s">
        <v>33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28.5" hidden="1" customHeigh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5.75" hidden="1" customHeight="1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5.75" customHeight="1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5.75" customHeight="1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5.75" customHeight="1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5.75" customHeight="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5.7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5.75" customHeight="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5.7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5.75" customHeight="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5.7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5.7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5.7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5.7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5.7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5.7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5.7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5.7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5.7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5.7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5.7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5.7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5.7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5.7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5.7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5.7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5.7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5.7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5.7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5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5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5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5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5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5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5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5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5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5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5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5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5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5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5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5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5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5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5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5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5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5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5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5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5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5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5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5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5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5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5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5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5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5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5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1">
    <mergeCell ref="A1:G1"/>
  </mergeCells>
  <hyperlinks>
    <hyperlink r:id="rId1" ref="A1"/>
  </hyperlinks>
  <printOptions/>
  <pageMargins bottom="0.75" footer="0.0" header="0.0" left="0.7" right="0.7" top="0.75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4.71"/>
    <col customWidth="1" hidden="1" min="2" max="6" width="9.14"/>
    <col customWidth="1" min="7" max="26" width="8.71"/>
  </cols>
  <sheetData>
    <row r="1" ht="15.75" customHeight="1">
      <c r="A1" s="29" t="s">
        <v>34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24.75" customHeight="1">
      <c r="A2" s="30" t="s">
        <v>35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5.75" customHeight="1">
      <c r="A3" s="31" t="s">
        <v>36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5.75" customHeight="1">
      <c r="A4" s="31" t="s">
        <v>37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5.75" hidden="1" customHeight="1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5.75" customHeight="1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5.75" customHeight="1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5.75" customHeight="1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5.75" customHeight="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5.7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5.75" customHeight="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5.7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5.75" customHeight="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5.7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5.7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5.7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5.7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5.7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5.7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5.7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5.7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5.7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5.7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5.7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5.7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5.7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5.7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5.7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5.7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5.7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5.7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5.7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5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5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5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5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5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5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5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5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5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5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5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5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5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5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5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5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5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5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5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5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5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5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5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5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5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5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5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5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5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5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5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5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5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5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5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hyperlinks>
    <hyperlink r:id="rId1" ref="A1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2009-03-02T05:21:58Z</dcterms:created>
  <dc:creator>MMM</dc:creator>
</cp:coreProperties>
</file>