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anderanisin/Desktop/Учеба/"/>
    </mc:Choice>
  </mc:AlternateContent>
  <xr:revisionPtr revIDLastSave="0" documentId="13_ncr:1_{FE0F276B-E045-5B4C-BAE9-1340ADD3AC8F}" xr6:coauthVersionLast="47" xr6:coauthVersionMax="47" xr10:uidLastSave="{00000000-0000-0000-0000-000000000000}"/>
  <bookViews>
    <workbookView xWindow="4120" yWindow="3260" windowWidth="28240" windowHeight="17240" activeTab="3" xr2:uid="{851775C5-6110-5746-BF39-8DB125091C5B}"/>
  </bookViews>
  <sheets>
    <sheet name="Задание 1.1" sheetId="5" r:id="rId1"/>
    <sheet name="Задание 1.2" sheetId="6" r:id="rId2"/>
    <sheet name="Задание 3" sheetId="4" r:id="rId3"/>
    <sheet name="Задание 4" sheetId="3" r:id="rId4"/>
  </sheets>
  <externalReferences>
    <externalReference r:id="rId5"/>
  </externalReferences>
  <definedNames>
    <definedName name="_xlnm._FilterDatabase" localSheetId="2" hidden="1">'Задание 3'!$D$1:$D$201</definedName>
    <definedName name="ExternalData_1" localSheetId="2" hidden="1">'Задание 3'!$A$1:$C$201</definedName>
    <definedName name="solver_eng" localSheetId="3" hidden="1">1</definedName>
    <definedName name="solver_lin" localSheetId="3" hidden="1">2</definedName>
    <definedName name="solver_neg" localSheetId="3" hidden="1">1</definedName>
    <definedName name="solver_num" localSheetId="3" hidden="1">0</definedName>
    <definedName name="solver_opt" localSheetId="3" hidden="1">'Задание 4'!$A$1</definedName>
    <definedName name="solver_typ" localSheetId="3" hidden="1">1</definedName>
    <definedName name="solver_val" localSheetId="3" hidden="1">0</definedName>
    <definedName name="solver_ver" localSheetId="3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2" i="6" l="1"/>
  <c r="C7" i="6"/>
  <c r="D7" i="6" s="1"/>
  <c r="M2" i="6"/>
  <c r="L7" i="6" s="1"/>
  <c r="J2" i="6"/>
  <c r="I7" i="6" s="1"/>
  <c r="G2" i="6"/>
  <c r="F7" i="6" s="1"/>
  <c r="D2" i="6"/>
  <c r="D10" i="3"/>
  <c r="F10" i="3" l="1"/>
  <c r="G7" i="6"/>
  <c r="F8" i="6"/>
  <c r="J7" i="6"/>
  <c r="I8" i="6"/>
  <c r="L8" i="6"/>
  <c r="M7" i="6"/>
  <c r="C8" i="6"/>
  <c r="D8" i="6" s="1"/>
  <c r="D22" i="6" s="1"/>
  <c r="D18" i="3"/>
  <c r="D33" i="3"/>
  <c r="D23" i="3"/>
  <c r="D141" i="3"/>
  <c r="D83" i="3"/>
  <c r="D53" i="3"/>
  <c r="D43" i="3"/>
  <c r="D92" i="3"/>
  <c r="D82" i="3"/>
  <c r="D72" i="3"/>
  <c r="D62" i="3"/>
  <c r="D52" i="3"/>
  <c r="D42" i="3"/>
  <c r="D32" i="3"/>
  <c r="D451" i="3"/>
  <c r="D441" i="3"/>
  <c r="D421" i="3"/>
  <c r="D351" i="3"/>
  <c r="D341" i="3"/>
  <c r="D321" i="3"/>
  <c r="D251" i="3"/>
  <c r="D241" i="3"/>
  <c r="D221" i="3"/>
  <c r="D151" i="3"/>
  <c r="D121" i="3"/>
  <c r="D93" i="3"/>
  <c r="D63" i="3"/>
  <c r="D501" i="3"/>
  <c r="D491" i="3"/>
  <c r="D481" i="3"/>
  <c r="D471" i="3"/>
  <c r="D431" i="3"/>
  <c r="D411" i="3"/>
  <c r="D401" i="3"/>
  <c r="D391" i="3"/>
  <c r="D381" i="3"/>
  <c r="D371" i="3"/>
  <c r="D361" i="3"/>
  <c r="D331" i="3"/>
  <c r="D311" i="3"/>
  <c r="D301" i="3"/>
  <c r="D291" i="3"/>
  <c r="D281" i="3"/>
  <c r="D271" i="3"/>
  <c r="D261" i="3"/>
  <c r="D231" i="3"/>
  <c r="D211" i="3"/>
  <c r="D201" i="3"/>
  <c r="D191" i="3"/>
  <c r="D181" i="3"/>
  <c r="D171" i="3"/>
  <c r="D161" i="3"/>
  <c r="D131" i="3"/>
  <c r="D111" i="3"/>
  <c r="D101" i="3"/>
  <c r="D461" i="3"/>
  <c r="D90" i="3"/>
  <c r="D80" i="3"/>
  <c r="D70" i="3"/>
  <c r="D60" i="3"/>
  <c r="D50" i="3"/>
  <c r="D40" i="3"/>
  <c r="D73" i="3"/>
  <c r="D443" i="3"/>
  <c r="D483" i="3"/>
  <c r="D403" i="3"/>
  <c r="D363" i="3"/>
  <c r="D323" i="3"/>
  <c r="D313" i="3"/>
  <c r="D263" i="3"/>
  <c r="D233" i="3"/>
  <c r="D163" i="3"/>
  <c r="D470" i="3"/>
  <c r="D430" i="3"/>
  <c r="D380" i="3"/>
  <c r="D310" i="3"/>
  <c r="D290" i="3"/>
  <c r="D250" i="3"/>
  <c r="D210" i="3"/>
  <c r="D180" i="3"/>
  <c r="D150" i="3"/>
  <c r="D120" i="3"/>
  <c r="D100" i="3"/>
  <c r="D506" i="3"/>
  <c r="D496" i="3"/>
  <c r="D486" i="3"/>
  <c r="D476" i="3"/>
  <c r="D466" i="3"/>
  <c r="D456" i="3"/>
  <c r="D446" i="3"/>
  <c r="D436" i="3"/>
  <c r="D426" i="3"/>
  <c r="D416" i="3"/>
  <c r="D406" i="3"/>
  <c r="D396" i="3"/>
  <c r="D386" i="3"/>
  <c r="D376" i="3"/>
  <c r="D366" i="3"/>
  <c r="D356" i="3"/>
  <c r="D346" i="3"/>
  <c r="D336" i="3"/>
  <c r="D306" i="3"/>
  <c r="D296" i="3"/>
  <c r="D286" i="3"/>
  <c r="D276" i="3"/>
  <c r="D266" i="3"/>
  <c r="D256" i="3"/>
  <c r="D246" i="3"/>
  <c r="D236" i="3"/>
  <c r="D226" i="3"/>
  <c r="D216" i="3"/>
  <c r="D206" i="3"/>
  <c r="D196" i="3"/>
  <c r="D186" i="3"/>
  <c r="D176" i="3"/>
  <c r="D166" i="3"/>
  <c r="D156" i="3"/>
  <c r="D146" i="3"/>
  <c r="D136" i="3"/>
  <c r="D126" i="3"/>
  <c r="D116" i="3"/>
  <c r="D106" i="3"/>
  <c r="D96" i="3"/>
  <c r="D86" i="3"/>
  <c r="D76" i="3"/>
  <c r="D66" i="3"/>
  <c r="D56" i="3"/>
  <c r="D46" i="3"/>
  <c r="D36" i="3"/>
  <c r="D26" i="3"/>
  <c r="D500" i="3"/>
  <c r="D450" i="3"/>
  <c r="D400" i="3"/>
  <c r="D360" i="3"/>
  <c r="D320" i="3"/>
  <c r="D280" i="3"/>
  <c r="D230" i="3"/>
  <c r="D130" i="3"/>
  <c r="D316" i="3"/>
  <c r="D91" i="3"/>
  <c r="D81" i="3"/>
  <c r="D71" i="3"/>
  <c r="D61" i="3"/>
  <c r="D51" i="3"/>
  <c r="D41" i="3"/>
  <c r="D505" i="3"/>
  <c r="D495" i="3"/>
  <c r="D485" i="3"/>
  <c r="D475" i="3"/>
  <c r="D465" i="3"/>
  <c r="D455" i="3"/>
  <c r="D445" i="3"/>
  <c r="D435" i="3"/>
  <c r="D425" i="3"/>
  <c r="D415" i="3"/>
  <c r="D405" i="3"/>
  <c r="D395" i="3"/>
  <c r="D385" i="3"/>
  <c r="D375" i="3"/>
  <c r="D365" i="3"/>
  <c r="D355" i="3"/>
  <c r="D345" i="3"/>
  <c r="D335" i="3"/>
  <c r="D325" i="3"/>
  <c r="D315" i="3"/>
  <c r="D305" i="3"/>
  <c r="D295" i="3"/>
  <c r="D285" i="3"/>
  <c r="D275" i="3"/>
  <c r="D265" i="3"/>
  <c r="D255" i="3"/>
  <c r="D245" i="3"/>
  <c r="D235" i="3"/>
  <c r="D225" i="3"/>
  <c r="D215" i="3"/>
  <c r="D205" i="3"/>
  <c r="D195" i="3"/>
  <c r="D185" i="3"/>
  <c r="D175" i="3"/>
  <c r="D165" i="3"/>
  <c r="D155" i="3"/>
  <c r="D145" i="3"/>
  <c r="D135" i="3"/>
  <c r="D125" i="3"/>
  <c r="D115" i="3"/>
  <c r="D105" i="3"/>
  <c r="D95" i="3"/>
  <c r="D85" i="3"/>
  <c r="D75" i="3"/>
  <c r="D65" i="3"/>
  <c r="D55" i="3"/>
  <c r="D45" i="3"/>
  <c r="D35" i="3"/>
  <c r="D25" i="3"/>
  <c r="D433" i="3"/>
  <c r="D490" i="3"/>
  <c r="D440" i="3"/>
  <c r="D390" i="3"/>
  <c r="D340" i="3"/>
  <c r="D270" i="3"/>
  <c r="D200" i="3"/>
  <c r="D326" i="3"/>
  <c r="D31" i="3"/>
  <c r="D504" i="3"/>
  <c r="D494" i="3"/>
  <c r="D484" i="3"/>
  <c r="D474" i="3"/>
  <c r="D464" i="3"/>
  <c r="D454" i="3"/>
  <c r="D444" i="3"/>
  <c r="D434" i="3"/>
  <c r="D424" i="3"/>
  <c r="D414" i="3"/>
  <c r="D404" i="3"/>
  <c r="D394" i="3"/>
  <c r="D384" i="3"/>
  <c r="D374" i="3"/>
  <c r="D364" i="3"/>
  <c r="D354" i="3"/>
  <c r="D344" i="3"/>
  <c r="D334" i="3"/>
  <c r="D324" i="3"/>
  <c r="D314" i="3"/>
  <c r="D304" i="3"/>
  <c r="D294" i="3"/>
  <c r="D284" i="3"/>
  <c r="D274" i="3"/>
  <c r="D264" i="3"/>
  <c r="D254" i="3"/>
  <c r="D244" i="3"/>
  <c r="D234" i="3"/>
  <c r="D224" i="3"/>
  <c r="D214" i="3"/>
  <c r="D204" i="3"/>
  <c r="D194" i="3"/>
  <c r="D184" i="3"/>
  <c r="D174" i="3"/>
  <c r="D164" i="3"/>
  <c r="D154" i="3"/>
  <c r="D144" i="3"/>
  <c r="D134" i="3"/>
  <c r="D124" i="3"/>
  <c r="D114" i="3"/>
  <c r="D104" i="3"/>
  <c r="D94" i="3"/>
  <c r="D84" i="3"/>
  <c r="D74" i="3"/>
  <c r="D64" i="3"/>
  <c r="D54" i="3"/>
  <c r="D44" i="3"/>
  <c r="D34" i="3"/>
  <c r="D24" i="3"/>
  <c r="D503" i="3"/>
  <c r="D393" i="3"/>
  <c r="D283" i="3"/>
  <c r="D213" i="3"/>
  <c r="D193" i="3"/>
  <c r="D183" i="3"/>
  <c r="D153" i="3"/>
  <c r="D123" i="3"/>
  <c r="D113" i="3"/>
  <c r="D103" i="3"/>
  <c r="D493" i="3"/>
  <c r="D423" i="3"/>
  <c r="D383" i="3"/>
  <c r="D343" i="3"/>
  <c r="D303" i="3"/>
  <c r="D253" i="3"/>
  <c r="D203" i="3"/>
  <c r="D133" i="3"/>
  <c r="D502" i="3"/>
  <c r="D492" i="3"/>
  <c r="D482" i="3"/>
  <c r="D472" i="3"/>
  <c r="D462" i="3"/>
  <c r="D452" i="3"/>
  <c r="D442" i="3"/>
  <c r="D432" i="3"/>
  <c r="D422" i="3"/>
  <c r="D412" i="3"/>
  <c r="D402" i="3"/>
  <c r="D392" i="3"/>
  <c r="D382" i="3"/>
  <c r="D372" i="3"/>
  <c r="D362" i="3"/>
  <c r="D352" i="3"/>
  <c r="D342" i="3"/>
  <c r="D332" i="3"/>
  <c r="D322" i="3"/>
  <c r="D312" i="3"/>
  <c r="D302" i="3"/>
  <c r="D292" i="3"/>
  <c r="D282" i="3"/>
  <c r="D272" i="3"/>
  <c r="D262" i="3"/>
  <c r="D252" i="3"/>
  <c r="D242" i="3"/>
  <c r="D232" i="3"/>
  <c r="D222" i="3"/>
  <c r="D212" i="3"/>
  <c r="D202" i="3"/>
  <c r="D192" i="3"/>
  <c r="D182" i="3"/>
  <c r="D172" i="3"/>
  <c r="D162" i="3"/>
  <c r="D152" i="3"/>
  <c r="D142" i="3"/>
  <c r="D132" i="3"/>
  <c r="D122" i="3"/>
  <c r="D112" i="3"/>
  <c r="D102" i="3"/>
  <c r="D463" i="3"/>
  <c r="D353" i="3"/>
  <c r="D273" i="3"/>
  <c r="D173" i="3"/>
  <c r="D480" i="3"/>
  <c r="D420" i="3"/>
  <c r="D350" i="3"/>
  <c r="D240" i="3"/>
  <c r="D170" i="3"/>
  <c r="D473" i="3"/>
  <c r="D413" i="3"/>
  <c r="D373" i="3"/>
  <c r="D333" i="3"/>
  <c r="D293" i="3"/>
  <c r="D243" i="3"/>
  <c r="D223" i="3"/>
  <c r="D143" i="3"/>
  <c r="D460" i="3"/>
  <c r="D410" i="3"/>
  <c r="D370" i="3"/>
  <c r="D330" i="3"/>
  <c r="D300" i="3"/>
  <c r="D260" i="3"/>
  <c r="D220" i="3"/>
  <c r="D190" i="3"/>
  <c r="D160" i="3"/>
  <c r="D140" i="3"/>
  <c r="D110" i="3"/>
  <c r="D30" i="3"/>
  <c r="D509" i="3"/>
  <c r="D499" i="3"/>
  <c r="D489" i="3"/>
  <c r="D479" i="3"/>
  <c r="D469" i="3"/>
  <c r="D459" i="3"/>
  <c r="D449" i="3"/>
  <c r="D439" i="3"/>
  <c r="D429" i="3"/>
  <c r="D419" i="3"/>
  <c r="D409" i="3"/>
  <c r="D399" i="3"/>
  <c r="D389" i="3"/>
  <c r="D379" i="3"/>
  <c r="D369" i="3"/>
  <c r="D359" i="3"/>
  <c r="D349" i="3"/>
  <c r="D339" i="3"/>
  <c r="D329" i="3"/>
  <c r="D319" i="3"/>
  <c r="D289" i="3"/>
  <c r="D279" i="3"/>
  <c r="D269" i="3"/>
  <c r="D259" i="3"/>
  <c r="D249" i="3"/>
  <c r="D239" i="3"/>
  <c r="D229" i="3"/>
  <c r="D219" i="3"/>
  <c r="D209" i="3"/>
  <c r="D199" i="3"/>
  <c r="D189" i="3"/>
  <c r="D179" i="3"/>
  <c r="D169" i="3"/>
  <c r="D159" i="3"/>
  <c r="D149" i="3"/>
  <c r="D139" i="3"/>
  <c r="D129" i="3"/>
  <c r="D119" i="3"/>
  <c r="D109" i="3"/>
  <c r="D99" i="3"/>
  <c r="D89" i="3"/>
  <c r="D79" i="3"/>
  <c r="D69" i="3"/>
  <c r="D59" i="3"/>
  <c r="D49" i="3"/>
  <c r="D39" i="3"/>
  <c r="D29" i="3"/>
  <c r="D309" i="3"/>
  <c r="D508" i="3"/>
  <c r="D498" i="3"/>
  <c r="D488" i="3"/>
  <c r="D478" i="3"/>
  <c r="D468" i="3"/>
  <c r="D458" i="3"/>
  <c r="D448" i="3"/>
  <c r="D438" i="3"/>
  <c r="D428" i="3"/>
  <c r="D418" i="3"/>
  <c r="D408" i="3"/>
  <c r="D398" i="3"/>
  <c r="D388" i="3"/>
  <c r="D378" i="3"/>
  <c r="D368" i="3"/>
  <c r="D358" i="3"/>
  <c r="D348" i="3"/>
  <c r="D338" i="3"/>
  <c r="D328" i="3"/>
  <c r="D318" i="3"/>
  <c r="D308" i="3"/>
  <c r="D298" i="3"/>
  <c r="D288" i="3"/>
  <c r="D278" i="3"/>
  <c r="D268" i="3"/>
  <c r="D258" i="3"/>
  <c r="D248" i="3"/>
  <c r="D238" i="3"/>
  <c r="D228" i="3"/>
  <c r="D218" i="3"/>
  <c r="D208" i="3"/>
  <c r="D198" i="3"/>
  <c r="D188" i="3"/>
  <c r="D178" i="3"/>
  <c r="D168" i="3"/>
  <c r="D158" i="3"/>
  <c r="D148" i="3"/>
  <c r="D138" i="3"/>
  <c r="D128" i="3"/>
  <c r="D118" i="3"/>
  <c r="D108" i="3"/>
  <c r="D98" i="3"/>
  <c r="D88" i="3"/>
  <c r="D78" i="3"/>
  <c r="D68" i="3"/>
  <c r="D58" i="3"/>
  <c r="D48" i="3"/>
  <c r="D38" i="3"/>
  <c r="D28" i="3"/>
  <c r="D453" i="3"/>
  <c r="D299" i="3"/>
  <c r="D507" i="3"/>
  <c r="D497" i="3"/>
  <c r="D487" i="3"/>
  <c r="D477" i="3"/>
  <c r="D467" i="3"/>
  <c r="D457" i="3"/>
  <c r="D447" i="3"/>
  <c r="D437" i="3"/>
  <c r="D427" i="3"/>
  <c r="D417" i="3"/>
  <c r="D407" i="3"/>
  <c r="D397" i="3"/>
  <c r="D387" i="3"/>
  <c r="D377" i="3"/>
  <c r="D367" i="3"/>
  <c r="D357" i="3"/>
  <c r="D347" i="3"/>
  <c r="D337" i="3"/>
  <c r="D327" i="3"/>
  <c r="D317" i="3"/>
  <c r="D307" i="3"/>
  <c r="D297" i="3"/>
  <c r="D287" i="3"/>
  <c r="D277" i="3"/>
  <c r="D267" i="3"/>
  <c r="D257" i="3"/>
  <c r="D247" i="3"/>
  <c r="D237" i="3"/>
  <c r="D227" i="3"/>
  <c r="D217" i="3"/>
  <c r="D207" i="3"/>
  <c r="D197" i="3"/>
  <c r="D187" i="3"/>
  <c r="D177" i="3"/>
  <c r="D167" i="3"/>
  <c r="D157" i="3"/>
  <c r="D147" i="3"/>
  <c r="D137" i="3"/>
  <c r="D127" i="3"/>
  <c r="D117" i="3"/>
  <c r="D107" i="3"/>
  <c r="D97" i="3"/>
  <c r="D87" i="3"/>
  <c r="D77" i="3"/>
  <c r="D67" i="3"/>
  <c r="D57" i="3"/>
  <c r="D47" i="3"/>
  <c r="D37" i="3"/>
  <c r="D27" i="3"/>
  <c r="D14" i="3"/>
  <c r="D13" i="3"/>
  <c r="D22" i="3"/>
  <c r="D12" i="3"/>
  <c r="D20" i="3"/>
  <c r="D19" i="3"/>
  <c r="D21" i="3"/>
  <c r="D11" i="3"/>
  <c r="D17" i="3"/>
  <c r="D16" i="3"/>
  <c r="D15" i="3"/>
  <c r="F11" i="3" l="1"/>
  <c r="F12" i="3"/>
  <c r="F21" i="3"/>
  <c r="F13" i="3"/>
  <c r="F20" i="3"/>
  <c r="F14" i="3"/>
  <c r="F15" i="3"/>
  <c r="F16" i="3"/>
  <c r="F17" i="3"/>
  <c r="F18" i="3"/>
  <c r="F19" i="3"/>
  <c r="B30" i="6"/>
  <c r="B26" i="6"/>
  <c r="F26" i="6"/>
  <c r="M8" i="6"/>
  <c r="L9" i="6"/>
  <c r="J8" i="6"/>
  <c r="I9" i="6"/>
  <c r="F9" i="6"/>
  <c r="G9" i="6" s="1"/>
  <c r="G8" i="6"/>
  <c r="F264" i="3"/>
  <c r="F271" i="3"/>
  <c r="F136" i="3"/>
  <c r="F146" i="3"/>
  <c r="F156" i="3"/>
  <c r="F166" i="3"/>
  <c r="F176" i="3"/>
  <c r="F186" i="3"/>
  <c r="F196" i="3"/>
  <c r="F206" i="3"/>
  <c r="F216" i="3"/>
  <c r="F226" i="3"/>
  <c r="F236" i="3"/>
  <c r="F246" i="3"/>
  <c r="F256" i="3"/>
  <c r="F266" i="3"/>
  <c r="F276" i="3"/>
  <c r="F286" i="3"/>
  <c r="F296" i="3"/>
  <c r="F306" i="3"/>
  <c r="F316" i="3"/>
  <c r="F326" i="3"/>
  <c r="F336" i="3"/>
  <c r="F346" i="3"/>
  <c r="F356" i="3"/>
  <c r="F366" i="3"/>
  <c r="F376" i="3"/>
  <c r="F386" i="3"/>
  <c r="F396" i="3"/>
  <c r="F406" i="3"/>
  <c r="F416" i="3"/>
  <c r="F426" i="3"/>
  <c r="F436" i="3"/>
  <c r="F446" i="3"/>
  <c r="F456" i="3"/>
  <c r="F466" i="3"/>
  <c r="F476" i="3"/>
  <c r="F486" i="3"/>
  <c r="F496" i="3"/>
  <c r="F506" i="3"/>
  <c r="F143" i="3"/>
  <c r="F174" i="3"/>
  <c r="F214" i="3"/>
  <c r="F234" i="3"/>
  <c r="F294" i="3"/>
  <c r="F314" i="3"/>
  <c r="F344" i="3"/>
  <c r="F354" i="3"/>
  <c r="F364" i="3"/>
  <c r="F394" i="3"/>
  <c r="F424" i="3"/>
  <c r="F464" i="3"/>
  <c r="F494" i="3"/>
  <c r="F137" i="3"/>
  <c r="F147" i="3"/>
  <c r="F157" i="3"/>
  <c r="F167" i="3"/>
  <c r="F177" i="3"/>
  <c r="F187" i="3"/>
  <c r="F197" i="3"/>
  <c r="F207" i="3"/>
  <c r="F217" i="3"/>
  <c r="F227" i="3"/>
  <c r="F237" i="3"/>
  <c r="F247" i="3"/>
  <c r="F257" i="3"/>
  <c r="F267" i="3"/>
  <c r="F277" i="3"/>
  <c r="F287" i="3"/>
  <c r="F297" i="3"/>
  <c r="F307" i="3"/>
  <c r="F317" i="3"/>
  <c r="F327" i="3"/>
  <c r="F337" i="3"/>
  <c r="F347" i="3"/>
  <c r="F357" i="3"/>
  <c r="F367" i="3"/>
  <c r="F377" i="3"/>
  <c r="F387" i="3"/>
  <c r="F397" i="3"/>
  <c r="F407" i="3"/>
  <c r="F417" i="3"/>
  <c r="F427" i="3"/>
  <c r="F437" i="3"/>
  <c r="F447" i="3"/>
  <c r="F457" i="3"/>
  <c r="F467" i="3"/>
  <c r="F477" i="3"/>
  <c r="F487" i="3"/>
  <c r="F497" i="3"/>
  <c r="F507" i="3"/>
  <c r="F322" i="3"/>
  <c r="F183" i="3"/>
  <c r="F243" i="3"/>
  <c r="F263" i="3"/>
  <c r="F293" i="3"/>
  <c r="F303" i="3"/>
  <c r="F343" i="3"/>
  <c r="F433" i="3"/>
  <c r="F463" i="3"/>
  <c r="F503" i="3"/>
  <c r="F138" i="3"/>
  <c r="F148" i="3"/>
  <c r="F158" i="3"/>
  <c r="F168" i="3"/>
  <c r="F178" i="3"/>
  <c r="F188" i="3"/>
  <c r="F198" i="3"/>
  <c r="F208" i="3"/>
  <c r="F218" i="3"/>
  <c r="F228" i="3"/>
  <c r="F238" i="3"/>
  <c r="F248" i="3"/>
  <c r="F258" i="3"/>
  <c r="F268" i="3"/>
  <c r="F278" i="3"/>
  <c r="F288" i="3"/>
  <c r="F298" i="3"/>
  <c r="F308" i="3"/>
  <c r="F318" i="3"/>
  <c r="F328" i="3"/>
  <c r="F338" i="3"/>
  <c r="F348" i="3"/>
  <c r="F358" i="3"/>
  <c r="F368" i="3"/>
  <c r="F378" i="3"/>
  <c r="F388" i="3"/>
  <c r="F398" i="3"/>
  <c r="F408" i="3"/>
  <c r="F418" i="3"/>
  <c r="F428" i="3"/>
  <c r="F438" i="3"/>
  <c r="F448" i="3"/>
  <c r="F458" i="3"/>
  <c r="F468" i="3"/>
  <c r="F478" i="3"/>
  <c r="F488" i="3"/>
  <c r="F498" i="3"/>
  <c r="F508" i="3"/>
  <c r="F312" i="3"/>
  <c r="F173" i="3"/>
  <c r="F213" i="3"/>
  <c r="F223" i="3"/>
  <c r="F233" i="3"/>
  <c r="F253" i="3"/>
  <c r="F283" i="3"/>
  <c r="F313" i="3"/>
  <c r="F353" i="3"/>
  <c r="F423" i="3"/>
  <c r="F453" i="3"/>
  <c r="F493" i="3"/>
  <c r="F139" i="3"/>
  <c r="F149" i="3"/>
  <c r="F159" i="3"/>
  <c r="F169" i="3"/>
  <c r="F179" i="3"/>
  <c r="F189" i="3"/>
  <c r="F199" i="3"/>
  <c r="F209" i="3"/>
  <c r="F219" i="3"/>
  <c r="F229" i="3"/>
  <c r="F239" i="3"/>
  <c r="F249" i="3"/>
  <c r="F259" i="3"/>
  <c r="F269" i="3"/>
  <c r="F279" i="3"/>
  <c r="F289" i="3"/>
  <c r="F299" i="3"/>
  <c r="F309" i="3"/>
  <c r="F319" i="3"/>
  <c r="F329" i="3"/>
  <c r="F339" i="3"/>
  <c r="F349" i="3"/>
  <c r="F359" i="3"/>
  <c r="F369" i="3"/>
  <c r="F379" i="3"/>
  <c r="F389" i="3"/>
  <c r="F399" i="3"/>
  <c r="F409" i="3"/>
  <c r="F419" i="3"/>
  <c r="F429" i="3"/>
  <c r="F439" i="3"/>
  <c r="F449" i="3"/>
  <c r="F459" i="3"/>
  <c r="F469" i="3"/>
  <c r="F479" i="3"/>
  <c r="F489" i="3"/>
  <c r="F499" i="3"/>
  <c r="F509" i="3"/>
  <c r="F292" i="3"/>
  <c r="F163" i="3"/>
  <c r="F393" i="3"/>
  <c r="F483" i="3"/>
  <c r="F144" i="3"/>
  <c r="F140" i="3"/>
  <c r="F150" i="3"/>
  <c r="F160" i="3"/>
  <c r="F170" i="3"/>
  <c r="F180" i="3"/>
  <c r="F190" i="3"/>
  <c r="F200" i="3"/>
  <c r="F210" i="3"/>
  <c r="F220" i="3"/>
  <c r="F230" i="3"/>
  <c r="F240" i="3"/>
  <c r="F250" i="3"/>
  <c r="F260" i="3"/>
  <c r="F270" i="3"/>
  <c r="F280" i="3"/>
  <c r="F290" i="3"/>
  <c r="F300" i="3"/>
  <c r="F310" i="3"/>
  <c r="F320" i="3"/>
  <c r="F330" i="3"/>
  <c r="F340" i="3"/>
  <c r="F350" i="3"/>
  <c r="F360" i="3"/>
  <c r="F370" i="3"/>
  <c r="F380" i="3"/>
  <c r="F390" i="3"/>
  <c r="F400" i="3"/>
  <c r="F410" i="3"/>
  <c r="F420" i="3"/>
  <c r="F430" i="3"/>
  <c r="F440" i="3"/>
  <c r="F450" i="3"/>
  <c r="F460" i="3"/>
  <c r="F470" i="3"/>
  <c r="F480" i="3"/>
  <c r="F490" i="3"/>
  <c r="F500" i="3"/>
  <c r="F342" i="3"/>
  <c r="F203" i="3"/>
  <c r="F383" i="3"/>
  <c r="F184" i="3"/>
  <c r="F304" i="3"/>
  <c r="F434" i="3"/>
  <c r="F141" i="3"/>
  <c r="F151" i="3"/>
  <c r="F161" i="3"/>
  <c r="F171" i="3"/>
  <c r="F181" i="3"/>
  <c r="F191" i="3"/>
  <c r="F201" i="3"/>
  <c r="F211" i="3"/>
  <c r="F221" i="3"/>
  <c r="F231" i="3"/>
  <c r="F241" i="3"/>
  <c r="F251" i="3"/>
  <c r="F261" i="3"/>
  <c r="F281" i="3"/>
  <c r="F291" i="3"/>
  <c r="F301" i="3"/>
  <c r="F311" i="3"/>
  <c r="F321" i="3"/>
  <c r="F331" i="3"/>
  <c r="F341" i="3"/>
  <c r="F351" i="3"/>
  <c r="F361" i="3"/>
  <c r="F371" i="3"/>
  <c r="F381" i="3"/>
  <c r="F391" i="3"/>
  <c r="F401" i="3"/>
  <c r="F411" i="3"/>
  <c r="F421" i="3"/>
  <c r="F431" i="3"/>
  <c r="F441" i="3"/>
  <c r="F451" i="3"/>
  <c r="F461" i="3"/>
  <c r="F471" i="3"/>
  <c r="F481" i="3"/>
  <c r="F491" i="3"/>
  <c r="F501" i="3"/>
  <c r="F142" i="3"/>
  <c r="F152" i="3"/>
  <c r="F162" i="3"/>
  <c r="F172" i="3"/>
  <c r="F182" i="3"/>
  <c r="F192" i="3"/>
  <c r="F202" i="3"/>
  <c r="F212" i="3"/>
  <c r="F222" i="3"/>
  <c r="F232" i="3"/>
  <c r="F242" i="3"/>
  <c r="F252" i="3"/>
  <c r="F262" i="3"/>
  <c r="F272" i="3"/>
  <c r="F282" i="3"/>
  <c r="F302" i="3"/>
  <c r="F332" i="3"/>
  <c r="F352" i="3"/>
  <c r="F362" i="3"/>
  <c r="F372" i="3"/>
  <c r="F382" i="3"/>
  <c r="F392" i="3"/>
  <c r="F402" i="3"/>
  <c r="F412" i="3"/>
  <c r="F422" i="3"/>
  <c r="F432" i="3"/>
  <c r="F442" i="3"/>
  <c r="F452" i="3"/>
  <c r="F462" i="3"/>
  <c r="F472" i="3"/>
  <c r="F482" i="3"/>
  <c r="F492" i="3"/>
  <c r="F502" i="3"/>
  <c r="F153" i="3"/>
  <c r="F273" i="3"/>
  <c r="F323" i="3"/>
  <c r="F363" i="3"/>
  <c r="F373" i="3"/>
  <c r="F413" i="3"/>
  <c r="F443" i="3"/>
  <c r="F194" i="3"/>
  <c r="F224" i="3"/>
  <c r="F254" i="3"/>
  <c r="F284" i="3"/>
  <c r="F334" i="3"/>
  <c r="F384" i="3"/>
  <c r="F414" i="3"/>
  <c r="F454" i="3"/>
  <c r="F193" i="3"/>
  <c r="F333" i="3"/>
  <c r="F403" i="3"/>
  <c r="F473" i="3"/>
  <c r="F204" i="3"/>
  <c r="F244" i="3"/>
  <c r="F274" i="3"/>
  <c r="F324" i="3"/>
  <c r="F374" i="3"/>
  <c r="F404" i="3"/>
  <c r="F444" i="3"/>
  <c r="F484" i="3"/>
  <c r="F145" i="3"/>
  <c r="F225" i="3"/>
  <c r="F325" i="3"/>
  <c r="F425" i="3"/>
  <c r="F505" i="3"/>
  <c r="F235" i="3"/>
  <c r="F355" i="3"/>
  <c r="F395" i="3"/>
  <c r="F305" i="3"/>
  <c r="F154" i="3"/>
  <c r="F335" i="3"/>
  <c r="F435" i="3"/>
  <c r="F485" i="3"/>
  <c r="F205" i="3"/>
  <c r="F155" i="3"/>
  <c r="F245" i="3"/>
  <c r="F345" i="3"/>
  <c r="F445" i="3"/>
  <c r="F255" i="3"/>
  <c r="F415" i="3"/>
  <c r="F164" i="3"/>
  <c r="F455" i="3"/>
  <c r="F215" i="3"/>
  <c r="F165" i="3"/>
  <c r="F265" i="3"/>
  <c r="F365" i="3"/>
  <c r="F465" i="3"/>
  <c r="F315" i="3"/>
  <c r="F175" i="3"/>
  <c r="F275" i="3"/>
  <c r="F375" i="3"/>
  <c r="F474" i="3"/>
  <c r="F295" i="3"/>
  <c r="F495" i="3"/>
  <c r="F185" i="3"/>
  <c r="F285" i="3"/>
  <c r="F385" i="3"/>
  <c r="F475" i="3"/>
  <c r="F195" i="3"/>
  <c r="F405" i="3"/>
  <c r="F504" i="3"/>
  <c r="F30" i="3"/>
  <c r="F40" i="3"/>
  <c r="F50" i="3"/>
  <c r="F60" i="3"/>
  <c r="F70" i="3"/>
  <c r="F80" i="3"/>
  <c r="F90" i="3"/>
  <c r="F100" i="3"/>
  <c r="F110" i="3"/>
  <c r="F120" i="3"/>
  <c r="F130" i="3"/>
  <c r="F49" i="3"/>
  <c r="F79" i="3"/>
  <c r="F99" i="3"/>
  <c r="F119" i="3"/>
  <c r="F31" i="3"/>
  <c r="F41" i="3"/>
  <c r="F51" i="3"/>
  <c r="F61" i="3"/>
  <c r="F71" i="3"/>
  <c r="F81" i="3"/>
  <c r="F91" i="3"/>
  <c r="F101" i="3"/>
  <c r="F111" i="3"/>
  <c r="F121" i="3"/>
  <c r="F131" i="3"/>
  <c r="F59" i="3"/>
  <c r="F22" i="3"/>
  <c r="F32" i="3"/>
  <c r="F42" i="3"/>
  <c r="F52" i="3"/>
  <c r="F62" i="3"/>
  <c r="F72" i="3"/>
  <c r="F82" i="3"/>
  <c r="F92" i="3"/>
  <c r="F102" i="3"/>
  <c r="F112" i="3"/>
  <c r="F122" i="3"/>
  <c r="F132" i="3"/>
  <c r="F23" i="3"/>
  <c r="F33" i="3"/>
  <c r="F43" i="3"/>
  <c r="F53" i="3"/>
  <c r="F63" i="3"/>
  <c r="F73" i="3"/>
  <c r="F83" i="3"/>
  <c r="F93" i="3"/>
  <c r="F103" i="3"/>
  <c r="F113" i="3"/>
  <c r="F123" i="3"/>
  <c r="F133" i="3"/>
  <c r="F24" i="3"/>
  <c r="F34" i="3"/>
  <c r="F44" i="3"/>
  <c r="F54" i="3"/>
  <c r="F64" i="3"/>
  <c r="F74" i="3"/>
  <c r="F84" i="3"/>
  <c r="F94" i="3"/>
  <c r="F104" i="3"/>
  <c r="F114" i="3"/>
  <c r="F124" i="3"/>
  <c r="F134" i="3"/>
  <c r="F25" i="3"/>
  <c r="F35" i="3"/>
  <c r="F45" i="3"/>
  <c r="F55" i="3"/>
  <c r="F65" i="3"/>
  <c r="F75" i="3"/>
  <c r="F85" i="3"/>
  <c r="F95" i="3"/>
  <c r="F105" i="3"/>
  <c r="F115" i="3"/>
  <c r="F125" i="3"/>
  <c r="F135" i="3"/>
  <c r="F26" i="3"/>
  <c r="F36" i="3"/>
  <c r="F46" i="3"/>
  <c r="F56" i="3"/>
  <c r="F66" i="3"/>
  <c r="F76" i="3"/>
  <c r="F86" i="3"/>
  <c r="F96" i="3"/>
  <c r="F106" i="3"/>
  <c r="F116" i="3"/>
  <c r="F126" i="3"/>
  <c r="F38" i="3"/>
  <c r="F39" i="3"/>
  <c r="F69" i="3"/>
  <c r="F89" i="3"/>
  <c r="F109" i="3"/>
  <c r="F129" i="3"/>
  <c r="F27" i="3"/>
  <c r="F37" i="3"/>
  <c r="F47" i="3"/>
  <c r="F57" i="3"/>
  <c r="F67" i="3"/>
  <c r="F77" i="3"/>
  <c r="F87" i="3"/>
  <c r="F97" i="3"/>
  <c r="F107" i="3"/>
  <c r="F117" i="3"/>
  <c r="F127" i="3"/>
  <c r="F28" i="3"/>
  <c r="F48" i="3"/>
  <c r="F58" i="3"/>
  <c r="F68" i="3"/>
  <c r="F78" i="3"/>
  <c r="F88" i="3"/>
  <c r="F98" i="3"/>
  <c r="F108" i="3"/>
  <c r="F118" i="3"/>
  <c r="F128" i="3"/>
  <c r="F29" i="3"/>
  <c r="L10" i="6" l="1"/>
  <c r="M9" i="6"/>
  <c r="G22" i="6"/>
  <c r="I10" i="6"/>
  <c r="J10" i="6" s="1"/>
  <c r="J22" i="6" s="1"/>
  <c r="J9" i="6"/>
  <c r="D30" i="6" l="1"/>
  <c r="D28" i="6"/>
  <c r="C28" i="6"/>
  <c r="B28" i="6"/>
  <c r="F28" i="6"/>
  <c r="D26" i="6"/>
  <c r="C30" i="6"/>
  <c r="F27" i="6"/>
  <c r="D27" i="6"/>
  <c r="C27" i="6"/>
  <c r="B27" i="6"/>
  <c r="C26" i="6"/>
  <c r="L11" i="6"/>
  <c r="M11" i="6" s="1"/>
  <c r="M10" i="6"/>
  <c r="M22" i="6" s="1"/>
  <c r="E30" i="6" l="1"/>
  <c r="F29" i="6"/>
  <c r="E29" i="6"/>
  <c r="D29" i="6"/>
  <c r="C29" i="6"/>
  <c r="B29" i="6"/>
  <c r="E26" i="6"/>
  <c r="E27" i="6"/>
  <c r="E28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CD1A145-8F3E-EB40-A937-82A6722DE668}" keepAlive="1" name="Запрос — data" description="Соединение с запросом &quot;data&quot; в книге." type="5" refreshedVersion="8" background="1" saveData="1">
    <dbPr connection="Provider=Microsoft.Mashup.OleDb.1;Data Source=$Workbook$;Location=data;Extended Properties=&quot;&quot;" command="SELECT * FROM [data]"/>
  </connection>
</connections>
</file>

<file path=xl/sharedStrings.xml><?xml version="1.0" encoding="utf-8"?>
<sst xmlns="http://schemas.openxmlformats.org/spreadsheetml/2006/main" count="132" uniqueCount="75">
  <si>
    <t>Пол</t>
  </si>
  <si>
    <t>Подготовка</t>
  </si>
  <si>
    <t>Оценка (письманная часть)</t>
  </si>
  <si>
    <t>Оценка итоговая</t>
  </si>
  <si>
    <t>ВЫВОД ИТОГОВ</t>
  </si>
  <si>
    <t>Регрессионная статистика</t>
  </si>
  <si>
    <t>Множественный R</t>
  </si>
  <si>
    <t>R-квадрат</t>
  </si>
  <si>
    <t>Нормированный R-квадрат</t>
  </si>
  <si>
    <t>Стандартная ошибка</t>
  </si>
  <si>
    <t>Наблюдения</t>
  </si>
  <si>
    <t>Дисперсионный анализ</t>
  </si>
  <si>
    <t>Регрессия</t>
  </si>
  <si>
    <t>Остаток</t>
  </si>
  <si>
    <t>Итого</t>
  </si>
  <si>
    <t>Y-пересечение</t>
  </si>
  <si>
    <t>df</t>
  </si>
  <si>
    <t>SS</t>
  </si>
  <si>
    <t>MS</t>
  </si>
  <si>
    <t>F</t>
  </si>
  <si>
    <t>Значимость F</t>
  </si>
  <si>
    <t>Коэффициенты</t>
  </si>
  <si>
    <t>t-статистика</t>
  </si>
  <si>
    <t>P-Значение</t>
  </si>
  <si>
    <t>Нижние 95%</t>
  </si>
  <si>
    <t>Верхние 95%</t>
  </si>
  <si>
    <t>Нижние 95,0%</t>
  </si>
  <si>
    <t>Верхние 95,0%</t>
  </si>
  <si>
    <t>Показатели</t>
  </si>
  <si>
    <t>Сценарий</t>
  </si>
  <si>
    <t>Наихудший         </t>
  </si>
  <si>
    <t>Наилучший</t>
  </si>
  <si>
    <t>Вероятный</t>
  </si>
  <si>
    <t>Наиболее вероятное значение</t>
  </si>
  <si>
    <r>
      <t>Постоянные затраты - </t>
    </r>
    <r>
      <rPr>
        <i/>
        <sz val="12"/>
        <color rgb="FF000000"/>
        <rFont val="Times New Roman"/>
        <family val="1"/>
        <charset val="1"/>
      </rPr>
      <t>F</t>
    </r>
  </si>
  <si>
    <r>
      <t>Объем выпуска - </t>
    </r>
    <r>
      <rPr>
        <i/>
        <sz val="12"/>
        <color rgb="FF000000"/>
        <rFont val="Times New Roman"/>
        <family val="1"/>
        <charset val="1"/>
      </rPr>
      <t>Q</t>
    </r>
  </si>
  <si>
    <r>
      <t>Амортизация - </t>
    </r>
    <r>
      <rPr>
        <i/>
        <sz val="12"/>
        <color rgb="FF000000"/>
        <rFont val="Times New Roman"/>
        <family val="1"/>
        <charset val="1"/>
      </rPr>
      <t>A</t>
    </r>
  </si>
  <si>
    <r>
      <t>Цена за штуку - </t>
    </r>
    <r>
      <rPr>
        <i/>
        <sz val="12"/>
        <color rgb="FF000000"/>
        <rFont val="Times New Roman"/>
        <family val="1"/>
        <charset val="1"/>
      </rPr>
      <t>P</t>
    </r>
  </si>
  <si>
    <r>
      <t>Налог на прибыль - </t>
    </r>
    <r>
      <rPr>
        <i/>
        <sz val="12"/>
        <color rgb="FF000000"/>
        <rFont val="Times New Roman"/>
        <family val="1"/>
        <charset val="1"/>
      </rPr>
      <t>T</t>
    </r>
    <r>
      <rPr>
        <sz val="12"/>
        <color rgb="FF000000"/>
        <rFont val="Times New Roman"/>
        <family val="1"/>
        <charset val="1"/>
      </rPr>
      <t>   </t>
    </r>
  </si>
  <si>
    <r>
      <t>Переменные затраты - </t>
    </r>
    <r>
      <rPr>
        <i/>
        <sz val="12"/>
        <color rgb="FF000000"/>
        <rFont val="Times New Roman"/>
        <family val="1"/>
        <charset val="1"/>
      </rPr>
      <t>V</t>
    </r>
  </si>
  <si>
    <r>
      <t>Норма дисконта - </t>
    </r>
    <r>
      <rPr>
        <i/>
        <sz val="12"/>
        <color rgb="FF000000"/>
        <rFont val="Times New Roman"/>
        <family val="1"/>
        <charset val="1"/>
      </rPr>
      <t>r</t>
    </r>
  </si>
  <si>
    <r>
      <t>Срок проекта -</t>
    </r>
    <r>
      <rPr>
        <i/>
        <sz val="12"/>
        <color rgb="FF000000"/>
        <rFont val="Times New Roman"/>
        <family val="1"/>
        <charset val="1"/>
      </rPr>
      <t> n</t>
    </r>
  </si>
  <si>
    <r>
      <t>Начальные инвестиции - </t>
    </r>
    <r>
      <rPr>
        <i/>
        <sz val="12"/>
        <color rgb="FF000000"/>
        <rFont val="Times New Roman"/>
        <family val="1"/>
        <charset val="1"/>
      </rPr>
      <t>L</t>
    </r>
    <r>
      <rPr>
        <i/>
        <vertAlign val="subscript"/>
        <sz val="12"/>
        <color rgb="FF000000"/>
        <rFont val="Times New Roman"/>
        <family val="1"/>
        <charset val="1"/>
      </rPr>
      <t>0</t>
    </r>
  </si>
  <si>
    <t>Переменные затраты - V</t>
  </si>
  <si>
    <t>Количество - Q</t>
  </si>
  <si>
    <t>Цена - P</t>
  </si>
  <si>
    <t>Поступления (NCFt)</t>
  </si>
  <si>
    <t>Функция</t>
  </si>
  <si>
    <t>Разбиение</t>
  </si>
  <si>
    <t>Шаг</t>
  </si>
  <si>
    <t>y=sin(x)</t>
  </si>
  <si>
    <t>[0,1]</t>
  </si>
  <si>
    <t>Интеграл</t>
  </si>
  <si>
    <t>-cos(x)</t>
  </si>
  <si>
    <t>Значения</t>
  </si>
  <si>
    <t>X</t>
  </si>
  <si>
    <t>Y</t>
  </si>
  <si>
    <t>S=</t>
  </si>
  <si>
    <t>S реальная</t>
  </si>
  <si>
    <t>Сравнение</t>
  </si>
  <si>
    <t>Оригинал</t>
  </si>
  <si>
    <t>y=ln(x)</t>
  </si>
  <si>
    <t>[1,2]</t>
  </si>
  <si>
    <t>x*ln(x)-x</t>
  </si>
  <si>
    <t>NPV</t>
  </si>
  <si>
    <t>Среднее</t>
  </si>
  <si>
    <t>Медиана</t>
  </si>
  <si>
    <t>Стандартное отклонение</t>
  </si>
  <si>
    <t>Дисперсия выборки</t>
  </si>
  <si>
    <t>Эксцесс</t>
  </si>
  <si>
    <t>Асимметричность</t>
  </si>
  <si>
    <t>Интервал</t>
  </si>
  <si>
    <t>Минимум</t>
  </si>
  <si>
    <t>Максимум</t>
  </si>
  <si>
    <t>ЧСС (NPVt)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</si>
</sst>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#,##0.00\ &quot;₽&quot;;[Red]\-#,##0.00\ &quot;₽&quot;"/>
  </numFmts>
  <fonts count="7" x14ac:knownFonts="1">
    <font>
      <sz val="12"/>
      <color theme="1"/>
      <name val="Calibri"/>
      <family val="2"/>
      <charset val="204"/>
      <scheme val="minor"/>
    </font>
    <font>
      <i/>
      <sz val="12"/>
      <color theme="1"/>
      <name val="Calibri"/>
      <family val="2"/>
      <charset val="204"/>
      <scheme val="minor"/>
    </font>
    <font>
      <i/>
      <sz val="12"/>
      <color rgb="FF000000"/>
      <name val="Times New Roman"/>
      <family val="1"/>
      <charset val="1"/>
    </font>
    <font>
      <sz val="12"/>
      <color rgb="FF000000"/>
      <name val="Times New Roman"/>
      <family val="1"/>
      <charset val="1"/>
    </font>
    <font>
      <i/>
      <vertAlign val="subscript"/>
      <sz val="12"/>
      <color rgb="FF000000"/>
      <name val="Times New Roman"/>
      <family val="1"/>
      <charset val="1"/>
    </font>
    <font>
      <sz val="10"/>
      <color rgb="FF000000"/>
      <name val="Arial"/>
      <family val="2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</fills>
  <borders count="1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1" xfId="0" applyBorder="1"/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Continuous"/>
    </xf>
    <xf numFmtId="0" fontId="0" fillId="0" borderId="0" xfId="0" applyAlignment="1">
      <alignment horizontal="left"/>
    </xf>
    <xf numFmtId="0" fontId="3" fillId="0" borderId="3" xfId="0" applyFont="1" applyBorder="1" applyAlignment="1">
      <alignment horizontal="left"/>
    </xf>
    <xf numFmtId="8" fontId="0" fillId="0" borderId="0" xfId="0" applyNumberFormat="1"/>
    <xf numFmtId="2" fontId="3" fillId="0" borderId="0" xfId="0" applyNumberFormat="1" applyFont="1" applyAlignment="1">
      <alignment horizontal="left"/>
    </xf>
    <xf numFmtId="0" fontId="5" fillId="0" borderId="0" xfId="0" applyFont="1"/>
    <xf numFmtId="0" fontId="5" fillId="2" borderId="4" xfId="0" applyFont="1" applyFill="1" applyBorder="1"/>
    <xf numFmtId="0" fontId="5" fillId="2" borderId="5" xfId="0" applyFont="1" applyFill="1" applyBorder="1"/>
    <xf numFmtId="0" fontId="5" fillId="2" borderId="6" xfId="0" applyFont="1" applyFill="1" applyBorder="1"/>
    <xf numFmtId="0" fontId="5" fillId="2" borderId="7" xfId="0" applyFont="1" applyFill="1" applyBorder="1"/>
    <xf numFmtId="1" fontId="5" fillId="2" borderId="0" xfId="0" applyNumberFormat="1" applyFont="1" applyFill="1"/>
    <xf numFmtId="2" fontId="5" fillId="2" borderId="0" xfId="0" applyNumberFormat="1" applyFont="1" applyFill="1"/>
    <xf numFmtId="2" fontId="5" fillId="2" borderId="8" xfId="0" applyNumberFormat="1" applyFont="1" applyFill="1" applyBorder="1"/>
    <xf numFmtId="0" fontId="5" fillId="2" borderId="9" xfId="0" applyFont="1" applyFill="1" applyBorder="1"/>
    <xf numFmtId="2" fontId="5" fillId="2" borderId="10" xfId="0" applyNumberFormat="1" applyFont="1" applyFill="1" applyBorder="1"/>
    <xf numFmtId="2" fontId="5" fillId="2" borderId="11" xfId="0" applyNumberFormat="1" applyFont="1" applyFill="1" applyBorder="1"/>
    <xf numFmtId="0" fontId="6" fillId="0" borderId="0" xfId="0" applyFont="1"/>
    <xf numFmtId="0" fontId="6" fillId="2" borderId="4" xfId="0" applyFont="1" applyFill="1" applyBorder="1"/>
    <xf numFmtId="0" fontId="6" fillId="2" borderId="5" xfId="0" applyFont="1" applyFill="1" applyBorder="1"/>
    <xf numFmtId="0" fontId="6" fillId="2" borderId="6" xfId="0" applyFont="1" applyFill="1" applyBorder="1"/>
    <xf numFmtId="0" fontId="6" fillId="2" borderId="7" xfId="0" applyFont="1" applyFill="1" applyBorder="1"/>
    <xf numFmtId="1" fontId="6" fillId="2" borderId="0" xfId="0" applyNumberFormat="1" applyFont="1" applyFill="1"/>
    <xf numFmtId="2" fontId="6" fillId="2" borderId="0" xfId="0" applyNumberFormat="1" applyFont="1" applyFill="1"/>
    <xf numFmtId="2" fontId="6" fillId="2" borderId="8" xfId="0" applyNumberFormat="1" applyFont="1" applyFill="1" applyBorder="1"/>
    <xf numFmtId="0" fontId="6" fillId="2" borderId="9" xfId="0" applyFont="1" applyFill="1" applyBorder="1"/>
    <xf numFmtId="2" fontId="6" fillId="2" borderId="10" xfId="0" applyNumberFormat="1" applyFont="1" applyFill="1" applyBorder="1"/>
    <xf numFmtId="2" fontId="6" fillId="2" borderId="11" xfId="0" applyNumberFormat="1" applyFont="1" applyFill="1" applyBorder="1"/>
    <xf numFmtId="8" fontId="0" fillId="0" borderId="0" xfId="0" applyNumberFormat="1" applyAlignment="1">
      <alignment horizontal="left"/>
    </xf>
    <xf numFmtId="0" fontId="1" fillId="0" borderId="0" xfId="0" applyFont="1" applyAlignment="1">
      <alignment horizontal="centerContinuous"/>
    </xf>
    <xf numFmtId="2" fontId="3" fillId="0" borderId="3" xfId="0" applyNumberFormat="1" applyFont="1" applyBorder="1" applyAlignment="1">
      <alignment horizontal="left"/>
    </xf>
    <xf numFmtId="0" fontId="0" fillId="0" borderId="12" xfId="0" applyBorder="1"/>
    <xf numFmtId="0" fontId="1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3" fillId="0" borderId="3" xfId="0" applyFont="1" applyBorder="1" applyAlignment="1">
      <alignment horizontal="left" vertical="center"/>
    </xf>
    <xf numFmtId="0" fontId="3" fillId="0" borderId="3" xfId="0" applyFont="1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'[1]1 задание'!$C$7:$C$8</c:f>
              <c:numCache>
                <c:formatCode>General</c:formatCode>
                <c:ptCount val="2"/>
                <c:pt idx="0">
                  <c:v>0.5</c:v>
                </c:pt>
                <c:pt idx="1">
                  <c:v>1</c:v>
                </c:pt>
              </c:numCache>
            </c:numRef>
          </c:cat>
          <c:val>
            <c:numRef>
              <c:f>'[1]1 задание'!$D$7:$D$8</c:f>
              <c:numCache>
                <c:formatCode>General</c:formatCode>
                <c:ptCount val="2"/>
                <c:pt idx="0">
                  <c:v>0.47942553860420301</c:v>
                </c:pt>
                <c:pt idx="1">
                  <c:v>0.8414709848078965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8C0C-3F47-A492-DE22E0F53B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1592959"/>
        <c:axId val="1492481561"/>
      </c:barChart>
      <c:catAx>
        <c:axId val="3015929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fr-FR" b="0">
                    <a:solidFill>
                      <a:srgbClr val="000000"/>
                    </a:solidFill>
                    <a:latin typeface="+mn-lt"/>
                  </a:rPr>
                  <a:t>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492481561"/>
        <c:crosses val="autoZero"/>
        <c:auto val="1"/>
        <c:lblAlgn val="ctr"/>
        <c:lblOffset val="100"/>
        <c:noMultiLvlLbl val="1"/>
      </c:catAx>
      <c:valAx>
        <c:axId val="149248156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fr-FR" b="0">
                    <a:solidFill>
                      <a:srgbClr val="000000"/>
                    </a:solidFill>
                    <a:latin typeface="+mn-lt"/>
                  </a:rPr>
                  <a:t>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301592959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ru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'[1]1 задание'!$F$7:$F$9</c:f>
              <c:numCache>
                <c:formatCode>General</c:formatCode>
                <c:ptCount val="3"/>
                <c:pt idx="0">
                  <c:v>0.33333333333333331</c:v>
                </c:pt>
                <c:pt idx="1">
                  <c:v>0.66666666666666663</c:v>
                </c:pt>
                <c:pt idx="2">
                  <c:v>1</c:v>
                </c:pt>
              </c:numCache>
            </c:numRef>
          </c:cat>
          <c:val>
            <c:numRef>
              <c:f>'[1]1 задание'!$G$7:$G$9</c:f>
              <c:numCache>
                <c:formatCode>General</c:formatCode>
                <c:ptCount val="3"/>
                <c:pt idx="0">
                  <c:v>0.32719469679615221</c:v>
                </c:pt>
                <c:pt idx="1">
                  <c:v>0.61836980306973699</c:v>
                </c:pt>
                <c:pt idx="2">
                  <c:v>0.8414709848078965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6492-F844-9B91-21D04D20B3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79703781"/>
        <c:axId val="2024790985"/>
      </c:barChart>
      <c:catAx>
        <c:axId val="13797037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fr-FR" b="0">
                    <a:solidFill>
                      <a:srgbClr val="000000"/>
                    </a:solidFill>
                    <a:latin typeface="+mn-lt"/>
                  </a:rPr>
                  <a:t>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2024790985"/>
        <c:crosses val="autoZero"/>
        <c:auto val="1"/>
        <c:lblAlgn val="ctr"/>
        <c:lblOffset val="100"/>
        <c:noMultiLvlLbl val="1"/>
      </c:catAx>
      <c:valAx>
        <c:axId val="202479098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fr-FR" b="0">
                    <a:solidFill>
                      <a:srgbClr val="000000"/>
                    </a:solidFill>
                    <a:latin typeface="+mn-lt"/>
                  </a:rPr>
                  <a:t>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37970378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ru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'[1]1 задание'!$I$7:$I$10</c:f>
              <c:numCache>
                <c:formatCode>General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</c:numCache>
            </c:numRef>
          </c:cat>
          <c:val>
            <c:numRef>
              <c:f>'[1]1 задание'!$J$7:$J$10</c:f>
              <c:numCache>
                <c:formatCode>General</c:formatCode>
                <c:ptCount val="4"/>
                <c:pt idx="0">
                  <c:v>0.24740395925452294</c:v>
                </c:pt>
                <c:pt idx="1">
                  <c:v>0.47942553860420301</c:v>
                </c:pt>
                <c:pt idx="2">
                  <c:v>0.68163876002333412</c:v>
                </c:pt>
                <c:pt idx="3">
                  <c:v>0.8414709848078965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28E5-C347-B1CB-421A5FDA0E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9669542"/>
        <c:axId val="2094054033"/>
      </c:barChart>
      <c:catAx>
        <c:axId val="4196695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fr-FR" b="0">
                    <a:solidFill>
                      <a:srgbClr val="000000"/>
                    </a:solidFill>
                    <a:latin typeface="+mn-lt"/>
                  </a:rPr>
                  <a:t>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2094054033"/>
        <c:crosses val="autoZero"/>
        <c:auto val="1"/>
        <c:lblAlgn val="ctr"/>
        <c:lblOffset val="100"/>
        <c:noMultiLvlLbl val="1"/>
      </c:catAx>
      <c:valAx>
        <c:axId val="209405403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fr-FR" b="0">
                    <a:solidFill>
                      <a:srgbClr val="000000"/>
                    </a:solidFill>
                    <a:latin typeface="+mn-lt"/>
                  </a:rPr>
                  <a:t>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41966954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ru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'[1]1 задание'!$L$7:$L$11</c:f>
              <c:numCache>
                <c:formatCode>General</c:formatCode>
                <c:ptCount val="5"/>
                <c:pt idx="0">
                  <c:v>0.2</c:v>
                </c:pt>
                <c:pt idx="1">
                  <c:v>0.4</c:v>
                </c:pt>
                <c:pt idx="2">
                  <c:v>0.60000000000000009</c:v>
                </c:pt>
                <c:pt idx="3">
                  <c:v>0.8</c:v>
                </c:pt>
                <c:pt idx="4">
                  <c:v>1</c:v>
                </c:pt>
              </c:numCache>
            </c:numRef>
          </c:cat>
          <c:val>
            <c:numRef>
              <c:f>'[1]1 задание'!$M$7:$M$11</c:f>
              <c:numCache>
                <c:formatCode>General</c:formatCode>
                <c:ptCount val="5"/>
                <c:pt idx="0">
                  <c:v>0.19866933079506122</c:v>
                </c:pt>
                <c:pt idx="1">
                  <c:v>0.38941834230865052</c:v>
                </c:pt>
                <c:pt idx="2">
                  <c:v>0.56464247339503548</c:v>
                </c:pt>
                <c:pt idx="3">
                  <c:v>0.71735609089952279</c:v>
                </c:pt>
                <c:pt idx="4">
                  <c:v>0.8414709848078965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81B9-9344-9E2D-A3816B5750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56147682"/>
        <c:axId val="1329997386"/>
      </c:barChart>
      <c:catAx>
        <c:axId val="135614768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fr-FR" b="0">
                    <a:solidFill>
                      <a:srgbClr val="000000"/>
                    </a:solidFill>
                    <a:latin typeface="+mn-lt"/>
                  </a:rPr>
                  <a:t>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329997386"/>
        <c:crosses val="autoZero"/>
        <c:auto val="1"/>
        <c:lblAlgn val="ctr"/>
        <c:lblOffset val="100"/>
        <c:noMultiLvlLbl val="1"/>
      </c:catAx>
      <c:valAx>
        <c:axId val="132999738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fr-FR" b="0">
                    <a:solidFill>
                      <a:srgbClr val="000000"/>
                    </a:solidFill>
                    <a:latin typeface="+mn-lt"/>
                  </a:rPr>
                  <a:t>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35614768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ru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'[1]1.2 задание'!$C$7:$C$8</c:f>
              <c:numCache>
                <c:formatCode>General</c:formatCode>
                <c:ptCount val="2"/>
                <c:pt idx="0">
                  <c:v>1.5</c:v>
                </c:pt>
                <c:pt idx="1">
                  <c:v>2</c:v>
                </c:pt>
              </c:numCache>
            </c:numRef>
          </c:cat>
          <c:val>
            <c:numRef>
              <c:f>'[1]1.2 задание'!$D$7:$D$8</c:f>
              <c:numCache>
                <c:formatCode>General</c:formatCode>
                <c:ptCount val="2"/>
                <c:pt idx="0">
                  <c:v>0.40546510810816438</c:v>
                </c:pt>
                <c:pt idx="1">
                  <c:v>0.69314718055994529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2433-AF4B-AD56-095E887BEC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44449012"/>
        <c:axId val="682625445"/>
      </c:barChart>
      <c:catAx>
        <c:axId val="13444490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fr-FR" b="0">
                    <a:solidFill>
                      <a:srgbClr val="000000"/>
                    </a:solidFill>
                    <a:latin typeface="+mn-lt"/>
                  </a:rPr>
                  <a:t>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682625445"/>
        <c:crosses val="autoZero"/>
        <c:auto val="1"/>
        <c:lblAlgn val="ctr"/>
        <c:lblOffset val="100"/>
        <c:noMultiLvlLbl val="1"/>
      </c:catAx>
      <c:valAx>
        <c:axId val="68262544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fr-FR" b="0">
                    <a:solidFill>
                      <a:srgbClr val="000000"/>
                    </a:solidFill>
                    <a:latin typeface="+mn-lt"/>
                  </a:rPr>
                  <a:t>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34444901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ru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'[1]1.2 задание'!$F$7:$F$9</c:f>
              <c:numCache>
                <c:formatCode>General</c:formatCode>
                <c:ptCount val="3"/>
                <c:pt idx="0">
                  <c:v>1.3333333333333333</c:v>
                </c:pt>
                <c:pt idx="1">
                  <c:v>1.6666666666666665</c:v>
                </c:pt>
                <c:pt idx="2">
                  <c:v>1.9999999999999998</c:v>
                </c:pt>
              </c:numCache>
            </c:numRef>
          </c:cat>
          <c:val>
            <c:numRef>
              <c:f>'[1]1.2 задание'!$G$7:$G$9</c:f>
              <c:numCache>
                <c:formatCode>General</c:formatCode>
                <c:ptCount val="3"/>
                <c:pt idx="0">
                  <c:v>0.28768207245178085</c:v>
                </c:pt>
                <c:pt idx="1">
                  <c:v>0.51082562376599061</c:v>
                </c:pt>
                <c:pt idx="2">
                  <c:v>0.69314718055994518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21E1-C84F-9643-B68CEDDB61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912121"/>
        <c:axId val="2036720346"/>
      </c:barChart>
      <c:catAx>
        <c:axId val="189121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fr-FR" b="0">
                    <a:solidFill>
                      <a:srgbClr val="000000"/>
                    </a:solidFill>
                    <a:latin typeface="+mn-lt"/>
                  </a:rPr>
                  <a:t>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2036720346"/>
        <c:crosses val="autoZero"/>
        <c:auto val="1"/>
        <c:lblAlgn val="ctr"/>
        <c:lblOffset val="100"/>
        <c:noMultiLvlLbl val="1"/>
      </c:catAx>
      <c:valAx>
        <c:axId val="203672034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fr-FR" b="0">
                    <a:solidFill>
                      <a:srgbClr val="000000"/>
                    </a:solidFill>
                    <a:latin typeface="+mn-lt"/>
                  </a:rPr>
                  <a:t>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891212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ru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'[1]1.2 задание'!$I$7:$I$10</c:f>
              <c:numCache>
                <c:formatCode>General</c:formatCode>
                <c:ptCount val="4"/>
                <c:pt idx="0">
                  <c:v>1.25</c:v>
                </c:pt>
                <c:pt idx="1">
                  <c:v>1.5</c:v>
                </c:pt>
                <c:pt idx="2">
                  <c:v>1.75</c:v>
                </c:pt>
                <c:pt idx="3">
                  <c:v>2</c:v>
                </c:pt>
              </c:numCache>
            </c:numRef>
          </c:cat>
          <c:val>
            <c:numRef>
              <c:f>'[1]1.2 задание'!$J$7:$J$10</c:f>
              <c:numCache>
                <c:formatCode>General</c:formatCode>
                <c:ptCount val="4"/>
                <c:pt idx="0">
                  <c:v>0.22314355131420976</c:v>
                </c:pt>
                <c:pt idx="1">
                  <c:v>0.40546510810816438</c:v>
                </c:pt>
                <c:pt idx="2">
                  <c:v>0.55961578793542266</c:v>
                </c:pt>
                <c:pt idx="3">
                  <c:v>0.69314718055994529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F567-6541-A970-A1C0CED7DE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53466418"/>
        <c:axId val="873750975"/>
      </c:barChart>
      <c:catAx>
        <c:axId val="15534664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fr-FR" b="0">
                    <a:solidFill>
                      <a:srgbClr val="000000"/>
                    </a:solidFill>
                    <a:latin typeface="+mn-lt"/>
                  </a:rPr>
                  <a:t>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873750975"/>
        <c:crosses val="autoZero"/>
        <c:auto val="1"/>
        <c:lblAlgn val="ctr"/>
        <c:lblOffset val="100"/>
        <c:noMultiLvlLbl val="1"/>
      </c:catAx>
      <c:valAx>
        <c:axId val="87375097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fr-FR" b="0">
                    <a:solidFill>
                      <a:srgbClr val="000000"/>
                    </a:solidFill>
                    <a:latin typeface="+mn-lt"/>
                  </a:rPr>
                  <a:t>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553466418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ru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'[1]1.2 задание'!$L$7:$L$11</c:f>
              <c:numCache>
                <c:formatCode>General</c:formatCode>
                <c:ptCount val="5"/>
                <c:pt idx="0">
                  <c:v>1.2</c:v>
                </c:pt>
                <c:pt idx="1">
                  <c:v>1.4</c:v>
                </c:pt>
                <c:pt idx="2">
                  <c:v>1.5999999999999999</c:v>
                </c:pt>
                <c:pt idx="3">
                  <c:v>1.7999999999999998</c:v>
                </c:pt>
                <c:pt idx="4">
                  <c:v>1.9999999999999998</c:v>
                </c:pt>
              </c:numCache>
            </c:numRef>
          </c:cat>
          <c:val>
            <c:numRef>
              <c:f>'[1]1.2 задание'!$M$7:$M$11</c:f>
              <c:numCache>
                <c:formatCode>General</c:formatCode>
                <c:ptCount val="5"/>
                <c:pt idx="0">
                  <c:v>0.18232155679395459</c:v>
                </c:pt>
                <c:pt idx="1">
                  <c:v>0.33647223662121289</c:v>
                </c:pt>
                <c:pt idx="2">
                  <c:v>0.47000362924573547</c:v>
                </c:pt>
                <c:pt idx="3">
                  <c:v>0.58778666490211895</c:v>
                </c:pt>
                <c:pt idx="4">
                  <c:v>0.69314718055994518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385F-0240-901E-FE486FABE0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9965174"/>
        <c:axId val="1118043834"/>
      </c:barChart>
      <c:catAx>
        <c:axId val="209996517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fr-FR" b="0">
                    <a:solidFill>
                      <a:srgbClr val="000000"/>
                    </a:solidFill>
                    <a:latin typeface="+mn-lt"/>
                  </a:rPr>
                  <a:t>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118043834"/>
        <c:crosses val="autoZero"/>
        <c:auto val="1"/>
        <c:lblAlgn val="ctr"/>
        <c:lblOffset val="100"/>
        <c:noMultiLvlLbl val="1"/>
      </c:catAx>
      <c:valAx>
        <c:axId val="111804383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fr-FR" b="0">
                    <a:solidFill>
                      <a:srgbClr val="000000"/>
                    </a:solidFill>
                    <a:latin typeface="+mn-lt"/>
                  </a:rPr>
                  <a:t>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2099965174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ru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736600</xdr:colOff>
      <xdr:row>11</xdr:row>
      <xdr:rowOff>63500</xdr:rowOff>
    </xdr:from>
    <xdr:to>
      <xdr:col>4</xdr:col>
      <xdr:colOff>774700</xdr:colOff>
      <xdr:row>18</xdr:row>
      <xdr:rowOff>193675</xdr:rowOff>
    </xdr:to>
    <xdr:graphicFrame macro="">
      <xdr:nvGraphicFramePr>
        <xdr:cNvPr id="2" name="Chart 1" title="Диаграмма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342900</xdr:colOff>
      <xdr:row>11</xdr:row>
      <xdr:rowOff>63500</xdr:rowOff>
    </xdr:from>
    <xdr:to>
      <xdr:col>8</xdr:col>
      <xdr:colOff>381000</xdr:colOff>
      <xdr:row>18</xdr:row>
      <xdr:rowOff>193675</xdr:rowOff>
    </xdr:to>
    <xdr:graphicFrame macro="">
      <xdr:nvGraphicFramePr>
        <xdr:cNvPr id="3" name="Chart 2" title="Диаграмма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8</xdr:col>
      <xdr:colOff>698500</xdr:colOff>
      <xdr:row>11</xdr:row>
      <xdr:rowOff>63500</xdr:rowOff>
    </xdr:from>
    <xdr:to>
      <xdr:col>11</xdr:col>
      <xdr:colOff>736600</xdr:colOff>
      <xdr:row>18</xdr:row>
      <xdr:rowOff>193675</xdr:rowOff>
    </xdr:to>
    <xdr:graphicFrame macro="">
      <xdr:nvGraphicFramePr>
        <xdr:cNvPr id="4" name="Chart 3" title="Диаграмма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12</xdr:col>
      <xdr:colOff>330200</xdr:colOff>
      <xdr:row>11</xdr:row>
      <xdr:rowOff>63500</xdr:rowOff>
    </xdr:from>
    <xdr:to>
      <xdr:col>15</xdr:col>
      <xdr:colOff>368300</xdr:colOff>
      <xdr:row>18</xdr:row>
      <xdr:rowOff>193675</xdr:rowOff>
    </xdr:to>
    <xdr:graphicFrame macro="">
      <xdr:nvGraphicFramePr>
        <xdr:cNvPr id="5" name="Chart 4" title="Диаграмма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742950</xdr:colOff>
      <xdr:row>11</xdr:row>
      <xdr:rowOff>66675</xdr:rowOff>
    </xdr:from>
    <xdr:ext cx="2514600" cy="1552575"/>
    <xdr:graphicFrame macro="">
      <xdr:nvGraphicFramePr>
        <xdr:cNvPr id="2" name="Chart 5" title="Диаграмма">
          <a:extLst>
            <a:ext uri="{FF2B5EF4-FFF2-40B4-BE49-F238E27FC236}">
              <a16:creationId xmlns:a16="http://schemas.microsoft.com/office/drawing/2014/main" id="{AB89376C-5BFF-6243-AA8D-F194749303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5</xdr:col>
      <xdr:colOff>142875</xdr:colOff>
      <xdr:row>11</xdr:row>
      <xdr:rowOff>53975</xdr:rowOff>
    </xdr:from>
    <xdr:ext cx="2514600" cy="1552575"/>
    <xdr:graphicFrame macro="">
      <xdr:nvGraphicFramePr>
        <xdr:cNvPr id="3" name="Chart 6" title="Диаграмма">
          <a:extLst>
            <a:ext uri="{FF2B5EF4-FFF2-40B4-BE49-F238E27FC236}">
              <a16:creationId xmlns:a16="http://schemas.microsoft.com/office/drawing/2014/main" id="{0E821DC8-5336-0B4A-A1E1-8BAC97F165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8</xdr:col>
      <xdr:colOff>304800</xdr:colOff>
      <xdr:row>11</xdr:row>
      <xdr:rowOff>79375</xdr:rowOff>
    </xdr:from>
    <xdr:ext cx="2514600" cy="1552575"/>
    <xdr:graphicFrame macro="">
      <xdr:nvGraphicFramePr>
        <xdr:cNvPr id="4" name="Chart 7" title="Диаграмма">
          <a:extLst>
            <a:ext uri="{FF2B5EF4-FFF2-40B4-BE49-F238E27FC236}">
              <a16:creationId xmlns:a16="http://schemas.microsoft.com/office/drawing/2014/main" id="{A2E905BC-77B5-0040-8E7E-2E16B9E9C0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11</xdr:col>
      <xdr:colOff>479425</xdr:colOff>
      <xdr:row>11</xdr:row>
      <xdr:rowOff>104775</xdr:rowOff>
    </xdr:from>
    <xdr:ext cx="2514600" cy="1552575"/>
    <xdr:graphicFrame macro="">
      <xdr:nvGraphicFramePr>
        <xdr:cNvPr id="5" name="Chart 8" title="Диаграмма">
          <a:extLst>
            <a:ext uri="{FF2B5EF4-FFF2-40B4-BE49-F238E27FC236}">
              <a16:creationId xmlns:a16="http://schemas.microsoft.com/office/drawing/2014/main" id="{AE6410D7-D5D2-EE4C-81AD-804A41B683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ufrf-my.sharepoint.com/Users/alexanderanisin/Downloads/&#1044;&#1047;-1.xlsx" TargetMode="External"/><Relationship Id="rId1" Type="http://schemas.openxmlformats.org/officeDocument/2006/relationships/externalLinkPath" Target="https://ufrf-my.sharepoint.com/Users/alexanderanisin/Downloads/&#1044;&#1047;-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1 задание"/>
      <sheetName val="1.2 задание"/>
      <sheetName val="2 задание"/>
      <sheetName val="3 задание"/>
      <sheetName val="Условия"/>
    </sheetNames>
    <sheetDataSet>
      <sheetData sheetId="0">
        <row r="7">
          <cell r="C7">
            <v>0.5</v>
          </cell>
          <cell r="D7">
            <v>0.47942553860420301</v>
          </cell>
          <cell r="F7">
            <v>0.33333333333333331</v>
          </cell>
          <cell r="G7">
            <v>0.32719469679615221</v>
          </cell>
          <cell r="I7">
            <v>0.25</v>
          </cell>
          <cell r="J7">
            <v>0.24740395925452294</v>
          </cell>
          <cell r="L7">
            <v>0.2</v>
          </cell>
          <cell r="M7">
            <v>0.19866933079506122</v>
          </cell>
        </row>
        <row r="8">
          <cell r="C8">
            <v>1</v>
          </cell>
          <cell r="D8">
            <v>0.8414709848078965</v>
          </cell>
          <cell r="F8">
            <v>0.66666666666666663</v>
          </cell>
          <cell r="G8">
            <v>0.61836980306973699</v>
          </cell>
          <cell r="I8">
            <v>0.5</v>
          </cell>
          <cell r="J8">
            <v>0.47942553860420301</v>
          </cell>
          <cell r="L8">
            <v>0.4</v>
          </cell>
          <cell r="M8">
            <v>0.38941834230865052</v>
          </cell>
        </row>
        <row r="9">
          <cell r="F9">
            <v>1</v>
          </cell>
          <cell r="G9">
            <v>0.8414709848078965</v>
          </cell>
          <cell r="I9">
            <v>0.75</v>
          </cell>
          <cell r="J9">
            <v>0.68163876002333412</v>
          </cell>
          <cell r="L9">
            <v>0.60000000000000009</v>
          </cell>
          <cell r="M9">
            <v>0.56464247339503548</v>
          </cell>
        </row>
        <row r="10">
          <cell r="I10">
            <v>1</v>
          </cell>
          <cell r="J10">
            <v>0.8414709848078965</v>
          </cell>
          <cell r="L10">
            <v>0.8</v>
          </cell>
          <cell r="M10">
            <v>0.71735609089952279</v>
          </cell>
        </row>
        <row r="11">
          <cell r="L11">
            <v>1</v>
          </cell>
          <cell r="M11">
            <v>0.8414709848078965</v>
          </cell>
        </row>
      </sheetData>
      <sheetData sheetId="1">
        <row r="7">
          <cell r="C7">
            <v>1.5</v>
          </cell>
          <cell r="D7">
            <v>0.40546510810816438</v>
          </cell>
          <cell r="F7">
            <v>1.3333333333333333</v>
          </cell>
          <cell r="G7">
            <v>0.28768207245178085</v>
          </cell>
          <cell r="I7">
            <v>1.25</v>
          </cell>
          <cell r="J7">
            <v>0.22314355131420976</v>
          </cell>
          <cell r="L7">
            <v>1.2</v>
          </cell>
          <cell r="M7">
            <v>0.18232155679395459</v>
          </cell>
        </row>
        <row r="8">
          <cell r="C8">
            <v>2</v>
          </cell>
          <cell r="D8">
            <v>0.69314718055994529</v>
          </cell>
          <cell r="F8">
            <v>1.6666666666666665</v>
          </cell>
          <cell r="G8">
            <v>0.51082562376599061</v>
          </cell>
          <cell r="I8">
            <v>1.5</v>
          </cell>
          <cell r="J8">
            <v>0.40546510810816438</v>
          </cell>
          <cell r="L8">
            <v>1.4</v>
          </cell>
          <cell r="M8">
            <v>0.33647223662121289</v>
          </cell>
        </row>
        <row r="9">
          <cell r="F9">
            <v>1.9999999999999998</v>
          </cell>
          <cell r="G9">
            <v>0.69314718055994518</v>
          </cell>
          <cell r="I9">
            <v>1.75</v>
          </cell>
          <cell r="J9">
            <v>0.55961578793542266</v>
          </cell>
          <cell r="L9">
            <v>1.5999999999999999</v>
          </cell>
          <cell r="M9">
            <v>0.47000362924573547</v>
          </cell>
        </row>
        <row r="10">
          <cell r="I10">
            <v>2</v>
          </cell>
          <cell r="J10">
            <v>0.69314718055994529</v>
          </cell>
          <cell r="L10">
            <v>1.7999999999999998</v>
          </cell>
          <cell r="M10">
            <v>0.58778666490211895</v>
          </cell>
        </row>
        <row r="11">
          <cell r="L11">
            <v>1.9999999999999998</v>
          </cell>
          <cell r="M11">
            <v>0.69314718055994518</v>
          </cell>
        </row>
      </sheetData>
      <sheetData sheetId="2"/>
      <sheetData sheetId="3"/>
      <sheetData sheetId="4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CCD5DF42-F5BE-4644-9FF2-C94D8E05DD6A}" autoFormatId="16" applyNumberFormats="0" applyBorderFormats="0" applyFontFormats="0" applyPatternFormats="0" applyAlignmentFormats="0" applyWidthHeightFormats="0">
  <queryTableRefresh nextId="5">
    <queryTableFields count="3">
      <queryTableField id="1" name="Gender" tableColumnId="1"/>
      <queryTableField id="2" name="TestPrep" tableColumnId="2"/>
      <queryTableField id="4" name="WritingScore" tableColumnId="4"/>
    </queryTableFields>
    <queryTableDeletedFields count="1">
      <deletedField name="MathScore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2CDAA00-E2D8-734D-88DA-50EE65785979}" name="data" displayName="data" ref="A1:C201" tableType="queryTable" totalsRowShown="0">
  <autoFilter ref="A1:C201" xr:uid="{52CDAA00-E2D8-734D-88DA-50EE65785979}"/>
  <tableColumns count="3">
    <tableColumn id="1" xr3:uid="{5A56C7BC-FFA7-5443-BAAB-C28EED9AC98E}" uniqueName="1" name="Пол" queryTableFieldId="1"/>
    <tableColumn id="2" xr3:uid="{137F0DAA-2A4F-1445-A651-E0CC79B9828D}" uniqueName="2" name="Подготовка" queryTableFieldId="2"/>
    <tableColumn id="4" xr3:uid="{3920AADF-AC3C-D742-A7D5-D064FC4EB866}" uniqueName="4" name="Оценка (письманная часть)" queryTableFieldId="4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3883CAB-C9B3-634E-8429-FFBF60DB2A61}" name="Таблица2" displayName="Таблица2" ref="D1:D1048576" totalsRowShown="0">
  <autoFilter ref="D1:D1048576" xr:uid="{43883CAB-C9B3-634E-8429-FFBF60DB2A61}"/>
  <tableColumns count="1">
    <tableColumn id="1" xr3:uid="{FEEDCE17-F425-EC4A-ACDC-DF771848D074}" name="Оценка итоговая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CE114-CE65-3949-97AB-05A7DE630D1C}">
  <dimension ref="A1:P30"/>
  <sheetViews>
    <sheetView zoomScale="117" workbookViewId="0">
      <selection activeCell="H27" sqref="H27"/>
    </sheetView>
  </sheetViews>
  <sheetFormatPr baseColWidth="10" defaultRowHeight="16" x14ac:dyDescent="0.2"/>
  <sheetData>
    <row r="1" spans="1:16" x14ac:dyDescent="0.2">
      <c r="A1" s="8" t="s">
        <v>47</v>
      </c>
      <c r="B1" s="8"/>
      <c r="C1" s="8" t="s">
        <v>48</v>
      </c>
      <c r="D1" s="8" t="s">
        <v>49</v>
      </c>
      <c r="E1" s="8"/>
      <c r="F1" s="8" t="s">
        <v>48</v>
      </c>
      <c r="G1" s="8" t="s">
        <v>49</v>
      </c>
      <c r="H1" s="8"/>
      <c r="I1" s="8" t="s">
        <v>48</v>
      </c>
      <c r="J1" s="8" t="s">
        <v>49</v>
      </c>
      <c r="K1" s="8"/>
      <c r="L1" s="8" t="s">
        <v>48</v>
      </c>
      <c r="M1" s="8" t="s">
        <v>49</v>
      </c>
      <c r="N1" s="8"/>
      <c r="O1" s="8"/>
      <c r="P1" s="8"/>
    </row>
    <row r="2" spans="1:16" x14ac:dyDescent="0.2">
      <c r="A2" s="8" t="s">
        <v>50</v>
      </c>
      <c r="B2" s="8" t="s">
        <v>51</v>
      </c>
      <c r="C2" s="8">
        <v>2</v>
      </c>
      <c r="D2" s="8">
        <v>0.5</v>
      </c>
      <c r="E2" s="8"/>
      <c r="F2" s="8">
        <v>3</v>
      </c>
      <c r="G2" s="8">
        <v>0.33333333300000001</v>
      </c>
      <c r="H2" s="8"/>
      <c r="I2" s="8">
        <v>4</v>
      </c>
      <c r="J2" s="8">
        <v>0.25</v>
      </c>
      <c r="K2" s="8"/>
      <c r="L2" s="8">
        <v>5</v>
      </c>
      <c r="M2" s="8">
        <v>0.2</v>
      </c>
      <c r="N2" s="8"/>
      <c r="O2" s="8"/>
      <c r="P2" s="8"/>
    </row>
    <row r="3" spans="1:16" x14ac:dyDescent="0.2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</row>
    <row r="4" spans="1:16" x14ac:dyDescent="0.2">
      <c r="A4" s="8" t="s">
        <v>52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</row>
    <row r="5" spans="1:16" x14ac:dyDescent="0.2">
      <c r="A5" s="8" t="s">
        <v>53</v>
      </c>
      <c r="B5" s="8"/>
      <c r="C5" s="8" t="s">
        <v>54</v>
      </c>
      <c r="D5" s="8"/>
      <c r="E5" s="8"/>
      <c r="F5" s="8" t="s">
        <v>54</v>
      </c>
      <c r="G5" s="8"/>
      <c r="H5" s="8"/>
      <c r="I5" s="8" t="s">
        <v>54</v>
      </c>
      <c r="J5" s="8"/>
      <c r="K5" s="8"/>
      <c r="L5" s="8" t="s">
        <v>54</v>
      </c>
      <c r="M5" s="8"/>
      <c r="N5" s="8"/>
      <c r="O5" s="8"/>
      <c r="P5" s="8"/>
    </row>
    <row r="6" spans="1:16" x14ac:dyDescent="0.2">
      <c r="A6" s="8"/>
      <c r="B6" s="8"/>
      <c r="C6" s="8" t="s">
        <v>55</v>
      </c>
      <c r="D6" s="8" t="s">
        <v>56</v>
      </c>
      <c r="E6" s="8"/>
      <c r="F6" s="8" t="s">
        <v>55</v>
      </c>
      <c r="G6" s="8" t="s">
        <v>56</v>
      </c>
      <c r="H6" s="8"/>
      <c r="I6" s="8" t="s">
        <v>55</v>
      </c>
      <c r="J6" s="8" t="s">
        <v>56</v>
      </c>
      <c r="K6" s="8"/>
      <c r="L6" s="8" t="s">
        <v>55</v>
      </c>
      <c r="M6" s="8" t="s">
        <v>56</v>
      </c>
      <c r="N6" s="8"/>
      <c r="O6" s="8"/>
      <c r="P6" s="8"/>
    </row>
    <row r="7" spans="1:16" x14ac:dyDescent="0.2">
      <c r="A7" s="8"/>
      <c r="B7" s="8"/>
      <c r="C7" s="8">
        <v>0.5</v>
      </c>
      <c r="D7" s="8">
        <v>0.47942553900000001</v>
      </c>
      <c r="E7" s="8"/>
      <c r="F7" s="8">
        <v>0.33333333300000001</v>
      </c>
      <c r="G7" s="8">
        <v>0.32719469699999998</v>
      </c>
      <c r="H7" s="8"/>
      <c r="I7" s="8">
        <v>0.25</v>
      </c>
      <c r="J7" s="8">
        <v>0.24740395900000001</v>
      </c>
      <c r="K7" s="8"/>
      <c r="L7" s="8">
        <v>0.2</v>
      </c>
      <c r="M7" s="8">
        <v>0.198669331</v>
      </c>
      <c r="N7" s="8"/>
      <c r="O7" s="8"/>
      <c r="P7" s="8"/>
    </row>
    <row r="8" spans="1:16" x14ac:dyDescent="0.2">
      <c r="A8" s="8"/>
      <c r="B8" s="8"/>
      <c r="C8" s="8">
        <v>1</v>
      </c>
      <c r="D8" s="8">
        <v>0.84147098499999995</v>
      </c>
      <c r="E8" s="8"/>
      <c r="F8" s="8">
        <v>0.66666666699999999</v>
      </c>
      <c r="G8" s="8">
        <v>0.618369803</v>
      </c>
      <c r="H8" s="8"/>
      <c r="I8" s="8">
        <v>0.5</v>
      </c>
      <c r="J8" s="8">
        <v>0.47942553900000001</v>
      </c>
      <c r="K8" s="8"/>
      <c r="L8" s="8">
        <v>0.4</v>
      </c>
      <c r="M8" s="8">
        <v>0.38941834199999997</v>
      </c>
      <c r="N8" s="8"/>
      <c r="O8" s="8"/>
      <c r="P8" s="8"/>
    </row>
    <row r="9" spans="1:16" x14ac:dyDescent="0.2">
      <c r="A9" s="8"/>
      <c r="B9" s="8"/>
      <c r="C9" s="8"/>
      <c r="D9" s="8"/>
      <c r="E9" s="8"/>
      <c r="F9" s="8">
        <v>1</v>
      </c>
      <c r="G9" s="8">
        <v>0.84147098499999995</v>
      </c>
      <c r="H9" s="8"/>
      <c r="I9" s="8">
        <v>0.75</v>
      </c>
      <c r="J9" s="8">
        <v>0.68163876000000001</v>
      </c>
      <c r="K9" s="8"/>
      <c r="L9" s="8">
        <v>0.6</v>
      </c>
      <c r="M9" s="8">
        <v>0.56464247300000003</v>
      </c>
      <c r="N9" s="8"/>
      <c r="O9" s="8"/>
      <c r="P9" s="8"/>
    </row>
    <row r="10" spans="1:16" x14ac:dyDescent="0.2">
      <c r="A10" s="8"/>
      <c r="B10" s="8"/>
      <c r="C10" s="8"/>
      <c r="D10" s="8"/>
      <c r="E10" s="8"/>
      <c r="F10" s="8"/>
      <c r="G10" s="8"/>
      <c r="H10" s="8"/>
      <c r="I10" s="8">
        <v>1</v>
      </c>
      <c r="J10" s="8">
        <v>0.84147098499999995</v>
      </c>
      <c r="K10" s="8"/>
      <c r="L10" s="8">
        <v>0.8</v>
      </c>
      <c r="M10" s="8">
        <v>0.71735609099999997</v>
      </c>
      <c r="N10" s="8"/>
      <c r="O10" s="8"/>
      <c r="P10" s="8"/>
    </row>
    <row r="11" spans="1:16" x14ac:dyDescent="0.2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>
        <v>1</v>
      </c>
      <c r="M11" s="8">
        <v>0.84147098499999995</v>
      </c>
      <c r="N11" s="8"/>
      <c r="O11" s="8"/>
      <c r="P11" s="8"/>
    </row>
    <row r="12" spans="1:16" x14ac:dyDescent="0.2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</row>
    <row r="13" spans="1:16" x14ac:dyDescent="0.2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</row>
    <row r="14" spans="1:16" x14ac:dyDescent="0.2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</row>
    <row r="15" spans="1:16" x14ac:dyDescent="0.2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</row>
    <row r="16" spans="1:16" x14ac:dyDescent="0.2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</row>
    <row r="17" spans="1:16" x14ac:dyDescent="0.2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</row>
    <row r="18" spans="1:16" x14ac:dyDescent="0.2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</row>
    <row r="19" spans="1:16" x14ac:dyDescent="0.2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</row>
    <row r="20" spans="1:16" x14ac:dyDescent="0.2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</row>
    <row r="21" spans="1:16" x14ac:dyDescent="0.2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</row>
    <row r="22" spans="1:16" x14ac:dyDescent="0.2">
      <c r="A22" s="8"/>
      <c r="B22" s="8"/>
      <c r="C22" s="8" t="s">
        <v>57</v>
      </c>
      <c r="D22" s="8">
        <v>0.66044826199999995</v>
      </c>
      <c r="E22" s="8"/>
      <c r="F22" s="8" t="s">
        <v>57</v>
      </c>
      <c r="G22" s="8">
        <v>0.59567849500000003</v>
      </c>
      <c r="H22" s="8"/>
      <c r="I22" s="8" t="s">
        <v>57</v>
      </c>
      <c r="J22" s="8">
        <v>0.56248481100000003</v>
      </c>
      <c r="K22" s="8"/>
      <c r="L22" s="8" t="s">
        <v>57</v>
      </c>
      <c r="M22" s="8">
        <v>0.54231144399999998</v>
      </c>
      <c r="N22" s="8"/>
      <c r="O22" s="8" t="s">
        <v>58</v>
      </c>
      <c r="P22" s="8">
        <v>0.45969769399999999</v>
      </c>
    </row>
    <row r="23" spans="1:16" x14ac:dyDescent="0.2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</row>
    <row r="24" spans="1:16" x14ac:dyDescent="0.2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</row>
    <row r="25" spans="1:16" x14ac:dyDescent="0.2">
      <c r="A25" s="9" t="s">
        <v>59</v>
      </c>
      <c r="B25" s="10">
        <v>2</v>
      </c>
      <c r="C25" s="10">
        <v>3</v>
      </c>
      <c r="D25" s="10">
        <v>4</v>
      </c>
      <c r="E25" s="10">
        <v>5</v>
      </c>
      <c r="F25" s="11" t="s">
        <v>60</v>
      </c>
      <c r="G25" s="8"/>
      <c r="H25" s="8"/>
      <c r="I25" s="8"/>
      <c r="J25" s="8"/>
      <c r="K25" s="8"/>
      <c r="L25" s="8"/>
      <c r="M25" s="8"/>
      <c r="N25" s="8"/>
      <c r="O25" s="8"/>
      <c r="P25" s="8"/>
    </row>
    <row r="26" spans="1:16" x14ac:dyDescent="0.2">
      <c r="A26" s="12">
        <v>2</v>
      </c>
      <c r="B26" s="13">
        <v>1</v>
      </c>
      <c r="C26" s="14">
        <v>-0.11</v>
      </c>
      <c r="D26" s="14">
        <v>-0.17</v>
      </c>
      <c r="E26" s="14">
        <v>-0.22</v>
      </c>
      <c r="F26" s="15">
        <v>0.44</v>
      </c>
      <c r="G26" s="8"/>
      <c r="H26" s="8"/>
      <c r="I26" s="8"/>
      <c r="J26" s="8"/>
      <c r="K26" s="8"/>
      <c r="L26" s="8"/>
      <c r="M26" s="8"/>
      <c r="N26" s="8"/>
      <c r="O26" s="8"/>
      <c r="P26" s="8"/>
    </row>
    <row r="27" spans="1:16" x14ac:dyDescent="0.2">
      <c r="A27" s="12">
        <v>3</v>
      </c>
      <c r="B27" s="14">
        <v>0.1</v>
      </c>
      <c r="C27" s="13">
        <v>1</v>
      </c>
      <c r="D27" s="14">
        <v>-0.06</v>
      </c>
      <c r="E27" s="14">
        <v>-0.1</v>
      </c>
      <c r="F27" s="15">
        <v>0.3</v>
      </c>
      <c r="G27" s="8"/>
      <c r="H27" s="8"/>
      <c r="I27" s="8"/>
      <c r="J27" s="8"/>
      <c r="K27" s="8"/>
      <c r="L27" s="8"/>
      <c r="M27" s="8"/>
      <c r="N27" s="8"/>
      <c r="O27" s="8"/>
      <c r="P27" s="8"/>
    </row>
    <row r="28" spans="1:16" x14ac:dyDescent="0.2">
      <c r="A28" s="12">
        <v>4</v>
      </c>
      <c r="B28" s="14">
        <v>0.15</v>
      </c>
      <c r="C28" s="14">
        <v>0.06</v>
      </c>
      <c r="D28" s="13">
        <v>1</v>
      </c>
      <c r="E28" s="14">
        <v>-0.04</v>
      </c>
      <c r="F28" s="15">
        <v>0.22</v>
      </c>
      <c r="G28" s="8"/>
      <c r="H28" s="8"/>
      <c r="I28" s="8"/>
      <c r="J28" s="8"/>
      <c r="K28" s="8"/>
      <c r="L28" s="8"/>
      <c r="M28" s="8"/>
      <c r="N28" s="8"/>
      <c r="O28" s="8"/>
      <c r="P28" s="8"/>
    </row>
    <row r="29" spans="1:16" x14ac:dyDescent="0.2">
      <c r="A29" s="12">
        <v>5</v>
      </c>
      <c r="B29" s="14">
        <v>0.18</v>
      </c>
      <c r="C29" s="14">
        <v>0.09</v>
      </c>
      <c r="D29" s="14">
        <v>0.04</v>
      </c>
      <c r="E29" s="13">
        <v>1</v>
      </c>
      <c r="F29" s="15">
        <v>0.18</v>
      </c>
      <c r="G29" s="8"/>
      <c r="H29" s="8"/>
      <c r="I29" s="8"/>
      <c r="J29" s="8"/>
      <c r="K29" s="8"/>
      <c r="L29" s="8"/>
      <c r="M29" s="8"/>
      <c r="N29" s="8"/>
      <c r="O29" s="8"/>
      <c r="P29" s="8"/>
    </row>
    <row r="30" spans="1:16" x14ac:dyDescent="0.2">
      <c r="A30" s="16" t="s">
        <v>60</v>
      </c>
      <c r="B30" s="17">
        <v>0.44</v>
      </c>
      <c r="C30" s="17">
        <v>0.3</v>
      </c>
      <c r="D30" s="17">
        <v>0.22</v>
      </c>
      <c r="E30" s="17">
        <v>0.18</v>
      </c>
      <c r="F30" s="18"/>
      <c r="G30" s="8"/>
      <c r="H30" s="8"/>
      <c r="I30" s="8"/>
      <c r="J30" s="8"/>
      <c r="K30" s="8"/>
      <c r="L30" s="8"/>
      <c r="M30" s="8"/>
      <c r="N30" s="8"/>
      <c r="O30" s="8"/>
      <c r="P30" s="8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939D3-9CF2-F94D-BA2C-5B9F9604FC4D}">
  <dimension ref="A1:P30"/>
  <sheetViews>
    <sheetView workbookViewId="0">
      <selection activeCell="H27" sqref="H27"/>
    </sheetView>
  </sheetViews>
  <sheetFormatPr baseColWidth="10" defaultRowHeight="16" x14ac:dyDescent="0.2"/>
  <sheetData>
    <row r="1" spans="1:13" x14ac:dyDescent="0.2">
      <c r="A1" s="19" t="s">
        <v>47</v>
      </c>
      <c r="C1" s="19" t="s">
        <v>48</v>
      </c>
      <c r="D1" s="19" t="s">
        <v>49</v>
      </c>
      <c r="F1" s="19" t="s">
        <v>48</v>
      </c>
      <c r="G1" s="19" t="s">
        <v>49</v>
      </c>
      <c r="I1" s="19" t="s">
        <v>48</v>
      </c>
      <c r="J1" s="19" t="s">
        <v>49</v>
      </c>
      <c r="L1" s="19" t="s">
        <v>48</v>
      </c>
      <c r="M1" s="19" t="s">
        <v>49</v>
      </c>
    </row>
    <row r="2" spans="1:13" x14ac:dyDescent="0.2">
      <c r="A2" s="19" t="s">
        <v>61</v>
      </c>
      <c r="B2" s="19" t="s">
        <v>62</v>
      </c>
      <c r="C2" s="19">
        <v>2</v>
      </c>
      <c r="D2" s="19">
        <f>1/C2</f>
        <v>0.5</v>
      </c>
      <c r="F2" s="19">
        <v>3</v>
      </c>
      <c r="G2" s="19">
        <f>1/F2</f>
        <v>0.33333333333333331</v>
      </c>
      <c r="I2" s="19">
        <v>4</v>
      </c>
      <c r="J2" s="19">
        <f>1/I2</f>
        <v>0.25</v>
      </c>
      <c r="L2" s="19">
        <v>5</v>
      </c>
      <c r="M2" s="19">
        <f>1/L2</f>
        <v>0.2</v>
      </c>
    </row>
    <row r="4" spans="1:13" x14ac:dyDescent="0.2">
      <c r="A4" s="19" t="s">
        <v>52</v>
      </c>
    </row>
    <row r="5" spans="1:13" x14ac:dyDescent="0.2">
      <c r="A5" s="19" t="s">
        <v>63</v>
      </c>
      <c r="C5" s="19" t="s">
        <v>54</v>
      </c>
      <c r="F5" s="19" t="s">
        <v>54</v>
      </c>
      <c r="I5" s="19" t="s">
        <v>54</v>
      </c>
      <c r="L5" s="19" t="s">
        <v>54</v>
      </c>
    </row>
    <row r="6" spans="1:13" x14ac:dyDescent="0.2">
      <c r="C6" s="19" t="s">
        <v>55</v>
      </c>
      <c r="D6" s="19" t="s">
        <v>56</v>
      </c>
      <c r="F6" s="19" t="s">
        <v>55</v>
      </c>
      <c r="G6" s="19" t="s">
        <v>56</v>
      </c>
      <c r="I6" s="19" t="s">
        <v>55</v>
      </c>
      <c r="J6" s="19" t="s">
        <v>56</v>
      </c>
      <c r="L6" s="19" t="s">
        <v>55</v>
      </c>
      <c r="M6" s="19" t="s">
        <v>56</v>
      </c>
    </row>
    <row r="7" spans="1:13" x14ac:dyDescent="0.2">
      <c r="C7" s="19">
        <f>1+D2</f>
        <v>1.5</v>
      </c>
      <c r="D7" s="19">
        <f t="shared" ref="D7:D8" si="0">LN(C7)</f>
        <v>0.40546510810816438</v>
      </c>
      <c r="F7" s="19">
        <f>1+G2</f>
        <v>1.3333333333333333</v>
      </c>
      <c r="G7" s="19">
        <f t="shared" ref="G7:G9" si="1">LN(F7)</f>
        <v>0.28768207245178085</v>
      </c>
      <c r="I7" s="19">
        <f>1+J2</f>
        <v>1.25</v>
      </c>
      <c r="J7" s="19">
        <f t="shared" ref="J7:J10" si="2">LN(I7)</f>
        <v>0.22314355131420976</v>
      </c>
      <c r="L7" s="19">
        <f>1+M2</f>
        <v>1.2</v>
      </c>
      <c r="M7" s="19">
        <f t="shared" ref="M7:M11" si="3">LN(L7)</f>
        <v>0.18232155679395459</v>
      </c>
    </row>
    <row r="8" spans="1:13" x14ac:dyDescent="0.2">
      <c r="C8" s="19">
        <f>C7+D2</f>
        <v>2</v>
      </c>
      <c r="D8" s="19">
        <f t="shared" si="0"/>
        <v>0.69314718055994529</v>
      </c>
      <c r="F8" s="19">
        <f>F7+G2</f>
        <v>1.6666666666666665</v>
      </c>
      <c r="G8" s="19">
        <f t="shared" si="1"/>
        <v>0.51082562376599061</v>
      </c>
      <c r="I8" s="19">
        <f>I7+J2</f>
        <v>1.5</v>
      </c>
      <c r="J8" s="19">
        <f t="shared" si="2"/>
        <v>0.40546510810816438</v>
      </c>
      <c r="L8" s="19">
        <f t="shared" ref="L8:L11" si="4">L7+$M$2</f>
        <v>1.4</v>
      </c>
      <c r="M8" s="19">
        <f t="shared" si="3"/>
        <v>0.33647223662121289</v>
      </c>
    </row>
    <row r="9" spans="1:13" x14ac:dyDescent="0.2">
      <c r="F9" s="19">
        <f>F8+G2</f>
        <v>1.9999999999999998</v>
      </c>
      <c r="G9" s="19">
        <f t="shared" si="1"/>
        <v>0.69314718055994518</v>
      </c>
      <c r="I9" s="19">
        <f>I8+J2</f>
        <v>1.75</v>
      </c>
      <c r="J9" s="19">
        <f t="shared" si="2"/>
        <v>0.55961578793542266</v>
      </c>
      <c r="L9" s="19">
        <f t="shared" si="4"/>
        <v>1.5999999999999999</v>
      </c>
      <c r="M9" s="19">
        <f t="shared" si="3"/>
        <v>0.47000362924573547</v>
      </c>
    </row>
    <row r="10" spans="1:13" x14ac:dyDescent="0.2">
      <c r="I10" s="19">
        <f>I9+J2</f>
        <v>2</v>
      </c>
      <c r="J10" s="19">
        <f t="shared" si="2"/>
        <v>0.69314718055994529</v>
      </c>
      <c r="L10" s="19">
        <f t="shared" si="4"/>
        <v>1.7999999999999998</v>
      </c>
      <c r="M10" s="19">
        <f t="shared" si="3"/>
        <v>0.58778666490211895</v>
      </c>
    </row>
    <row r="11" spans="1:13" x14ac:dyDescent="0.2">
      <c r="L11" s="19">
        <f t="shared" si="4"/>
        <v>1.9999999999999998</v>
      </c>
      <c r="M11" s="19">
        <f t="shared" si="3"/>
        <v>0.69314718055994518</v>
      </c>
    </row>
    <row r="22" spans="1:16" x14ac:dyDescent="0.2">
      <c r="C22" s="19" t="s">
        <v>57</v>
      </c>
      <c r="D22" s="19">
        <f>ABS((C7-1)*D7)+ABS((C7-1)*D8)</f>
        <v>0.54930614433405478</v>
      </c>
      <c r="F22" s="19" t="s">
        <v>57</v>
      </c>
      <c r="G22" s="19">
        <f>ABS((F7-1)*G7)+ABS((F7-1)*G8)+ABS((F7-1)*G9)</f>
        <v>0.49721829225923875</v>
      </c>
      <c r="I22" s="19" t="s">
        <v>57</v>
      </c>
      <c r="J22" s="19">
        <f>ABS((I7-1)*J7)+ABS((I7-1)*J8)+ABS((I7-1)*J9)+ABS((I7-1)*J10)</f>
        <v>0.47034290697943548</v>
      </c>
      <c r="L22" s="19" t="s">
        <v>57</v>
      </c>
      <c r="M22" s="19">
        <f>ABS((L7-1)*M7)+ABS((L7-1)*M8)+ABS((L7-1)*M9)+ABS((L7-1)*M10)+ABS((L7-1)*M11)</f>
        <v>0.45394625362459329</v>
      </c>
      <c r="O22" s="19" t="s">
        <v>58</v>
      </c>
      <c r="P22" s="19">
        <f>2*LN(2)-1</f>
        <v>0.38629436111989057</v>
      </c>
    </row>
    <row r="25" spans="1:16" x14ac:dyDescent="0.2">
      <c r="A25" s="20" t="s">
        <v>59</v>
      </c>
      <c r="B25" s="21">
        <v>2</v>
      </c>
      <c r="C25" s="21">
        <v>3</v>
      </c>
      <c r="D25" s="21">
        <v>4</v>
      </c>
      <c r="E25" s="21">
        <v>5</v>
      </c>
      <c r="F25" s="22" t="s">
        <v>60</v>
      </c>
    </row>
    <row r="26" spans="1:16" x14ac:dyDescent="0.2">
      <c r="A26" s="23">
        <v>2</v>
      </c>
      <c r="B26" s="24">
        <f>D22/D22</f>
        <v>1</v>
      </c>
      <c r="C26" s="25">
        <f>D22/G22-1</f>
        <v>0.1047585193178262</v>
      </c>
      <c r="D26" s="25">
        <f>D22/J22-1</f>
        <v>0.16788440132269655</v>
      </c>
      <c r="E26" s="25">
        <f>D22/M22-1</f>
        <v>0.21006868092433395</v>
      </c>
      <c r="F26" s="26">
        <f>D22/P22-1</f>
        <v>0.42198851347864164</v>
      </c>
    </row>
    <row r="27" spans="1:16" x14ac:dyDescent="0.2">
      <c r="A27" s="23">
        <v>3</v>
      </c>
      <c r="B27" s="25">
        <f>1-G22/D22</f>
        <v>9.4824812378467294E-2</v>
      </c>
      <c r="C27" s="24">
        <f>G22/G22</f>
        <v>1</v>
      </c>
      <c r="D27" s="25">
        <f>G22/J22-1</f>
        <v>5.7139982087533348E-2</v>
      </c>
      <c r="E27" s="25">
        <f>G22/M22-1</f>
        <v>9.5324145290624607E-2</v>
      </c>
      <c r="F27" s="26">
        <f>G22/P22-1</f>
        <v>0.28714871948369391</v>
      </c>
    </row>
    <row r="28" spans="1:16" x14ac:dyDescent="0.2">
      <c r="A28" s="23">
        <v>4</v>
      </c>
      <c r="B28" s="25">
        <f>1-J22/D22</f>
        <v>0.14375087220324012</v>
      </c>
      <c r="C28" s="25">
        <f>1-J22/G22</f>
        <v>5.4051481408071367E-2</v>
      </c>
      <c r="D28" s="24">
        <f>J22/J22</f>
        <v>1</v>
      </c>
      <c r="E28" s="25">
        <f>J22/M22-1</f>
        <v>3.6120252615636783E-2</v>
      </c>
      <c r="F28" s="26">
        <f>J22/P22-1</f>
        <v>0.21757642440309799</v>
      </c>
    </row>
    <row r="29" spans="1:16" x14ac:dyDescent="0.2">
      <c r="A29" s="23">
        <v>5</v>
      </c>
      <c r="B29" s="25">
        <f>1-M22/D22</f>
        <v>0.17360062634119999</v>
      </c>
      <c r="C29" s="25">
        <f>1-M22/G22</f>
        <v>8.7028251591525052E-2</v>
      </c>
      <c r="D29" s="25">
        <f>1-M22/J22</f>
        <v>3.4861062241040908E-2</v>
      </c>
      <c r="E29" s="24">
        <f>M22/M22</f>
        <v>1</v>
      </c>
      <c r="F29" s="26">
        <f>M22/P22-1</f>
        <v>0.17513041688875752</v>
      </c>
    </row>
    <row r="30" spans="1:16" x14ac:dyDescent="0.2">
      <c r="A30" s="27" t="s">
        <v>60</v>
      </c>
      <c r="B30" s="28">
        <f>D22/P22-1</f>
        <v>0.42198851347864164</v>
      </c>
      <c r="C30" s="28">
        <f>G22/P22-1</f>
        <v>0.28714871948369391</v>
      </c>
      <c r="D30" s="28">
        <f>J22/P22-1</f>
        <v>0.21757642440309799</v>
      </c>
      <c r="E30" s="28">
        <f>M22/P22-1</f>
        <v>0.17513041688875752</v>
      </c>
      <c r="F30" s="29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EF17A-6C44-7B4D-A585-ADBB27A7E659}">
  <dimension ref="A1:N201"/>
  <sheetViews>
    <sheetView workbookViewId="0">
      <selection activeCell="F24" sqref="F24"/>
    </sheetView>
  </sheetViews>
  <sheetFormatPr baseColWidth="10" defaultRowHeight="16" x14ac:dyDescent="0.2"/>
  <cols>
    <col min="1" max="1" width="7" bestFit="1" customWidth="1"/>
    <col min="2" max="2" width="13.83203125" bestFit="1" customWidth="1"/>
    <col min="3" max="4" width="14.33203125" bestFit="1" customWidth="1"/>
    <col min="6" max="6" width="24.83203125" bestFit="1" customWidth="1"/>
    <col min="7" max="7" width="15.6640625" bestFit="1" customWidth="1"/>
    <col min="8" max="8" width="21.5" bestFit="1" customWidth="1"/>
    <col min="9" max="9" width="14.5" bestFit="1" customWidth="1"/>
    <col min="10" max="10" width="12.1640625" bestFit="1" customWidth="1"/>
    <col min="11" max="11" width="14" bestFit="1" customWidth="1"/>
    <col min="12" max="12" width="12.83203125" bestFit="1" customWidth="1"/>
    <col min="13" max="14" width="14.1640625" bestFit="1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F1" t="s">
        <v>4</v>
      </c>
    </row>
    <row r="2" spans="1:14" ht="17" thickBot="1" x14ac:dyDescent="0.25">
      <c r="A2">
        <v>1</v>
      </c>
      <c r="B2">
        <v>0</v>
      </c>
      <c r="C2">
        <v>76</v>
      </c>
      <c r="D2">
        <v>97</v>
      </c>
    </row>
    <row r="3" spans="1:14" x14ac:dyDescent="0.2">
      <c r="A3">
        <v>1</v>
      </c>
      <c r="B3">
        <v>0</v>
      </c>
      <c r="C3">
        <v>59</v>
      </c>
      <c r="D3">
        <v>74</v>
      </c>
      <c r="F3" s="3" t="s">
        <v>5</v>
      </c>
      <c r="G3" s="3"/>
    </row>
    <row r="4" spans="1:14" x14ac:dyDescent="0.2">
      <c r="A4">
        <v>1</v>
      </c>
      <c r="B4">
        <v>1</v>
      </c>
      <c r="C4">
        <v>84</v>
      </c>
      <c r="D4">
        <v>89</v>
      </c>
      <c r="F4" t="s">
        <v>6</v>
      </c>
      <c r="G4">
        <v>0.92422318821916094</v>
      </c>
    </row>
    <row r="5" spans="1:14" x14ac:dyDescent="0.2">
      <c r="A5">
        <v>1</v>
      </c>
      <c r="B5">
        <v>1</v>
      </c>
      <c r="C5">
        <v>89</v>
      </c>
      <c r="D5">
        <v>86</v>
      </c>
      <c r="F5" t="s">
        <v>7</v>
      </c>
      <c r="G5">
        <v>0.85418850164199067</v>
      </c>
    </row>
    <row r="6" spans="1:14" x14ac:dyDescent="0.2">
      <c r="A6">
        <v>0</v>
      </c>
      <c r="B6">
        <v>0</v>
      </c>
      <c r="C6">
        <v>45</v>
      </c>
      <c r="D6">
        <v>38</v>
      </c>
      <c r="F6" t="s">
        <v>8</v>
      </c>
      <c r="G6">
        <v>0.85194524782109815</v>
      </c>
    </row>
    <row r="7" spans="1:14" x14ac:dyDescent="0.2">
      <c r="A7">
        <v>0</v>
      </c>
      <c r="B7">
        <v>0</v>
      </c>
      <c r="C7">
        <v>94</v>
      </c>
      <c r="D7">
        <v>93</v>
      </c>
      <c r="F7" t="s">
        <v>9</v>
      </c>
      <c r="G7">
        <v>5.7079475545503779</v>
      </c>
    </row>
    <row r="8" spans="1:14" ht="17" thickBot="1" x14ac:dyDescent="0.25">
      <c r="A8">
        <v>0</v>
      </c>
      <c r="B8">
        <v>0</v>
      </c>
      <c r="C8">
        <v>84</v>
      </c>
      <c r="D8">
        <v>66</v>
      </c>
      <c r="F8" s="1" t="s">
        <v>10</v>
      </c>
      <c r="G8" s="1">
        <v>199</v>
      </c>
    </row>
    <row r="9" spans="1:14" x14ac:dyDescent="0.2">
      <c r="A9">
        <v>1</v>
      </c>
      <c r="B9">
        <v>0</v>
      </c>
      <c r="C9">
        <v>90</v>
      </c>
      <c r="D9">
        <v>94</v>
      </c>
    </row>
    <row r="10" spans="1:14" ht="17" thickBot="1" x14ac:dyDescent="0.25">
      <c r="A10">
        <v>1</v>
      </c>
      <c r="B10">
        <v>0</v>
      </c>
      <c r="C10">
        <v>52</v>
      </c>
      <c r="D10">
        <v>57</v>
      </c>
      <c r="F10" t="s">
        <v>11</v>
      </c>
    </row>
    <row r="11" spans="1:14" x14ac:dyDescent="0.2">
      <c r="A11">
        <v>1</v>
      </c>
      <c r="B11">
        <v>0</v>
      </c>
      <c r="C11">
        <v>59</v>
      </c>
      <c r="D11">
        <v>69</v>
      </c>
      <c r="F11" s="2"/>
      <c r="G11" s="2" t="s">
        <v>16</v>
      </c>
      <c r="H11" s="2" t="s">
        <v>17</v>
      </c>
      <c r="I11" s="2" t="s">
        <v>18</v>
      </c>
      <c r="J11" s="2" t="s">
        <v>19</v>
      </c>
      <c r="K11" s="2" t="s">
        <v>20</v>
      </c>
    </row>
    <row r="12" spans="1:14" x14ac:dyDescent="0.2">
      <c r="A12">
        <v>1</v>
      </c>
      <c r="B12">
        <v>0</v>
      </c>
      <c r="C12">
        <v>54</v>
      </c>
      <c r="D12">
        <v>62</v>
      </c>
      <c r="F12" t="s">
        <v>12</v>
      </c>
      <c r="G12">
        <v>3</v>
      </c>
      <c r="H12">
        <v>37218.297907518943</v>
      </c>
      <c r="I12">
        <v>12406.099302506314</v>
      </c>
      <c r="J12">
        <v>380.7810305220666</v>
      </c>
      <c r="K12">
        <v>3.0512134063142283E-81</v>
      </c>
    </row>
    <row r="13" spans="1:14" x14ac:dyDescent="0.2">
      <c r="A13">
        <v>0</v>
      </c>
      <c r="B13">
        <v>0</v>
      </c>
      <c r="C13">
        <v>67</v>
      </c>
      <c r="D13">
        <v>60</v>
      </c>
      <c r="F13" t="s">
        <v>13</v>
      </c>
      <c r="G13">
        <v>195</v>
      </c>
      <c r="H13">
        <v>6353.2297306720402</v>
      </c>
      <c r="I13">
        <v>32.580665285497645</v>
      </c>
    </row>
    <row r="14" spans="1:14" ht="17" thickBot="1" x14ac:dyDescent="0.25">
      <c r="A14">
        <v>0</v>
      </c>
      <c r="B14">
        <v>1</v>
      </c>
      <c r="C14">
        <v>77</v>
      </c>
      <c r="D14">
        <v>64</v>
      </c>
      <c r="F14" s="1" t="s">
        <v>14</v>
      </c>
      <c r="G14" s="1">
        <v>198</v>
      </c>
      <c r="H14" s="1">
        <v>43571.527638190986</v>
      </c>
      <c r="I14" s="1"/>
      <c r="J14" s="1"/>
      <c r="K14" s="1"/>
    </row>
    <row r="15" spans="1:14" ht="17" thickBot="1" x14ac:dyDescent="0.25">
      <c r="A15">
        <v>0</v>
      </c>
      <c r="B15">
        <v>0</v>
      </c>
      <c r="C15">
        <v>68</v>
      </c>
      <c r="D15">
        <v>64</v>
      </c>
    </row>
    <row r="16" spans="1:14" x14ac:dyDescent="0.2">
      <c r="A16">
        <v>1</v>
      </c>
      <c r="B16">
        <v>1</v>
      </c>
      <c r="C16">
        <v>67</v>
      </c>
      <c r="D16">
        <v>72</v>
      </c>
      <c r="F16" s="2"/>
      <c r="G16" s="2" t="s">
        <v>21</v>
      </c>
      <c r="H16" s="2" t="s">
        <v>9</v>
      </c>
      <c r="I16" s="2" t="s">
        <v>22</v>
      </c>
      <c r="J16" s="2" t="s">
        <v>23</v>
      </c>
      <c r="K16" s="2" t="s">
        <v>24</v>
      </c>
      <c r="L16" s="2" t="s">
        <v>25</v>
      </c>
      <c r="M16" s="2" t="s">
        <v>26</v>
      </c>
      <c r="N16" s="2" t="s">
        <v>27</v>
      </c>
    </row>
    <row r="17" spans="1:14" x14ac:dyDescent="0.2">
      <c r="A17">
        <v>0</v>
      </c>
      <c r="B17">
        <v>0</v>
      </c>
      <c r="C17">
        <v>84</v>
      </c>
      <c r="D17">
        <v>80</v>
      </c>
      <c r="F17" t="s">
        <v>15</v>
      </c>
      <c r="G17">
        <v>-2.1827284491423811</v>
      </c>
      <c r="H17">
        <v>2.0849700809269773</v>
      </c>
      <c r="I17">
        <v>-1.0468871803531783</v>
      </c>
      <c r="J17">
        <v>0.2964475103494616</v>
      </c>
      <c r="K17">
        <v>-6.2947148895200655</v>
      </c>
      <c r="L17">
        <v>1.9292579912353034</v>
      </c>
      <c r="M17">
        <v>-6.2947148895200655</v>
      </c>
      <c r="N17">
        <v>1.9292579912353034</v>
      </c>
    </row>
    <row r="18" spans="1:14" x14ac:dyDescent="0.2">
      <c r="A18">
        <v>1</v>
      </c>
      <c r="B18">
        <v>0</v>
      </c>
      <c r="C18">
        <v>78</v>
      </c>
      <c r="D18">
        <v>70</v>
      </c>
      <c r="F18">
        <v>1</v>
      </c>
      <c r="G18">
        <v>13.435022272398875</v>
      </c>
      <c r="H18">
        <v>0.85516219654912795</v>
      </c>
      <c r="I18">
        <v>15.710496004867599</v>
      </c>
      <c r="J18">
        <v>1.7703329538053479E-36</v>
      </c>
      <c r="K18">
        <v>11.748467923873061</v>
      </c>
      <c r="L18">
        <v>15.121576620924689</v>
      </c>
      <c r="M18">
        <v>11.748467923873061</v>
      </c>
      <c r="N18">
        <v>15.121576620924689</v>
      </c>
    </row>
    <row r="19" spans="1:14" x14ac:dyDescent="0.2">
      <c r="A19">
        <v>0</v>
      </c>
      <c r="B19">
        <v>0</v>
      </c>
      <c r="C19">
        <v>79</v>
      </c>
      <c r="D19">
        <v>67</v>
      </c>
      <c r="F19">
        <v>0</v>
      </c>
      <c r="G19">
        <v>-4.2504797843877782</v>
      </c>
      <c r="H19">
        <v>0.90026149567976022</v>
      </c>
      <c r="I19">
        <v>-4.7213835144402898</v>
      </c>
      <c r="J19">
        <v>4.466956961645167E-6</v>
      </c>
      <c r="K19">
        <v>-6.0259791533683922</v>
      </c>
      <c r="L19">
        <v>-2.4749804154071646</v>
      </c>
      <c r="M19">
        <v>-6.0259791533683922</v>
      </c>
      <c r="N19">
        <v>-2.4749804154071646</v>
      </c>
    </row>
    <row r="20" spans="1:14" ht="17" thickBot="1" x14ac:dyDescent="0.25">
      <c r="A20">
        <v>1</v>
      </c>
      <c r="B20">
        <v>0</v>
      </c>
      <c r="C20">
        <v>56</v>
      </c>
      <c r="D20">
        <v>61</v>
      </c>
      <c r="F20" s="1">
        <v>76</v>
      </c>
      <c r="G20" s="1">
        <v>0.93552045236096171</v>
      </c>
      <c r="H20" s="1">
        <v>2.8695747534649933E-2</v>
      </c>
      <c r="I20" s="1">
        <v>32.601361969446053</v>
      </c>
      <c r="J20" s="1">
        <v>7.1968518236552745E-81</v>
      </c>
      <c r="K20" s="1">
        <v>0.87892658281894864</v>
      </c>
      <c r="L20" s="1">
        <v>0.99211432190297477</v>
      </c>
      <c r="M20" s="1">
        <v>0.87892658281894864</v>
      </c>
      <c r="N20" s="1">
        <v>0.99211432190297477</v>
      </c>
    </row>
    <row r="21" spans="1:14" x14ac:dyDescent="0.2">
      <c r="A21">
        <v>1</v>
      </c>
      <c r="B21">
        <v>1</v>
      </c>
      <c r="C21">
        <v>65</v>
      </c>
      <c r="D21">
        <v>69</v>
      </c>
    </row>
    <row r="22" spans="1:14" x14ac:dyDescent="0.2">
      <c r="A22">
        <v>1</v>
      </c>
      <c r="B22">
        <v>0</v>
      </c>
      <c r="C22">
        <v>43</v>
      </c>
      <c r="D22">
        <v>45</v>
      </c>
    </row>
    <row r="23" spans="1:14" x14ac:dyDescent="0.2">
      <c r="A23">
        <v>1</v>
      </c>
      <c r="B23">
        <v>1</v>
      </c>
      <c r="C23">
        <v>82</v>
      </c>
      <c r="D23">
        <v>74</v>
      </c>
    </row>
    <row r="24" spans="1:14" x14ac:dyDescent="0.2">
      <c r="A24">
        <v>1</v>
      </c>
      <c r="B24">
        <v>0</v>
      </c>
      <c r="C24">
        <v>75</v>
      </c>
      <c r="D24">
        <v>91</v>
      </c>
    </row>
    <row r="25" spans="1:14" x14ac:dyDescent="0.2">
      <c r="A25">
        <v>0</v>
      </c>
      <c r="B25">
        <v>0</v>
      </c>
      <c r="C25">
        <v>67</v>
      </c>
      <c r="D25">
        <v>59</v>
      </c>
    </row>
    <row r="26" spans="1:14" x14ac:dyDescent="0.2">
      <c r="A26">
        <v>0</v>
      </c>
      <c r="B26">
        <v>0</v>
      </c>
      <c r="C26">
        <v>55</v>
      </c>
      <c r="D26">
        <v>46</v>
      </c>
    </row>
    <row r="27" spans="1:14" x14ac:dyDescent="0.2">
      <c r="A27">
        <v>0</v>
      </c>
      <c r="B27">
        <v>0</v>
      </c>
      <c r="C27">
        <v>57</v>
      </c>
      <c r="D27">
        <v>43</v>
      </c>
    </row>
    <row r="28" spans="1:14" x14ac:dyDescent="0.2">
      <c r="A28">
        <v>1</v>
      </c>
      <c r="B28">
        <v>1</v>
      </c>
      <c r="C28">
        <v>70</v>
      </c>
      <c r="D28">
        <v>81</v>
      </c>
    </row>
    <row r="29" spans="1:14" x14ac:dyDescent="0.2">
      <c r="A29">
        <v>1</v>
      </c>
      <c r="B29">
        <v>0</v>
      </c>
      <c r="C29">
        <v>65</v>
      </c>
      <c r="D29">
        <v>71</v>
      </c>
    </row>
    <row r="30" spans="1:14" x14ac:dyDescent="0.2">
      <c r="A30">
        <v>1</v>
      </c>
      <c r="B30">
        <v>0</v>
      </c>
      <c r="C30">
        <v>66</v>
      </c>
      <c r="D30">
        <v>80</v>
      </c>
    </row>
    <row r="31" spans="1:14" x14ac:dyDescent="0.2">
      <c r="A31">
        <v>1</v>
      </c>
      <c r="B31">
        <v>1</v>
      </c>
      <c r="C31">
        <v>71</v>
      </c>
      <c r="D31">
        <v>71</v>
      </c>
    </row>
    <row r="32" spans="1:14" x14ac:dyDescent="0.2">
      <c r="A32">
        <v>0</v>
      </c>
      <c r="B32">
        <v>0</v>
      </c>
      <c r="C32">
        <v>69</v>
      </c>
      <c r="D32">
        <v>54</v>
      </c>
    </row>
    <row r="33" spans="1:4" x14ac:dyDescent="0.2">
      <c r="A33">
        <v>1</v>
      </c>
      <c r="B33">
        <v>0</v>
      </c>
      <c r="C33">
        <v>47</v>
      </c>
      <c r="D33">
        <v>57</v>
      </c>
    </row>
    <row r="34" spans="1:4" x14ac:dyDescent="0.2">
      <c r="A34">
        <v>1</v>
      </c>
      <c r="B34">
        <v>1</v>
      </c>
      <c r="C34">
        <v>84</v>
      </c>
      <c r="D34">
        <v>78</v>
      </c>
    </row>
    <row r="35" spans="1:4" x14ac:dyDescent="0.2">
      <c r="A35">
        <v>1</v>
      </c>
      <c r="B35">
        <v>0</v>
      </c>
      <c r="C35">
        <v>56</v>
      </c>
      <c r="D35">
        <v>63</v>
      </c>
    </row>
    <row r="36" spans="1:4" x14ac:dyDescent="0.2">
      <c r="A36">
        <v>1</v>
      </c>
      <c r="B36">
        <v>0</v>
      </c>
      <c r="C36">
        <v>76</v>
      </c>
      <c r="D36">
        <v>75</v>
      </c>
    </row>
    <row r="37" spans="1:4" x14ac:dyDescent="0.2">
      <c r="A37">
        <v>1</v>
      </c>
      <c r="B37">
        <v>1</v>
      </c>
      <c r="C37">
        <v>54</v>
      </c>
      <c r="D37">
        <v>57</v>
      </c>
    </row>
    <row r="38" spans="1:4" x14ac:dyDescent="0.2">
      <c r="A38">
        <v>0</v>
      </c>
      <c r="B38">
        <v>0</v>
      </c>
      <c r="C38">
        <v>60</v>
      </c>
      <c r="D38">
        <v>56</v>
      </c>
    </row>
    <row r="39" spans="1:4" x14ac:dyDescent="0.2">
      <c r="A39">
        <v>1</v>
      </c>
      <c r="B39">
        <v>0</v>
      </c>
      <c r="C39">
        <v>27</v>
      </c>
      <c r="D39">
        <v>41</v>
      </c>
    </row>
    <row r="40" spans="1:4" x14ac:dyDescent="0.2">
      <c r="A40">
        <v>0</v>
      </c>
      <c r="B40">
        <v>0</v>
      </c>
      <c r="C40">
        <v>57</v>
      </c>
      <c r="D40">
        <v>46</v>
      </c>
    </row>
    <row r="41" spans="1:4" x14ac:dyDescent="0.2">
      <c r="A41">
        <v>0</v>
      </c>
      <c r="B41">
        <v>1</v>
      </c>
      <c r="C41">
        <v>89</v>
      </c>
      <c r="D41">
        <v>73</v>
      </c>
    </row>
    <row r="42" spans="1:4" x14ac:dyDescent="0.2">
      <c r="A42">
        <v>1</v>
      </c>
      <c r="B42">
        <v>1</v>
      </c>
      <c r="C42">
        <v>61</v>
      </c>
      <c r="D42">
        <v>61</v>
      </c>
    </row>
    <row r="43" spans="1:4" x14ac:dyDescent="0.2">
      <c r="A43">
        <v>0</v>
      </c>
      <c r="B43">
        <v>1</v>
      </c>
      <c r="C43">
        <v>97</v>
      </c>
      <c r="D43">
        <v>94</v>
      </c>
    </row>
    <row r="44" spans="1:4" x14ac:dyDescent="0.2">
      <c r="A44">
        <v>1</v>
      </c>
      <c r="B44">
        <v>1</v>
      </c>
      <c r="C44">
        <v>88</v>
      </c>
      <c r="D44">
        <v>91</v>
      </c>
    </row>
    <row r="45" spans="1:4" x14ac:dyDescent="0.2">
      <c r="A45">
        <v>1</v>
      </c>
      <c r="B45">
        <v>0</v>
      </c>
      <c r="C45">
        <v>62</v>
      </c>
      <c r="D45">
        <v>69</v>
      </c>
    </row>
    <row r="46" spans="1:4" x14ac:dyDescent="0.2">
      <c r="A46">
        <v>1</v>
      </c>
      <c r="B46">
        <v>1</v>
      </c>
      <c r="C46">
        <v>90</v>
      </c>
      <c r="D46">
        <v>92</v>
      </c>
    </row>
    <row r="47" spans="1:4" x14ac:dyDescent="0.2">
      <c r="A47">
        <v>0</v>
      </c>
      <c r="B47">
        <v>1</v>
      </c>
      <c r="C47">
        <v>92</v>
      </c>
      <c r="D47">
        <v>79</v>
      </c>
    </row>
    <row r="48" spans="1:4" x14ac:dyDescent="0.2">
      <c r="A48">
        <v>0</v>
      </c>
      <c r="B48">
        <v>0</v>
      </c>
      <c r="C48">
        <v>60</v>
      </c>
      <c r="D48">
        <v>59</v>
      </c>
    </row>
    <row r="49" spans="1:4" x14ac:dyDescent="0.2">
      <c r="A49">
        <v>1</v>
      </c>
      <c r="B49">
        <v>0</v>
      </c>
      <c r="C49">
        <v>33</v>
      </c>
      <c r="D49">
        <v>45</v>
      </c>
    </row>
    <row r="50" spans="1:4" x14ac:dyDescent="0.2">
      <c r="A50">
        <v>1</v>
      </c>
      <c r="B50">
        <v>0</v>
      </c>
      <c r="C50">
        <v>68</v>
      </c>
      <c r="D50">
        <v>83</v>
      </c>
    </row>
    <row r="51" spans="1:4" x14ac:dyDescent="0.2">
      <c r="A51">
        <v>0</v>
      </c>
      <c r="B51">
        <v>0</v>
      </c>
      <c r="C51">
        <v>100</v>
      </c>
      <c r="D51">
        <v>96</v>
      </c>
    </row>
    <row r="52" spans="1:4" x14ac:dyDescent="0.2">
      <c r="A52">
        <v>0</v>
      </c>
      <c r="B52">
        <v>1</v>
      </c>
      <c r="C52">
        <v>56</v>
      </c>
      <c r="D52">
        <v>50</v>
      </c>
    </row>
    <row r="53" spans="1:4" x14ac:dyDescent="0.2">
      <c r="A53">
        <v>0</v>
      </c>
      <c r="B53">
        <v>1</v>
      </c>
      <c r="C53">
        <v>60</v>
      </c>
      <c r="D53">
        <v>49</v>
      </c>
    </row>
    <row r="54" spans="1:4" x14ac:dyDescent="0.2">
      <c r="A54">
        <v>0</v>
      </c>
      <c r="B54">
        <v>1</v>
      </c>
      <c r="C54">
        <v>93</v>
      </c>
      <c r="D54">
        <v>81</v>
      </c>
    </row>
    <row r="55" spans="1:4" x14ac:dyDescent="0.2">
      <c r="A55">
        <v>0</v>
      </c>
      <c r="B55">
        <v>1</v>
      </c>
      <c r="C55">
        <v>62</v>
      </c>
      <c r="D55">
        <v>57</v>
      </c>
    </row>
    <row r="56" spans="1:4" x14ac:dyDescent="0.2">
      <c r="A56">
        <v>0</v>
      </c>
      <c r="B56">
        <v>1</v>
      </c>
      <c r="C56">
        <v>91</v>
      </c>
      <c r="D56">
        <v>76</v>
      </c>
    </row>
    <row r="57" spans="1:4" x14ac:dyDescent="0.2">
      <c r="A57">
        <v>1</v>
      </c>
      <c r="B57">
        <v>0</v>
      </c>
      <c r="C57">
        <v>50</v>
      </c>
      <c r="D57">
        <v>54</v>
      </c>
    </row>
    <row r="58" spans="1:4" x14ac:dyDescent="0.2">
      <c r="A58">
        <v>0</v>
      </c>
      <c r="B58">
        <v>0</v>
      </c>
      <c r="C58">
        <v>62</v>
      </c>
      <c r="D58">
        <v>61</v>
      </c>
    </row>
    <row r="59" spans="1:4" x14ac:dyDescent="0.2">
      <c r="A59">
        <v>1</v>
      </c>
      <c r="B59">
        <v>1</v>
      </c>
      <c r="C59">
        <v>77</v>
      </c>
      <c r="D59">
        <v>79</v>
      </c>
    </row>
    <row r="60" spans="1:4" x14ac:dyDescent="0.2">
      <c r="A60">
        <v>0</v>
      </c>
      <c r="B60">
        <v>1</v>
      </c>
      <c r="C60">
        <v>62</v>
      </c>
      <c r="D60">
        <v>48</v>
      </c>
    </row>
    <row r="61" spans="1:4" x14ac:dyDescent="0.2">
      <c r="A61">
        <v>1</v>
      </c>
      <c r="B61">
        <v>0</v>
      </c>
      <c r="C61">
        <v>52</v>
      </c>
      <c r="D61">
        <v>54</v>
      </c>
    </row>
    <row r="62" spans="1:4" x14ac:dyDescent="0.2">
      <c r="A62">
        <v>0</v>
      </c>
      <c r="B62">
        <v>1</v>
      </c>
      <c r="C62">
        <v>52</v>
      </c>
      <c r="D62">
        <v>31</v>
      </c>
    </row>
    <row r="63" spans="1:4" x14ac:dyDescent="0.2">
      <c r="A63">
        <v>0</v>
      </c>
      <c r="B63">
        <v>1</v>
      </c>
      <c r="C63">
        <v>81</v>
      </c>
      <c r="D63">
        <v>73</v>
      </c>
    </row>
    <row r="64" spans="1:4" x14ac:dyDescent="0.2">
      <c r="A64">
        <v>0</v>
      </c>
      <c r="B64">
        <v>1</v>
      </c>
      <c r="C64">
        <v>66</v>
      </c>
      <c r="D64">
        <v>57</v>
      </c>
    </row>
    <row r="65" spans="1:4" x14ac:dyDescent="0.2">
      <c r="A65">
        <v>1</v>
      </c>
      <c r="B65">
        <v>0</v>
      </c>
      <c r="C65">
        <v>58</v>
      </c>
      <c r="D65">
        <v>62</v>
      </c>
    </row>
    <row r="66" spans="1:4" x14ac:dyDescent="0.2">
      <c r="A66">
        <v>0</v>
      </c>
      <c r="B66">
        <v>0</v>
      </c>
      <c r="C66">
        <v>83</v>
      </c>
      <c r="D66">
        <v>70</v>
      </c>
    </row>
    <row r="67" spans="1:4" x14ac:dyDescent="0.2">
      <c r="A67">
        <v>1</v>
      </c>
      <c r="B67">
        <v>0</v>
      </c>
      <c r="C67">
        <v>68</v>
      </c>
      <c r="D67">
        <v>74</v>
      </c>
    </row>
    <row r="68" spans="1:4" x14ac:dyDescent="0.2">
      <c r="A68">
        <v>0</v>
      </c>
      <c r="B68">
        <v>0</v>
      </c>
      <c r="C68">
        <v>51</v>
      </c>
      <c r="D68">
        <v>40</v>
      </c>
    </row>
    <row r="69" spans="1:4" x14ac:dyDescent="0.2">
      <c r="A69">
        <v>0</v>
      </c>
      <c r="B69">
        <v>0</v>
      </c>
      <c r="C69">
        <v>61</v>
      </c>
      <c r="D69">
        <v>58</v>
      </c>
    </row>
    <row r="70" spans="1:4" x14ac:dyDescent="0.2">
      <c r="A70">
        <v>0</v>
      </c>
      <c r="B70">
        <v>0</v>
      </c>
      <c r="C70">
        <v>82</v>
      </c>
      <c r="D70">
        <v>82</v>
      </c>
    </row>
    <row r="71" spans="1:4" x14ac:dyDescent="0.2">
      <c r="A71">
        <v>1</v>
      </c>
      <c r="B71">
        <v>0</v>
      </c>
      <c r="C71">
        <v>68</v>
      </c>
      <c r="D71">
        <v>79</v>
      </c>
    </row>
    <row r="72" spans="1:4" x14ac:dyDescent="0.2">
      <c r="A72">
        <v>0</v>
      </c>
      <c r="B72">
        <v>1</v>
      </c>
      <c r="C72">
        <v>65</v>
      </c>
      <c r="D72">
        <v>53</v>
      </c>
    </row>
    <row r="73" spans="1:4" x14ac:dyDescent="0.2">
      <c r="A73">
        <v>1</v>
      </c>
      <c r="B73">
        <v>0</v>
      </c>
      <c r="C73">
        <v>60</v>
      </c>
      <c r="D73">
        <v>58</v>
      </c>
    </row>
    <row r="74" spans="1:4" x14ac:dyDescent="0.2">
      <c r="A74">
        <v>1</v>
      </c>
      <c r="B74">
        <v>1</v>
      </c>
      <c r="C74">
        <v>41</v>
      </c>
      <c r="D74">
        <v>45</v>
      </c>
    </row>
    <row r="75" spans="1:4" x14ac:dyDescent="0.2">
      <c r="A75">
        <v>0</v>
      </c>
      <c r="B75">
        <v>1</v>
      </c>
      <c r="C75">
        <v>86</v>
      </c>
      <c r="D75">
        <v>58</v>
      </c>
    </row>
    <row r="76" spans="1:4" x14ac:dyDescent="0.2">
      <c r="A76">
        <v>0</v>
      </c>
      <c r="B76">
        <v>1</v>
      </c>
      <c r="C76">
        <v>100</v>
      </c>
      <c r="D76">
        <v>93</v>
      </c>
    </row>
    <row r="77" spans="1:4" x14ac:dyDescent="0.2">
      <c r="A77">
        <v>1</v>
      </c>
      <c r="B77">
        <v>0</v>
      </c>
      <c r="C77">
        <v>57</v>
      </c>
      <c r="D77">
        <v>56</v>
      </c>
    </row>
    <row r="78" spans="1:4" x14ac:dyDescent="0.2">
      <c r="A78">
        <v>1</v>
      </c>
      <c r="B78">
        <v>0</v>
      </c>
      <c r="C78">
        <v>50</v>
      </c>
      <c r="D78">
        <v>58</v>
      </c>
    </row>
    <row r="79" spans="1:4" x14ac:dyDescent="0.2">
      <c r="A79">
        <v>0</v>
      </c>
      <c r="B79">
        <v>1</v>
      </c>
      <c r="C79">
        <v>84</v>
      </c>
      <c r="D79">
        <v>77</v>
      </c>
    </row>
    <row r="80" spans="1:4" x14ac:dyDescent="0.2">
      <c r="A80">
        <v>1</v>
      </c>
      <c r="B80">
        <v>0</v>
      </c>
      <c r="C80">
        <v>87</v>
      </c>
      <c r="D80">
        <v>100</v>
      </c>
    </row>
    <row r="81" spans="1:4" x14ac:dyDescent="0.2">
      <c r="A81">
        <v>0</v>
      </c>
      <c r="B81">
        <v>1</v>
      </c>
      <c r="C81">
        <v>100</v>
      </c>
      <c r="D81">
        <v>89</v>
      </c>
    </row>
    <row r="82" spans="1:4" x14ac:dyDescent="0.2">
      <c r="A82">
        <v>0</v>
      </c>
      <c r="B82">
        <v>0</v>
      </c>
      <c r="C82">
        <v>53</v>
      </c>
      <c r="D82">
        <v>57</v>
      </c>
    </row>
    <row r="83" spans="1:4" x14ac:dyDescent="0.2">
      <c r="A83">
        <v>1</v>
      </c>
      <c r="B83">
        <v>1</v>
      </c>
      <c r="C83">
        <v>68</v>
      </c>
      <c r="D83">
        <v>67</v>
      </c>
    </row>
    <row r="84" spans="1:4" x14ac:dyDescent="0.2">
      <c r="A84">
        <v>1</v>
      </c>
      <c r="B84">
        <v>0</v>
      </c>
      <c r="C84">
        <v>79</v>
      </c>
      <c r="D84">
        <v>89</v>
      </c>
    </row>
    <row r="85" spans="1:4" x14ac:dyDescent="0.2">
      <c r="A85">
        <v>0</v>
      </c>
      <c r="B85">
        <v>1</v>
      </c>
      <c r="C85">
        <v>97</v>
      </c>
      <c r="D85">
        <v>83</v>
      </c>
    </row>
    <row r="86" spans="1:4" x14ac:dyDescent="0.2">
      <c r="A86">
        <v>0</v>
      </c>
      <c r="B86">
        <v>0</v>
      </c>
      <c r="C86">
        <v>73</v>
      </c>
      <c r="D86">
        <v>61</v>
      </c>
    </row>
    <row r="87" spans="1:4" x14ac:dyDescent="0.2">
      <c r="A87">
        <v>0</v>
      </c>
      <c r="B87">
        <v>0</v>
      </c>
      <c r="C87">
        <v>71</v>
      </c>
      <c r="D87">
        <v>64</v>
      </c>
    </row>
    <row r="88" spans="1:4" x14ac:dyDescent="0.2">
      <c r="A88">
        <v>1</v>
      </c>
      <c r="B88">
        <v>1</v>
      </c>
      <c r="C88">
        <v>45</v>
      </c>
      <c r="D88">
        <v>49</v>
      </c>
    </row>
    <row r="89" spans="1:4" x14ac:dyDescent="0.2">
      <c r="A89">
        <v>0</v>
      </c>
      <c r="B89">
        <v>0</v>
      </c>
      <c r="C89">
        <v>66</v>
      </c>
      <c r="D89">
        <v>65</v>
      </c>
    </row>
    <row r="90" spans="1:4" x14ac:dyDescent="0.2">
      <c r="A90">
        <v>0</v>
      </c>
      <c r="B90">
        <v>0</v>
      </c>
      <c r="C90">
        <v>77</v>
      </c>
      <c r="D90">
        <v>61</v>
      </c>
    </row>
    <row r="91" spans="1:4" x14ac:dyDescent="0.2">
      <c r="A91">
        <v>0</v>
      </c>
      <c r="B91">
        <v>1</v>
      </c>
      <c r="C91">
        <v>74</v>
      </c>
      <c r="D91">
        <v>75</v>
      </c>
    </row>
    <row r="92" spans="1:4" x14ac:dyDescent="0.2">
      <c r="A92">
        <v>1</v>
      </c>
      <c r="B92">
        <v>0</v>
      </c>
      <c r="C92">
        <v>53</v>
      </c>
      <c r="D92">
        <v>64</v>
      </c>
    </row>
    <row r="93" spans="1:4" x14ac:dyDescent="0.2">
      <c r="A93">
        <v>1</v>
      </c>
      <c r="B93">
        <v>0</v>
      </c>
      <c r="C93">
        <v>46</v>
      </c>
      <c r="D93">
        <v>59</v>
      </c>
    </row>
    <row r="94" spans="1:4" x14ac:dyDescent="0.2">
      <c r="A94">
        <v>0</v>
      </c>
      <c r="B94">
        <v>0</v>
      </c>
      <c r="C94">
        <v>63</v>
      </c>
      <c r="D94">
        <v>59</v>
      </c>
    </row>
    <row r="95" spans="1:4" x14ac:dyDescent="0.2">
      <c r="A95">
        <v>1</v>
      </c>
      <c r="B95">
        <v>0</v>
      </c>
      <c r="C95">
        <v>36</v>
      </c>
      <c r="D95">
        <v>52</v>
      </c>
    </row>
    <row r="96" spans="1:4" x14ac:dyDescent="0.2">
      <c r="A96">
        <v>0</v>
      </c>
      <c r="B96">
        <v>0</v>
      </c>
      <c r="C96">
        <v>86</v>
      </c>
      <c r="D96">
        <v>78</v>
      </c>
    </row>
    <row r="97" spans="1:4" x14ac:dyDescent="0.2">
      <c r="A97">
        <v>1</v>
      </c>
      <c r="B97">
        <v>1</v>
      </c>
      <c r="C97">
        <v>71</v>
      </c>
      <c r="D97">
        <v>64</v>
      </c>
    </row>
    <row r="98" spans="1:4" x14ac:dyDescent="0.2">
      <c r="A98">
        <v>0</v>
      </c>
      <c r="B98">
        <v>0</v>
      </c>
      <c r="C98">
        <v>72</v>
      </c>
      <c r="D98">
        <v>52</v>
      </c>
    </row>
    <row r="99" spans="1:4" x14ac:dyDescent="0.2">
      <c r="A99">
        <v>1</v>
      </c>
      <c r="B99">
        <v>0</v>
      </c>
      <c r="C99">
        <v>86</v>
      </c>
      <c r="D99">
        <v>83</v>
      </c>
    </row>
    <row r="100" spans="1:4" x14ac:dyDescent="0.2">
      <c r="A100">
        <v>1</v>
      </c>
      <c r="B100">
        <v>1</v>
      </c>
      <c r="C100">
        <v>67</v>
      </c>
      <c r="D100">
        <v>61</v>
      </c>
    </row>
    <row r="101" spans="1:4" x14ac:dyDescent="0.2">
      <c r="A101">
        <v>1</v>
      </c>
      <c r="B101">
        <v>0</v>
      </c>
      <c r="C101">
        <v>39</v>
      </c>
      <c r="D101">
        <v>47</v>
      </c>
    </row>
    <row r="102" spans="1:4" x14ac:dyDescent="0.2">
      <c r="A102">
        <v>1</v>
      </c>
      <c r="B102">
        <v>1</v>
      </c>
      <c r="C102">
        <v>69</v>
      </c>
      <c r="D102">
        <v>77</v>
      </c>
    </row>
    <row r="103" spans="1:4" x14ac:dyDescent="0.2">
      <c r="A103">
        <v>0</v>
      </c>
      <c r="B103">
        <v>1</v>
      </c>
      <c r="C103">
        <v>78</v>
      </c>
      <c r="D103">
        <v>64</v>
      </c>
    </row>
    <row r="104" spans="1:4" x14ac:dyDescent="0.2">
      <c r="A104">
        <v>0</v>
      </c>
      <c r="B104">
        <v>0</v>
      </c>
      <c r="C104">
        <v>63</v>
      </c>
      <c r="D104">
        <v>56</v>
      </c>
    </row>
    <row r="105" spans="1:4" x14ac:dyDescent="0.2">
      <c r="A105">
        <v>1</v>
      </c>
      <c r="B105">
        <v>1</v>
      </c>
      <c r="C105">
        <v>63</v>
      </c>
      <c r="D105">
        <v>66</v>
      </c>
    </row>
    <row r="106" spans="1:4" x14ac:dyDescent="0.2">
      <c r="A106">
        <v>0</v>
      </c>
      <c r="B106">
        <v>0</v>
      </c>
      <c r="C106">
        <v>86</v>
      </c>
      <c r="D106">
        <v>79</v>
      </c>
    </row>
    <row r="107" spans="1:4" x14ac:dyDescent="0.2">
      <c r="A107">
        <v>0</v>
      </c>
      <c r="B107">
        <v>1</v>
      </c>
      <c r="C107">
        <v>76</v>
      </c>
      <c r="D107">
        <v>64</v>
      </c>
    </row>
    <row r="108" spans="1:4" x14ac:dyDescent="0.2">
      <c r="A108">
        <v>0</v>
      </c>
      <c r="B108">
        <v>1</v>
      </c>
      <c r="C108">
        <v>85</v>
      </c>
      <c r="D108">
        <v>74</v>
      </c>
    </row>
    <row r="109" spans="1:4" x14ac:dyDescent="0.2">
      <c r="A109">
        <v>1</v>
      </c>
      <c r="B109">
        <v>0</v>
      </c>
      <c r="C109">
        <v>59</v>
      </c>
      <c r="D109">
        <v>69</v>
      </c>
    </row>
    <row r="110" spans="1:4" x14ac:dyDescent="0.2">
      <c r="A110">
        <v>0</v>
      </c>
      <c r="B110">
        <v>0</v>
      </c>
      <c r="C110">
        <v>57</v>
      </c>
      <c r="D110">
        <v>45</v>
      </c>
    </row>
    <row r="111" spans="1:4" x14ac:dyDescent="0.2">
      <c r="A111">
        <v>0</v>
      </c>
      <c r="B111">
        <v>0</v>
      </c>
      <c r="C111">
        <v>49</v>
      </c>
      <c r="D111">
        <v>46</v>
      </c>
    </row>
    <row r="112" spans="1:4" x14ac:dyDescent="0.2">
      <c r="A112">
        <v>1</v>
      </c>
      <c r="B112">
        <v>1</v>
      </c>
      <c r="C112">
        <v>77</v>
      </c>
      <c r="D112">
        <v>82</v>
      </c>
    </row>
    <row r="113" spans="1:4" x14ac:dyDescent="0.2">
      <c r="A113">
        <v>0</v>
      </c>
      <c r="B113">
        <v>1</v>
      </c>
      <c r="C113">
        <v>92</v>
      </c>
      <c r="D113">
        <v>97</v>
      </c>
    </row>
    <row r="114" spans="1:4" x14ac:dyDescent="0.2">
      <c r="A114">
        <v>0</v>
      </c>
      <c r="B114">
        <v>0</v>
      </c>
      <c r="C114">
        <v>60</v>
      </c>
      <c r="D114">
        <v>61</v>
      </c>
    </row>
    <row r="115" spans="1:4" x14ac:dyDescent="0.2">
      <c r="A115">
        <v>0</v>
      </c>
      <c r="B115">
        <v>0</v>
      </c>
      <c r="C115">
        <v>92</v>
      </c>
      <c r="D115">
        <v>75</v>
      </c>
    </row>
    <row r="116" spans="1:4" x14ac:dyDescent="0.2">
      <c r="A116">
        <v>0</v>
      </c>
      <c r="B116">
        <v>0</v>
      </c>
      <c r="C116">
        <v>61</v>
      </c>
      <c r="D116">
        <v>60</v>
      </c>
    </row>
    <row r="117" spans="1:4" x14ac:dyDescent="0.2">
      <c r="A117">
        <v>0</v>
      </c>
      <c r="B117">
        <v>0</v>
      </c>
      <c r="C117">
        <v>52</v>
      </c>
      <c r="D117">
        <v>42</v>
      </c>
    </row>
    <row r="118" spans="1:4" x14ac:dyDescent="0.2">
      <c r="A118">
        <v>0</v>
      </c>
      <c r="B118">
        <v>1</v>
      </c>
      <c r="C118">
        <v>80</v>
      </c>
      <c r="D118">
        <v>65</v>
      </c>
    </row>
    <row r="119" spans="1:4" x14ac:dyDescent="0.2">
      <c r="A119">
        <v>1</v>
      </c>
      <c r="B119">
        <v>0</v>
      </c>
      <c r="C119">
        <v>71</v>
      </c>
      <c r="D119">
        <v>83</v>
      </c>
    </row>
    <row r="120" spans="1:4" x14ac:dyDescent="0.2">
      <c r="A120">
        <v>0</v>
      </c>
      <c r="B120">
        <v>1</v>
      </c>
      <c r="C120">
        <v>97</v>
      </c>
      <c r="D120">
        <v>88</v>
      </c>
    </row>
    <row r="121" spans="1:4" x14ac:dyDescent="0.2">
      <c r="A121">
        <v>0</v>
      </c>
      <c r="B121">
        <v>0</v>
      </c>
      <c r="C121">
        <v>97</v>
      </c>
      <c r="D121">
        <v>80</v>
      </c>
    </row>
    <row r="122" spans="1:4" x14ac:dyDescent="0.2">
      <c r="A122">
        <v>1</v>
      </c>
      <c r="B122">
        <v>0</v>
      </c>
      <c r="C122">
        <v>78</v>
      </c>
      <c r="D122">
        <v>83</v>
      </c>
    </row>
    <row r="123" spans="1:4" x14ac:dyDescent="0.2">
      <c r="A123">
        <v>1</v>
      </c>
      <c r="B123">
        <v>0</v>
      </c>
      <c r="C123">
        <v>71</v>
      </c>
      <c r="D123">
        <v>76</v>
      </c>
    </row>
    <row r="124" spans="1:4" x14ac:dyDescent="0.2">
      <c r="A124">
        <v>0</v>
      </c>
      <c r="B124">
        <v>0</v>
      </c>
      <c r="C124">
        <v>71</v>
      </c>
      <c r="D124">
        <v>61</v>
      </c>
    </row>
    <row r="125" spans="1:4" x14ac:dyDescent="0.2">
      <c r="A125">
        <v>0</v>
      </c>
      <c r="B125">
        <v>1</v>
      </c>
      <c r="C125">
        <v>89</v>
      </c>
      <c r="D125">
        <v>85</v>
      </c>
    </row>
    <row r="126" spans="1:4" x14ac:dyDescent="0.2">
      <c r="A126">
        <v>0</v>
      </c>
      <c r="B126">
        <v>1</v>
      </c>
      <c r="C126">
        <v>69</v>
      </c>
      <c r="D126">
        <v>56</v>
      </c>
    </row>
    <row r="127" spans="1:4" x14ac:dyDescent="0.2">
      <c r="A127">
        <v>0</v>
      </c>
      <c r="B127">
        <v>0</v>
      </c>
      <c r="C127">
        <v>89</v>
      </c>
      <c r="D127">
        <v>87</v>
      </c>
    </row>
    <row r="128" spans="1:4" x14ac:dyDescent="0.2">
      <c r="A128">
        <v>0</v>
      </c>
      <c r="B128">
        <v>1</v>
      </c>
      <c r="C128">
        <v>68</v>
      </c>
      <c r="D128">
        <v>55</v>
      </c>
    </row>
    <row r="129" spans="1:4" x14ac:dyDescent="0.2">
      <c r="A129">
        <v>1</v>
      </c>
      <c r="B129">
        <v>0</v>
      </c>
      <c r="C129">
        <v>34</v>
      </c>
      <c r="D129">
        <v>41</v>
      </c>
    </row>
    <row r="130" spans="1:4" x14ac:dyDescent="0.2">
      <c r="A130">
        <v>1</v>
      </c>
      <c r="B130">
        <v>0</v>
      </c>
      <c r="C130">
        <v>73</v>
      </c>
      <c r="D130">
        <v>75</v>
      </c>
    </row>
    <row r="131" spans="1:4" x14ac:dyDescent="0.2">
      <c r="A131">
        <v>1</v>
      </c>
      <c r="B131">
        <v>1</v>
      </c>
      <c r="C131">
        <v>71</v>
      </c>
      <c r="D131">
        <v>75</v>
      </c>
    </row>
    <row r="132" spans="1:4" x14ac:dyDescent="0.2">
      <c r="A132">
        <v>0</v>
      </c>
      <c r="B132">
        <v>0</v>
      </c>
      <c r="C132">
        <v>83</v>
      </c>
      <c r="D132">
        <v>73</v>
      </c>
    </row>
    <row r="133" spans="1:4" x14ac:dyDescent="0.2">
      <c r="A133">
        <v>0</v>
      </c>
      <c r="B133">
        <v>0</v>
      </c>
      <c r="C133">
        <v>75</v>
      </c>
      <c r="D133">
        <v>60</v>
      </c>
    </row>
    <row r="134" spans="1:4" x14ac:dyDescent="0.2">
      <c r="A134">
        <v>1</v>
      </c>
      <c r="B134">
        <v>0</v>
      </c>
      <c r="C134">
        <v>30</v>
      </c>
      <c r="D134">
        <v>39</v>
      </c>
    </row>
    <row r="135" spans="1:4" x14ac:dyDescent="0.2">
      <c r="A135">
        <v>1</v>
      </c>
      <c r="B135">
        <v>1</v>
      </c>
      <c r="C135">
        <v>39</v>
      </c>
      <c r="D135">
        <v>37</v>
      </c>
    </row>
    <row r="136" spans="1:4" x14ac:dyDescent="0.2">
      <c r="A136">
        <v>1</v>
      </c>
      <c r="B136">
        <v>0</v>
      </c>
      <c r="C136">
        <v>57</v>
      </c>
      <c r="D136">
        <v>67</v>
      </c>
    </row>
    <row r="137" spans="1:4" x14ac:dyDescent="0.2">
      <c r="A137">
        <v>0</v>
      </c>
      <c r="B137">
        <v>0</v>
      </c>
      <c r="C137">
        <v>57</v>
      </c>
      <c r="D137">
        <v>54</v>
      </c>
    </row>
    <row r="138" spans="1:4" x14ac:dyDescent="0.2">
      <c r="A138">
        <v>1</v>
      </c>
      <c r="B138">
        <v>0</v>
      </c>
      <c r="C138">
        <v>67</v>
      </c>
      <c r="D138">
        <v>70</v>
      </c>
    </row>
    <row r="139" spans="1:4" x14ac:dyDescent="0.2">
      <c r="A139">
        <v>0</v>
      </c>
      <c r="B139">
        <v>0</v>
      </c>
      <c r="C139">
        <v>54</v>
      </c>
      <c r="D139">
        <v>40</v>
      </c>
    </row>
    <row r="140" spans="1:4" x14ac:dyDescent="0.2">
      <c r="A140">
        <v>0</v>
      </c>
      <c r="B140">
        <v>1</v>
      </c>
      <c r="C140">
        <v>73</v>
      </c>
      <c r="D140">
        <v>70</v>
      </c>
    </row>
    <row r="141" spans="1:4" x14ac:dyDescent="0.2">
      <c r="A141">
        <v>1</v>
      </c>
      <c r="B141">
        <v>0</v>
      </c>
      <c r="C141">
        <v>73</v>
      </c>
      <c r="D141">
        <v>79</v>
      </c>
    </row>
    <row r="142" spans="1:4" x14ac:dyDescent="0.2">
      <c r="A142">
        <v>0</v>
      </c>
      <c r="B142">
        <v>0</v>
      </c>
      <c r="C142">
        <v>54</v>
      </c>
      <c r="D142">
        <v>51</v>
      </c>
    </row>
    <row r="143" spans="1:4" x14ac:dyDescent="0.2">
      <c r="A143">
        <v>0</v>
      </c>
      <c r="B143">
        <v>0</v>
      </c>
      <c r="C143">
        <v>65</v>
      </c>
      <c r="D143">
        <v>61</v>
      </c>
    </row>
    <row r="144" spans="1:4" x14ac:dyDescent="0.2">
      <c r="A144">
        <v>0</v>
      </c>
      <c r="B144">
        <v>1</v>
      </c>
      <c r="C144">
        <v>90</v>
      </c>
      <c r="D144">
        <v>80</v>
      </c>
    </row>
    <row r="145" spans="1:4" x14ac:dyDescent="0.2">
      <c r="A145">
        <v>1</v>
      </c>
      <c r="B145">
        <v>1</v>
      </c>
      <c r="C145">
        <v>68</v>
      </c>
      <c r="D145">
        <v>69</v>
      </c>
    </row>
    <row r="146" spans="1:4" x14ac:dyDescent="0.2">
      <c r="A146">
        <v>0</v>
      </c>
      <c r="B146">
        <v>1</v>
      </c>
      <c r="C146">
        <v>83</v>
      </c>
      <c r="D146">
        <v>64</v>
      </c>
    </row>
    <row r="147" spans="1:4" x14ac:dyDescent="0.2">
      <c r="A147">
        <v>1</v>
      </c>
      <c r="B147">
        <v>0</v>
      </c>
      <c r="C147">
        <v>72</v>
      </c>
      <c r="D147">
        <v>89</v>
      </c>
    </row>
    <row r="148" spans="1:4" x14ac:dyDescent="0.2">
      <c r="A148">
        <v>0</v>
      </c>
      <c r="B148">
        <v>0</v>
      </c>
      <c r="C148">
        <v>66</v>
      </c>
      <c r="D148">
        <v>61</v>
      </c>
    </row>
    <row r="149" spans="1:4" x14ac:dyDescent="0.2">
      <c r="A149">
        <v>1</v>
      </c>
      <c r="B149">
        <v>0</v>
      </c>
      <c r="C149">
        <v>90</v>
      </c>
      <c r="D149">
        <v>97</v>
      </c>
    </row>
    <row r="150" spans="1:4" x14ac:dyDescent="0.2">
      <c r="A150">
        <v>1</v>
      </c>
      <c r="B150">
        <v>0</v>
      </c>
      <c r="C150">
        <v>67</v>
      </c>
      <c r="D150">
        <v>65</v>
      </c>
    </row>
    <row r="151" spans="1:4" x14ac:dyDescent="0.2">
      <c r="A151">
        <v>1</v>
      </c>
      <c r="B151">
        <v>0</v>
      </c>
      <c r="C151">
        <v>70</v>
      </c>
      <c r="D151">
        <v>76</v>
      </c>
    </row>
    <row r="152" spans="1:4" x14ac:dyDescent="0.2">
      <c r="A152">
        <v>0</v>
      </c>
      <c r="B152">
        <v>0</v>
      </c>
      <c r="C152">
        <v>50</v>
      </c>
      <c r="D152">
        <v>48</v>
      </c>
    </row>
    <row r="153" spans="1:4" x14ac:dyDescent="0.2">
      <c r="A153">
        <v>0</v>
      </c>
      <c r="B153">
        <v>1</v>
      </c>
      <c r="C153">
        <v>83</v>
      </c>
      <c r="D153">
        <v>72</v>
      </c>
    </row>
    <row r="154" spans="1:4" x14ac:dyDescent="0.2">
      <c r="A154">
        <v>1</v>
      </c>
      <c r="B154">
        <v>1</v>
      </c>
      <c r="C154">
        <v>77</v>
      </c>
      <c r="D154">
        <v>79</v>
      </c>
    </row>
    <row r="155" spans="1:4" x14ac:dyDescent="0.2">
      <c r="A155">
        <v>1</v>
      </c>
      <c r="B155">
        <v>0</v>
      </c>
      <c r="C155">
        <v>56</v>
      </c>
      <c r="D155">
        <v>63</v>
      </c>
    </row>
    <row r="156" spans="1:4" x14ac:dyDescent="0.2">
      <c r="A156">
        <v>1</v>
      </c>
      <c r="B156">
        <v>1</v>
      </c>
      <c r="C156">
        <v>60</v>
      </c>
      <c r="D156">
        <v>59</v>
      </c>
    </row>
    <row r="157" spans="1:4" x14ac:dyDescent="0.2">
      <c r="A157">
        <v>1</v>
      </c>
      <c r="B157">
        <v>1</v>
      </c>
      <c r="C157">
        <v>69</v>
      </c>
      <c r="D157">
        <v>72</v>
      </c>
    </row>
    <row r="158" spans="1:4" x14ac:dyDescent="0.2">
      <c r="A158">
        <v>1</v>
      </c>
      <c r="B158">
        <v>0</v>
      </c>
      <c r="C158">
        <v>62</v>
      </c>
      <c r="D158">
        <v>69</v>
      </c>
    </row>
    <row r="159" spans="1:4" x14ac:dyDescent="0.2">
      <c r="A159">
        <v>0</v>
      </c>
      <c r="B159">
        <v>0</v>
      </c>
      <c r="C159">
        <v>80</v>
      </c>
      <c r="D159">
        <v>78</v>
      </c>
    </row>
    <row r="160" spans="1:4" x14ac:dyDescent="0.2">
      <c r="A160">
        <v>0</v>
      </c>
      <c r="B160">
        <v>0</v>
      </c>
      <c r="C160">
        <v>77</v>
      </c>
      <c r="D160">
        <v>67</v>
      </c>
    </row>
    <row r="161" spans="1:4" x14ac:dyDescent="0.2">
      <c r="A161">
        <v>0</v>
      </c>
      <c r="B161">
        <v>0</v>
      </c>
      <c r="C161">
        <v>69</v>
      </c>
      <c r="D161">
        <v>49</v>
      </c>
    </row>
    <row r="162" spans="1:4" x14ac:dyDescent="0.2">
      <c r="A162">
        <v>1</v>
      </c>
      <c r="B162">
        <v>0</v>
      </c>
      <c r="C162">
        <v>50</v>
      </c>
      <c r="D162">
        <v>54</v>
      </c>
    </row>
    <row r="163" spans="1:4" x14ac:dyDescent="0.2">
      <c r="A163">
        <v>1</v>
      </c>
      <c r="B163">
        <v>0</v>
      </c>
      <c r="C163">
        <v>46</v>
      </c>
      <c r="D163">
        <v>61</v>
      </c>
    </row>
    <row r="164" spans="1:4" x14ac:dyDescent="0.2">
      <c r="A164">
        <v>0</v>
      </c>
      <c r="B164">
        <v>1</v>
      </c>
      <c r="C164">
        <v>68</v>
      </c>
      <c r="D164">
        <v>53</v>
      </c>
    </row>
    <row r="165" spans="1:4" x14ac:dyDescent="0.2">
      <c r="A165">
        <v>0</v>
      </c>
      <c r="B165">
        <v>0</v>
      </c>
      <c r="C165">
        <v>66</v>
      </c>
      <c r="D165">
        <v>65</v>
      </c>
    </row>
    <row r="166" spans="1:4" x14ac:dyDescent="0.2">
      <c r="A166">
        <v>0</v>
      </c>
      <c r="B166">
        <v>0</v>
      </c>
      <c r="C166">
        <v>61</v>
      </c>
      <c r="D166">
        <v>58</v>
      </c>
    </row>
    <row r="167" spans="1:4" x14ac:dyDescent="0.2">
      <c r="A167">
        <v>0</v>
      </c>
      <c r="B167">
        <v>0</v>
      </c>
      <c r="C167">
        <v>69</v>
      </c>
      <c r="D167">
        <v>68</v>
      </c>
    </row>
    <row r="168" spans="1:4" x14ac:dyDescent="0.2">
      <c r="A168">
        <v>1</v>
      </c>
      <c r="B168">
        <v>1</v>
      </c>
      <c r="C168">
        <v>67</v>
      </c>
      <c r="D168">
        <v>74</v>
      </c>
    </row>
    <row r="169" spans="1:4" x14ac:dyDescent="0.2">
      <c r="A169">
        <v>0</v>
      </c>
      <c r="B169">
        <v>0</v>
      </c>
      <c r="C169">
        <v>86</v>
      </c>
      <c r="D169">
        <v>80</v>
      </c>
    </row>
    <row r="170" spans="1:4" x14ac:dyDescent="0.2">
      <c r="A170">
        <v>1</v>
      </c>
      <c r="B170">
        <v>0</v>
      </c>
      <c r="C170">
        <v>55</v>
      </c>
      <c r="D170">
        <v>60</v>
      </c>
    </row>
    <row r="171" spans="1:4" x14ac:dyDescent="0.2">
      <c r="A171">
        <v>1</v>
      </c>
      <c r="B171">
        <v>0</v>
      </c>
      <c r="C171">
        <v>51</v>
      </c>
      <c r="D171">
        <v>49</v>
      </c>
    </row>
    <row r="172" spans="1:4" x14ac:dyDescent="0.2">
      <c r="A172">
        <v>1</v>
      </c>
      <c r="B172">
        <v>0</v>
      </c>
      <c r="C172">
        <v>72</v>
      </c>
      <c r="D172">
        <v>87</v>
      </c>
    </row>
    <row r="173" spans="1:4" x14ac:dyDescent="0.2">
      <c r="A173">
        <v>0</v>
      </c>
      <c r="B173">
        <v>0</v>
      </c>
      <c r="C173">
        <v>48</v>
      </c>
      <c r="D173">
        <v>52</v>
      </c>
    </row>
    <row r="174" spans="1:4" x14ac:dyDescent="0.2">
      <c r="A174">
        <v>1</v>
      </c>
      <c r="B174">
        <v>0</v>
      </c>
      <c r="C174">
        <v>49</v>
      </c>
      <c r="D174">
        <v>67</v>
      </c>
    </row>
    <row r="175" spans="1:4" x14ac:dyDescent="0.2">
      <c r="A175">
        <v>1</v>
      </c>
      <c r="B175">
        <v>1</v>
      </c>
      <c r="C175">
        <v>68</v>
      </c>
      <c r="D175">
        <v>75</v>
      </c>
    </row>
    <row r="176" spans="1:4" x14ac:dyDescent="0.2">
      <c r="A176">
        <v>1</v>
      </c>
      <c r="B176">
        <v>0</v>
      </c>
      <c r="C176">
        <v>63</v>
      </c>
      <c r="D176">
        <v>69</v>
      </c>
    </row>
    <row r="177" spans="1:4" x14ac:dyDescent="0.2">
      <c r="A177">
        <v>1</v>
      </c>
      <c r="B177">
        <v>0</v>
      </c>
      <c r="C177">
        <v>26</v>
      </c>
      <c r="D177">
        <v>46</v>
      </c>
    </row>
    <row r="178" spans="1:4" x14ac:dyDescent="0.2">
      <c r="A178">
        <v>0</v>
      </c>
      <c r="B178">
        <v>1</v>
      </c>
      <c r="C178">
        <v>83</v>
      </c>
      <c r="D178">
        <v>67</v>
      </c>
    </row>
    <row r="179" spans="1:4" x14ac:dyDescent="0.2">
      <c r="A179">
        <v>0</v>
      </c>
      <c r="B179">
        <v>0</v>
      </c>
      <c r="C179">
        <v>53</v>
      </c>
      <c r="D179">
        <v>39</v>
      </c>
    </row>
    <row r="180" spans="1:4" x14ac:dyDescent="0.2">
      <c r="A180">
        <v>0</v>
      </c>
      <c r="B180">
        <v>1</v>
      </c>
      <c r="C180">
        <v>94</v>
      </c>
      <c r="D180">
        <v>86</v>
      </c>
    </row>
    <row r="181" spans="1:4" x14ac:dyDescent="0.2">
      <c r="A181">
        <v>0</v>
      </c>
      <c r="B181">
        <v>1</v>
      </c>
      <c r="C181">
        <v>96</v>
      </c>
      <c r="D181">
        <v>89</v>
      </c>
    </row>
    <row r="182" spans="1:4" x14ac:dyDescent="0.2">
      <c r="A182">
        <v>0</v>
      </c>
      <c r="B182">
        <v>0</v>
      </c>
      <c r="C182">
        <v>68</v>
      </c>
      <c r="D182">
        <v>58</v>
      </c>
    </row>
    <row r="183" spans="1:4" x14ac:dyDescent="0.2">
      <c r="A183">
        <v>0</v>
      </c>
      <c r="B183">
        <v>0</v>
      </c>
      <c r="C183">
        <v>54</v>
      </c>
      <c r="D183">
        <v>57</v>
      </c>
    </row>
    <row r="184" spans="1:4" x14ac:dyDescent="0.2">
      <c r="A184">
        <v>0</v>
      </c>
      <c r="B184">
        <v>1</v>
      </c>
      <c r="C184">
        <v>91</v>
      </c>
      <c r="D184">
        <v>83</v>
      </c>
    </row>
    <row r="185" spans="1:4" x14ac:dyDescent="0.2">
      <c r="A185">
        <v>0</v>
      </c>
      <c r="B185">
        <v>0</v>
      </c>
      <c r="C185">
        <v>78</v>
      </c>
      <c r="D185">
        <v>73</v>
      </c>
    </row>
    <row r="186" spans="1:4" x14ac:dyDescent="0.2">
      <c r="A186">
        <v>1</v>
      </c>
      <c r="B186">
        <v>0</v>
      </c>
      <c r="C186">
        <v>53</v>
      </c>
      <c r="D186">
        <v>62</v>
      </c>
    </row>
    <row r="187" spans="1:4" x14ac:dyDescent="0.2">
      <c r="A187">
        <v>0</v>
      </c>
      <c r="B187">
        <v>1</v>
      </c>
      <c r="C187">
        <v>83</v>
      </c>
      <c r="D187">
        <v>73</v>
      </c>
    </row>
    <row r="188" spans="1:4" x14ac:dyDescent="0.2">
      <c r="A188">
        <v>1</v>
      </c>
      <c r="B188">
        <v>1</v>
      </c>
      <c r="C188">
        <v>98</v>
      </c>
      <c r="D188">
        <v>94</v>
      </c>
    </row>
    <row r="189" spans="1:4" x14ac:dyDescent="0.2">
      <c r="A189">
        <v>0</v>
      </c>
      <c r="B189">
        <v>1</v>
      </c>
      <c r="C189">
        <v>78</v>
      </c>
      <c r="D189">
        <v>63</v>
      </c>
    </row>
    <row r="190" spans="1:4" x14ac:dyDescent="0.2">
      <c r="A190">
        <v>1</v>
      </c>
      <c r="B190">
        <v>0</v>
      </c>
      <c r="C190">
        <v>50</v>
      </c>
      <c r="D190">
        <v>57</v>
      </c>
    </row>
    <row r="191" spans="1:4" x14ac:dyDescent="0.2">
      <c r="A191">
        <v>1</v>
      </c>
      <c r="B191">
        <v>0</v>
      </c>
      <c r="C191">
        <v>87</v>
      </c>
      <c r="D191">
        <v>91</v>
      </c>
    </row>
    <row r="192" spans="1:4" x14ac:dyDescent="0.2">
      <c r="A192">
        <v>0</v>
      </c>
      <c r="B192">
        <v>0</v>
      </c>
      <c r="C192">
        <v>77</v>
      </c>
      <c r="D192">
        <v>77</v>
      </c>
    </row>
    <row r="193" spans="1:4" x14ac:dyDescent="0.2">
      <c r="A193">
        <v>1</v>
      </c>
      <c r="B193">
        <v>0</v>
      </c>
      <c r="C193">
        <v>77</v>
      </c>
      <c r="D193">
        <v>84</v>
      </c>
    </row>
    <row r="194" spans="1:4" x14ac:dyDescent="0.2">
      <c r="A194">
        <v>0</v>
      </c>
      <c r="B194">
        <v>1</v>
      </c>
      <c r="C194">
        <v>53</v>
      </c>
      <c r="D194">
        <v>39</v>
      </c>
    </row>
    <row r="195" spans="1:4" x14ac:dyDescent="0.2">
      <c r="A195">
        <v>1</v>
      </c>
      <c r="B195">
        <v>0</v>
      </c>
      <c r="C195">
        <v>69</v>
      </c>
      <c r="D195">
        <v>89</v>
      </c>
    </row>
    <row r="196" spans="1:4" x14ac:dyDescent="0.2">
      <c r="A196">
        <v>1</v>
      </c>
      <c r="B196">
        <v>0</v>
      </c>
      <c r="C196">
        <v>81</v>
      </c>
      <c r="D196">
        <v>82</v>
      </c>
    </row>
    <row r="197" spans="1:4" x14ac:dyDescent="0.2">
      <c r="A197">
        <v>1</v>
      </c>
      <c r="B197">
        <v>1</v>
      </c>
      <c r="C197">
        <v>63</v>
      </c>
      <c r="D197">
        <v>70</v>
      </c>
    </row>
    <row r="198" spans="1:4" x14ac:dyDescent="0.2">
      <c r="A198">
        <v>1</v>
      </c>
      <c r="B198">
        <v>0</v>
      </c>
      <c r="C198">
        <v>62</v>
      </c>
      <c r="D198">
        <v>79</v>
      </c>
    </row>
    <row r="199" spans="1:4" x14ac:dyDescent="0.2">
      <c r="A199">
        <v>0</v>
      </c>
      <c r="B199">
        <v>0</v>
      </c>
      <c r="C199">
        <v>63</v>
      </c>
      <c r="D199">
        <v>52</v>
      </c>
    </row>
    <row r="200" spans="1:4" x14ac:dyDescent="0.2">
      <c r="A200">
        <v>0</v>
      </c>
      <c r="B200">
        <v>1</v>
      </c>
      <c r="C200">
        <v>94</v>
      </c>
      <c r="D200">
        <v>77</v>
      </c>
    </row>
    <row r="201" spans="1:4" x14ac:dyDescent="0.2">
      <c r="A201">
        <v>1</v>
      </c>
      <c r="B201">
        <v>0</v>
      </c>
      <c r="C201">
        <v>32</v>
      </c>
      <c r="D201">
        <v>39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63B4D-7165-4E42-9575-144B2B2BAC22}">
  <dimension ref="A1:S509"/>
  <sheetViews>
    <sheetView tabSelected="1" zoomScale="84" workbookViewId="0">
      <selection activeCell="K33" sqref="K33"/>
    </sheetView>
  </sheetViews>
  <sheetFormatPr baseColWidth="10" defaultRowHeight="16" x14ac:dyDescent="0.2"/>
  <cols>
    <col min="1" max="1" width="28.83203125" customWidth="1"/>
    <col min="2" max="2" width="16" bestFit="1" customWidth="1"/>
    <col min="3" max="3" width="11.5" bestFit="1" customWidth="1"/>
    <col min="4" max="4" width="18.1640625" bestFit="1" customWidth="1"/>
    <col min="5" max="5" width="12.1640625" bestFit="1" customWidth="1"/>
    <col min="6" max="6" width="25.5" bestFit="1" customWidth="1"/>
    <col min="7" max="7" width="27.33203125" bestFit="1" customWidth="1"/>
    <col min="8" max="8" width="11.33203125" bestFit="1" customWidth="1"/>
    <col min="9" max="9" width="11" bestFit="1" customWidth="1"/>
  </cols>
  <sheetData>
    <row r="1" spans="1:18" x14ac:dyDescent="0.2">
      <c r="A1" s="36" t="s">
        <v>28</v>
      </c>
      <c r="B1" s="37" t="s">
        <v>29</v>
      </c>
      <c r="C1" s="37"/>
      <c r="D1" s="37"/>
      <c r="E1" s="4"/>
      <c r="F1" s="5" t="s">
        <v>28</v>
      </c>
      <c r="G1" s="5" t="s">
        <v>33</v>
      </c>
    </row>
    <row r="2" spans="1:18" x14ac:dyDescent="0.2">
      <c r="A2" s="36"/>
      <c r="B2" s="5" t="s">
        <v>30</v>
      </c>
      <c r="C2" s="5" t="s">
        <v>31</v>
      </c>
      <c r="D2" s="5" t="s">
        <v>32</v>
      </c>
      <c r="E2" s="4"/>
      <c r="F2" s="5" t="s">
        <v>34</v>
      </c>
      <c r="G2" s="5">
        <v>500</v>
      </c>
    </row>
    <row r="3" spans="1:18" x14ac:dyDescent="0.2">
      <c r="A3" s="5" t="s">
        <v>35</v>
      </c>
      <c r="B3" s="32">
        <v>150</v>
      </c>
      <c r="C3" s="32">
        <v>300</v>
      </c>
      <c r="D3" s="5">
        <v>200</v>
      </c>
      <c r="E3" s="4"/>
      <c r="F3" s="5" t="s">
        <v>36</v>
      </c>
      <c r="G3" s="5">
        <v>100</v>
      </c>
    </row>
    <row r="4" spans="1:18" x14ac:dyDescent="0.2">
      <c r="A4" s="5" t="s">
        <v>37</v>
      </c>
      <c r="B4" s="32">
        <v>40</v>
      </c>
      <c r="C4" s="32">
        <v>55</v>
      </c>
      <c r="D4" s="5">
        <v>50</v>
      </c>
      <c r="E4" s="4"/>
      <c r="F4" s="5" t="s">
        <v>38</v>
      </c>
      <c r="G4" s="5">
        <v>0.6</v>
      </c>
    </row>
    <row r="5" spans="1:18" x14ac:dyDescent="0.2">
      <c r="A5" s="5" t="s">
        <v>39</v>
      </c>
      <c r="B5" s="32">
        <v>35</v>
      </c>
      <c r="C5" s="32">
        <v>25</v>
      </c>
      <c r="D5" s="5">
        <v>30</v>
      </c>
      <c r="E5" s="4"/>
      <c r="F5" s="5" t="s">
        <v>40</v>
      </c>
      <c r="G5" s="5">
        <v>0.1</v>
      </c>
    </row>
    <row r="6" spans="1:18" x14ac:dyDescent="0.2">
      <c r="A6" s="4"/>
      <c r="B6" s="4"/>
      <c r="C6" s="4"/>
      <c r="D6" s="4"/>
      <c r="E6" s="4"/>
      <c r="F6" s="5" t="s">
        <v>41</v>
      </c>
      <c r="G6" s="5">
        <v>5</v>
      </c>
    </row>
    <row r="7" spans="1:18" ht="18" x14ac:dyDescent="0.25">
      <c r="A7" s="4" t="s">
        <v>64</v>
      </c>
      <c r="B7" s="30"/>
      <c r="C7" s="30"/>
      <c r="D7" s="30"/>
      <c r="E7" s="4"/>
      <c r="F7" s="5" t="s">
        <v>42</v>
      </c>
      <c r="G7" s="5">
        <v>2000</v>
      </c>
    </row>
    <row r="8" spans="1:18" ht="17" thickBot="1" x14ac:dyDescent="0.25">
      <c r="I8" s="1"/>
      <c r="J8" s="1"/>
    </row>
    <row r="9" spans="1:18" x14ac:dyDescent="0.2">
      <c r="A9" s="33" t="s">
        <v>43</v>
      </c>
      <c r="B9" s="33" t="s">
        <v>44</v>
      </c>
      <c r="C9" s="33" t="s">
        <v>45</v>
      </c>
      <c r="D9" s="33" t="s">
        <v>46</v>
      </c>
      <c r="E9" s="33"/>
      <c r="F9" s="33" t="s">
        <v>74</v>
      </c>
      <c r="I9" s="35" t="s">
        <v>43</v>
      </c>
      <c r="J9" s="35"/>
      <c r="K9" s="34" t="s">
        <v>44</v>
      </c>
      <c r="L9" s="34"/>
      <c r="M9" s="34" t="s">
        <v>45</v>
      </c>
      <c r="N9" s="34"/>
      <c r="O9" s="34" t="s">
        <v>46</v>
      </c>
      <c r="P9" s="34"/>
      <c r="Q9" s="34" t="s">
        <v>74</v>
      </c>
      <c r="R9" s="34"/>
    </row>
    <row r="10" spans="1:18" x14ac:dyDescent="0.2">
      <c r="A10">
        <v>26.051192283630371</v>
      </c>
      <c r="B10">
        <v>221.75492290407419</v>
      </c>
      <c r="C10">
        <v>43.630354702472687</v>
      </c>
      <c r="D10">
        <f>(B10*(C10-A10)-$G$2-$G$3)*(1-$G$4)+$G$3</f>
        <v>1419.3063227634304</v>
      </c>
      <c r="F10" s="6">
        <f>NPV($G$5, $D$10:$D10)-$G$7</f>
        <v>-709.72152476051792</v>
      </c>
      <c r="G10" s="6"/>
    </row>
    <row r="11" spans="1:18" x14ac:dyDescent="0.2">
      <c r="A11">
        <v>30.406164417654509</v>
      </c>
      <c r="B11">
        <v>226.10460405267077</v>
      </c>
      <c r="C11">
        <v>48.910232925991295</v>
      </c>
      <c r="D11">
        <f t="shared" ref="D11:D74" si="0">(B11*(C11-A11)-$G$2-$G$3)*(1-$G$4)+$G$3</f>
        <v>1533.5420333763934</v>
      </c>
      <c r="F11" s="6">
        <f>NPV($G$5, $D$10:$D11)-$G$7</f>
        <v>557.66858546790627</v>
      </c>
      <c r="G11" s="7"/>
      <c r="I11" t="s">
        <v>65</v>
      </c>
      <c r="J11">
        <v>29.955394175685797</v>
      </c>
      <c r="L11">
        <v>224.93292993622163</v>
      </c>
      <c r="N11">
        <v>47.544814353259426</v>
      </c>
      <c r="P11">
        <v>1442.5669689666881</v>
      </c>
      <c r="R11">
        <v>12292.366601659323</v>
      </c>
    </row>
    <row r="12" spans="1:18" x14ac:dyDescent="0.2">
      <c r="A12">
        <v>30.765544427849818</v>
      </c>
      <c r="B12">
        <v>225.44101625462645</v>
      </c>
      <c r="C12">
        <v>46.944385139213409</v>
      </c>
      <c r="D12">
        <f t="shared" si="0"/>
        <v>1318.9497167166126</v>
      </c>
      <c r="F12" s="6">
        <f>NPV($G$5, $D$10:$D12)-$G$7</f>
        <v>1548.6150292820403</v>
      </c>
      <c r="G12" s="7"/>
      <c r="I12" t="s">
        <v>9</v>
      </c>
      <c r="J12">
        <v>4.4176326643935178E-2</v>
      </c>
      <c r="L12">
        <v>4.7191217892617397E-2</v>
      </c>
      <c r="N12">
        <v>4.5968312844782235E-2</v>
      </c>
      <c r="P12">
        <v>5.4385032822557786</v>
      </c>
      <c r="R12">
        <v>62.639374109595444</v>
      </c>
    </row>
    <row r="13" spans="1:18" x14ac:dyDescent="0.2">
      <c r="A13">
        <v>29.456086925420095</v>
      </c>
      <c r="B13">
        <v>224.74344177644525</v>
      </c>
      <c r="C13">
        <v>46.695488271652721</v>
      </c>
      <c r="D13">
        <f t="shared" si="0"/>
        <v>1409.7769570871217</v>
      </c>
      <c r="F13" s="6">
        <f>NPV($G$5, $D$10:$D13)-$G$7</f>
        <v>2511.5116600361698</v>
      </c>
      <c r="I13" t="s">
        <v>66</v>
      </c>
      <c r="J13">
        <v>29.940392854114179</v>
      </c>
      <c r="L13">
        <v>224.94794961821754</v>
      </c>
      <c r="N13">
        <v>47.61636814178928</v>
      </c>
      <c r="P13">
        <v>1446.9000389973494</v>
      </c>
      <c r="R13">
        <v>12584.62014852092</v>
      </c>
    </row>
    <row r="14" spans="1:18" x14ac:dyDescent="0.2">
      <c r="A14">
        <v>30.422955963585991</v>
      </c>
      <c r="B14">
        <v>226.72285581356846</v>
      </c>
      <c r="C14">
        <v>48.11090986491763</v>
      </c>
      <c r="D14">
        <f t="shared" si="0"/>
        <v>1464.1053688034635</v>
      </c>
      <c r="F14" s="6">
        <f>NPV($G$5, $D$10:$D14)-$G$7</f>
        <v>3420.6059027316287</v>
      </c>
      <c r="I14" t="s">
        <v>67</v>
      </c>
      <c r="J14">
        <v>0.9878126937207421</v>
      </c>
      <c r="L14">
        <v>1.0552277114889688</v>
      </c>
      <c r="N14">
        <v>1.0278827233190981</v>
      </c>
      <c r="P14">
        <v>121.60863034979647</v>
      </c>
      <c r="R14">
        <v>1400.6589857709578</v>
      </c>
    </row>
    <row r="15" spans="1:18" x14ac:dyDescent="0.2">
      <c r="A15">
        <v>28.688213054265361</v>
      </c>
      <c r="B15">
        <v>224.80306483848835</v>
      </c>
      <c r="C15">
        <v>47.582094402387156</v>
      </c>
      <c r="D15">
        <f t="shared" si="0"/>
        <v>1558.9609735010119</v>
      </c>
      <c r="F15" s="6">
        <f>NPV($G$5, $D$10:$D15)-$G$7</f>
        <v>4300.5987302442072</v>
      </c>
      <c r="I15" t="s">
        <v>68</v>
      </c>
      <c r="J15">
        <v>0.97577391787582868</v>
      </c>
      <c r="L15">
        <v>1.1135055230942463</v>
      </c>
      <c r="N15">
        <v>1.0565428928978857</v>
      </c>
      <c r="P15">
        <v>14788.658975553439</v>
      </c>
      <c r="R15">
        <v>1961845.594420928</v>
      </c>
    </row>
    <row r="16" spans="1:18" x14ac:dyDescent="0.2">
      <c r="A16">
        <v>29.278247742040548</v>
      </c>
      <c r="B16">
        <v>225.07111339073163</v>
      </c>
      <c r="C16">
        <v>47.058186800641124</v>
      </c>
      <c r="D16">
        <f t="shared" si="0"/>
        <v>1460.7002719754355</v>
      </c>
      <c r="F16" s="6">
        <f>NPV($G$5, $D$10:$D16)-$G$7</f>
        <v>5050.1689331102025</v>
      </c>
      <c r="I16" t="s">
        <v>69</v>
      </c>
      <c r="J16">
        <v>0.50275335038739266</v>
      </c>
      <c r="L16">
        <v>7.8965839426363704E-2</v>
      </c>
      <c r="N16">
        <v>0.18589527852286292</v>
      </c>
      <c r="P16">
        <v>-0.16851046723989649</v>
      </c>
      <c r="R16">
        <v>43.62206112213601</v>
      </c>
    </row>
    <row r="17" spans="1:19" x14ac:dyDescent="0.2">
      <c r="A17">
        <v>29.731932120994315</v>
      </c>
      <c r="B17">
        <v>226.37126335175708</v>
      </c>
      <c r="C17">
        <v>48.18096369432169</v>
      </c>
      <c r="D17">
        <f t="shared" si="0"/>
        <v>1530.5322339482291</v>
      </c>
      <c r="F17" s="6">
        <f>NPV($G$5, $D$10:$D17)-$G$7</f>
        <v>5764.1735158959418</v>
      </c>
      <c r="I17" t="s">
        <v>70</v>
      </c>
      <c r="J17">
        <v>-9.2103195232952753E-2</v>
      </c>
      <c r="L17">
        <v>2.0709222462411961E-3</v>
      </c>
      <c r="N17">
        <v>-0.30475955391220261</v>
      </c>
      <c r="P17">
        <v>-0.22466633217866794</v>
      </c>
      <c r="R17">
        <v>-6.31583652241856</v>
      </c>
    </row>
    <row r="18" spans="1:19" x14ac:dyDescent="0.2">
      <c r="A18">
        <v>29.737535745225614</v>
      </c>
      <c r="B18">
        <v>226.61857315106317</v>
      </c>
      <c r="C18">
        <v>48.190547494741622</v>
      </c>
      <c r="D18">
        <f t="shared" si="0"/>
        <v>1532.718077206049</v>
      </c>
      <c r="F18" s="6">
        <f>NPV($G$5, $D$10:$D18)-$G$7</f>
        <v>6414.1956020754806</v>
      </c>
      <c r="I18" t="s">
        <v>71</v>
      </c>
      <c r="J18">
        <v>6.9809902925044298</v>
      </c>
      <c r="L18">
        <v>6.3786865212023258</v>
      </c>
      <c r="N18">
        <v>6.5394488046877086</v>
      </c>
      <c r="P18">
        <v>671.33404704041845</v>
      </c>
      <c r="R18">
        <v>13294.341673907749</v>
      </c>
    </row>
    <row r="19" spans="1:19" x14ac:dyDescent="0.2">
      <c r="A19">
        <v>30.449499566457234</v>
      </c>
      <c r="B19">
        <v>223.72957687330199</v>
      </c>
      <c r="C19">
        <v>47.607617097455659</v>
      </c>
      <c r="D19">
        <f t="shared" si="0"/>
        <v>1395.5113500610651</v>
      </c>
      <c r="F19" s="6">
        <f>NPV($G$5, $D$10:$D19)-$G$7</f>
        <v>6952.2256384142711</v>
      </c>
      <c r="I19" t="s">
        <v>72</v>
      </c>
      <c r="J19">
        <v>26.051192283630371</v>
      </c>
      <c r="L19">
        <v>221.75492290407419</v>
      </c>
      <c r="N19">
        <v>43.630354702472687</v>
      </c>
      <c r="P19">
        <v>1079.0556507016731</v>
      </c>
      <c r="R19">
        <v>-709.72152476051792</v>
      </c>
    </row>
    <row r="20" spans="1:19" x14ac:dyDescent="0.2">
      <c r="A20">
        <v>31.388518739986466</v>
      </c>
      <c r="B20">
        <v>225.71487193054054</v>
      </c>
      <c r="C20">
        <v>47.980360995425144</v>
      </c>
      <c r="D20">
        <f t="shared" si="0"/>
        <v>1358.0102199112289</v>
      </c>
      <c r="F20" s="6">
        <f>NPV($G$5, $D$10:$D20)-$G$7</f>
        <v>7428.199935926541</v>
      </c>
      <c r="I20" t="s">
        <v>73</v>
      </c>
      <c r="J20">
        <v>33.032182576134801</v>
      </c>
      <c r="L20">
        <v>228.13360942527652</v>
      </c>
      <c r="N20">
        <v>50.169803507160395</v>
      </c>
      <c r="P20">
        <v>1750.3896977420916</v>
      </c>
      <c r="R20">
        <v>12584.620149147231</v>
      </c>
      <c r="S20" s="31"/>
    </row>
    <row r="21" spans="1:19" ht="17" thickBot="1" x14ac:dyDescent="0.25">
      <c r="A21">
        <v>30.245801174969529</v>
      </c>
      <c r="B21">
        <v>226.70849489222746</v>
      </c>
      <c r="C21">
        <v>47.847559989677393</v>
      </c>
      <c r="D21">
        <f t="shared" si="0"/>
        <v>1456.1872993353672</v>
      </c>
      <c r="F21" s="6">
        <f>NPV($G$5, $D$10:$D21)-$G$7</f>
        <v>7892.1860858532054</v>
      </c>
      <c r="I21" s="1"/>
      <c r="J21" s="1"/>
      <c r="K21" s="1"/>
      <c r="L21" s="1"/>
      <c r="M21" s="1"/>
      <c r="N21" s="1"/>
      <c r="O21" s="1"/>
      <c r="P21" s="1"/>
      <c r="Q21" s="1"/>
      <c r="R21" s="1"/>
    </row>
    <row r="22" spans="1:19" x14ac:dyDescent="0.2">
      <c r="A22">
        <v>28.984051217121305</v>
      </c>
      <c r="B22">
        <v>224.53900442051236</v>
      </c>
      <c r="C22">
        <v>48.403075942915166</v>
      </c>
      <c r="D22">
        <f t="shared" si="0"/>
        <v>1604.1313914988268</v>
      </c>
      <c r="F22" s="6">
        <f>NPV($G$5, $D$10:$D22)-$G$7</f>
        <v>8356.845810387862</v>
      </c>
    </row>
    <row r="23" spans="1:19" x14ac:dyDescent="0.2">
      <c r="A23">
        <v>29.057079094200162</v>
      </c>
      <c r="B23">
        <v>225.23503275770054</v>
      </c>
      <c r="C23">
        <v>46.80013245830196</v>
      </c>
      <c r="D23">
        <f t="shared" si="0"/>
        <v>1458.5428822740389</v>
      </c>
      <c r="F23" s="6">
        <f>NPV($G$5, $D$10:$D23)-$G$7</f>
        <v>8740.9257370362902</v>
      </c>
    </row>
    <row r="24" spans="1:19" x14ac:dyDescent="0.2">
      <c r="A24">
        <v>29.379025439338875</v>
      </c>
      <c r="B24">
        <v>222.65925167594105</v>
      </c>
      <c r="C24">
        <v>47.179332631785655</v>
      </c>
      <c r="D24">
        <f t="shared" si="0"/>
        <v>1445.3612316288286</v>
      </c>
      <c r="F24" s="6">
        <f>NPV($G$5, $D$10:$D24)-$G$7</f>
        <v>9086.9337243546543</v>
      </c>
    </row>
    <row r="25" spans="1:19" x14ac:dyDescent="0.2">
      <c r="A25">
        <v>30.381276095140493</v>
      </c>
      <c r="B25">
        <v>225.6053130618966</v>
      </c>
      <c r="C25">
        <v>48.047263425687561</v>
      </c>
      <c r="D25">
        <f t="shared" si="0"/>
        <v>1454.2162409022283</v>
      </c>
      <c r="F25" s="6">
        <f>NPV($G$5, $D$10:$D25)-$G$7</f>
        <v>9403.4135481142039</v>
      </c>
    </row>
    <row r="26" spans="1:19" x14ac:dyDescent="0.2">
      <c r="A26">
        <v>29.63014943205053</v>
      </c>
      <c r="B26">
        <v>224.57715317577822</v>
      </c>
      <c r="C26">
        <v>48.01878714657505</v>
      </c>
      <c r="D26">
        <f t="shared" si="0"/>
        <v>1511.8671634834664</v>
      </c>
      <c r="F26" s="6">
        <f>NPV($G$5, $D$10:$D26)-$G$7</f>
        <v>9702.5284064945772</v>
      </c>
    </row>
    <row r="27" spans="1:19" x14ac:dyDescent="0.2">
      <c r="A27">
        <v>28.231528479664121</v>
      </c>
      <c r="B27">
        <v>225.19515482563293</v>
      </c>
      <c r="C27">
        <v>45.891722328960896</v>
      </c>
      <c r="D27">
        <f t="shared" si="0"/>
        <v>1450.7960352572311</v>
      </c>
      <c r="F27" s="6">
        <f>NPV($G$5, $D$10:$D27)-$G$7</f>
        <v>9963.4668258010261</v>
      </c>
    </row>
    <row r="28" spans="1:19" x14ac:dyDescent="0.2">
      <c r="A28">
        <v>31.385683390253689</v>
      </c>
      <c r="B28">
        <v>225.69404677560669</v>
      </c>
      <c r="C28">
        <v>47.978660240332829</v>
      </c>
      <c r="D28">
        <f t="shared" si="0"/>
        <v>1357.9744373393282</v>
      </c>
      <c r="F28" s="6">
        <f>NPV($G$5, $D$10:$D28)-$G$7</f>
        <v>10185.506497644205</v>
      </c>
    </row>
    <row r="29" spans="1:19" x14ac:dyDescent="0.2">
      <c r="A29">
        <v>29.571685975752189</v>
      </c>
      <c r="B29">
        <v>222.77877746964805</v>
      </c>
      <c r="C29">
        <v>47.419439233053708</v>
      </c>
      <c r="D29">
        <f t="shared" si="0"/>
        <v>1450.4402604966247</v>
      </c>
      <c r="F29" s="6">
        <f>NPV($G$5, $D$10:$D29)-$G$7</f>
        <v>10401.105200196705</v>
      </c>
    </row>
    <row r="30" spans="1:19" x14ac:dyDescent="0.2">
      <c r="A30">
        <v>28.643247636209708</v>
      </c>
      <c r="B30">
        <v>224.5082498571719</v>
      </c>
      <c r="C30">
        <v>48.921412889612839</v>
      </c>
      <c r="D30">
        <f t="shared" si="0"/>
        <v>1681.0461565424209</v>
      </c>
      <c r="F30" s="6">
        <f>NPV($G$5, $D$10:$D30)-$G$7</f>
        <v>10628.265927091714</v>
      </c>
    </row>
    <row r="31" spans="1:19" x14ac:dyDescent="0.2">
      <c r="A31">
        <v>29.833453330211341</v>
      </c>
      <c r="B31">
        <v>225.01993726073124</v>
      </c>
      <c r="C31">
        <v>48.368387814989546</v>
      </c>
      <c r="D31">
        <f t="shared" si="0"/>
        <v>1528.2919179586222</v>
      </c>
      <c r="F31" s="6">
        <f>NPV($G$5, $D$10:$D31)-$G$7</f>
        <v>10816.010435658116</v>
      </c>
    </row>
    <row r="32" spans="1:19" x14ac:dyDescent="0.2">
      <c r="A32">
        <v>31.597145455889404</v>
      </c>
      <c r="B32">
        <v>224.05859340287861</v>
      </c>
      <c r="C32">
        <v>46.339075487921946</v>
      </c>
      <c r="D32">
        <f t="shared" si="0"/>
        <v>1181.2224428083459</v>
      </c>
      <c r="F32" s="6">
        <f>NPV($G$5, $D$10:$D32)-$G$7</f>
        <v>10947.927182016172</v>
      </c>
    </row>
    <row r="33" spans="1:6" x14ac:dyDescent="0.2">
      <c r="A33">
        <v>30.391219145967625</v>
      </c>
      <c r="B33">
        <v>225.78146968007786</v>
      </c>
      <c r="C33">
        <v>47.532730440580053</v>
      </c>
      <c r="D33">
        <f t="shared" si="0"/>
        <v>1408.0942450540995</v>
      </c>
      <c r="F33" s="6">
        <f>NPV($G$5, $D$10:$D33)-$G$7</f>
        <v>11090.884792278284</v>
      </c>
    </row>
    <row r="34" spans="1:6" x14ac:dyDescent="0.2">
      <c r="A34">
        <v>29.263898189383326</v>
      </c>
      <c r="B34">
        <v>224.90590481502295</v>
      </c>
      <c r="C34">
        <v>48.926710696250666</v>
      </c>
      <c r="D34">
        <f t="shared" si="0"/>
        <v>1628.9130552260594</v>
      </c>
      <c r="F34" s="6">
        <f>NPV($G$5, $D$10:$D34)-$G$7</f>
        <v>11241.226948654024</v>
      </c>
    </row>
    <row r="35" spans="1:6" x14ac:dyDescent="0.2">
      <c r="A35">
        <v>30.344177806255175</v>
      </c>
      <c r="B35">
        <v>225.04929574970447</v>
      </c>
      <c r="C35">
        <v>47.991606897412566</v>
      </c>
      <c r="D35">
        <f t="shared" si="0"/>
        <v>1448.6165955031274</v>
      </c>
      <c r="F35" s="6">
        <f>NPV($G$5, $D$10:$D35)-$G$7</f>
        <v>11362.773780161135</v>
      </c>
    </row>
    <row r="36" spans="1:6" x14ac:dyDescent="0.2">
      <c r="A36">
        <v>29.899124532021233</v>
      </c>
      <c r="B36">
        <v>226.26668965094723</v>
      </c>
      <c r="C36">
        <v>47.868511337001109</v>
      </c>
      <c r="D36">
        <f t="shared" si="0"/>
        <v>1486.3494669680831</v>
      </c>
      <c r="F36" s="6">
        <f>NPV($G$5, $D$10:$D36)-$G$7</f>
        <v>11476.149075775818</v>
      </c>
    </row>
    <row r="37" spans="1:6" x14ac:dyDescent="0.2">
      <c r="A37">
        <v>29.385961473308271</v>
      </c>
      <c r="B37">
        <v>223.29311946086818</v>
      </c>
      <c r="C37">
        <v>47.695329903363017</v>
      </c>
      <c r="D37">
        <f t="shared" si="0"/>
        <v>1495.3423968421052</v>
      </c>
      <c r="F37" s="6">
        <f>NPV($G$5, $D$10:$D37)-$G$7</f>
        <v>11579.841126213854</v>
      </c>
    </row>
    <row r="38" spans="1:6" x14ac:dyDescent="0.2">
      <c r="A38">
        <v>28.594907992810477</v>
      </c>
      <c r="B38">
        <v>224.15820581009029</v>
      </c>
      <c r="C38">
        <v>48.853146217297763</v>
      </c>
      <c r="D38">
        <f t="shared" si="0"/>
        <v>1676.4201333097838</v>
      </c>
      <c r="F38" s="6">
        <f>NPV($G$5, $D$10:$D38)-$G$7</f>
        <v>11685.521660035281</v>
      </c>
    </row>
    <row r="39" spans="1:6" x14ac:dyDescent="0.2">
      <c r="A39">
        <v>30.014922534319339</v>
      </c>
      <c r="B39">
        <v>225.22573090063815</v>
      </c>
      <c r="C39">
        <v>48.83056801132625</v>
      </c>
      <c r="D39">
        <f t="shared" si="0"/>
        <v>1555.1070019704673</v>
      </c>
      <c r="F39" s="6">
        <f>NPV($G$5, $D$10:$D39)-$G$7</f>
        <v>11774.642592546727</v>
      </c>
    </row>
    <row r="40" spans="1:6" x14ac:dyDescent="0.2">
      <c r="A40">
        <v>30.129715544971987</v>
      </c>
      <c r="B40">
        <v>224.39942654236802</v>
      </c>
      <c r="C40">
        <v>47.174089394829934</v>
      </c>
      <c r="D40">
        <f t="shared" si="0"/>
        <v>1389.899087072743</v>
      </c>
      <c r="F40" s="6">
        <f>NPV($G$5, $D$10:$D40)-$G$7</f>
        <v>11847.054507014684</v>
      </c>
    </row>
    <row r="41" spans="1:6" x14ac:dyDescent="0.2">
      <c r="A41">
        <v>30.881550477060955</v>
      </c>
      <c r="B41">
        <v>224.02529452810995</v>
      </c>
      <c r="C41">
        <v>47.074911271338351</v>
      </c>
      <c r="D41">
        <f t="shared" si="0"/>
        <v>1311.0889685351769</v>
      </c>
      <c r="F41" s="6">
        <f>NPV($G$5, $D$10:$D41)-$G$7</f>
        <v>11909.150880598048</v>
      </c>
    </row>
    <row r="42" spans="1:6" x14ac:dyDescent="0.2">
      <c r="A42">
        <v>29.510559973714408</v>
      </c>
      <c r="B42">
        <v>225.47884213927318</v>
      </c>
      <c r="C42">
        <v>48.482897745416267</v>
      </c>
      <c r="D42">
        <f t="shared" si="0"/>
        <v>1571.1443013754135</v>
      </c>
      <c r="F42" s="6">
        <f>NPV($G$5, $D$10:$D42)-$G$7</f>
        <v>11976.799270484749</v>
      </c>
    </row>
    <row r="43" spans="1:6" x14ac:dyDescent="0.2">
      <c r="A43">
        <v>29.28505872048845</v>
      </c>
      <c r="B43">
        <v>225.15056002666824</v>
      </c>
      <c r="C43">
        <v>47.066296082775807</v>
      </c>
      <c r="D43">
        <f t="shared" si="0"/>
        <v>1461.3822200344464</v>
      </c>
      <c r="F43" s="6">
        <f>NPV($G$5, $D$10:$D43)-$G$7</f>
        <v>12034.001443048252</v>
      </c>
    </row>
    <row r="44" spans="1:6" x14ac:dyDescent="0.2">
      <c r="A44">
        <v>30.468844518763945</v>
      </c>
      <c r="B44">
        <v>224.18011781119276</v>
      </c>
      <c r="C44">
        <v>46.474540176277515</v>
      </c>
      <c r="D44">
        <f t="shared" si="0"/>
        <v>1295.2634952605954</v>
      </c>
      <c r="F44" s="6">
        <f>NPV($G$5, $D$10:$D44)-$G$7</f>
        <v>12080.092232336861</v>
      </c>
    </row>
    <row r="45" spans="1:6" x14ac:dyDescent="0.2">
      <c r="A45">
        <v>30.361591219188995</v>
      </c>
      <c r="B45">
        <v>225.29909642762505</v>
      </c>
      <c r="C45">
        <v>46.968798250745749</v>
      </c>
      <c r="D45">
        <f t="shared" si="0"/>
        <v>1356.6354953584953</v>
      </c>
      <c r="F45" s="6">
        <f>NPV($G$5, $D$10:$D45)-$G$7</f>
        <v>12123.978284014456</v>
      </c>
    </row>
    <row r="46" spans="1:6" x14ac:dyDescent="0.2">
      <c r="A46">
        <v>29.018580183474114</v>
      </c>
      <c r="B46">
        <v>224.86901229931391</v>
      </c>
      <c r="C46">
        <v>47.319729055161588</v>
      </c>
      <c r="D46">
        <f t="shared" si="0"/>
        <v>1506.1445082876262</v>
      </c>
      <c r="F46" s="6">
        <f>NPV($G$5, $D$10:$D46)-$G$7</f>
        <v>12168.271507916716</v>
      </c>
    </row>
    <row r="47" spans="1:6" x14ac:dyDescent="0.2">
      <c r="A47">
        <v>30.779143647378078</v>
      </c>
      <c r="B47">
        <v>225.61519358496298</v>
      </c>
      <c r="C47">
        <v>46.960796971106902</v>
      </c>
      <c r="D47">
        <f t="shared" si="0"/>
        <v>1320.3307388631354</v>
      </c>
      <c r="F47" s="6">
        <f>NPV($G$5, $D$10:$D47)-$G$7</f>
        <v>12203.570369419593</v>
      </c>
    </row>
    <row r="48" spans="1:6" x14ac:dyDescent="0.2">
      <c r="A48">
        <v>31.697371772024781</v>
      </c>
      <c r="B48">
        <v>224.55401449369674</v>
      </c>
      <c r="C48">
        <v>49.032184796815272</v>
      </c>
      <c r="D48">
        <f t="shared" si="0"/>
        <v>1417.0407420857309</v>
      </c>
      <c r="F48" s="6">
        <f>NPV($G$5, $D$10:$D48)-$G$7</f>
        <v>12238.0107241432</v>
      </c>
    </row>
    <row r="49" spans="1:6" x14ac:dyDescent="0.2">
      <c r="A49">
        <v>30.941179223445943</v>
      </c>
      <c r="B49">
        <v>224.74768911670253</v>
      </c>
      <c r="C49">
        <v>47.644306113725179</v>
      </c>
      <c r="D49">
        <f t="shared" si="0"/>
        <v>1361.5956678453249</v>
      </c>
      <c r="F49" s="6">
        <f>NPV($G$5, $D$10:$D49)-$G$7</f>
        <v>12268.095082596561</v>
      </c>
    </row>
    <row r="50" spans="1:6" x14ac:dyDescent="0.2">
      <c r="A50">
        <v>29.278154518833617</v>
      </c>
      <c r="B50">
        <v>225.07003336577327</v>
      </c>
      <c r="C50">
        <v>48.110613142271177</v>
      </c>
      <c r="D50">
        <f t="shared" si="0"/>
        <v>1555.4488362946545</v>
      </c>
      <c r="F50" s="6">
        <f>NPV($G$5, $D$10:$D50)-$G$7</f>
        <v>12299.338291944128</v>
      </c>
    </row>
    <row r="51" spans="1:6" x14ac:dyDescent="0.2">
      <c r="A51">
        <v>31.357893779641017</v>
      </c>
      <c r="B51">
        <v>225.49945811042562</v>
      </c>
      <c r="C51">
        <v>48.664316927315667</v>
      </c>
      <c r="D51">
        <f t="shared" si="0"/>
        <v>1421.0356166521442</v>
      </c>
      <c r="F51" s="6">
        <f>NPV($G$5, $D$10:$D51)-$G$7</f>
        <v>12325.286787689267</v>
      </c>
    </row>
    <row r="52" spans="1:6" x14ac:dyDescent="0.2">
      <c r="A52">
        <v>30.287935790765914</v>
      </c>
      <c r="B52">
        <v>224.15669832262211</v>
      </c>
      <c r="C52">
        <v>45.93355908524245</v>
      </c>
      <c r="D52">
        <f t="shared" si="0"/>
        <v>1262.8285043557464</v>
      </c>
      <c r="F52" s="6">
        <f>NPV($G$5, $D$10:$D52)-$G$7</f>
        <v>12346.250052206371</v>
      </c>
    </row>
    <row r="53" spans="1:6" x14ac:dyDescent="0.2">
      <c r="A53">
        <v>30.728280156181427</v>
      </c>
      <c r="B53">
        <v>225.00423028723162</v>
      </c>
      <c r="C53">
        <v>46.8977110079868</v>
      </c>
      <c r="D53">
        <f t="shared" si="0"/>
        <v>1315.2761371972335</v>
      </c>
      <c r="F53" s="6">
        <f>NPV($G$5, $D$10:$D53)-$G$7</f>
        <v>12366.099059618193</v>
      </c>
    </row>
    <row r="54" spans="1:6" x14ac:dyDescent="0.2">
      <c r="A54">
        <v>29.34921561361989</v>
      </c>
      <c r="B54">
        <v>226.09797838376835</v>
      </c>
      <c r="C54">
        <v>47.652566599354031</v>
      </c>
      <c r="D54">
        <f t="shared" si="0"/>
        <v>1515.3402622092174</v>
      </c>
      <c r="F54" s="6">
        <f>NPV($G$5, $D$10:$D54)-$G$7</f>
        <v>12386.888333959625</v>
      </c>
    </row>
    <row r="55" spans="1:6" x14ac:dyDescent="0.2">
      <c r="A55">
        <v>29.650692643626826</v>
      </c>
      <c r="B55">
        <v>224.87797991707339</v>
      </c>
      <c r="C55">
        <v>47.522063204596634</v>
      </c>
      <c r="D55">
        <f t="shared" si="0"/>
        <v>1467.5510840401382</v>
      </c>
      <c r="F55" s="6">
        <f>NPV($G$5, $D$10:$D55)-$G$7</f>
        <v>12405.191647117637</v>
      </c>
    </row>
    <row r="56" spans="1:6" x14ac:dyDescent="0.2">
      <c r="A56">
        <v>28.998007413320011</v>
      </c>
      <c r="B56">
        <v>224.67503526931978</v>
      </c>
      <c r="C56">
        <v>47.30179609337938</v>
      </c>
      <c r="D56">
        <f t="shared" si="0"/>
        <v>1504.961746901806</v>
      </c>
      <c r="F56" s="6">
        <f>NPV($G$5, $D$10:$D56)-$G$7</f>
        <v>12422.255191984963</v>
      </c>
    </row>
    <row r="57" spans="1:6" x14ac:dyDescent="0.2">
      <c r="A57">
        <v>29.807143922225805</v>
      </c>
      <c r="B57">
        <v>224.62285983201582</v>
      </c>
      <c r="C57">
        <v>46.632924131117761</v>
      </c>
      <c r="D57">
        <f t="shared" si="0"/>
        <v>1371.7819477704977</v>
      </c>
      <c r="F57" s="6">
        <f>NPV($G$5, $D$10:$D57)-$G$7</f>
        <v>12436.394761773277</v>
      </c>
    </row>
    <row r="58" spans="1:6" x14ac:dyDescent="0.2">
      <c r="A58">
        <v>29.651013240509201</v>
      </c>
      <c r="B58">
        <v>224.88253875926603</v>
      </c>
      <c r="C58">
        <v>48.834437911282293</v>
      </c>
      <c r="D58">
        <f t="shared" si="0"/>
        <v>1585.6068968242362</v>
      </c>
      <c r="F58" s="6">
        <f>NPV($G$5, $D$10:$D58)-$G$7</f>
        <v>12451.252542798979</v>
      </c>
    </row>
    <row r="59" spans="1:6" x14ac:dyDescent="0.2">
      <c r="A59">
        <v>29.092447069415357</v>
      </c>
      <c r="B59">
        <v>225.61540276874439</v>
      </c>
      <c r="C59">
        <v>45.900726326508448</v>
      </c>
      <c r="D59">
        <f t="shared" si="0"/>
        <v>1376.8826777754357</v>
      </c>
      <c r="F59" s="6">
        <f>NPV($G$5, $D$10:$D59)-$G$7</f>
        <v>12462.981588495464</v>
      </c>
    </row>
    <row r="60" spans="1:6" x14ac:dyDescent="0.2">
      <c r="A60">
        <v>30.963987076829653</v>
      </c>
      <c r="B60">
        <v>224.96767996890412</v>
      </c>
      <c r="C60">
        <v>47.156106410839129</v>
      </c>
      <c r="D60">
        <f t="shared" si="0"/>
        <v>1317.0814081406995</v>
      </c>
      <c r="F60" s="6">
        <f>NPV($G$5, $D$10:$D60)-$G$7</f>
        <v>12473.181248054121</v>
      </c>
    </row>
    <row r="61" spans="1:6" x14ac:dyDescent="0.2">
      <c r="A61">
        <v>29.71718352753669</v>
      </c>
      <c r="B61">
        <v>225.9537006917526</v>
      </c>
      <c r="C61">
        <v>47.098761633023969</v>
      </c>
      <c r="D61">
        <f t="shared" si="0"/>
        <v>1430.9727587190373</v>
      </c>
      <c r="F61" s="6">
        <f>NPV($G$5, $D$10:$D61)-$G$7</f>
        <v>12483.255475181986</v>
      </c>
    </row>
    <row r="62" spans="1:6" x14ac:dyDescent="0.2">
      <c r="A62">
        <v>29.117940205906052</v>
      </c>
      <c r="B62">
        <v>225.96641770142014</v>
      </c>
      <c r="C62">
        <v>47.924558947997866</v>
      </c>
      <c r="D62">
        <f t="shared" si="0"/>
        <v>1559.8657064907502</v>
      </c>
      <c r="F62" s="6">
        <f>NPV($G$5, $D$10:$D62)-$G$7</f>
        <v>12493.238792995566</v>
      </c>
    </row>
    <row r="63" spans="1:6" x14ac:dyDescent="0.2">
      <c r="A63">
        <v>29.680131850254838</v>
      </c>
      <c r="B63">
        <v>225.3002662651852</v>
      </c>
      <c r="C63">
        <v>48.934941623301711</v>
      </c>
      <c r="D63">
        <f t="shared" si="0"/>
        <v>1595.2455075011803</v>
      </c>
      <c r="F63" s="6">
        <f>NPV($G$5, $D$10:$D63)-$G$7</f>
        <v>12502.520386233078</v>
      </c>
    </row>
    <row r="64" spans="1:6" x14ac:dyDescent="0.2">
      <c r="A64">
        <v>30.828565589472419</v>
      </c>
      <c r="B64">
        <v>226.59705450641923</v>
      </c>
      <c r="C64">
        <v>47.537243808037601</v>
      </c>
      <c r="D64">
        <f t="shared" si="0"/>
        <v>1374.4549076089738</v>
      </c>
      <c r="F64" s="6">
        <f>NPV($G$5, $D$10:$D64)-$G$7</f>
        <v>12509.790359478715</v>
      </c>
    </row>
    <row r="65" spans="1:6" x14ac:dyDescent="0.2">
      <c r="A65">
        <v>30.964234914135886</v>
      </c>
      <c r="B65">
        <v>224.9700162334193</v>
      </c>
      <c r="C65">
        <v>46.528100319264922</v>
      </c>
      <c r="D65">
        <f t="shared" si="0"/>
        <v>1260.5612211386531</v>
      </c>
      <c r="F65" s="6">
        <f>NPV($G$5, $D$10:$D65)-$G$7</f>
        <v>12515.851768260698</v>
      </c>
    </row>
    <row r="66" spans="1:6" x14ac:dyDescent="0.2">
      <c r="A66">
        <v>29.830208707862766</v>
      </c>
      <c r="B66">
        <v>224.97193185663491</v>
      </c>
      <c r="C66">
        <v>47.261178059998201</v>
      </c>
      <c r="D66">
        <f t="shared" si="0"/>
        <v>1428.591539713482</v>
      </c>
      <c r="F66" s="6">
        <f>NPV($G$5, $D$10:$D66)-$G$7</f>
        <v>12522.096661523301</v>
      </c>
    </row>
    <row r="67" spans="1:6" x14ac:dyDescent="0.2">
      <c r="A67">
        <v>29.970622184264357</v>
      </c>
      <c r="B67">
        <v>224.54407371660636</v>
      </c>
      <c r="C67">
        <v>46.927802777063334</v>
      </c>
      <c r="D67">
        <f t="shared" si="0"/>
        <v>1383.0537636221043</v>
      </c>
      <c r="F67" s="6">
        <f>NPV($G$5, $D$10:$D67)-$G$7</f>
        <v>12527.592871595289</v>
      </c>
    </row>
    <row r="68" spans="1:6" x14ac:dyDescent="0.2">
      <c r="A68">
        <v>30.115663851829595</v>
      </c>
      <c r="B68">
        <v>224.12434077486978</v>
      </c>
      <c r="C68">
        <v>47.153427948942408</v>
      </c>
      <c r="D68">
        <f t="shared" si="0"/>
        <v>1387.4310586172614</v>
      </c>
      <c r="F68" s="6">
        <f>NPV($G$5, $D$10:$D68)-$G$7</f>
        <v>12532.605240048038</v>
      </c>
    </row>
    <row r="69" spans="1:6" x14ac:dyDescent="0.2">
      <c r="A69">
        <v>29.483698047697544</v>
      </c>
      <c r="B69">
        <v>225.10629150892782</v>
      </c>
      <c r="C69">
        <v>47.308202346684993</v>
      </c>
      <c r="D69">
        <f t="shared" si="0"/>
        <v>1464.9632242920025</v>
      </c>
      <c r="F69" s="6">
        <f>NPV($G$5, $D$10:$D69)-$G$7</f>
        <v>12537.416575229032</v>
      </c>
    </row>
    <row r="70" spans="1:6" x14ac:dyDescent="0.2">
      <c r="A70">
        <v>30.058350906328997</v>
      </c>
      <c r="B70">
        <v>226.03207639767788</v>
      </c>
      <c r="C70">
        <v>47.067176018899772</v>
      </c>
      <c r="D70">
        <f t="shared" si="0"/>
        <v>1397.8160229117359</v>
      </c>
      <c r="F70" s="6">
        <f>NPV($G$5, $D$10:$D70)-$G$7</f>
        <v>12541.590034886318</v>
      </c>
    </row>
    <row r="71" spans="1:6" x14ac:dyDescent="0.2">
      <c r="A71">
        <v>30.05671608960256</v>
      </c>
      <c r="B71">
        <v>225.99124463304179</v>
      </c>
      <c r="C71">
        <v>47.579444362199865</v>
      </c>
      <c r="D71">
        <f t="shared" si="0"/>
        <v>1443.9932686763423</v>
      </c>
      <c r="F71" s="6">
        <f>NPV($G$5, $D$10:$D71)-$G$7</f>
        <v>12545.509426769757</v>
      </c>
    </row>
    <row r="72" spans="1:6" x14ac:dyDescent="0.2">
      <c r="A72">
        <v>30.205629930860596</v>
      </c>
      <c r="B72">
        <v>225.58848627304542</v>
      </c>
      <c r="C72">
        <v>47.789874151349068</v>
      </c>
      <c r="D72">
        <f t="shared" si="0"/>
        <v>1446.7212143822169</v>
      </c>
      <c r="F72" s="6">
        <f>NPV($G$5, $D$10:$D72)-$G$7</f>
        <v>12549.079241563124</v>
      </c>
    </row>
    <row r="73" spans="1:6" x14ac:dyDescent="0.2">
      <c r="A73">
        <v>30.24085125005513</v>
      </c>
      <c r="B73">
        <v>226.45721060107462</v>
      </c>
      <c r="C73">
        <v>46.771751676133135</v>
      </c>
      <c r="D73">
        <f t="shared" si="0"/>
        <v>1357.4166396854964</v>
      </c>
      <c r="F73" s="6">
        <f>NPV($G$5, $D$10:$D73)-$G$7</f>
        <v>12552.124199646109</v>
      </c>
    </row>
    <row r="74" spans="1:6" x14ac:dyDescent="0.2">
      <c r="A74">
        <v>31.500138750998303</v>
      </c>
      <c r="B74">
        <v>227.90412572212517</v>
      </c>
      <c r="C74">
        <v>48.819476723438129</v>
      </c>
      <c r="D74">
        <f t="shared" si="0"/>
        <v>1438.8594314779612</v>
      </c>
      <c r="F74" s="6">
        <f>NPV($G$5, $D$10:$D74)-$G$7</f>
        <v>12555.058427480781</v>
      </c>
    </row>
    <row r="75" spans="1:6" x14ac:dyDescent="0.2">
      <c r="A75">
        <v>29.924436906439951</v>
      </c>
      <c r="B75">
        <v>223.33795300219208</v>
      </c>
      <c r="C75">
        <v>47.394115489951218</v>
      </c>
      <c r="D75">
        <f t="shared" ref="D75:D138" si="1">(B75*(C75-A75)-$G$2-$G$3)*(1-$G$4)+$G$3</f>
        <v>1420.6569017790564</v>
      </c>
      <c r="F75" s="6">
        <f>NPV($G$5, $D$10:$D75)-$G$7</f>
        <v>12557.692161934567</v>
      </c>
    </row>
    <row r="76" spans="1:6" x14ac:dyDescent="0.2">
      <c r="A76">
        <v>29.562080574833089</v>
      </c>
      <c r="B76">
        <v>226.76049525180133</v>
      </c>
      <c r="C76">
        <v>48.593949322239496</v>
      </c>
      <c r="D76">
        <f t="shared" si="1"/>
        <v>1586.2703930916625</v>
      </c>
      <c r="F76" s="6">
        <f>NPV($G$5, $D$10:$D76)-$G$7</f>
        <v>12560.365582673991</v>
      </c>
    </row>
    <row r="77" spans="1:6" x14ac:dyDescent="0.2">
      <c r="A77">
        <v>29.883591499383328</v>
      </c>
      <c r="B77">
        <v>225.85949750427972</v>
      </c>
      <c r="C77">
        <v>47.845471562468447</v>
      </c>
      <c r="D77">
        <f t="shared" si="1"/>
        <v>1482.7444821122181</v>
      </c>
      <c r="F77" s="6">
        <f>NPV($G$5, $D$10:$D77)-$G$7</f>
        <v>12562.637349355595</v>
      </c>
    </row>
    <row r="78" spans="1:6" x14ac:dyDescent="0.2">
      <c r="A78">
        <v>30.639715835859533</v>
      </c>
      <c r="B78">
        <v>223.61035576032009</v>
      </c>
      <c r="C78">
        <v>47.84339564081165</v>
      </c>
      <c r="D78">
        <f t="shared" si="1"/>
        <v>1398.768384628791</v>
      </c>
      <c r="F78" s="6">
        <f>NPV($G$5, $D$10:$D78)-$G$7</f>
        <v>12564.585625584892</v>
      </c>
    </row>
    <row r="79" spans="1:6" x14ac:dyDescent="0.2">
      <c r="A79">
        <v>29.664821643818868</v>
      </c>
      <c r="B79">
        <v>225.07823814485164</v>
      </c>
      <c r="C79">
        <v>47.540727172745392</v>
      </c>
      <c r="D79">
        <f t="shared" si="1"/>
        <v>1469.3909286778378</v>
      </c>
      <c r="F79" s="6">
        <f>NPV($G$5, $D$10:$D79)-$G$7</f>
        <v>12566.446210062017</v>
      </c>
    </row>
    <row r="80" spans="1:6" x14ac:dyDescent="0.2">
      <c r="A80">
        <v>30.0088618890004</v>
      </c>
      <c r="B80">
        <v>225.13332510206965</v>
      </c>
      <c r="C80">
        <v>47.512407781468937</v>
      </c>
      <c r="D80">
        <f t="shared" si="1"/>
        <v>1436.2525951392461</v>
      </c>
      <c r="F80" s="6">
        <f>NPV($G$5, $D$10:$D80)-$G$7</f>
        <v>12568.099504406688</v>
      </c>
    </row>
    <row r="81" spans="1:6" x14ac:dyDescent="0.2">
      <c r="A81">
        <v>31.409866854373831</v>
      </c>
      <c r="B81">
        <v>225.88033402789733</v>
      </c>
      <c r="C81">
        <v>47.993002971779788</v>
      </c>
      <c r="D81">
        <f t="shared" si="1"/>
        <v>1358.3217301718985</v>
      </c>
      <c r="F81" s="6">
        <f>NPV($G$5, $D$10:$D81)-$G$7</f>
        <v>12569.520946974622</v>
      </c>
    </row>
    <row r="82" spans="1:6" x14ac:dyDescent="0.2">
      <c r="A82">
        <v>29.708694531364017</v>
      </c>
      <c r="B82">
        <v>225.77603203862964</v>
      </c>
      <c r="C82">
        <v>49.051197783555835</v>
      </c>
      <c r="D82">
        <f t="shared" si="1"/>
        <v>1606.8294535896632</v>
      </c>
      <c r="F82" s="6">
        <f>NPV($G$5, $D$10:$D82)-$G$7</f>
        <v>12571.049581862813</v>
      </c>
    </row>
    <row r="83" spans="1:6" x14ac:dyDescent="0.2">
      <c r="A83">
        <v>30.174050001078285</v>
      </c>
      <c r="B83">
        <v>225.09113705345953</v>
      </c>
      <c r="C83">
        <v>47.238158749096328</v>
      </c>
      <c r="D83">
        <f t="shared" si="1"/>
        <v>1396.3918563581069</v>
      </c>
      <c r="F83" s="6">
        <f>NPV($G$5, $D$10:$D83)-$G$7</f>
        <v>12572.25725277391</v>
      </c>
    </row>
    <row r="84" spans="1:6" x14ac:dyDescent="0.2">
      <c r="A84">
        <v>30.381912741431734</v>
      </c>
      <c r="B84">
        <v>225.61600530898431</v>
      </c>
      <c r="C84">
        <v>48.048226353203063</v>
      </c>
      <c r="D84">
        <f t="shared" si="1"/>
        <v>1454.321242249433</v>
      </c>
      <c r="F84" s="6">
        <f>NPV($G$5, $D$10:$D84)-$G$7</f>
        <v>12573.400681136774</v>
      </c>
    </row>
    <row r="85" spans="1:6" x14ac:dyDescent="0.2">
      <c r="A85">
        <v>29.538525798925548</v>
      </c>
      <c r="B85">
        <v>225.96783651315491</v>
      </c>
      <c r="C85">
        <v>46.829033926187549</v>
      </c>
      <c r="D85">
        <f t="shared" si="1"/>
        <v>1422.8394854922064</v>
      </c>
      <c r="F85" s="6">
        <f>NPV($G$5, $D$10:$D85)-$G$7</f>
        <v>12574.417659789615</v>
      </c>
    </row>
    <row r="86" spans="1:6" x14ac:dyDescent="0.2">
      <c r="A86">
        <v>30.538545918971067</v>
      </c>
      <c r="B86">
        <v>225.18528339751356</v>
      </c>
      <c r="C86">
        <v>47.719474713958334</v>
      </c>
      <c r="D86">
        <f t="shared" si="1"/>
        <v>1407.5569278926837</v>
      </c>
      <c r="F86" s="6">
        <f>NPV($G$5, $D$10:$D86)-$G$7</f>
        <v>12575.332255608188</v>
      </c>
    </row>
    <row r="87" spans="1:6" x14ac:dyDescent="0.2">
      <c r="A87">
        <v>29.326830675272504</v>
      </c>
      <c r="B87">
        <v>225.6944458164071</v>
      </c>
      <c r="C87">
        <v>47.116265995427966</v>
      </c>
      <c r="D87">
        <f t="shared" si="1"/>
        <v>1465.9906983877224</v>
      </c>
      <c r="F87" s="6">
        <f>NPV($G$5, $D$10:$D87)-$G$7</f>
        <v>12576.19822346565</v>
      </c>
    </row>
    <row r="88" spans="1:6" x14ac:dyDescent="0.2">
      <c r="A88">
        <v>30.868981260282453</v>
      </c>
      <c r="B88">
        <v>223.79223878451739</v>
      </c>
      <c r="C88">
        <v>47.061741788056679</v>
      </c>
      <c r="D88">
        <f t="shared" si="1"/>
        <v>1309.5256522448631</v>
      </c>
      <c r="F88" s="6">
        <f>NPV($G$5, $D$10:$D88)-$G$7</f>
        <v>12576.901444548725</v>
      </c>
    </row>
    <row r="89" spans="1:6" x14ac:dyDescent="0.2">
      <c r="A89">
        <v>31.040830284182448</v>
      </c>
      <c r="B89">
        <v>225.72358943725703</v>
      </c>
      <c r="C89">
        <v>47.224410599810653</v>
      </c>
      <c r="D89">
        <f t="shared" si="1"/>
        <v>1321.2063355158941</v>
      </c>
      <c r="F89" s="6">
        <f>NPV($G$5, $D$10:$D89)-$G$7</f>
        <v>12577.546438786718</v>
      </c>
    </row>
    <row r="90" spans="1:6" x14ac:dyDescent="0.2">
      <c r="A90">
        <v>28.915566266077803</v>
      </c>
      <c r="B90">
        <v>223.63608536543325</v>
      </c>
      <c r="C90">
        <v>48.3229130799009</v>
      </c>
      <c r="D90">
        <f t="shared" si="1"/>
        <v>1596.0732275090843</v>
      </c>
      <c r="F90" s="6">
        <f>NPV($G$5, $D$10:$D90)-$G$7</f>
        <v>12578.254784573368</v>
      </c>
    </row>
    <row r="91" spans="1:6" x14ac:dyDescent="0.2">
      <c r="A91">
        <v>30.323461790685542</v>
      </c>
      <c r="B91">
        <v>224.75286755216075</v>
      </c>
      <c r="C91">
        <v>48.662864009529585</v>
      </c>
      <c r="D91">
        <f t="shared" si="1"/>
        <v>1508.7332951510634</v>
      </c>
      <c r="F91" s="6">
        <f>NPV($G$5, $D$10:$D91)-$G$7</f>
        <v>12578.863497173528</v>
      </c>
    </row>
    <row r="92" spans="1:6" x14ac:dyDescent="0.2">
      <c r="A92">
        <v>28.590465111192316</v>
      </c>
      <c r="B92">
        <v>224.12238990873448</v>
      </c>
      <c r="C92">
        <v>46.279162524442654</v>
      </c>
      <c r="D92">
        <f t="shared" si="1"/>
        <v>1445.7732554520462</v>
      </c>
      <c r="F92" s="6">
        <f>NPV($G$5, $D$10:$D92)-$G$7</f>
        <v>12579.393779702221</v>
      </c>
    </row>
    <row r="93" spans="1:6" x14ac:dyDescent="0.2">
      <c r="A93">
        <v>29.854800307730329</v>
      </c>
      <c r="B93">
        <v>225.3428590389376</v>
      </c>
      <c r="C93">
        <v>48.41227093435009</v>
      </c>
      <c r="D93">
        <f t="shared" si="1"/>
        <v>1532.7173950134411</v>
      </c>
      <c r="F93" s="6">
        <f>NPV($G$5, $D$10:$D93)-$G$7</f>
        <v>12579.904845165216</v>
      </c>
    </row>
    <row r="94" spans="1:6" x14ac:dyDescent="0.2">
      <c r="A94">
        <v>29.590907009405782</v>
      </c>
      <c r="B94">
        <v>223.81765688769519</v>
      </c>
      <c r="C94">
        <v>46.079492057615425</v>
      </c>
      <c r="D94">
        <f t="shared" si="1"/>
        <v>1336.1745883535068</v>
      </c>
      <c r="F94" s="6">
        <f>NPV($G$5, $D$10:$D94)-$G$7</f>
        <v>12580.309873092538</v>
      </c>
    </row>
    <row r="95" spans="1:6" x14ac:dyDescent="0.2">
      <c r="A95">
        <v>28.953726390027441</v>
      </c>
      <c r="B95">
        <v>224.21339394859388</v>
      </c>
      <c r="C95">
        <v>47.264224867249141</v>
      </c>
      <c r="D95">
        <f t="shared" si="1"/>
        <v>1502.1836033873749</v>
      </c>
      <c r="F95" s="6">
        <f>NPV($G$5, $D$10:$D95)-$G$7</f>
        <v>12580.723827102223</v>
      </c>
    </row>
    <row r="96" spans="1:6" x14ac:dyDescent="0.2">
      <c r="A96">
        <v>30.470840859634336</v>
      </c>
      <c r="B96">
        <v>224.2170853602147</v>
      </c>
      <c r="C96">
        <v>46.47876477916725</v>
      </c>
      <c r="D96">
        <f t="shared" si="1"/>
        <v>1295.7000175622936</v>
      </c>
      <c r="F96" s="6">
        <f>NPV($G$5, $D$10:$D96)-$G$7</f>
        <v>12581.048421377342</v>
      </c>
    </row>
    <row r="97" spans="1:6" x14ac:dyDescent="0.2">
      <c r="A97">
        <v>30.324076836477616</v>
      </c>
      <c r="B97">
        <v>224.76189428707585</v>
      </c>
      <c r="C97">
        <v>46.080551618942991</v>
      </c>
      <c r="D97">
        <f t="shared" si="1"/>
        <v>1276.5820477573836</v>
      </c>
      <c r="F97" s="6">
        <f>NPV($G$5, $D$10:$D97)-$G$7</f>
        <v>12581.339153111541</v>
      </c>
    </row>
    <row r="98" spans="1:6" x14ac:dyDescent="0.2">
      <c r="A98">
        <v>32.780871000140905</v>
      </c>
      <c r="B98">
        <v>226.7430875232094</v>
      </c>
      <c r="C98">
        <v>50.169803507160395</v>
      </c>
      <c r="D98">
        <f t="shared" si="1"/>
        <v>1437.1280981497205</v>
      </c>
      <c r="F98" s="6">
        <f>NPV($G$5, $D$10:$D98)-$G$7</f>
        <v>12581.636693894528</v>
      </c>
    </row>
    <row r="99" spans="1:6" x14ac:dyDescent="0.2">
      <c r="A99">
        <v>29.856280510357465</v>
      </c>
      <c r="B99">
        <v>225.36626488508773</v>
      </c>
      <c r="C99">
        <v>46.727825355774257</v>
      </c>
      <c r="D99">
        <f t="shared" si="1"/>
        <v>1380.910817861135</v>
      </c>
      <c r="F99" s="6">
        <f>NPV($G$5, $D$10:$D99)-$G$7</f>
        <v>12581.896604480036</v>
      </c>
    </row>
    <row r="100" spans="1:6" x14ac:dyDescent="0.2">
      <c r="A100">
        <v>29.029803348093992</v>
      </c>
      <c r="B100">
        <v>224.9739679878985</v>
      </c>
      <c r="C100">
        <v>47.838121708409744</v>
      </c>
      <c r="D100">
        <f t="shared" si="1"/>
        <v>1552.5528050799521</v>
      </c>
      <c r="F100" s="6">
        <f>NPV($G$5, $D$10:$D100)-$G$7</f>
        <v>12582.162255832212</v>
      </c>
    </row>
    <row r="101" spans="1:6" x14ac:dyDescent="0.2">
      <c r="A101">
        <v>30.079314759204863</v>
      </c>
      <c r="B101">
        <v>226.94540916709229</v>
      </c>
      <c r="C101">
        <v>46.438594671926694</v>
      </c>
      <c r="D101">
        <f t="shared" si="1"/>
        <v>1345.0653893886602</v>
      </c>
      <c r="F101" s="6">
        <f>NPV($G$5, $D$10:$D101)-$G$7</f>
        <v>12582.371482174723</v>
      </c>
    </row>
    <row r="102" spans="1:6" x14ac:dyDescent="0.2">
      <c r="A102">
        <v>30.690552042215131</v>
      </c>
      <c r="B102">
        <v>224.54941358737415</v>
      </c>
      <c r="C102">
        <v>47.392274900048506</v>
      </c>
      <c r="D102">
        <f t="shared" si="1"/>
        <v>1360.1448294501308</v>
      </c>
      <c r="F102" s="6">
        <f>NPV($G$5, $D$10:$D102)-$G$7</f>
        <v>12582.563820325036</v>
      </c>
    </row>
    <row r="103" spans="1:6" x14ac:dyDescent="0.2">
      <c r="A103">
        <v>30.167135567608057</v>
      </c>
      <c r="B103">
        <v>224.98878934093227</v>
      </c>
      <c r="C103">
        <v>47.73505208446295</v>
      </c>
      <c r="D103">
        <f t="shared" si="1"/>
        <v>1441.0337073479002</v>
      </c>
      <c r="F103" s="6">
        <f>NPV($G$5, $D$10:$D103)-$G$7</f>
        <v>12582.74907182567</v>
      </c>
    </row>
    <row r="104" spans="1:6" x14ac:dyDescent="0.2">
      <c r="A104">
        <v>31.70141902344767</v>
      </c>
      <c r="B104">
        <v>224.56978172122035</v>
      </c>
      <c r="C104">
        <v>46.409720488882158</v>
      </c>
      <c r="D104">
        <f t="shared" si="1"/>
        <v>1181.2160198330114</v>
      </c>
      <c r="F104" s="6">
        <f>NPV($G$5, $D$10:$D104)-$G$7</f>
        <v>12582.887117956365</v>
      </c>
    </row>
    <row r="105" spans="1:6" x14ac:dyDescent="0.2">
      <c r="A105">
        <v>29.260849108395632</v>
      </c>
      <c r="B105">
        <v>224.8708437942696</v>
      </c>
      <c r="C105">
        <v>48.917770363332238</v>
      </c>
      <c r="D105">
        <f t="shared" si="1"/>
        <v>1628.107387598043</v>
      </c>
      <c r="F105" s="6">
        <f>NPV($G$5, $D$10:$D105)-$G$7</f>
        <v>12583.060093726048</v>
      </c>
    </row>
    <row r="106" spans="1:6" x14ac:dyDescent="0.2">
      <c r="A106">
        <v>28.448606675083283</v>
      </c>
      <c r="B106">
        <v>226.31686419990729</v>
      </c>
      <c r="C106">
        <v>48.698122845380567</v>
      </c>
      <c r="D106">
        <f t="shared" si="1"/>
        <v>1693.1228004907989</v>
      </c>
      <c r="F106" s="6">
        <f>NPV($G$5, $D$10:$D106)-$G$7</f>
        <v>12583.223623937323</v>
      </c>
    </row>
    <row r="107" spans="1:6" x14ac:dyDescent="0.2">
      <c r="A107">
        <v>29.185059778028517</v>
      </c>
      <c r="B107">
        <v>223.79082679399289</v>
      </c>
      <c r="C107">
        <v>48.729589088325156</v>
      </c>
      <c r="D107">
        <f t="shared" si="1"/>
        <v>1609.5545494602852</v>
      </c>
      <c r="F107" s="6">
        <f>NPV($G$5, $D$10:$D107)-$G$7</f>
        <v>12583.364950095902</v>
      </c>
    </row>
    <row r="108" spans="1:6" x14ac:dyDescent="0.2">
      <c r="A108">
        <v>29.605447555950377</v>
      </c>
      <c r="B108">
        <v>224.15406760919723</v>
      </c>
      <c r="C108">
        <v>48.701497070724145</v>
      </c>
      <c r="D108">
        <f t="shared" si="1"/>
        <v>1572.1828696012708</v>
      </c>
      <c r="F108" s="6">
        <f>NPV($G$5, $D$10:$D108)-$G$7</f>
        <v>12583.490445328909</v>
      </c>
    </row>
    <row r="109" spans="1:6" x14ac:dyDescent="0.2">
      <c r="A109">
        <v>28.574269284290494</v>
      </c>
      <c r="B109">
        <v>223.98308260526392</v>
      </c>
      <c r="C109">
        <v>48.827102836512495</v>
      </c>
      <c r="D109">
        <f t="shared" si="1"/>
        <v>1674.5168362072004</v>
      </c>
      <c r="F109" s="6">
        <f>NPV($G$5, $D$10:$D109)-$G$7</f>
        <v>12583.611957841917</v>
      </c>
    </row>
    <row r="110" spans="1:6" x14ac:dyDescent="0.2">
      <c r="A110">
        <v>30.486008957523154</v>
      </c>
      <c r="B110">
        <v>224.46925640870177</v>
      </c>
      <c r="C110">
        <v>48.209935648046667</v>
      </c>
      <c r="D110">
        <f t="shared" si="1"/>
        <v>1451.3906579456623</v>
      </c>
      <c r="F110" s="6">
        <f>NPV($G$5, $D$10:$D110)-$G$7</f>
        <v>12583.707704389322</v>
      </c>
    </row>
    <row r="111" spans="1:6" x14ac:dyDescent="0.2">
      <c r="A111">
        <v>29.586409558105515</v>
      </c>
      <c r="B111">
        <v>223.68230361244059</v>
      </c>
      <c r="C111">
        <v>46.903503352368716</v>
      </c>
      <c r="D111">
        <f t="shared" si="1"/>
        <v>1409.4109727093969</v>
      </c>
      <c r="F111" s="6">
        <f>NPV($G$5, $D$10:$D111)-$G$7</f>
        <v>12583.792229113484</v>
      </c>
    </row>
    <row r="112" spans="1:6" x14ac:dyDescent="0.2">
      <c r="A112">
        <v>29.839038764548604</v>
      </c>
      <c r="B112">
        <v>225.10277176443196</v>
      </c>
      <c r="C112">
        <v>45.191538737853989</v>
      </c>
      <c r="D112">
        <f t="shared" si="1"/>
        <v>1242.356119001764</v>
      </c>
      <c r="F112" s="6">
        <f>NPV($G$5, $D$10:$D112)-$G$7</f>
        <v>12583.859961991906</v>
      </c>
    </row>
    <row r="113" spans="1:6" x14ac:dyDescent="0.2">
      <c r="A113">
        <v>31.235289346368518</v>
      </c>
      <c r="B113">
        <v>224.68024667396094</v>
      </c>
      <c r="C113">
        <v>46.820132246793946</v>
      </c>
      <c r="D113">
        <f t="shared" si="1"/>
        <v>1260.6425388970056</v>
      </c>
      <c r="F113" s="6">
        <f>NPV($G$5, $D$10:$D113)-$G$7</f>
        <v>12583.922443672343</v>
      </c>
    </row>
    <row r="114" spans="1:6" x14ac:dyDescent="0.2">
      <c r="A114">
        <v>30.734244167688303</v>
      </c>
      <c r="B114">
        <v>225.07275161806319</v>
      </c>
      <c r="C114">
        <v>46.067775492119836</v>
      </c>
      <c r="D114">
        <f t="shared" si="1"/>
        <v>1240.4640348846281</v>
      </c>
      <c r="F114" s="6">
        <f>NPV($G$5, $D$10:$D114)-$G$7</f>
        <v>12583.978336005048</v>
      </c>
    </row>
    <row r="115" spans="1:6" x14ac:dyDescent="0.2">
      <c r="A115">
        <v>31.072596660378622</v>
      </c>
      <c r="B115">
        <v>226.14604063128354</v>
      </c>
      <c r="C115">
        <v>44.549017110839486</v>
      </c>
      <c r="D115">
        <f t="shared" si="1"/>
        <v>1079.0556507016731</v>
      </c>
      <c r="F115" s="6">
        <f>NPV($G$5, $D$10:$D115)-$G$7</f>
        <v>12584.022535694356</v>
      </c>
    </row>
    <row r="116" spans="1:6" x14ac:dyDescent="0.2">
      <c r="A116">
        <v>27.743780113523826</v>
      </c>
      <c r="B116">
        <v>224.08627160039032</v>
      </c>
      <c r="C116">
        <v>47.797192173093208</v>
      </c>
      <c r="D116">
        <f t="shared" si="1"/>
        <v>1657.4777365180828</v>
      </c>
      <c r="F116" s="6">
        <f>NPV($G$5, $D$10:$D116)-$G$7</f>
        <v>12584.084256330225</v>
      </c>
    </row>
    <row r="117" spans="1:6" x14ac:dyDescent="0.2">
      <c r="A117">
        <v>29.026967998361215</v>
      </c>
      <c r="B117">
        <v>224.94741529008024</v>
      </c>
      <c r="C117">
        <v>46.765678525262047</v>
      </c>
      <c r="D117">
        <f t="shared" si="1"/>
        <v>1456.1108334421119</v>
      </c>
      <c r="F117" s="6">
        <f>NPV($G$5, $D$10:$D117)-$G$7</f>
        <v>12584.133549237788</v>
      </c>
    </row>
    <row r="118" spans="1:6" x14ac:dyDescent="0.2">
      <c r="A118">
        <v>30.44613216232392</v>
      </c>
      <c r="B118">
        <v>223.61964170122519</v>
      </c>
      <c r="C118">
        <v>48.146891749056522</v>
      </c>
      <c r="D118">
        <f t="shared" si="1"/>
        <v>1443.2950066498686</v>
      </c>
      <c r="F118" s="6">
        <f>NPV($G$5, $D$10:$D118)-$G$7</f>
        <v>12584.177966565539</v>
      </c>
    </row>
    <row r="119" spans="1:6" x14ac:dyDescent="0.2">
      <c r="A119">
        <v>29.980950633471366</v>
      </c>
      <c r="B119">
        <v>224.71026340972458</v>
      </c>
      <c r="C119">
        <v>47.473329067870509</v>
      </c>
      <c r="D119">
        <f t="shared" si="1"/>
        <v>1432.2867862625669</v>
      </c>
      <c r="F119" s="6">
        <f>NPV($G$5, $D$10:$D119)-$G$7</f>
        <v>12584.218037974948</v>
      </c>
    </row>
    <row r="120" spans="1:6" x14ac:dyDescent="0.2">
      <c r="A120">
        <v>30.761442606744822</v>
      </c>
      <c r="B120">
        <v>225.39088035919121</v>
      </c>
      <c r="C120">
        <v>47.988847717861063</v>
      </c>
      <c r="D120">
        <f t="shared" si="1"/>
        <v>1413.1600017195681</v>
      </c>
      <c r="F120" s="6">
        <f>NPV($G$5, $D$10:$D120)-$G$7</f>
        <v>12584.253980061365</v>
      </c>
    </row>
    <row r="121" spans="1:6" x14ac:dyDescent="0.2">
      <c r="A121">
        <v>30.647862634650664</v>
      </c>
      <c r="B121">
        <v>223.83470081840642</v>
      </c>
      <c r="C121">
        <v>46.787406353687402</v>
      </c>
      <c r="D121">
        <f t="shared" si="1"/>
        <v>1305.0359758784714</v>
      </c>
      <c r="F121" s="6">
        <f>NPV($G$5, $D$10:$D121)-$G$7</f>
        <v>12584.284154676969</v>
      </c>
    </row>
    <row r="122" spans="1:6" x14ac:dyDescent="0.2">
      <c r="A122">
        <v>30.748495949665084</v>
      </c>
      <c r="B122">
        <v>225.23730194698146</v>
      </c>
      <c r="C122">
        <v>48.685485416499432</v>
      </c>
      <c r="D122">
        <f t="shared" si="1"/>
        <v>1476.0316450244777</v>
      </c>
      <c r="F122" s="6">
        <f>NPV($G$5, $D$10:$D122)-$G$7</f>
        <v>12584.315180423893</v>
      </c>
    </row>
    <row r="123" spans="1:6" x14ac:dyDescent="0.2">
      <c r="A123">
        <v>29.883649479670567</v>
      </c>
      <c r="B123">
        <v>225.8607457857579</v>
      </c>
      <c r="C123">
        <v>46.778049926942913</v>
      </c>
      <c r="D123">
        <f t="shared" si="1"/>
        <v>1386.3127538496697</v>
      </c>
      <c r="F123" s="6">
        <f>NPV($G$5, $D$10:$D123)-$G$7</f>
        <v>12584.341671226141</v>
      </c>
    </row>
    <row r="124" spans="1:6" x14ac:dyDescent="0.2">
      <c r="A124">
        <v>28.845983100181911</v>
      </c>
      <c r="B124">
        <v>226.09708025775035</v>
      </c>
      <c r="C124">
        <v>47.178577751183184</v>
      </c>
      <c r="D124">
        <f t="shared" si="1"/>
        <v>1517.978449656096</v>
      </c>
      <c r="F124" s="6">
        <f>NPV($G$5, $D$10:$D124)-$G$7</f>
        <v>12584.368041024738</v>
      </c>
    </row>
    <row r="125" spans="1:6" x14ac:dyDescent="0.2">
      <c r="A125">
        <v>29.194265001278836</v>
      </c>
      <c r="B125">
        <v>223.97622501521255</v>
      </c>
      <c r="C125">
        <v>48.749600245500915</v>
      </c>
      <c r="D125">
        <f t="shared" si="1"/>
        <v>1611.9720667631202</v>
      </c>
      <c r="F125" s="6">
        <f>NPV($G$5, $D$10:$D125)-$G$7</f>
        <v>12584.393497955038</v>
      </c>
    </row>
    <row r="126" spans="1:6" x14ac:dyDescent="0.2">
      <c r="A126">
        <v>30.837476363813039</v>
      </c>
      <c r="B126">
        <v>227.10984580917284</v>
      </c>
      <c r="C126">
        <v>46.316838342463598</v>
      </c>
      <c r="D126">
        <f t="shared" si="1"/>
        <v>1266.2062048782805</v>
      </c>
      <c r="F126" s="6">
        <f>NPV($G$5, $D$10:$D126)-$G$7</f>
        <v>12584.411676548352</v>
      </c>
    </row>
    <row r="127" spans="1:6" x14ac:dyDescent="0.2">
      <c r="A127">
        <v>28.476023392868228</v>
      </c>
      <c r="B127">
        <v>226.70995917869732</v>
      </c>
      <c r="C127">
        <v>47.473076683090767</v>
      </c>
      <c r="D127">
        <f t="shared" si="1"/>
        <v>1582.7284703767557</v>
      </c>
      <c r="F127" s="6">
        <f>NPV($G$5, $D$10:$D127)-$G$7</f>
        <v>12584.432333658531</v>
      </c>
    </row>
    <row r="128" spans="1:6" x14ac:dyDescent="0.2">
      <c r="A128">
        <v>30.185418684850447</v>
      </c>
      <c r="B128">
        <v>225.26176167011727</v>
      </c>
      <c r="C128">
        <v>44.748887666501105</v>
      </c>
      <c r="D128">
        <f t="shared" si="1"/>
        <v>1172.2370715338946</v>
      </c>
      <c r="F128" s="6">
        <f>NPV($G$5, $D$10:$D128)-$G$7</f>
        <v>12584.446242338612</v>
      </c>
    </row>
    <row r="129" spans="1:6" x14ac:dyDescent="0.2">
      <c r="A129">
        <v>30.391094090446131</v>
      </c>
      <c r="B129">
        <v>225.77911636253702</v>
      </c>
      <c r="C129">
        <v>48.85940354084596</v>
      </c>
      <c r="D129">
        <f t="shared" si="1"/>
        <v>1527.903435368466</v>
      </c>
      <c r="F129" s="6">
        <f>NPV($G$5, $D$10:$D129)-$G$7</f>
        <v>12584.462722964023</v>
      </c>
    </row>
    <row r="130" spans="1:6" x14ac:dyDescent="0.2">
      <c r="A130">
        <v>29.886839532337035</v>
      </c>
      <c r="B130">
        <v>225.93178186943987</v>
      </c>
      <c r="C130">
        <v>47.850271420757053</v>
      </c>
      <c r="D130">
        <f t="shared" si="1"/>
        <v>1483.404070016421</v>
      </c>
      <c r="F130" s="6">
        <f>NPV($G$5, $D$10:$D130)-$G$7</f>
        <v>12584.477268996809</v>
      </c>
    </row>
    <row r="131" spans="1:6" x14ac:dyDescent="0.2">
      <c r="A131">
        <v>29.675925437259139</v>
      </c>
      <c r="B131">
        <v>225.23813299776521</v>
      </c>
      <c r="C131">
        <v>48.919457476004027</v>
      </c>
      <c r="D131">
        <f t="shared" si="1"/>
        <v>1593.7508914758309</v>
      </c>
      <c r="F131" s="6">
        <f>NPV($G$5, $D$10:$D131)-$G$7</f>
        <v>12584.491476339346</v>
      </c>
    </row>
    <row r="132" spans="1:6" x14ac:dyDescent="0.2">
      <c r="A132">
        <v>27.829854692099616</v>
      </c>
      <c r="B132">
        <v>224.24448502497398</v>
      </c>
      <c r="C132">
        <v>45.466424416517839</v>
      </c>
      <c r="D132">
        <f t="shared" si="1"/>
        <v>1441.9613981836847</v>
      </c>
      <c r="F132" s="6">
        <f>NPV($G$5, $D$10:$D132)-$G$7</f>
        <v>12584.503162002406</v>
      </c>
    </row>
    <row r="133" spans="1:6" x14ac:dyDescent="0.2">
      <c r="A133">
        <v>28.535040504066274</v>
      </c>
      <c r="B133">
        <v>223.53890585654881</v>
      </c>
      <c r="C133">
        <v>48.781853201362537</v>
      </c>
      <c r="D133">
        <f t="shared" si="1"/>
        <v>1670.3801429744349</v>
      </c>
      <c r="F133" s="6">
        <f>NPV($G$5, $D$10:$D133)-$G$7</f>
        <v>12584.515468156784</v>
      </c>
    </row>
    <row r="134" spans="1:6" x14ac:dyDescent="0.2">
      <c r="A134">
        <v>28.894084001221927</v>
      </c>
      <c r="B134">
        <v>222.84859028295614</v>
      </c>
      <c r="C134">
        <v>46.615207174327224</v>
      </c>
      <c r="D134">
        <f t="shared" si="1"/>
        <v>1439.650926942857</v>
      </c>
      <c r="F134" s="6">
        <f>NPV($G$5, $D$10:$D134)-$G$7</f>
        <v>12584.525110255123</v>
      </c>
    </row>
    <row r="135" spans="1:6" x14ac:dyDescent="0.2">
      <c r="A135">
        <v>30.123382051242515</v>
      </c>
      <c r="B135">
        <v>224.28229499346344</v>
      </c>
      <c r="C135">
        <v>49.362545104813762</v>
      </c>
      <c r="D135">
        <f t="shared" si="1"/>
        <v>1586.0014573633639</v>
      </c>
      <c r="F135" s="6">
        <f>NPV($G$5, $D$10:$D135)-$G$7</f>
        <v>12584.534766877578</v>
      </c>
    </row>
    <row r="136" spans="1:6" x14ac:dyDescent="0.2">
      <c r="A136">
        <v>30.4943944986735</v>
      </c>
      <c r="B136">
        <v>224.59379920255742</v>
      </c>
      <c r="C136">
        <v>47.664372977451421</v>
      </c>
      <c r="D136">
        <f t="shared" si="1"/>
        <v>1402.5082795099524</v>
      </c>
      <c r="F136" s="6">
        <f>NPV($G$5, $D$10:$D136)-$G$7</f>
        <v>12584.542529963959</v>
      </c>
    </row>
    <row r="137" spans="1:6" x14ac:dyDescent="0.2">
      <c r="A137">
        <v>29.156784724618774</v>
      </c>
      <c r="B137">
        <v>227.47349817072973</v>
      </c>
      <c r="C137">
        <v>47.965953462480684</v>
      </c>
      <c r="D137">
        <f t="shared" si="1"/>
        <v>1571.4349641939914</v>
      </c>
      <c r="F137" s="6">
        <f>NPV($G$5, $D$10:$D137)-$G$7</f>
        <v>12584.550437345812</v>
      </c>
    </row>
    <row r="138" spans="1:6" x14ac:dyDescent="0.2">
      <c r="A138">
        <v>31.307507773162797</v>
      </c>
      <c r="B138">
        <v>225.16923195289564</v>
      </c>
      <c r="C138">
        <v>46.8758706295921</v>
      </c>
      <c r="D138">
        <f t="shared" si="1"/>
        <v>1262.20652285847</v>
      </c>
      <c r="F138" s="6">
        <f>NPV($G$5, $D$10:$D138)-$G$7</f>
        <v>12584.55621130932</v>
      </c>
    </row>
    <row r="139" spans="1:6" x14ac:dyDescent="0.2">
      <c r="A139">
        <v>30.221626805796404</v>
      </c>
      <c r="B139">
        <v>225.89821696747094</v>
      </c>
      <c r="C139">
        <v>46.737152223940939</v>
      </c>
      <c r="D139">
        <f t="shared" ref="D139:D202" si="2">(B139*(C139-A139)-$G$2-$G$3)*(1-$G$4)+$G$3</f>
        <v>1352.3310976959183</v>
      </c>
      <c r="F139" s="6">
        <f>NPV($G$5, $D$10:$D139)-$G$7</f>
        <v>12584.561835162374</v>
      </c>
    </row>
    <row r="140" spans="1:6" x14ac:dyDescent="0.2">
      <c r="A140">
        <v>29.83622274157824</v>
      </c>
      <c r="B140">
        <v>225.06094751370256</v>
      </c>
      <c r="C140">
        <v>46.689876689342782</v>
      </c>
      <c r="D140">
        <f t="shared" si="2"/>
        <v>1377.2397306207768</v>
      </c>
      <c r="F140" s="6">
        <f>NPV($G$5, $D$10:$D140)-$G$7</f>
        <v>12584.567041925098</v>
      </c>
    </row>
    <row r="141" spans="1:6" x14ac:dyDescent="0.2">
      <c r="A141">
        <v>29.357559090640279</v>
      </c>
      <c r="B141">
        <v>226.30704620460165</v>
      </c>
      <c r="C141">
        <v>47.662161768457736</v>
      </c>
      <c r="D141">
        <f t="shared" si="2"/>
        <v>1516.9842255862841</v>
      </c>
      <c r="F141" s="6">
        <f>NPV($G$5, $D$10:$D141)-$G$7</f>
        <v>12584.572255632134</v>
      </c>
    </row>
    <row r="142" spans="1:6" x14ac:dyDescent="0.2">
      <c r="A142">
        <v>30.679769982525613</v>
      </c>
      <c r="B142">
        <v>224.40262796371826</v>
      </c>
      <c r="C142">
        <v>45.877475094457623</v>
      </c>
      <c r="D142">
        <f t="shared" si="2"/>
        <v>1224.1619864540712</v>
      </c>
      <c r="F142" s="6">
        <f>NPV($G$5, $D$10:$D142)-$G$7</f>
        <v>12584.576080458843</v>
      </c>
    </row>
    <row r="143" spans="1:6" x14ac:dyDescent="0.2">
      <c r="A143">
        <v>29.764038420835277</v>
      </c>
      <c r="B143">
        <v>223.72393345867749</v>
      </c>
      <c r="C143">
        <v>48.236949914426077</v>
      </c>
      <c r="D143">
        <f t="shared" si="2"/>
        <v>1513.1329687120588</v>
      </c>
      <c r="F143" s="6">
        <f>NPV($G$5, $D$10:$D143)-$G$7</f>
        <v>12584.580378368502</v>
      </c>
    </row>
    <row r="144" spans="1:6" x14ac:dyDescent="0.2">
      <c r="A144">
        <v>31.468924892833456</v>
      </c>
      <c r="B144">
        <v>226.52285792864859</v>
      </c>
      <c r="C144">
        <v>48.026422354596434</v>
      </c>
      <c r="D144">
        <f t="shared" si="2"/>
        <v>1360.260658073958</v>
      </c>
      <c r="F144" s="6">
        <f>NPV($G$5, $D$10:$D144)-$G$7</f>
        <v>12584.583890814381</v>
      </c>
    </row>
    <row r="145" spans="1:6" x14ac:dyDescent="0.2">
      <c r="A145">
        <v>31.543348844279535</v>
      </c>
      <c r="B145">
        <v>223.59088347875513</v>
      </c>
      <c r="C145">
        <v>48.065335085411789</v>
      </c>
      <c r="D145">
        <f t="shared" si="2"/>
        <v>1337.666200191439</v>
      </c>
      <c r="F145" s="6">
        <f>NPV($G$5, $D$10:$D145)-$G$7</f>
        <v>12584.587030907824</v>
      </c>
    </row>
    <row r="146" spans="1:6" x14ac:dyDescent="0.2">
      <c r="A146">
        <v>29.996754240783048</v>
      </c>
      <c r="B146">
        <v>224.95129542185168</v>
      </c>
      <c r="C146">
        <v>47.495455937096267</v>
      </c>
      <c r="D146">
        <f t="shared" si="2"/>
        <v>1434.542245914485</v>
      </c>
      <c r="F146" s="6">
        <f>NPV($G$5, $D$10:$D146)-$G$7</f>
        <v>12584.590092275383</v>
      </c>
    </row>
    <row r="147" spans="1:6" x14ac:dyDescent="0.2">
      <c r="A147">
        <v>30.636163122180733</v>
      </c>
      <c r="B147">
        <v>223.48570041649509</v>
      </c>
      <c r="C147">
        <v>45.657909431029111</v>
      </c>
      <c r="D147">
        <f t="shared" si="2"/>
        <v>1202.8581981247519</v>
      </c>
      <c r="F147" s="6">
        <f>NPV($G$5, $D$10:$D147)-$G$7</f>
        <v>12584.592425861758</v>
      </c>
    </row>
    <row r="148" spans="1:6" x14ac:dyDescent="0.2">
      <c r="A148">
        <v>31.521502781542949</v>
      </c>
      <c r="B148">
        <v>223.23755388206337</v>
      </c>
      <c r="C148">
        <v>46.275099356862484</v>
      </c>
      <c r="D148">
        <f t="shared" si="2"/>
        <v>1177.4227241748481</v>
      </c>
      <c r="F148" s="6">
        <f>NPV($G$5, $D$10:$D148)-$G$7</f>
        <v>12584.594502444193</v>
      </c>
    </row>
    <row r="149" spans="1:6" x14ac:dyDescent="0.2">
      <c r="A149">
        <v>29.25414840618032</v>
      </c>
      <c r="B149">
        <v>224.79343442646496</v>
      </c>
      <c r="C149">
        <v>48.89857547765132</v>
      </c>
      <c r="D149">
        <f t="shared" si="2"/>
        <v>1626.375291494476</v>
      </c>
      <c r="F149" s="6">
        <f>NPV($G$5, $D$10:$D149)-$G$7</f>
        <v>12584.597110067451</v>
      </c>
    </row>
    <row r="150" spans="1:6" x14ac:dyDescent="0.2">
      <c r="A150">
        <v>31.650141712161712</v>
      </c>
      <c r="B150">
        <v>224.35092773739598</v>
      </c>
      <c r="C150">
        <v>46.377194684610004</v>
      </c>
      <c r="D150">
        <f t="shared" si="2"/>
        <v>1181.6111988826196</v>
      </c>
      <c r="F150" s="6">
        <f>NPV($G$5, $D$10:$D150)-$G$7</f>
        <v>12584.598832356305</v>
      </c>
    </row>
    <row r="151" spans="1:6" x14ac:dyDescent="0.2">
      <c r="A151">
        <v>30.762247509555891</v>
      </c>
      <c r="B151">
        <v>225.40065287976176</v>
      </c>
      <c r="C151">
        <v>47.989799276692793</v>
      </c>
      <c r="D151">
        <f t="shared" si="2"/>
        <v>1413.2405663330205</v>
      </c>
      <c r="F151" s="6">
        <f>NPV($G$5, $D$10:$D151)-$G$7</f>
        <v>12584.600704998491</v>
      </c>
    </row>
    <row r="152" spans="1:6" x14ac:dyDescent="0.2">
      <c r="A152">
        <v>30.774662112235092</v>
      </c>
      <c r="B152">
        <v>225.55619238992222</v>
      </c>
      <c r="C152">
        <v>48.742765392817091</v>
      </c>
      <c r="D152">
        <f t="shared" si="2"/>
        <v>1481.1267841747785</v>
      </c>
      <c r="F152" s="6">
        <f>NPV($G$5, $D$10:$D152)-$G$7</f>
        <v>12584.60248917681</v>
      </c>
    </row>
    <row r="153" spans="1:6" x14ac:dyDescent="0.2">
      <c r="A153">
        <v>30.645683257971541</v>
      </c>
      <c r="B153">
        <v>223.78070866543567</v>
      </c>
      <c r="C153">
        <v>45.714143488439731</v>
      </c>
      <c r="D153">
        <f t="shared" si="2"/>
        <v>1208.8122835484423</v>
      </c>
      <c r="F153" s="6">
        <f>NPV($G$5, $D$10:$D153)-$G$7</f>
        <v>12584.603812945796</v>
      </c>
    </row>
    <row r="154" spans="1:6" x14ac:dyDescent="0.2">
      <c r="A154">
        <v>31.382072696287651</v>
      </c>
      <c r="B154">
        <v>225.66783968577511</v>
      </c>
      <c r="C154">
        <v>48.690810507978313</v>
      </c>
      <c r="D154">
        <f t="shared" si="2"/>
        <v>1422.4101878606889</v>
      </c>
      <c r="F154" s="6">
        <f>NPV($G$5, $D$10:$D154)-$G$7</f>
        <v>12584.605229018352</v>
      </c>
    </row>
    <row r="155" spans="1:6" x14ac:dyDescent="0.2">
      <c r="A155">
        <v>28.292164491431322</v>
      </c>
      <c r="B155">
        <v>225.40565510062152</v>
      </c>
      <c r="C155">
        <v>48.58648237073794</v>
      </c>
      <c r="D155">
        <f t="shared" si="2"/>
        <v>1689.7816065621457</v>
      </c>
      <c r="F155" s="6">
        <f>NPV($G$5, $D$10:$D155)-$G$7</f>
        <v>12584.606758338976</v>
      </c>
    </row>
    <row r="156" spans="1:6" x14ac:dyDescent="0.2">
      <c r="A156">
        <v>30.550753611605614</v>
      </c>
      <c r="B156">
        <v>225.34907316148747</v>
      </c>
      <c r="C156">
        <v>49.944066922180355</v>
      </c>
      <c r="D156">
        <f t="shared" si="2"/>
        <v>1608.1060720273426</v>
      </c>
      <c r="F156" s="6">
        <f>NPV($G$5, $D$10:$D156)-$G$7</f>
        <v>12584.608081430762</v>
      </c>
    </row>
    <row r="157" spans="1:6" x14ac:dyDescent="0.2">
      <c r="A157">
        <v>30.932625425775768</v>
      </c>
      <c r="B157">
        <v>224.66125528771954</v>
      </c>
      <c r="C157">
        <v>49.18796304933494</v>
      </c>
      <c r="D157">
        <f t="shared" si="2"/>
        <v>1500.5068264839754</v>
      </c>
      <c r="F157" s="6">
        <f>NPV($G$5, $D$10:$D157)-$G$7</f>
        <v>12584.609203760763</v>
      </c>
    </row>
    <row r="158" spans="1:6" x14ac:dyDescent="0.2">
      <c r="A158">
        <v>29.358601598942187</v>
      </c>
      <c r="B158">
        <v>226.33756202558288</v>
      </c>
      <c r="C158">
        <v>48.222104687156389</v>
      </c>
      <c r="D158">
        <f t="shared" si="2"/>
        <v>1567.8077200993828</v>
      </c>
      <c r="F158" s="6">
        <f>NPV($G$5, $D$10:$D158)-$G$7</f>
        <v>12584.610269823368</v>
      </c>
    </row>
    <row r="159" spans="1:6" x14ac:dyDescent="0.2">
      <c r="A159">
        <v>29.855550640859292</v>
      </c>
      <c r="B159">
        <v>225.35469611248118</v>
      </c>
      <c r="C159">
        <v>47.297087184560951</v>
      </c>
      <c r="D159">
        <f t="shared" si="2"/>
        <v>1432.2128670162492</v>
      </c>
      <c r="F159" s="6">
        <f>NPV($G$5, $D$10:$D159)-$G$7</f>
        <v>12584.611155152586</v>
      </c>
    </row>
    <row r="160" spans="1:6" x14ac:dyDescent="0.2">
      <c r="A160">
        <v>29.532727770201745</v>
      </c>
      <c r="B160">
        <v>225.84982730186312</v>
      </c>
      <c r="C160">
        <v>46.81987758827745</v>
      </c>
      <c r="D160">
        <f t="shared" si="2"/>
        <v>1421.719920381533</v>
      </c>
      <c r="F160" s="6">
        <f>NPV($G$5, $D$10:$D160)-$G$7</f>
        <v>12584.611954100725</v>
      </c>
    </row>
    <row r="161" spans="1:6" x14ac:dyDescent="0.2">
      <c r="A161">
        <v>30.861343778524315</v>
      </c>
      <c r="B161">
        <v>223.60915067984024</v>
      </c>
      <c r="C161">
        <v>48.105768946115859</v>
      </c>
      <c r="D161">
        <f t="shared" si="2"/>
        <v>1402.4045062748828</v>
      </c>
      <c r="F161" s="6">
        <f>NPV($G$5, $D$10:$D161)-$G$7</f>
        <v>12584.612670549517</v>
      </c>
    </row>
    <row r="162" spans="1:6" x14ac:dyDescent="0.2">
      <c r="A162">
        <v>30.332261151925195</v>
      </c>
      <c r="B162">
        <v>224.88017407304142</v>
      </c>
      <c r="C162">
        <v>48.6861357052112</v>
      </c>
      <c r="D162">
        <f t="shared" si="2"/>
        <v>1510.969001783089</v>
      </c>
      <c r="F162" s="6">
        <f>NPV($G$5, $D$10:$D162)-$G$7</f>
        <v>12584.613372287082</v>
      </c>
    </row>
    <row r="163" spans="1:6" x14ac:dyDescent="0.2">
      <c r="A163">
        <v>33.032182576134801</v>
      </c>
      <c r="B163">
        <v>227.09220161195844</v>
      </c>
      <c r="C163">
        <v>47.242251475254307</v>
      </c>
      <c r="D163">
        <f t="shared" si="2"/>
        <v>1150.7983325434668</v>
      </c>
      <c r="F163" s="6">
        <f>NPV($G$5, $D$10:$D163)-$G$7</f>
        <v>12584.613858163375</v>
      </c>
    </row>
    <row r="164" spans="1:6" x14ac:dyDescent="0.2">
      <c r="A164">
        <v>30.243649083131459</v>
      </c>
      <c r="B164">
        <v>226.58684088091832</v>
      </c>
      <c r="C164">
        <v>46.77669932731078</v>
      </c>
      <c r="D164">
        <f t="shared" si="2"/>
        <v>1358.4686499816353</v>
      </c>
      <c r="F164" s="6">
        <f>NPV($G$5, $D$10:$D164)-$G$7</f>
        <v>12584.614379578255</v>
      </c>
    </row>
    <row r="165" spans="1:6" x14ac:dyDescent="0.2">
      <c r="A165">
        <v>28.94776465225732</v>
      </c>
      <c r="B165">
        <v>224.14105956122512</v>
      </c>
      <c r="C165">
        <v>47.259274942334741</v>
      </c>
      <c r="D165">
        <f t="shared" si="2"/>
        <v>1501.7445274336924</v>
      </c>
      <c r="F165" s="6">
        <f>NPV($G$5, $D$10:$D165)-$G$7</f>
        <v>12584.614903585358</v>
      </c>
    </row>
    <row r="166" spans="1:6" x14ac:dyDescent="0.2">
      <c r="A166">
        <v>30.341299255524063</v>
      </c>
      <c r="B166">
        <v>225.0085526608018</v>
      </c>
      <c r="C166">
        <v>48.710651134897489</v>
      </c>
      <c r="D166">
        <f t="shared" si="2"/>
        <v>1513.3045118779178</v>
      </c>
      <c r="F166" s="6">
        <f>NPV($G$5, $D$10:$D166)-$G$7</f>
        <v>12584.615383622406</v>
      </c>
    </row>
    <row r="167" spans="1:6" x14ac:dyDescent="0.2">
      <c r="A167">
        <v>29.345109245041385</v>
      </c>
      <c r="B167">
        <v>226.01116256701062</v>
      </c>
      <c r="C167">
        <v>47.64786678548262</v>
      </c>
      <c r="D167">
        <f t="shared" si="2"/>
        <v>1514.6510039588973</v>
      </c>
      <c r="F167" s="6">
        <f>NPV($G$5, $D$10:$D167)-$G$7</f>
        <v>12584.615820408015</v>
      </c>
    </row>
    <row r="168" spans="1:6" x14ac:dyDescent="0.2">
      <c r="A168">
        <v>28.763682924618479</v>
      </c>
      <c r="B168">
        <v>225.31219087759382</v>
      </c>
      <c r="C168">
        <v>47.118559058944811</v>
      </c>
      <c r="D168">
        <f t="shared" si="2"/>
        <v>1514.2309420447707</v>
      </c>
      <c r="F168" s="6">
        <f>NPV($G$5, $D$10:$D168)-$G$7</f>
        <v>12584.61621737572</v>
      </c>
    </row>
    <row r="169" spans="1:6" x14ac:dyDescent="0.2">
      <c r="A169">
        <v>27.83944986120332</v>
      </c>
      <c r="B169">
        <v>224.26271584627102</v>
      </c>
      <c r="C169">
        <v>47.80945102480473</v>
      </c>
      <c r="D169">
        <f t="shared" si="2"/>
        <v>1651.4106785609781</v>
      </c>
      <c r="F169" s="6">
        <f>NPV($G$5, $D$10:$D169)-$G$7</f>
        <v>12584.616610948869</v>
      </c>
    </row>
    <row r="170" spans="1:6" x14ac:dyDescent="0.2">
      <c r="A170">
        <v>29.291151198121952</v>
      </c>
      <c r="B170">
        <v>225.22274207367445</v>
      </c>
      <c r="C170">
        <v>48.127676399744814</v>
      </c>
      <c r="D170">
        <f t="shared" si="2"/>
        <v>1556.9655428197498</v>
      </c>
      <c r="F170" s="6">
        <f>NPV($G$5, $D$10:$D170)-$G$7</f>
        <v>12584.616948280211</v>
      </c>
    </row>
    <row r="171" spans="1:6" x14ac:dyDescent="0.2">
      <c r="A171">
        <v>29.700185071560554</v>
      </c>
      <c r="B171">
        <v>225.62004346546018</v>
      </c>
      <c r="C171">
        <v>47.073914237771532</v>
      </c>
      <c r="D171">
        <f t="shared" si="2"/>
        <v>1427.9446118550618</v>
      </c>
      <c r="F171" s="6">
        <f>NPV($G$5, $D$10:$D171)-$G$7</f>
        <v>12584.617229532694</v>
      </c>
    </row>
    <row r="172" spans="1:6" x14ac:dyDescent="0.2">
      <c r="A172">
        <v>31.612474989087787</v>
      </c>
      <c r="B172">
        <v>224.15323314780835</v>
      </c>
      <c r="C172">
        <v>48.098356564296409</v>
      </c>
      <c r="D172">
        <f t="shared" si="2"/>
        <v>1338.1454625499587</v>
      </c>
      <c r="F172" s="6">
        <f>NPV($G$5, $D$10:$D172)-$G$7</f>
        <v>12584.617469137567</v>
      </c>
    </row>
    <row r="173" spans="1:6" x14ac:dyDescent="0.2">
      <c r="A173">
        <v>27.861832525813952</v>
      </c>
      <c r="B173">
        <v>224.30578951534699</v>
      </c>
      <c r="C173">
        <v>47.305143033881905</v>
      </c>
      <c r="D173">
        <f t="shared" si="2"/>
        <v>1604.49884572169</v>
      </c>
      <c r="F173" s="6">
        <f>NPV($G$5, $D$10:$D173)-$G$7</f>
        <v>12584.617730317041</v>
      </c>
    </row>
    <row r="174" spans="1:6" x14ac:dyDescent="0.2">
      <c r="A174">
        <v>28.928069544490427</v>
      </c>
      <c r="B174">
        <v>223.86476416577352</v>
      </c>
      <c r="C174">
        <v>46.653462795220548</v>
      </c>
      <c r="D174">
        <f t="shared" si="2"/>
        <v>1447.236391928117</v>
      </c>
      <c r="F174" s="6">
        <f>NPV($G$5, $D$10:$D174)-$G$7</f>
        <v>12584.617944481019</v>
      </c>
    </row>
    <row r="175" spans="1:6" x14ac:dyDescent="0.2">
      <c r="A175">
        <v>30.020975221559638</v>
      </c>
      <c r="B175">
        <v>225.3199909315299</v>
      </c>
      <c r="C175">
        <v>47.009003600905999</v>
      </c>
      <c r="D175">
        <f t="shared" si="2"/>
        <v>1391.0969601515581</v>
      </c>
      <c r="F175" s="6">
        <f>NPV($G$5, $D$10:$D175)-$G$7</f>
        <v>12584.61813162319</v>
      </c>
    </row>
    <row r="176" spans="1:6" x14ac:dyDescent="0.2">
      <c r="A176">
        <v>28.885289187455783</v>
      </c>
      <c r="B176">
        <v>227.23544702748768</v>
      </c>
      <c r="C176">
        <v>49.682987373089418</v>
      </c>
      <c r="D176">
        <f t="shared" si="2"/>
        <v>1750.3896977420916</v>
      </c>
      <c r="F176" s="6">
        <f>NPV($G$5, $D$10:$D176)-$G$7</f>
        <v>12584.618345693447</v>
      </c>
    </row>
    <row r="177" spans="1:6" x14ac:dyDescent="0.2">
      <c r="A177">
        <v>30.553691279492341</v>
      </c>
      <c r="B177">
        <v>225.38958205550443</v>
      </c>
      <c r="C177">
        <v>50.020901034586132</v>
      </c>
      <c r="D177">
        <f t="shared" si="2"/>
        <v>1615.0825081949713</v>
      </c>
      <c r="F177" s="6">
        <f>NPV($G$5, $D$10:$D177)-$G$7</f>
        <v>12584.618525259239</v>
      </c>
    </row>
    <row r="178" spans="1:6" x14ac:dyDescent="0.2">
      <c r="A178">
        <v>30.635454853181727</v>
      </c>
      <c r="B178">
        <v>223.45776528673014</v>
      </c>
      <c r="C178">
        <v>47.838236532115843</v>
      </c>
      <c r="D178">
        <f t="shared" si="2"/>
        <v>1397.6380602760485</v>
      </c>
      <c r="F178" s="6">
        <f>NPV($G$5, $D$10:$D178)-$G$7</f>
        <v>12584.618666523053</v>
      </c>
    </row>
    <row r="179" spans="1:6" x14ac:dyDescent="0.2">
      <c r="A179">
        <v>28.370135472214315</v>
      </c>
      <c r="B179">
        <v>225.75034904511995</v>
      </c>
      <c r="C179">
        <v>48.636811533797299</v>
      </c>
      <c r="D179">
        <f t="shared" si="2"/>
        <v>1690.0836779546944</v>
      </c>
      <c r="F179" s="6">
        <f>NPV($G$5, $D$10:$D179)-$G$7</f>
        <v>12584.618821815999</v>
      </c>
    </row>
    <row r="180" spans="1:6" x14ac:dyDescent="0.2">
      <c r="A180">
        <v>30.4014145815745</v>
      </c>
      <c r="B180">
        <v>225.99092858363292</v>
      </c>
      <c r="C180">
        <v>48.893859747622628</v>
      </c>
      <c r="D180">
        <f t="shared" si="2"/>
        <v>1531.6499419428521</v>
      </c>
      <c r="F180" s="6">
        <f>NPV($G$5, $D$10:$D180)-$G$7</f>
        <v>12584.61894975718</v>
      </c>
    </row>
    <row r="181" spans="1:6" x14ac:dyDescent="0.2">
      <c r="A181">
        <v>29.81914811542083</v>
      </c>
      <c r="B181">
        <v>224.80737811711151</v>
      </c>
      <c r="C181">
        <v>46.656730154936668</v>
      </c>
      <c r="D181">
        <f t="shared" si="2"/>
        <v>1374.0850688541291</v>
      </c>
      <c r="F181" s="6">
        <f>NPV($G$5, $D$10:$D181)-$G$7</f>
        <v>12584.61905410221</v>
      </c>
    </row>
    <row r="182" spans="1:6" x14ac:dyDescent="0.2">
      <c r="A182">
        <v>29.901752971709357</v>
      </c>
      <c r="B182">
        <v>226.35960362968035</v>
      </c>
      <c r="C182">
        <v>47.872434669770882</v>
      </c>
      <c r="D182">
        <f t="shared" si="2"/>
        <v>1487.1345544513433</v>
      </c>
      <c r="F182" s="6">
        <f>NPV($G$5, $D$10:$D182)-$G$7</f>
        <v>12584.619156765631</v>
      </c>
    </row>
    <row r="183" spans="1:6" x14ac:dyDescent="0.2">
      <c r="A183">
        <v>30.881559572007973</v>
      </c>
      <c r="B183">
        <v>224.02544914220925</v>
      </c>
      <c r="C183">
        <v>46.398731519147987</v>
      </c>
      <c r="D183">
        <f t="shared" si="2"/>
        <v>1250.4965659499726</v>
      </c>
      <c r="F183" s="6">
        <f>NPV($G$5, $D$10:$D183)-$G$7</f>
        <v>12584.619235244962</v>
      </c>
    </row>
    <row r="184" spans="1:6" x14ac:dyDescent="0.2">
      <c r="A184">
        <v>29.628996647516033</v>
      </c>
      <c r="B184">
        <v>224.55944417706633</v>
      </c>
      <c r="C184">
        <v>47.493594883562764</v>
      </c>
      <c r="D184">
        <f t="shared" si="2"/>
        <v>1464.6657001333015</v>
      </c>
      <c r="F184" s="6">
        <f>NPV($G$5, $D$10:$D184)-$G$7</f>
        <v>12584.619318808844</v>
      </c>
    </row>
    <row r="185" spans="1:6" x14ac:dyDescent="0.2">
      <c r="A185">
        <v>30.941186044656206</v>
      </c>
      <c r="B185">
        <v>224.74775846567354</v>
      </c>
      <c r="C185">
        <v>47.644312934935442</v>
      </c>
      <c r="D185">
        <f t="shared" si="2"/>
        <v>1361.5961311831898</v>
      </c>
      <c r="F185" s="6">
        <f>NPV($G$5, $D$10:$D185)-$G$7</f>
        <v>12584.619389430147</v>
      </c>
    </row>
    <row r="186" spans="1:6" x14ac:dyDescent="0.2">
      <c r="A186">
        <v>29.372869297076249</v>
      </c>
      <c r="B186">
        <v>227.03954186872579</v>
      </c>
      <c r="C186">
        <v>48.243470991437789</v>
      </c>
      <c r="D186">
        <f t="shared" si="2"/>
        <v>1573.749105390018</v>
      </c>
      <c r="F186" s="6">
        <f>NPV($G$5, $D$10:$D186)-$G$7</f>
        <v>12584.619463634643</v>
      </c>
    </row>
    <row r="187" spans="1:6" x14ac:dyDescent="0.2">
      <c r="A187">
        <v>30.455281679023756</v>
      </c>
      <c r="B187">
        <v>223.88862021180103</v>
      </c>
      <c r="C187">
        <v>49.105112629476935</v>
      </c>
      <c r="D187">
        <f t="shared" si="2"/>
        <v>1530.1939674721216</v>
      </c>
      <c r="F187" s="6">
        <f>NPV($G$5, $D$10:$D187)-$G$7</f>
        <v>12584.619529226289</v>
      </c>
    </row>
    <row r="188" spans="1:6" x14ac:dyDescent="0.2">
      <c r="A188">
        <v>31.377143235004041</v>
      </c>
      <c r="B188">
        <v>225.63255356508307</v>
      </c>
      <c r="C188">
        <v>47.455045950628119</v>
      </c>
      <c r="D188">
        <f t="shared" si="2"/>
        <v>1311.0792982788978</v>
      </c>
      <c r="F188" s="6">
        <f>NPV($G$5, $D$10:$D188)-$G$7</f>
        <v>12584.619580316572</v>
      </c>
    </row>
    <row r="189" spans="1:6" x14ac:dyDescent="0.2">
      <c r="A189">
        <v>29.406838924187468</v>
      </c>
      <c r="B189">
        <v>223.95514974923572</v>
      </c>
      <c r="C189">
        <v>46.611555553099606</v>
      </c>
      <c r="D189">
        <f t="shared" si="2"/>
        <v>1401.2339556084735</v>
      </c>
      <c r="F189" s="6">
        <f>NPV($G$5, $D$10:$D189)-$G$7</f>
        <v>12584.619629956065</v>
      </c>
    </row>
    <row r="190" spans="1:6" x14ac:dyDescent="0.2">
      <c r="A190">
        <v>30.667021140543511</v>
      </c>
      <c r="B190">
        <v>224.20844857115299</v>
      </c>
      <c r="C190">
        <v>47.365917743591126</v>
      </c>
      <c r="D190">
        <f t="shared" si="2"/>
        <v>1357.613480087761</v>
      </c>
      <c r="F190" s="6">
        <f>NPV($G$5, $D$10:$D190)-$G$7</f>
        <v>12584.619673678077</v>
      </c>
    </row>
    <row r="191" spans="1:6" x14ac:dyDescent="0.2">
      <c r="A191">
        <v>29.361275513365399</v>
      </c>
      <c r="B191">
        <v>226.42217686516233</v>
      </c>
      <c r="C191">
        <v>46.530312665126985</v>
      </c>
      <c r="D191">
        <f t="shared" si="2"/>
        <v>1414.980306632282</v>
      </c>
      <c r="F191" s="6">
        <f>NPV($G$5, $D$10:$D191)-$G$7</f>
        <v>12584.619715104905</v>
      </c>
    </row>
    <row r="192" spans="1:6" x14ac:dyDescent="0.2">
      <c r="A192">
        <v>28.301673258538358</v>
      </c>
      <c r="B192">
        <v>225.44224520934222</v>
      </c>
      <c r="C192">
        <v>47.919602201873204</v>
      </c>
      <c r="D192">
        <f t="shared" si="2"/>
        <v>1629.0839789370984</v>
      </c>
      <c r="F192" s="6">
        <f>NPV($G$5, $D$10:$D192)-$G$7</f>
        <v>12584.619758464189</v>
      </c>
    </row>
    <row r="193" spans="1:6" x14ac:dyDescent="0.2">
      <c r="A193">
        <v>30.408024334319634</v>
      </c>
      <c r="B193">
        <v>226.15317106974544</v>
      </c>
      <c r="C193">
        <v>47.554473048294312</v>
      </c>
      <c r="D193">
        <f t="shared" si="2"/>
        <v>1411.089499700053</v>
      </c>
      <c r="F193" s="6">
        <f>NPV($G$5, $D$10:$D193)-$G$7</f>
        <v>12584.619792607096</v>
      </c>
    </row>
    <row r="194" spans="1:6" x14ac:dyDescent="0.2">
      <c r="A194">
        <v>29.351189217122737</v>
      </c>
      <c r="B194">
        <v>226.14287104224786</v>
      </c>
      <c r="C194">
        <v>47.654830104293069</v>
      </c>
      <c r="D194">
        <f t="shared" si="2"/>
        <v>1515.6951603003902</v>
      </c>
      <c r="F194" s="6">
        <f>NPV($G$5, $D$10:$D194)-$G$7</f>
        <v>12584.619825947058</v>
      </c>
    </row>
    <row r="195" spans="1:6" x14ac:dyDescent="0.2">
      <c r="A195">
        <v>28.569187482644338</v>
      </c>
      <c r="B195">
        <v>223.93584345045383</v>
      </c>
      <c r="C195">
        <v>47.516891590348678</v>
      </c>
      <c r="D195">
        <f t="shared" si="2"/>
        <v>1557.2280403233599</v>
      </c>
      <c r="F195" s="6">
        <f>NPV($G$5, $D$10:$D195)-$G$7</f>
        <v>12584.61985708664</v>
      </c>
    </row>
    <row r="196" spans="1:6" x14ac:dyDescent="0.2">
      <c r="A196">
        <v>29.741373812867096</v>
      </c>
      <c r="B196">
        <v>226.87244950211607</v>
      </c>
      <c r="C196">
        <v>48.197152700013248</v>
      </c>
      <c r="D196">
        <f t="shared" si="2"/>
        <v>1534.8431054385144</v>
      </c>
      <c r="F196" s="6">
        <f>NPV($G$5, $D$10:$D196)-$G$7</f>
        <v>12584.619884988419</v>
      </c>
    </row>
    <row r="197" spans="1:6" x14ac:dyDescent="0.2">
      <c r="A197">
        <v>30.112053157863556</v>
      </c>
      <c r="B197">
        <v>224.04243622950162</v>
      </c>
      <c r="C197">
        <v>47.148090351911378</v>
      </c>
      <c r="D197">
        <f t="shared" si="2"/>
        <v>1386.7181106603509</v>
      </c>
      <c r="F197" s="6">
        <f>NPV($G$5, $D$10:$D197)-$G$7</f>
        <v>12584.619907905715</v>
      </c>
    </row>
    <row r="198" spans="1:6" x14ac:dyDescent="0.2">
      <c r="A198">
        <v>29.32748551145778</v>
      </c>
      <c r="B198">
        <v>225.70443547883769</v>
      </c>
      <c r="C198">
        <v>48.177258640280343</v>
      </c>
      <c r="D198">
        <f t="shared" si="2"/>
        <v>1561.7909611780244</v>
      </c>
      <c r="F198" s="6">
        <f>NPV($G$5, $D$10:$D198)-$G$7</f>
        <v>12584.619931369896</v>
      </c>
    </row>
    <row r="199" spans="1:6" x14ac:dyDescent="0.2">
      <c r="A199">
        <v>29.487924924324034</v>
      </c>
      <c r="B199">
        <v>225.16235730981862</v>
      </c>
      <c r="C199">
        <v>45.557182892807759</v>
      </c>
      <c r="D199">
        <f t="shared" si="2"/>
        <v>1307.2768017613532</v>
      </c>
      <c r="F199" s="6">
        <f>NPV($G$5, $D$10:$D199)-$G$7</f>
        <v>12584.619949224794</v>
      </c>
    </row>
    <row r="200" spans="1:6" x14ac:dyDescent="0.2">
      <c r="A200">
        <v>29.631664877597359</v>
      </c>
      <c r="B200">
        <v>224.60026116241352</v>
      </c>
      <c r="C200">
        <v>46.972249783138977</v>
      </c>
      <c r="D200">
        <f t="shared" si="2"/>
        <v>1417.8799593974613</v>
      </c>
      <c r="F200" s="6">
        <f>NPV($G$5, $D$10:$D200)-$G$7</f>
        <v>12584.619966829816</v>
      </c>
    </row>
    <row r="201" spans="1:6" x14ac:dyDescent="0.2">
      <c r="A201">
        <v>30.074714989750646</v>
      </c>
      <c r="B201">
        <v>226.61358002515044</v>
      </c>
      <c r="C201">
        <v>47.604694208857836</v>
      </c>
      <c r="D201">
        <f t="shared" si="2"/>
        <v>1449.0125394433487</v>
      </c>
      <c r="F201" s="6">
        <f>NPV($G$5, $D$10:$D201)-$G$7</f>
        <v>12584.619983185798</v>
      </c>
    </row>
    <row r="202" spans="1:6" x14ac:dyDescent="0.2">
      <c r="A202">
        <v>27.116829035803676</v>
      </c>
      <c r="B202">
        <v>223.11226189194713</v>
      </c>
      <c r="C202">
        <v>46.668182966968743</v>
      </c>
      <c r="D202">
        <f t="shared" si="2"/>
        <v>1604.8587194529002</v>
      </c>
      <c r="F202" s="6">
        <f>NPV($G$5, $D$10:$D202)-$G$7</f>
        <v>12584.619999654089</v>
      </c>
    </row>
    <row r="203" spans="1:6" x14ac:dyDescent="0.2">
      <c r="A203">
        <v>28.645616869907826</v>
      </c>
      <c r="B203">
        <v>224.52420807858289</v>
      </c>
      <c r="C203">
        <v>48.091569460084429</v>
      </c>
      <c r="D203">
        <f t="shared" ref="D203:D266" si="3">(B203*(C203-A203)-$G$2-$G$3)*(1-$G$4)+$G$3</f>
        <v>1606.434842257228</v>
      </c>
      <c r="F203" s="6">
        <f>NPV($G$5, $D$10:$D203)-$G$7</f>
        <v>12584.620014639966</v>
      </c>
    </row>
    <row r="204" spans="1:6" x14ac:dyDescent="0.2">
      <c r="A204">
        <v>30.769553025747882</v>
      </c>
      <c r="B204">
        <v>225.49093841880676</v>
      </c>
      <c r="C204">
        <v>46.949256620209781</v>
      </c>
      <c r="D204">
        <f t="shared" si="3"/>
        <v>1319.3506187413418</v>
      </c>
      <c r="F204" s="6">
        <f>NPV($G$5, $D$10:$D204)-$G$7</f>
        <v>12584.620025828846</v>
      </c>
    </row>
    <row r="205" spans="1:6" x14ac:dyDescent="0.2">
      <c r="A205">
        <v>29.507618895222549</v>
      </c>
      <c r="B205">
        <v>225.43542627281568</v>
      </c>
      <c r="C205">
        <v>46.779846178978914</v>
      </c>
      <c r="D205">
        <f t="shared" si="3"/>
        <v>1417.5087681578295</v>
      </c>
      <c r="F205" s="6">
        <f>NPV($G$5, $D$10:$D205)-$G$7</f>
        <v>12584.620036757318</v>
      </c>
    </row>
    <row r="206" spans="1:6" x14ac:dyDescent="0.2">
      <c r="A206">
        <v>30.696164761393447</v>
      </c>
      <c r="B206">
        <v>224.6215785813547</v>
      </c>
      <c r="C206">
        <v>47.911296241509262</v>
      </c>
      <c r="D206">
        <f t="shared" si="3"/>
        <v>1406.7560034196752</v>
      </c>
      <c r="F206" s="6">
        <f>NPV($G$5, $D$10:$D206)-$G$7</f>
        <v>12584.62004661693</v>
      </c>
    </row>
    <row r="207" spans="1:6" x14ac:dyDescent="0.2">
      <c r="A207">
        <v>29.020608356659068</v>
      </c>
      <c r="B207">
        <v>224.88797753758263</v>
      </c>
      <c r="C207">
        <v>47.321513938513817</v>
      </c>
      <c r="D207">
        <f t="shared" si="3"/>
        <v>1506.2614573638286</v>
      </c>
      <c r="F207" s="6">
        <f>NPV($G$5, $D$10:$D207)-$G$7</f>
        <v>12584.620056214222</v>
      </c>
    </row>
    <row r="208" spans="1:6" x14ac:dyDescent="0.2">
      <c r="A208">
        <v>29.146357367862947</v>
      </c>
      <c r="B208">
        <v>226.64266566571314</v>
      </c>
      <c r="C208">
        <v>46.062670953106135</v>
      </c>
      <c r="D208">
        <f t="shared" si="3"/>
        <v>1393.5833616786533</v>
      </c>
      <c r="F208" s="6">
        <f>NPV($G$5, $D$10:$D208)-$G$7</f>
        <v>12584.620064286362</v>
      </c>
    </row>
    <row r="209" spans="1:6" x14ac:dyDescent="0.2">
      <c r="A209">
        <v>28.842267814325169</v>
      </c>
      <c r="B209">
        <v>226.04636683317949</v>
      </c>
      <c r="C209">
        <v>48.248370894143591</v>
      </c>
      <c r="D209">
        <f t="shared" si="3"/>
        <v>1614.6716382332518</v>
      </c>
      <c r="F209" s="6">
        <f>NPV($G$5, $D$10:$D209)-$G$7</f>
        <v>12584.620072788872</v>
      </c>
    </row>
    <row r="210" spans="1:6" x14ac:dyDescent="0.2">
      <c r="A210">
        <v>29.861454398342175</v>
      </c>
      <c r="B210">
        <v>225.44978833102505</v>
      </c>
      <c r="C210">
        <v>48.426343091123272</v>
      </c>
      <c r="D210">
        <f t="shared" si="3"/>
        <v>1534.1800904706154</v>
      </c>
      <c r="F210" s="6">
        <f>NPV($G$5, $D$10:$D210)-$G$7</f>
        <v>12584.620080133109</v>
      </c>
    </row>
    <row r="211" spans="1:6" x14ac:dyDescent="0.2">
      <c r="A211">
        <v>30.027660007617669</v>
      </c>
      <c r="B211">
        <v>225.42751707951538</v>
      </c>
      <c r="C211">
        <v>48.875078682031017</v>
      </c>
      <c r="D211">
        <f t="shared" si="3"/>
        <v>1559.4907180524369</v>
      </c>
      <c r="F211" s="6">
        <f>NPV($G$5, $D$10:$D211)-$G$7</f>
        <v>12584.620086919836</v>
      </c>
    </row>
    <row r="212" spans="1:6" x14ac:dyDescent="0.2">
      <c r="A212">
        <v>31.519865691079758</v>
      </c>
      <c r="B212">
        <v>223.19977347215172</v>
      </c>
      <c r="C212">
        <v>48.840868038823828</v>
      </c>
      <c r="D212">
        <f t="shared" si="3"/>
        <v>1406.417520130834</v>
      </c>
      <c r="F212" s="6">
        <f>NPV($G$5, $D$10:$D212)-$G$7</f>
        <v>12584.62009248399</v>
      </c>
    </row>
    <row r="213" spans="1:6" x14ac:dyDescent="0.2">
      <c r="A213">
        <v>30.745695842852001</v>
      </c>
      <c r="B213">
        <v>225.20475340534176</v>
      </c>
      <c r="C213">
        <v>47.970229224447394</v>
      </c>
      <c r="D213">
        <f t="shared" si="3"/>
        <v>1411.6187170897074</v>
      </c>
      <c r="F213" s="6">
        <f>NPV($G$5, $D$10:$D213)-$G$7</f>
        <v>12584.620097561019</v>
      </c>
    </row>
    <row r="214" spans="1:6" x14ac:dyDescent="0.2">
      <c r="A214">
        <v>29.345354808610864</v>
      </c>
      <c r="B214">
        <v>226.01616706160712</v>
      </c>
      <c r="C214">
        <v>49.237921593303327</v>
      </c>
      <c r="D214">
        <f t="shared" si="3"/>
        <v>1658.4166790772915</v>
      </c>
      <c r="F214" s="6">
        <f>NPV($G$5, $D$10:$D214)-$G$7</f>
        <v>12584.620102983441</v>
      </c>
    </row>
    <row r="215" spans="1:6" x14ac:dyDescent="0.2">
      <c r="A215">
        <v>29.865696054257569</v>
      </c>
      <c r="B215">
        <v>225.52070845413255</v>
      </c>
      <c r="C215">
        <v>45.543676896486431</v>
      </c>
      <c r="D215">
        <f t="shared" si="3"/>
        <v>1274.2837386679082</v>
      </c>
      <c r="F215" s="6">
        <f>NPV($G$5, $D$10:$D215)-$G$7</f>
        <v>12584.620106771119</v>
      </c>
    </row>
    <row r="216" spans="1:6" x14ac:dyDescent="0.2">
      <c r="A216">
        <v>30.487727902509505</v>
      </c>
      <c r="B216">
        <v>224.49543052935041</v>
      </c>
      <c r="C216">
        <v>48.21268686951953</v>
      </c>
      <c r="D216">
        <f t="shared" si="3"/>
        <v>1451.6689177655944</v>
      </c>
      <c r="F216" s="6">
        <f>NPV($G$5, $D$10:$D216)-$G$7</f>
        <v>12584.62011069379</v>
      </c>
    </row>
    <row r="217" spans="1:6" x14ac:dyDescent="0.2">
      <c r="A217">
        <v>30.181910309038358</v>
      </c>
      <c r="B217">
        <v>225.20854940885329</v>
      </c>
      <c r="C217">
        <v>47.756046632785001</v>
      </c>
      <c r="D217">
        <f t="shared" si="3"/>
        <v>1443.1382994337678</v>
      </c>
      <c r="F217" s="6">
        <f>NPV($G$5, $D$10:$D217)-$G$7</f>
        <v>12584.620114238896</v>
      </c>
    </row>
    <row r="218" spans="1:6" x14ac:dyDescent="0.2">
      <c r="A218">
        <v>30.043050931708422</v>
      </c>
      <c r="B218">
        <v>225.69842599259573</v>
      </c>
      <c r="C218">
        <v>48.094877747062128</v>
      </c>
      <c r="D218">
        <f t="shared" si="3"/>
        <v>1489.7075594065054</v>
      </c>
      <c r="F218" s="6">
        <f>NPV($G$5, $D$10:$D218)-$G$7</f>
        <v>12584.620117565721</v>
      </c>
    </row>
    <row r="219" spans="1:6" x14ac:dyDescent="0.2">
      <c r="A219">
        <v>28.525267983495723</v>
      </c>
      <c r="B219">
        <v>223.3755151333753</v>
      </c>
      <c r="C219">
        <v>48.771359906240832</v>
      </c>
      <c r="D219">
        <f t="shared" si="3"/>
        <v>1668.992485072343</v>
      </c>
      <c r="F219" s="6">
        <f>NPV($G$5, $D$10:$D219)-$G$7</f>
        <v>12584.620120954089</v>
      </c>
    </row>
    <row r="220" spans="1:6" x14ac:dyDescent="0.2">
      <c r="A220">
        <v>31.193091065943008</v>
      </c>
      <c r="B220">
        <v>224.33725803202833</v>
      </c>
      <c r="C220">
        <v>45.71358869667165</v>
      </c>
      <c r="D220">
        <f t="shared" si="3"/>
        <v>1162.995449495291</v>
      </c>
      <c r="F220" s="6">
        <f>NPV($G$5, $D$10:$D220)-$G$7</f>
        <v>12584.620123100542</v>
      </c>
    </row>
    <row r="221" spans="1:6" x14ac:dyDescent="0.2">
      <c r="A221">
        <v>29.701939259466599</v>
      </c>
      <c r="B221">
        <v>225.65085146161437</v>
      </c>
      <c r="C221">
        <v>46.401348590152338</v>
      </c>
      <c r="D221">
        <f t="shared" si="3"/>
        <v>1367.2943737501059</v>
      </c>
      <c r="F221" s="6">
        <f>NPV($G$5, $D$10:$D221)-$G$7</f>
        <v>12584.620125394646</v>
      </c>
    </row>
    <row r="222" spans="1:6" x14ac:dyDescent="0.2">
      <c r="A222">
        <v>29.159069830056978</v>
      </c>
      <c r="B222">
        <v>222.24102963227779</v>
      </c>
      <c r="C222">
        <v>46.096745172108058</v>
      </c>
      <c r="D222">
        <f t="shared" si="3"/>
        <v>1365.6985630378699</v>
      </c>
      <c r="F222" s="6">
        <f>NPV($G$5, $D$10:$D222)-$G$7</f>
        <v>12584.620127477758</v>
      </c>
    </row>
    <row r="223" spans="1:6" x14ac:dyDescent="0.2">
      <c r="A223">
        <v>30.381917288905242</v>
      </c>
      <c r="B223">
        <v>225.61607124735019</v>
      </c>
      <c r="C223">
        <v>46.264023985131644</v>
      </c>
      <c r="D223">
        <f t="shared" si="3"/>
        <v>1293.3034063735333</v>
      </c>
      <c r="F223" s="6">
        <f>NPV($G$5, $D$10:$D223)-$G$7</f>
        <v>12584.620129271112</v>
      </c>
    </row>
    <row r="224" spans="1:6" x14ac:dyDescent="0.2">
      <c r="A224">
        <v>29.604721097057336</v>
      </c>
      <c r="B224">
        <v>224.13958617980825</v>
      </c>
      <c r="C224">
        <v>46.126806245738408</v>
      </c>
      <c r="D224">
        <f t="shared" si="3"/>
        <v>1341.3013312211724</v>
      </c>
      <c r="F224" s="6">
        <f>NPV($G$5, $D$10:$D224)-$G$7</f>
        <v>12584.620130961937</v>
      </c>
    </row>
    <row r="225" spans="1:6" x14ac:dyDescent="0.2">
      <c r="A225">
        <v>30.197320559891523</v>
      </c>
      <c r="B225">
        <v>225.44869693738292</v>
      </c>
      <c r="C225">
        <v>45.154322214657441</v>
      </c>
      <c r="D225">
        <f t="shared" si="3"/>
        <v>1208.8146132629024</v>
      </c>
      <c r="F225" s="6">
        <f>NPV($G$5, $D$10:$D225)-$G$7</f>
        <v>12584.620132347223</v>
      </c>
    </row>
    <row r="226" spans="1:6" x14ac:dyDescent="0.2">
      <c r="A226">
        <v>27.312697814777493</v>
      </c>
      <c r="B226">
        <v>223.39297743164934</v>
      </c>
      <c r="C226">
        <v>47.766420556727098</v>
      </c>
      <c r="D226">
        <f t="shared" si="3"/>
        <v>1687.6872091542245</v>
      </c>
      <c r="F226" s="6">
        <f>NPV($G$5, $D$10:$D226)-$G$7</f>
        <v>12584.620134105469</v>
      </c>
    </row>
    <row r="227" spans="1:6" x14ac:dyDescent="0.2">
      <c r="A227">
        <v>30.082002316048602</v>
      </c>
      <c r="B227">
        <v>227.33241735259071</v>
      </c>
      <c r="C227">
        <v>49.104958015377633</v>
      </c>
      <c r="D227">
        <f t="shared" si="3"/>
        <v>1589.8138017278845</v>
      </c>
      <c r="F227" s="6">
        <f>NPV($G$5, $D$10:$D227)-$G$7</f>
        <v>12584.620135611178</v>
      </c>
    </row>
    <row r="228" spans="1:6" x14ac:dyDescent="0.2">
      <c r="A228">
        <v>30.549239302927162</v>
      </c>
      <c r="B228">
        <v>225.32839238883753</v>
      </c>
      <c r="C228">
        <v>46.629490788618568</v>
      </c>
      <c r="D228">
        <f t="shared" si="3"/>
        <v>1309.3348865916244</v>
      </c>
      <c r="F228" s="6">
        <f>NPV($G$5, $D$10:$D228)-$G$7</f>
        <v>12584.620136738511</v>
      </c>
    </row>
    <row r="229" spans="1:6" x14ac:dyDescent="0.2">
      <c r="A229">
        <v>28.692148892587284</v>
      </c>
      <c r="B229">
        <v>224.82853751134826</v>
      </c>
      <c r="C229">
        <v>46.390682491037296</v>
      </c>
      <c r="D229">
        <f t="shared" si="3"/>
        <v>1451.6541700139906</v>
      </c>
      <c r="F229" s="6">
        <f>NPV($G$5, $D$10:$D229)-$G$7</f>
        <v>12584.620137874757</v>
      </c>
    </row>
    <row r="230" spans="1:6" x14ac:dyDescent="0.2">
      <c r="A230">
        <v>29.824021870153956</v>
      </c>
      <c r="B230">
        <v>224.88023319019703</v>
      </c>
      <c r="C230">
        <v>46.666275301831774</v>
      </c>
      <c r="D230">
        <f t="shared" si="3"/>
        <v>1374.9959516656418</v>
      </c>
      <c r="F230" s="6">
        <f>NPV($G$5, $D$10:$D230)-$G$7</f>
        <v>12584.620138853161</v>
      </c>
    </row>
    <row r="231" spans="1:6" x14ac:dyDescent="0.2">
      <c r="A231">
        <v>30.318473212246317</v>
      </c>
      <c r="B231">
        <v>224.67886878948775</v>
      </c>
      <c r="C231">
        <v>47.953517259302316</v>
      </c>
      <c r="D231">
        <f t="shared" si="3"/>
        <v>1444.8886990181327</v>
      </c>
      <c r="F231" s="6">
        <f>NPV($G$5, $D$10:$D231)-$G$7</f>
        <v>12584.62013978783</v>
      </c>
    </row>
    <row r="232" spans="1:6" x14ac:dyDescent="0.2">
      <c r="A232">
        <v>29.522810867347289</v>
      </c>
      <c r="B232">
        <v>225.67198925535195</v>
      </c>
      <c r="C232">
        <v>46.804143329936778</v>
      </c>
      <c r="D232">
        <f t="shared" si="3"/>
        <v>1419.9650695262642</v>
      </c>
      <c r="F232" s="6">
        <f>NPV($G$5, $D$10:$D232)-$G$7</f>
        <v>12584.620140622874</v>
      </c>
    </row>
    <row r="233" spans="1:6" x14ac:dyDescent="0.2">
      <c r="A233">
        <v>29.548929281445453</v>
      </c>
      <c r="B233">
        <v>226.22408891911618</v>
      </c>
      <c r="C233">
        <v>47.390384287937195</v>
      </c>
      <c r="D233">
        <f t="shared" si="3"/>
        <v>1474.4667615339995</v>
      </c>
      <c r="F233" s="6">
        <f>NPV($G$5, $D$10:$D233)-$G$7</f>
        <v>12584.62014141114</v>
      </c>
    </row>
    <row r="234" spans="1:6" x14ac:dyDescent="0.2">
      <c r="A234">
        <v>30.16902504285099</v>
      </c>
      <c r="B234">
        <v>225.01673015503911</v>
      </c>
      <c r="C234">
        <v>50.009586920496076</v>
      </c>
      <c r="D234">
        <f t="shared" si="3"/>
        <v>1645.7833432585683</v>
      </c>
      <c r="F234" s="6">
        <f>NPV($G$5, $D$10:$D234)-$G$7</f>
        <v>12584.620142211008</v>
      </c>
    </row>
    <row r="235" spans="1:6" x14ac:dyDescent="0.2">
      <c r="A235">
        <v>29.860976913623745</v>
      </c>
      <c r="B235">
        <v>225.44194848669576</v>
      </c>
      <c r="C235">
        <v>47.304758772370405</v>
      </c>
      <c r="D235">
        <f t="shared" si="3"/>
        <v>1433.0240684850892</v>
      </c>
      <c r="F235" s="6">
        <f>NPV($G$5, $D$10:$D235)-$G$7</f>
        <v>12584.620142844158</v>
      </c>
    </row>
    <row r="236" spans="1:6" x14ac:dyDescent="0.2">
      <c r="A236">
        <v>29.583153567073168</v>
      </c>
      <c r="B236">
        <v>223.56700469536008</v>
      </c>
      <c r="C236">
        <v>47.950302195531549</v>
      </c>
      <c r="D236">
        <f t="shared" si="3"/>
        <v>1502.5153614635726</v>
      </c>
      <c r="F236" s="6">
        <f>NPV($G$5, $D$10:$D236)-$G$7</f>
        <v>12584.620143447661</v>
      </c>
    </row>
    <row r="237" spans="1:6" x14ac:dyDescent="0.2">
      <c r="A237">
        <v>29.77308675624954</v>
      </c>
      <c r="B237">
        <v>223.97923999014893</v>
      </c>
      <c r="C237">
        <v>48.253228732719435</v>
      </c>
      <c r="D237">
        <f t="shared" si="3"/>
        <v>1515.6672619199105</v>
      </c>
      <c r="F237" s="6">
        <f>NPV($G$5, $D$10:$D237)-$G$7</f>
        <v>12584.620144001103</v>
      </c>
    </row>
    <row r="238" spans="1:6" x14ac:dyDescent="0.2">
      <c r="A238">
        <v>32.844171831384301</v>
      </c>
      <c r="B238">
        <v>226.83309566637035</v>
      </c>
      <c r="C238">
        <v>47.238577116659144</v>
      </c>
      <c r="D238">
        <f t="shared" si="3"/>
        <v>1166.0510044541022</v>
      </c>
      <c r="F238" s="6">
        <f>NPV($G$5, $D$10:$D238)-$G$7</f>
        <v>12584.620144388175</v>
      </c>
    </row>
    <row r="239" spans="1:6" x14ac:dyDescent="0.2">
      <c r="A239">
        <v>30.210009147849632</v>
      </c>
      <c r="B239">
        <v>225.66677557697403</v>
      </c>
      <c r="C239">
        <v>47.288983586768154</v>
      </c>
      <c r="D239">
        <f t="shared" si="3"/>
        <v>1401.6628367169208</v>
      </c>
      <c r="F239" s="6">
        <f>NPV($G$5, $D$10:$D239)-$G$7</f>
        <v>12584.620144811161</v>
      </c>
    </row>
    <row r="240" spans="1:6" x14ac:dyDescent="0.2">
      <c r="A240">
        <v>29.558466470261919</v>
      </c>
      <c r="B240">
        <v>226.56493115355261</v>
      </c>
      <c r="C240">
        <v>45.955045897571836</v>
      </c>
      <c r="D240">
        <f t="shared" si="3"/>
        <v>1345.9559556408913</v>
      </c>
      <c r="F240" s="6">
        <f>NPV($G$5, $D$10:$D240)-$G$7</f>
        <v>12584.620145180412</v>
      </c>
    </row>
    <row r="241" spans="1:6" x14ac:dyDescent="0.2">
      <c r="A241">
        <v>29.874574996283627</v>
      </c>
      <c r="B241">
        <v>225.67890482569055</v>
      </c>
      <c r="C241">
        <v>46.761583525367314</v>
      </c>
      <c r="D241">
        <f t="shared" si="3"/>
        <v>1384.416636250281</v>
      </c>
      <c r="F241" s="6">
        <f>NPV($G$5, $D$10:$D241)-$G$7</f>
        <v>12584.620145525685</v>
      </c>
    </row>
    <row r="242" spans="1:6" x14ac:dyDescent="0.2">
      <c r="A242">
        <v>30.58207433539792</v>
      </c>
      <c r="B242">
        <v>225.82785163613153</v>
      </c>
      <c r="C242">
        <v>48.369224550115177</v>
      </c>
      <c r="D242">
        <f t="shared" si="3"/>
        <v>1466.7335678875015</v>
      </c>
      <c r="F242" s="6">
        <f>NPV($G$5, $D$10:$D242)-$G$7</f>
        <v>12584.620145858235</v>
      </c>
    </row>
    <row r="243" spans="1:6" x14ac:dyDescent="0.2">
      <c r="A243">
        <v>30.512859514856245</v>
      </c>
      <c r="B243">
        <v>224.8480802787526</v>
      </c>
      <c r="C243">
        <v>49.449210854945704</v>
      </c>
      <c r="D243">
        <f t="shared" si="3"/>
        <v>1563.1208985212397</v>
      </c>
      <c r="F243" s="6">
        <f>NPV($G$5, $D$10:$D243)-$G$7</f>
        <v>12584.620146180419</v>
      </c>
    </row>
    <row r="244" spans="1:6" x14ac:dyDescent="0.2">
      <c r="A244">
        <v>29.330966602428816</v>
      </c>
      <c r="B244">
        <v>225.75894604378846</v>
      </c>
      <c r="C244">
        <v>46.473942183511099</v>
      </c>
      <c r="D244">
        <f t="shared" si="3"/>
        <v>1408.0720396958152</v>
      </c>
      <c r="F244" s="6">
        <f>NPV($G$5, $D$10:$D244)-$G$7</f>
        <v>12584.620146444262</v>
      </c>
    </row>
    <row r="245" spans="1:6" x14ac:dyDescent="0.2">
      <c r="A245">
        <v>31.61470325110713</v>
      </c>
      <c r="B245">
        <v>224.16616616246756</v>
      </c>
      <c r="C245">
        <v>48.943340806872584</v>
      </c>
      <c r="D245">
        <f t="shared" si="3"/>
        <v>1413.7976982779578</v>
      </c>
      <c r="F245" s="6">
        <f>NPV($G$5, $D$10:$D245)-$G$7</f>
        <v>12584.620146685093</v>
      </c>
    </row>
    <row r="246" spans="1:6" x14ac:dyDescent="0.2">
      <c r="A246">
        <v>28.579010025423486</v>
      </c>
      <c r="B246">
        <v>224.02547870078706</v>
      </c>
      <c r="C246">
        <v>47.52186880010413</v>
      </c>
      <c r="D246">
        <f t="shared" si="3"/>
        <v>1557.4732019836947</v>
      </c>
      <c r="F246" s="6">
        <f>NPV($G$5, $D$10:$D246)-$G$7</f>
        <v>12584.620146926278</v>
      </c>
    </row>
    <row r="247" spans="1:6" x14ac:dyDescent="0.2">
      <c r="A247">
        <v>29.261539187500603</v>
      </c>
      <c r="B247">
        <v>224.87877686180582</v>
      </c>
      <c r="C247">
        <v>46.335762653470738</v>
      </c>
      <c r="D247">
        <f t="shared" si="3"/>
        <v>1395.8521955570029</v>
      </c>
      <c r="F247" s="6">
        <f>NPV($G$5, $D$10:$D247)-$G$7</f>
        <v>12584.620147122787</v>
      </c>
    </row>
    <row r="248" spans="1:6" x14ac:dyDescent="0.2">
      <c r="A248">
        <v>30.198472207557643</v>
      </c>
      <c r="B248">
        <v>225.46750528781558</v>
      </c>
      <c r="C248">
        <v>46.694019437709358</v>
      </c>
      <c r="D248">
        <f t="shared" si="3"/>
        <v>1347.6839529358576</v>
      </c>
      <c r="F248" s="6">
        <f>NPV($G$5, $D$10:$D248)-$G$7</f>
        <v>12584.620147295265</v>
      </c>
    </row>
    <row r="249" spans="1:6" x14ac:dyDescent="0.2">
      <c r="A249">
        <v>30.184775217348943</v>
      </c>
      <c r="B249">
        <v>225.25194822228514</v>
      </c>
      <c r="C249">
        <v>47.760124579654075</v>
      </c>
      <c r="D249">
        <f t="shared" si="3"/>
        <v>1443.5526738186113</v>
      </c>
      <c r="F249" s="6">
        <f>NPV($G$5, $D$10:$D249)-$G$7</f>
        <v>12584.62014746322</v>
      </c>
    </row>
    <row r="250" spans="1:6" x14ac:dyDescent="0.2">
      <c r="A250">
        <v>29.766072278362117</v>
      </c>
      <c r="B250">
        <v>223.78827566135442</v>
      </c>
      <c r="C250">
        <v>46.547922756290063</v>
      </c>
      <c r="D250">
        <f t="shared" si="3"/>
        <v>1362.2325523448687</v>
      </c>
      <c r="F250" s="6">
        <f>NPV($G$5, $D$10:$D250)-$G$7</f>
        <v>12584.620147607304</v>
      </c>
    </row>
    <row r="251" spans="1:6" x14ac:dyDescent="0.2">
      <c r="A251">
        <v>29.153467342694057</v>
      </c>
      <c r="B251">
        <v>227.04185198526829</v>
      </c>
      <c r="C251">
        <v>46.081888576154597</v>
      </c>
      <c r="D251">
        <f t="shared" si="3"/>
        <v>1397.3840432126485</v>
      </c>
      <c r="F251" s="6">
        <f>NPV($G$5, $D$10:$D251)-$G$7</f>
        <v>12584.620147741669</v>
      </c>
    </row>
    <row r="252" spans="1:6" x14ac:dyDescent="0.2">
      <c r="A252">
        <v>29.581139036308741</v>
      </c>
      <c r="B252">
        <v>223.48497736820718</v>
      </c>
      <c r="C252">
        <v>46.895399754575919</v>
      </c>
      <c r="D252">
        <f t="shared" si="3"/>
        <v>1407.7908659076718</v>
      </c>
      <c r="F252" s="6">
        <f>NPV($G$5, $D$10:$D252)-$G$7</f>
        <v>12584.620147864729</v>
      </c>
    </row>
    <row r="253" spans="1:6" x14ac:dyDescent="0.2">
      <c r="A253">
        <v>28.164958014967851</v>
      </c>
      <c r="B253">
        <v>224.99685087459511</v>
      </c>
      <c r="C253">
        <v>47.876021489500999</v>
      </c>
      <c r="D253">
        <f t="shared" si="3"/>
        <v>1633.9708836636853</v>
      </c>
      <c r="F253" s="6">
        <f>NPV($G$5, $D$10:$D253)-$G$7</f>
        <v>12584.620147994574</v>
      </c>
    </row>
    <row r="254" spans="1:6" x14ac:dyDescent="0.2">
      <c r="A254">
        <v>30.937659478950081</v>
      </c>
      <c r="B254">
        <v>224.71247234498151</v>
      </c>
      <c r="C254">
        <v>47.641104692374938</v>
      </c>
      <c r="D254">
        <f t="shared" si="3"/>
        <v>1361.3889882350588</v>
      </c>
      <c r="F254" s="6">
        <f>NPV($G$5, $D$10:$D254)-$G$7</f>
        <v>12584.620148092923</v>
      </c>
    </row>
    <row r="255" spans="1:6" x14ac:dyDescent="0.2">
      <c r="A255">
        <v>28.4247097017942</v>
      </c>
      <c r="B255">
        <v>226.09811026050011</v>
      </c>
      <c r="C255">
        <v>47.451434119793703</v>
      </c>
      <c r="D255">
        <f t="shared" si="3"/>
        <v>1580.7625741428005</v>
      </c>
      <c r="F255" s="6">
        <f>NPV($G$5, $D$10:$D255)-$G$7</f>
        <v>12584.62014819674</v>
      </c>
    </row>
    <row r="256" spans="1:6" x14ac:dyDescent="0.2">
      <c r="A256">
        <v>32.61843524640426</v>
      </c>
      <c r="B256">
        <v>226.50430878420593</v>
      </c>
      <c r="C256">
        <v>50.001510607544333</v>
      </c>
      <c r="D256">
        <f t="shared" si="3"/>
        <v>1434.9365876875172</v>
      </c>
      <c r="F256" s="6">
        <f>NPV($G$5, $D$10:$D256)-$G$7</f>
        <v>12584.620148282413</v>
      </c>
    </row>
    <row r="257" spans="1:6" x14ac:dyDescent="0.2">
      <c r="A257">
        <v>30.732350144971861</v>
      </c>
      <c r="B257">
        <v>225.05099650479679</v>
      </c>
      <c r="C257">
        <v>46.062102518917527</v>
      </c>
      <c r="D257">
        <f t="shared" si="3"/>
        <v>1239.9904191712985</v>
      </c>
      <c r="F257" s="6">
        <f>NPV($G$5, $D$10:$D257)-$G$7</f>
        <v>12584.620148349715</v>
      </c>
    </row>
    <row r="258" spans="1:6" x14ac:dyDescent="0.2">
      <c r="A258">
        <v>28.973980837035924</v>
      </c>
      <c r="B258">
        <v>224.43671468827233</v>
      </c>
      <c r="C258">
        <v>47.28123810251418</v>
      </c>
      <c r="D258">
        <f t="shared" si="3"/>
        <v>1503.5282702467775</v>
      </c>
      <c r="F258" s="6">
        <f>NPV($G$5, $D$10:$D258)-$G$7</f>
        <v>12584.620148423905</v>
      </c>
    </row>
    <row r="259" spans="1:6" x14ac:dyDescent="0.2">
      <c r="A259">
        <v>28.606615463359049</v>
      </c>
      <c r="B259">
        <v>224.24883695712197</v>
      </c>
      <c r="C259">
        <v>47.016730895265937</v>
      </c>
      <c r="D259">
        <f t="shared" si="3"/>
        <v>1511.3787895405931</v>
      </c>
      <c r="F259" s="6">
        <f>NPV($G$5, $D$10:$D259)-$G$7</f>
        <v>12584.6201484917</v>
      </c>
    </row>
    <row r="260" spans="1:6" x14ac:dyDescent="0.2">
      <c r="A260">
        <v>27.24946974311024</v>
      </c>
      <c r="B260">
        <v>223.30066371941939</v>
      </c>
      <c r="C260">
        <v>44.861628629732877</v>
      </c>
      <c r="D260">
        <f t="shared" si="3"/>
        <v>1433.1227075658824</v>
      </c>
      <c r="F260" s="6">
        <f>NPV($G$5, $D$10:$D260)-$G$7</f>
        <v>12584.620148550141</v>
      </c>
    </row>
    <row r="261" spans="1:6" x14ac:dyDescent="0.2">
      <c r="A261">
        <v>27.379891283344477</v>
      </c>
      <c r="B261">
        <v>223.49315372557612</v>
      </c>
      <c r="C261">
        <v>44.996743162628263</v>
      </c>
      <c r="D261">
        <f t="shared" si="3"/>
        <v>1434.8983140869905</v>
      </c>
      <c r="F261" s="6">
        <f>NPV($G$5, $D$10:$D261)-$G$7</f>
        <v>12584.620148603333</v>
      </c>
    </row>
    <row r="262" spans="1:6" x14ac:dyDescent="0.2">
      <c r="A262">
        <v>31.111206984205637</v>
      </c>
      <c r="B262">
        <v>222.01132765039802</v>
      </c>
      <c r="C262">
        <v>47.281357473693788</v>
      </c>
      <c r="D262">
        <f t="shared" si="3"/>
        <v>1295.9826313911992</v>
      </c>
      <c r="F262" s="6">
        <f>NPV($G$5, $D$10:$D262)-$G$7</f>
        <v>12584.620148647011</v>
      </c>
    </row>
    <row r="263" spans="1:6" x14ac:dyDescent="0.2">
      <c r="A263">
        <v>30.349584752257215</v>
      </c>
      <c r="B263">
        <v>225.12597524801095</v>
      </c>
      <c r="C263">
        <v>46.167481122538447</v>
      </c>
      <c r="D263">
        <f t="shared" si="3"/>
        <v>1284.407738692614</v>
      </c>
      <c r="F263" s="6">
        <f>NPV($G$5, $D$10:$D263)-$G$7</f>
        <v>12584.620148686363</v>
      </c>
    </row>
    <row r="264" spans="1:6" x14ac:dyDescent="0.2">
      <c r="A264">
        <v>30.242717987930519</v>
      </c>
      <c r="B264">
        <v>226.5408159015351</v>
      </c>
      <c r="C264">
        <v>46.775055415637325</v>
      </c>
      <c r="D264">
        <f t="shared" si="3"/>
        <v>1358.0996838528745</v>
      </c>
      <c r="F264" s="6">
        <f>NPV($G$5, $D$10:$D264)-$G$7</f>
        <v>12584.620148724189</v>
      </c>
    </row>
    <row r="265" spans="1:6" x14ac:dyDescent="0.2">
      <c r="A265">
        <v>28.65068730287021</v>
      </c>
      <c r="B265">
        <v>224.55809471430257</v>
      </c>
      <c r="C265">
        <v>48.932963472325355</v>
      </c>
      <c r="D265">
        <f t="shared" si="3"/>
        <v>1681.8197172328601</v>
      </c>
      <c r="F265" s="6">
        <f>NPV($G$5, $D$10:$D265)-$G$7</f>
        <v>12584.620148766773</v>
      </c>
    </row>
    <row r="266" spans="1:6" x14ac:dyDescent="0.2">
      <c r="A266">
        <v>29.778807477923692</v>
      </c>
      <c r="B266">
        <v>224.111246324901</v>
      </c>
      <c r="C266">
        <v>48.263641310186358</v>
      </c>
      <c r="D266">
        <f t="shared" si="3"/>
        <v>1517.063659302833</v>
      </c>
      <c r="F266" s="6">
        <f>NPV($G$5, $D$10:$D266)-$G$7</f>
        <v>12584.620148801694</v>
      </c>
    </row>
    <row r="267" spans="1:6" x14ac:dyDescent="0.2">
      <c r="A267">
        <v>29.753919155409676</v>
      </c>
      <c r="B267">
        <v>223.27372448635288</v>
      </c>
      <c r="C267">
        <v>48.219014678907115</v>
      </c>
      <c r="D267">
        <f t="shared" ref="D267:D330" si="4">(B267*(C267-A267)-$G$2-$G$3)*(1-$G$4)+$G$3</f>
        <v>1509.1082602110218</v>
      </c>
      <c r="F267" s="6">
        <f>NPV($G$5, $D$10:$D267)-$G$7</f>
        <v>12584.620148833274</v>
      </c>
    </row>
    <row r="268" spans="1:6" x14ac:dyDescent="0.2">
      <c r="A268">
        <v>28.061966834939085</v>
      </c>
      <c r="B268">
        <v>224.7327563505678</v>
      </c>
      <c r="C268">
        <v>47.340996451894171</v>
      </c>
      <c r="D268">
        <f t="shared" si="4"/>
        <v>1593.0517862330191</v>
      </c>
      <c r="F268" s="6">
        <f>NPV($G$5, $D$10:$D268)-$G$7</f>
        <v>12584.62014886358</v>
      </c>
    </row>
    <row r="269" spans="1:6" x14ac:dyDescent="0.2">
      <c r="A269">
        <v>29.092606230988167</v>
      </c>
      <c r="B269">
        <v>225.61732862377539</v>
      </c>
      <c r="C269">
        <v>48.557856024999637</v>
      </c>
      <c r="D269">
        <f t="shared" si="4"/>
        <v>1616.6790638077448</v>
      </c>
      <c r="F269" s="6">
        <f>NPV($G$5, $D$10:$D269)-$G$7</f>
        <v>12584.620148891539</v>
      </c>
    </row>
    <row r="270" spans="1:6" x14ac:dyDescent="0.2">
      <c r="A270">
        <v>30.112037241706275</v>
      </c>
      <c r="B270">
        <v>224.04205651546363</v>
      </c>
      <c r="C270">
        <v>49.279781086952426</v>
      </c>
      <c r="D270">
        <f t="shared" si="4"/>
        <v>1577.7522999402274</v>
      </c>
      <c r="F270" s="6">
        <f>NPV($G$5, $D$10:$D270)-$G$7</f>
        <v>12584.620148916345</v>
      </c>
    </row>
    <row r="271" spans="1:6" x14ac:dyDescent="0.2">
      <c r="A271">
        <v>28.935450093995314</v>
      </c>
      <c r="B271">
        <v>223.97675706961309</v>
      </c>
      <c r="C271">
        <v>48.345038812258281</v>
      </c>
      <c r="D271">
        <f t="shared" si="4"/>
        <v>1598.9186948685951</v>
      </c>
      <c r="F271" s="6">
        <f>NPV($G$5, $D$10:$D271)-$G$7</f>
        <v>12584.620148939199</v>
      </c>
    </row>
    <row r="272" spans="1:6" x14ac:dyDescent="0.2">
      <c r="A272">
        <v>29.931626462057466</v>
      </c>
      <c r="B272">
        <v>223.666355622845</v>
      </c>
      <c r="C272">
        <v>47.917494447901845</v>
      </c>
      <c r="D272">
        <f t="shared" si="4"/>
        <v>1469.1334180429649</v>
      </c>
      <c r="F272" s="6">
        <f>NPV($G$5, $D$10:$D272)-$G$7</f>
        <v>12584.620148958289</v>
      </c>
    </row>
    <row r="273" spans="1:6" x14ac:dyDescent="0.2">
      <c r="A273">
        <v>29.769079295219854</v>
      </c>
      <c r="B273">
        <v>223.87512331042672</v>
      </c>
      <c r="C273">
        <v>47.681884161065682</v>
      </c>
      <c r="D273">
        <f t="shared" si="4"/>
        <v>1464.0925592707388</v>
      </c>
      <c r="F273" s="6">
        <f>NPV($G$5, $D$10:$D273)-$G$7</f>
        <v>12584.620148975582</v>
      </c>
    </row>
    <row r="274" spans="1:6" x14ac:dyDescent="0.2">
      <c r="A274">
        <v>30.91545643954305</v>
      </c>
      <c r="B274">
        <v>224.47664605315367</v>
      </c>
      <c r="C274">
        <v>47.109366341246641</v>
      </c>
      <c r="D274">
        <f t="shared" si="4"/>
        <v>1314.0618324885511</v>
      </c>
      <c r="F274" s="6">
        <f>NPV($G$5, $D$10:$D274)-$G$7</f>
        <v>12584.620148989692</v>
      </c>
    </row>
    <row r="275" spans="1:6" x14ac:dyDescent="0.2">
      <c r="A275">
        <v>28.954340298951138</v>
      </c>
      <c r="B275">
        <v>224.22065399005078</v>
      </c>
      <c r="C275">
        <v>47.264738731755642</v>
      </c>
      <c r="D275">
        <f t="shared" si="4"/>
        <v>1502.2278045687308</v>
      </c>
      <c r="F275" s="6">
        <f>NPV($G$5, $D$10:$D275)-$G$7</f>
        <v>12584.620149004357</v>
      </c>
    </row>
    <row r="276" spans="1:6" x14ac:dyDescent="0.2">
      <c r="A276">
        <v>28.518683241854887</v>
      </c>
      <c r="B276">
        <v>223.23656253283843</v>
      </c>
      <c r="C276">
        <v>47.492393213688047</v>
      </c>
      <c r="D276">
        <f t="shared" si="4"/>
        <v>1554.2503170428292</v>
      </c>
      <c r="F276" s="6">
        <f>NPV($G$5, $D$10:$D276)-$G$7</f>
        <v>12584.62014901815</v>
      </c>
    </row>
    <row r="277" spans="1:6" x14ac:dyDescent="0.2">
      <c r="A277">
        <v>28.507119016721845</v>
      </c>
      <c r="B277">
        <v>222.85583895572927</v>
      </c>
      <c r="C277">
        <v>47.487035153026227</v>
      </c>
      <c r="D277">
        <f t="shared" si="4"/>
        <v>1551.9140535461986</v>
      </c>
      <c r="F277" s="6">
        <f>NPV($G$5, $D$10:$D277)-$G$7</f>
        <v>12584.62014903067</v>
      </c>
    </row>
    <row r="278" spans="1:6" x14ac:dyDescent="0.2">
      <c r="A278">
        <v>29.760358377898228</v>
      </c>
      <c r="B278">
        <v>223.59196122997673</v>
      </c>
      <c r="C278">
        <v>47.669823124451796</v>
      </c>
      <c r="D278">
        <f t="shared" si="4"/>
        <v>1461.7649389044163</v>
      </c>
      <c r="F278" s="6">
        <f>NPV($G$5, $D$10:$D278)-$G$7</f>
        <v>12584.620149041391</v>
      </c>
    </row>
    <row r="279" spans="1:6" x14ac:dyDescent="0.2">
      <c r="A279">
        <v>31.590296960785054</v>
      </c>
      <c r="B279">
        <v>224.01267983659636</v>
      </c>
      <c r="C279">
        <v>48.088086095376639</v>
      </c>
      <c r="D279">
        <f t="shared" si="4"/>
        <v>1338.2855821675773</v>
      </c>
      <c r="F279" s="6">
        <f>NPV($G$5, $D$10:$D279)-$G$7</f>
        <v>12584.620149050314</v>
      </c>
    </row>
    <row r="280" spans="1:6" x14ac:dyDescent="0.2">
      <c r="A280">
        <v>30.70887267611397</v>
      </c>
      <c r="B280">
        <v>224.77753304847283</v>
      </c>
      <c r="C280">
        <v>47.926471160608344</v>
      </c>
      <c r="D280">
        <f t="shared" si="4"/>
        <v>1408.0517249455081</v>
      </c>
      <c r="F280" s="6">
        <f>NPV($G$5, $D$10:$D280)-$G$7</f>
        <v>12584.620149058848</v>
      </c>
    </row>
    <row r="281" spans="1:6" x14ac:dyDescent="0.2">
      <c r="A281">
        <v>30.636348431726219</v>
      </c>
      <c r="B281">
        <v>223.49279902264243</v>
      </c>
      <c r="C281">
        <v>47.839318830810953</v>
      </c>
      <c r="D281">
        <f t="shared" si="4"/>
        <v>1397.8960023980446</v>
      </c>
      <c r="F281" s="6">
        <f>NPV($G$5, $D$10:$D281)-$G$7</f>
        <v>12584.620149066552</v>
      </c>
    </row>
    <row r="282" spans="1:6" x14ac:dyDescent="0.2">
      <c r="A282">
        <v>31.637795321585145</v>
      </c>
      <c r="B282">
        <v>224.29053842606663</v>
      </c>
      <c r="C282">
        <v>48.109716153121553</v>
      </c>
      <c r="D282">
        <f t="shared" si="4"/>
        <v>1337.7983968867377</v>
      </c>
      <c r="F282" s="6">
        <f>NPV($G$5, $D$10:$D282)-$G$7</f>
        <v>12584.620149073253</v>
      </c>
    </row>
    <row r="283" spans="1:6" x14ac:dyDescent="0.2">
      <c r="A283">
        <v>29.604057165925042</v>
      </c>
      <c r="B283">
        <v>224.1261711329571</v>
      </c>
      <c r="C283">
        <v>48.697804522234946</v>
      </c>
      <c r="D283">
        <f t="shared" si="4"/>
        <v>1571.7633950199045</v>
      </c>
      <c r="F283" s="6">
        <f>NPV($G$5, $D$10:$D283)-$G$7</f>
        <v>12584.620149080412</v>
      </c>
    </row>
    <row r="284" spans="1:6" x14ac:dyDescent="0.2">
      <c r="A284">
        <v>29.901694991422119</v>
      </c>
      <c r="B284">
        <v>226.35740265250206</v>
      </c>
      <c r="C284">
        <v>48.515989710140275</v>
      </c>
      <c r="D284">
        <f t="shared" si="4"/>
        <v>1545.3933618948913</v>
      </c>
      <c r="F284" s="6">
        <f>NPV($G$5, $D$10:$D284)-$G$7</f>
        <v>12584.62014908681</v>
      </c>
    </row>
    <row r="285" spans="1:6" x14ac:dyDescent="0.2">
      <c r="A285">
        <v>29.798554881635937</v>
      </c>
      <c r="B285">
        <v>224.48314325592946</v>
      </c>
      <c r="C285">
        <v>49.765041985083371</v>
      </c>
      <c r="D285">
        <f t="shared" si="4"/>
        <v>1652.8559139043437</v>
      </c>
      <c r="F285" s="6">
        <f>NPV($G$5, $D$10:$D285)-$G$7</f>
        <v>12584.620149093031</v>
      </c>
    </row>
    <row r="286" spans="1:6" x14ac:dyDescent="0.2">
      <c r="A286">
        <v>31.1969086699537</v>
      </c>
      <c r="B286">
        <v>224.37180064080167</v>
      </c>
      <c r="C286">
        <v>47.34411260811612</v>
      </c>
      <c r="D286">
        <f t="shared" si="4"/>
        <v>1309.1908891678984</v>
      </c>
      <c r="F286" s="6">
        <f>NPV($G$5, $D$10:$D286)-$G$7</f>
        <v>12584.620149097511</v>
      </c>
    </row>
    <row r="287" spans="1:6" x14ac:dyDescent="0.2">
      <c r="A287">
        <v>31.400553628627677</v>
      </c>
      <c r="B287">
        <v>225.80603967944626</v>
      </c>
      <c r="C287">
        <v>47.467549229040742</v>
      </c>
      <c r="D287">
        <f t="shared" si="4"/>
        <v>1311.2098584305445</v>
      </c>
      <c r="F287" s="6">
        <f>NPV($G$5, $D$10:$D287)-$G$7</f>
        <v>12584.620149101589</v>
      </c>
    </row>
    <row r="288" spans="1:6" x14ac:dyDescent="0.2">
      <c r="A288">
        <v>28.78560856814147</v>
      </c>
      <c r="B288">
        <v>225.48028141463874</v>
      </c>
      <c r="C288">
        <v>49.21928149939049</v>
      </c>
      <c r="D288">
        <f t="shared" si="4"/>
        <v>1702.9561291490861</v>
      </c>
      <c r="F288" s="6">
        <f>NPV($G$5, $D$10:$D288)-$G$7</f>
        <v>12584.620149106404</v>
      </c>
    </row>
    <row r="289" spans="1:6" x14ac:dyDescent="0.2">
      <c r="A289">
        <v>29.77445895638084</v>
      </c>
      <c r="B289">
        <v>224.01247065281495</v>
      </c>
      <c r="C289">
        <v>49.46152541320771</v>
      </c>
      <c r="D289">
        <f t="shared" si="4"/>
        <v>1624.0593587599787</v>
      </c>
      <c r="F289" s="6">
        <f>NPV($G$5, $D$10:$D289)-$G$7</f>
        <v>12584.620149110578</v>
      </c>
    </row>
    <row r="290" spans="1:6" x14ac:dyDescent="0.2">
      <c r="A290">
        <v>31.878406692412682</v>
      </c>
      <c r="B290">
        <v>225.1195007826027</v>
      </c>
      <c r="C290">
        <v>47.135580252288491</v>
      </c>
      <c r="D290">
        <f t="shared" si="4"/>
        <v>1233.8749180611071</v>
      </c>
      <c r="F290" s="6">
        <f>NPV($G$5, $D$10:$D290)-$G$7</f>
        <v>12584.620149113463</v>
      </c>
    </row>
    <row r="291" spans="1:6" x14ac:dyDescent="0.2">
      <c r="A291">
        <v>28.415860318345949</v>
      </c>
      <c r="B291">
        <v>226.03094635051093</v>
      </c>
      <c r="C291">
        <v>46.089619281119667</v>
      </c>
      <c r="D291">
        <f t="shared" si="4"/>
        <v>1457.9265855706271</v>
      </c>
      <c r="F291" s="6">
        <f>NPV($G$5, $D$10:$D291)-$G$7</f>
        <v>12584.620149116559</v>
      </c>
    </row>
    <row r="292" spans="1:6" x14ac:dyDescent="0.2">
      <c r="A292">
        <v>31.740554580464959</v>
      </c>
      <c r="B292">
        <v>224.71229954098817</v>
      </c>
      <c r="C292">
        <v>47.095077042613411</v>
      </c>
      <c r="D292">
        <f t="shared" si="4"/>
        <v>1240.1400203292537</v>
      </c>
      <c r="F292" s="6">
        <f>NPV($G$5, $D$10:$D292)-$G$7</f>
        <v>12584.620149118955</v>
      </c>
    </row>
    <row r="293" spans="1:6" x14ac:dyDescent="0.2">
      <c r="A293">
        <v>31.379821696900763</v>
      </c>
      <c r="B293">
        <v>225.65164385887329</v>
      </c>
      <c r="C293">
        <v>48.688341229862999</v>
      </c>
      <c r="D293">
        <f t="shared" si="4"/>
        <v>1422.2783541505387</v>
      </c>
      <c r="F293" s="6">
        <f>NPV($G$5, $D$10:$D293)-$G$7</f>
        <v>12584.620149121452</v>
      </c>
    </row>
    <row r="294" spans="1:6" x14ac:dyDescent="0.2">
      <c r="A294">
        <v>29.228723481792258</v>
      </c>
      <c r="B294">
        <v>224.48726554066525</v>
      </c>
      <c r="C294">
        <v>48.048657226318028</v>
      </c>
      <c r="D294">
        <f t="shared" si="4"/>
        <v>1549.9341855860334</v>
      </c>
      <c r="F294" s="6">
        <f>NPV($G$5, $D$10:$D294)-$G$7</f>
        <v>12584.620149123926</v>
      </c>
    </row>
    <row r="295" spans="1:6" x14ac:dyDescent="0.2">
      <c r="A295">
        <v>28.710604813823011</v>
      </c>
      <c r="B295">
        <v>224.94848394635483</v>
      </c>
      <c r="C295">
        <v>48.137445509710233</v>
      </c>
      <c r="D295">
        <f t="shared" si="4"/>
        <v>1608.0153449628717</v>
      </c>
      <c r="F295" s="6">
        <f>NPV($G$5, $D$10:$D295)-$G$7</f>
        <v>12584.620149126258</v>
      </c>
    </row>
    <row r="296" spans="1:6" x14ac:dyDescent="0.2">
      <c r="A296">
        <v>30.47406956582563</v>
      </c>
      <c r="B296">
        <v>224.27465523796855</v>
      </c>
      <c r="C296">
        <v>49.197349034657236</v>
      </c>
      <c r="D296">
        <f t="shared" si="4"/>
        <v>1539.6628191185373</v>
      </c>
      <c r="F296" s="6">
        <f>NPV($G$5, $D$10:$D296)-$G$7</f>
        <v>12584.62014912829</v>
      </c>
    </row>
    <row r="297" spans="1:6" x14ac:dyDescent="0.2">
      <c r="A297">
        <v>32.354190655751154</v>
      </c>
      <c r="B297">
        <v>226.08381527752499</v>
      </c>
      <c r="C297">
        <v>48.296075028119958</v>
      </c>
      <c r="D297">
        <f t="shared" si="4"/>
        <v>1301.6808166473165</v>
      </c>
      <c r="F297" s="6">
        <f>NPV($G$5, $D$10:$D297)-$G$7</f>
        <v>12584.620149129851</v>
      </c>
    </row>
    <row r="298" spans="1:6" x14ac:dyDescent="0.2">
      <c r="A298">
        <v>27.427657945081592</v>
      </c>
      <c r="B298">
        <v>223.56580416235374</v>
      </c>
      <c r="C298">
        <v>46.683373802225105</v>
      </c>
      <c r="D298">
        <f t="shared" si="4"/>
        <v>1581.9678401296308</v>
      </c>
      <c r="F298" s="6">
        <f>NPV($G$5, $D$10:$D298)-$G$7</f>
        <v>12584.620149131575</v>
      </c>
    </row>
    <row r="299" spans="1:6" x14ac:dyDescent="0.2">
      <c r="A299">
        <v>31.197283836518181</v>
      </c>
      <c r="B299">
        <v>224.37512939141016</v>
      </c>
      <c r="C299">
        <v>46.78777469904162</v>
      </c>
      <c r="D299">
        <f t="shared" si="4"/>
        <v>1259.2473618217177</v>
      </c>
      <c r="F299" s="6">
        <f>NPV($G$5, $D$10:$D299)-$G$7</f>
        <v>12584.620149132823</v>
      </c>
    </row>
    <row r="300" spans="1:6" x14ac:dyDescent="0.2">
      <c r="A300">
        <v>28.92761479713954</v>
      </c>
      <c r="B300">
        <v>223.85740635363618</v>
      </c>
      <c r="C300">
        <v>48.336214439914329</v>
      </c>
      <c r="D300">
        <f t="shared" si="4"/>
        <v>1597.9035107950695</v>
      </c>
      <c r="F300" s="6">
        <f>NPV($G$5, $D$10:$D300)-$G$7</f>
        <v>12584.620149134264</v>
      </c>
    </row>
    <row r="301" spans="1:6" x14ac:dyDescent="0.2">
      <c r="A301">
        <v>30.801765054347925</v>
      </c>
      <c r="B301">
        <v>225.95352788775926</v>
      </c>
      <c r="C301">
        <v>46.241570834681625</v>
      </c>
      <c r="D301">
        <f t="shared" si="4"/>
        <v>1255.471434387287</v>
      </c>
      <c r="F301" s="6">
        <f>NPV($G$5, $D$10:$D301)-$G$7</f>
        <v>12584.620149135293</v>
      </c>
    </row>
    <row r="302" spans="1:6" x14ac:dyDescent="0.2">
      <c r="A302">
        <v>31.552134563098662</v>
      </c>
      <c r="B302">
        <v>223.69104613026138</v>
      </c>
      <c r="C302">
        <v>48.875806277792435</v>
      </c>
      <c r="D302">
        <f t="shared" si="4"/>
        <v>1410.0600994708277</v>
      </c>
      <c r="F302" s="6">
        <f>NPV($G$5, $D$10:$D302)-$G$7</f>
        <v>12584.620149136343</v>
      </c>
    </row>
    <row r="303" spans="1:6" x14ac:dyDescent="0.2">
      <c r="A303">
        <v>29.434430719702505</v>
      </c>
      <c r="B303">
        <v>224.4397353475506</v>
      </c>
      <c r="C303">
        <v>48.342267127154628</v>
      </c>
      <c r="D303">
        <f t="shared" si="4"/>
        <v>1557.4679197133346</v>
      </c>
      <c r="F303" s="6">
        <f>NPV($G$5, $D$10:$D303)-$G$7</f>
        <v>12584.620149137398</v>
      </c>
    </row>
    <row r="304" spans="1:6" x14ac:dyDescent="0.2">
      <c r="A304">
        <v>29.037884208519245</v>
      </c>
      <c r="B304">
        <v>225.05000174496672</v>
      </c>
      <c r="C304">
        <v>47.845642092725029</v>
      </c>
      <c r="D304">
        <f t="shared" si="4"/>
        <v>1553.0743778637695</v>
      </c>
      <c r="F304" s="6">
        <f>NPV($G$5, $D$10:$D304)-$G$7</f>
        <v>12584.620149138353</v>
      </c>
    </row>
    <row r="305" spans="1:6" x14ac:dyDescent="0.2">
      <c r="A305">
        <v>30.020522747945506</v>
      </c>
      <c r="B305">
        <v>225.31285253498936</v>
      </c>
      <c r="C305">
        <v>48.057658950128825</v>
      </c>
      <c r="D305">
        <f t="shared" si="4"/>
        <v>1485.5994437104193</v>
      </c>
      <c r="F305" s="6">
        <f>NPV($G$5, $D$10:$D305)-$G$7</f>
        <v>12584.620149139186</v>
      </c>
    </row>
    <row r="306" spans="1:6" x14ac:dyDescent="0.2">
      <c r="A306">
        <v>28.701473487017211</v>
      </c>
      <c r="B306">
        <v>224.88897570801782</v>
      </c>
      <c r="C306">
        <v>47.590045659817406</v>
      </c>
      <c r="D306">
        <f t="shared" si="4"/>
        <v>1559.132659411202</v>
      </c>
      <c r="F306" s="6">
        <f>NPV($G$5, $D$10:$D306)-$G$7</f>
        <v>12584.620149139979</v>
      </c>
    </row>
    <row r="307" spans="1:6" x14ac:dyDescent="0.2">
      <c r="A307">
        <v>29.059916717669694</v>
      </c>
      <c r="B307">
        <v>225.2632168616401</v>
      </c>
      <c r="C307">
        <v>47.356688646104885</v>
      </c>
      <c r="D307">
        <f t="shared" si="4"/>
        <v>1508.6358811132261</v>
      </c>
      <c r="F307" s="6">
        <f>NPV($G$5, $D$10:$D307)-$G$7</f>
        <v>12584.620149140677</v>
      </c>
    </row>
    <row r="308" spans="1:6" x14ac:dyDescent="0.2">
      <c r="A308">
        <v>29.949938001009286</v>
      </c>
      <c r="B308">
        <v>224.16033402769244</v>
      </c>
      <c r="C308">
        <v>48.636140781454742</v>
      </c>
      <c r="D308">
        <f t="shared" si="4"/>
        <v>1535.4821827895394</v>
      </c>
      <c r="F308" s="6">
        <f>NPV($G$5, $D$10:$D308)-$G$7</f>
        <v>12584.620149141321</v>
      </c>
    </row>
    <row r="309" spans="1:6" x14ac:dyDescent="0.2">
      <c r="A309">
        <v>31.940643414855003</v>
      </c>
      <c r="B309">
        <v>225.27342366593075</v>
      </c>
      <c r="C309">
        <v>47.659566297952551</v>
      </c>
      <c r="D309">
        <f t="shared" si="4"/>
        <v>1276.4222296864511</v>
      </c>
      <c r="F309" s="6">
        <f>NPV($G$5, $D$10:$D309)-$G$7</f>
        <v>12584.620149141809</v>
      </c>
    </row>
    <row r="310" spans="1:6" x14ac:dyDescent="0.2">
      <c r="A310">
        <v>29.952892721921671</v>
      </c>
      <c r="B310">
        <v>224.22174993116641</v>
      </c>
      <c r="C310">
        <v>48.644055659096921</v>
      </c>
      <c r="D310">
        <f t="shared" si="4"/>
        <v>1536.3861048087981</v>
      </c>
      <c r="F310" s="6">
        <f>NPV($G$5, $D$10:$D310)-$G$7</f>
        <v>12584.620149142344</v>
      </c>
    </row>
    <row r="311" spans="1:6" x14ac:dyDescent="0.2">
      <c r="A311">
        <v>30.721508968126727</v>
      </c>
      <c r="B311">
        <v>224.92606490195612</v>
      </c>
      <c r="C311">
        <v>46.888949163403595</v>
      </c>
      <c r="D311">
        <f t="shared" si="4"/>
        <v>1314.5914810645356</v>
      </c>
      <c r="F311" s="6">
        <f>NPV($G$5, $D$10:$D311)-$G$7</f>
        <v>12584.620149142758</v>
      </c>
    </row>
    <row r="312" spans="1:6" x14ac:dyDescent="0.2">
      <c r="A312">
        <v>29.608201051159995</v>
      </c>
      <c r="B312">
        <v>224.20754589766148</v>
      </c>
      <c r="C312">
        <v>47.986361386720091</v>
      </c>
      <c r="D312">
        <f t="shared" si="4"/>
        <v>1508.2088907798689</v>
      </c>
      <c r="F312" s="6">
        <f>NPV($G$5, $D$10:$D312)-$G$7</f>
        <v>12584.620149143191</v>
      </c>
    </row>
    <row r="313" spans="1:6" x14ac:dyDescent="0.2">
      <c r="A313">
        <v>29.034509983175667</v>
      </c>
      <c r="B313">
        <v>225.01815578798414</v>
      </c>
      <c r="C313">
        <v>47.333823949302314</v>
      </c>
      <c r="D313">
        <f t="shared" si="4"/>
        <v>1507.0711523372481</v>
      </c>
      <c r="F313" s="6">
        <f>NPV($G$5, $D$10:$D313)-$G$7</f>
        <v>12584.620149143586</v>
      </c>
    </row>
    <row r="314" spans="1:6" x14ac:dyDescent="0.2">
      <c r="A314">
        <v>29.423691861011321</v>
      </c>
      <c r="B314">
        <v>224.27116050457698</v>
      </c>
      <c r="C314">
        <v>47.233909135102294</v>
      </c>
      <c r="D314">
        <f t="shared" si="4"/>
        <v>1457.7272387596186</v>
      </c>
      <c r="F314" s="6">
        <f>NPV($G$5, $D$10:$D314)-$G$7</f>
        <v>12584.620149143931</v>
      </c>
    </row>
    <row r="315" spans="1:6" x14ac:dyDescent="0.2">
      <c r="A315">
        <v>32.369051799178123</v>
      </c>
      <c r="B315">
        <v>226.1088286555605</v>
      </c>
      <c r="C315">
        <v>46.612915247678757</v>
      </c>
      <c r="D315">
        <f t="shared" si="4"/>
        <v>1148.2653119480924</v>
      </c>
      <c r="F315" s="6">
        <f>NPV($G$5, $D$10:$D315)-$G$7</f>
        <v>12584.620149144179</v>
      </c>
    </row>
    <row r="316" spans="1:6" x14ac:dyDescent="0.2">
      <c r="A316">
        <v>28.897114892315585</v>
      </c>
      <c r="B316">
        <v>223.04985236551147</v>
      </c>
      <c r="C316">
        <v>47.725112444240949</v>
      </c>
      <c r="D316">
        <f t="shared" si="4"/>
        <v>1539.8328297180656</v>
      </c>
      <c r="F316" s="6">
        <f>NPV($G$5, $D$10:$D316)-$G$7</f>
        <v>12584.620149144481</v>
      </c>
    </row>
    <row r="317" spans="1:6" x14ac:dyDescent="0.2">
      <c r="A317">
        <v>30.237562289839843</v>
      </c>
      <c r="B317">
        <v>226.33060893858783</v>
      </c>
      <c r="C317">
        <v>46.765903625200735</v>
      </c>
      <c r="D317">
        <f t="shared" si="4"/>
        <v>1356.3478236708252</v>
      </c>
      <c r="F317" s="6">
        <f>NPV($G$5, $D$10:$D317)-$G$7</f>
        <v>12584.620149144723</v>
      </c>
    </row>
    <row r="318" spans="1:6" x14ac:dyDescent="0.2">
      <c r="A318">
        <v>29.997925215211581</v>
      </c>
      <c r="B318">
        <v>224.96887027009507</v>
      </c>
      <c r="C318">
        <v>48.774975147680379</v>
      </c>
      <c r="D318">
        <f t="shared" si="4"/>
        <v>1549.7006841250682</v>
      </c>
      <c r="F318" s="6">
        <f>NPV($G$5, $D$10:$D318)-$G$7</f>
        <v>12584.620149144974</v>
      </c>
    </row>
    <row r="319" spans="1:6" x14ac:dyDescent="0.2">
      <c r="A319">
        <v>30.220309175347211</v>
      </c>
      <c r="B319">
        <v>225.86970885604387</v>
      </c>
      <c r="C319">
        <v>48.423239440453472</v>
      </c>
      <c r="D319">
        <f t="shared" si="4"/>
        <v>1504.5962237225683</v>
      </c>
      <c r="F319" s="6">
        <f>NPV($G$5, $D$10:$D319)-$G$7</f>
        <v>12584.620149145196</v>
      </c>
    </row>
    <row r="320" spans="1:6" x14ac:dyDescent="0.2">
      <c r="A320">
        <v>30.888460363057675</v>
      </c>
      <c r="B320">
        <v>224.13239093984885</v>
      </c>
      <c r="C320">
        <v>47.082058762825909</v>
      </c>
      <c r="D320">
        <f t="shared" si="4"/>
        <v>1311.8039709039058</v>
      </c>
      <c r="F320" s="6">
        <f>NPV($G$5, $D$10:$D320)-$G$7</f>
        <v>12584.620149145372</v>
      </c>
    </row>
    <row r="321" spans="1:6" x14ac:dyDescent="0.2">
      <c r="A321">
        <v>30.333486696035834</v>
      </c>
      <c r="B321">
        <v>224.89766592989326</v>
      </c>
      <c r="C321">
        <v>47.975720298709348</v>
      </c>
      <c r="D321">
        <f t="shared" si="4"/>
        <v>1447.0788636124821</v>
      </c>
      <c r="F321" s="6">
        <f>NPV($G$5, $D$10:$D321)-$G$7</f>
        <v>12584.620149145549</v>
      </c>
    </row>
    <row r="322" spans="1:6" x14ac:dyDescent="0.2">
      <c r="A322">
        <v>30.737387608751305</v>
      </c>
      <c r="B322">
        <v>225.10887902135437</v>
      </c>
      <c r="C322">
        <v>48.661986347142374</v>
      </c>
      <c r="D322">
        <f t="shared" si="4"/>
        <v>1473.9945315627185</v>
      </c>
      <c r="F322" s="6">
        <f>NPV($G$5, $D$10:$D322)-$G$7</f>
        <v>12584.620149145712</v>
      </c>
    </row>
    <row r="323" spans="1:6" x14ac:dyDescent="0.2">
      <c r="A323">
        <v>31.554308255435899</v>
      </c>
      <c r="B323">
        <v>223.71369709580904</v>
      </c>
      <c r="C323">
        <v>46.304378265049309</v>
      </c>
      <c r="D323">
        <f t="shared" si="4"/>
        <v>1179.9170777090526</v>
      </c>
      <c r="F323" s="6">
        <f>NPV($G$5, $D$10:$D323)-$G$7</f>
        <v>12584.620149145831</v>
      </c>
    </row>
    <row r="324" spans="1:6" x14ac:dyDescent="0.2">
      <c r="A324">
        <v>30.380821347789606</v>
      </c>
      <c r="B324">
        <v>225.59769718063762</v>
      </c>
      <c r="C324">
        <v>46.997520093427738</v>
      </c>
      <c r="D324">
        <f t="shared" si="4"/>
        <v>1359.475588704141</v>
      </c>
      <c r="F324" s="6">
        <f>NPV($G$5, $D$10:$D324)-$G$7</f>
        <v>12584.620149145954</v>
      </c>
    </row>
    <row r="325" spans="1:6" x14ac:dyDescent="0.2">
      <c r="A325">
        <v>30.037475729186554</v>
      </c>
      <c r="B325">
        <v>225.59538251662161</v>
      </c>
      <c r="C325">
        <v>48.911326593370177</v>
      </c>
      <c r="D325">
        <f t="shared" si="4"/>
        <v>1563.1414421068698</v>
      </c>
      <c r="F325" s="6">
        <f>NPV($G$5, $D$10:$D325)-$G$7</f>
        <v>12584.620149146085</v>
      </c>
    </row>
    <row r="326" spans="1:6" x14ac:dyDescent="0.2">
      <c r="A326">
        <v>30.568718405702384</v>
      </c>
      <c r="B326">
        <v>225.60796423895226</v>
      </c>
      <c r="C326">
        <v>44.492410160601139</v>
      </c>
      <c r="D326">
        <f t="shared" si="4"/>
        <v>1116.5183006053571</v>
      </c>
      <c r="F326" s="6">
        <f>NPV($G$5, $D$10:$D326)-$G$7</f>
        <v>12584.620149146171</v>
      </c>
    </row>
    <row r="327" spans="1:6" x14ac:dyDescent="0.2">
      <c r="A327">
        <v>30.872156533660018</v>
      </c>
      <c r="B327">
        <v>223.85728357185144</v>
      </c>
      <c r="C327">
        <v>46.382142335787648</v>
      </c>
      <c r="D327">
        <f t="shared" si="4"/>
        <v>1248.80931596091</v>
      </c>
      <c r="F327" s="6">
        <f>NPV($G$5, $D$10:$D327)-$G$7</f>
        <v>12584.620149146256</v>
      </c>
    </row>
    <row r="328" spans="1:6" x14ac:dyDescent="0.2">
      <c r="A328">
        <v>29.815029241290176</v>
      </c>
      <c r="B328">
        <v>224.74506863509305</v>
      </c>
      <c r="C328">
        <v>47.23959575072513</v>
      </c>
      <c r="D328">
        <f t="shared" si="4"/>
        <v>1426.434158439881</v>
      </c>
      <c r="F328" s="6">
        <f>NPV($G$5, $D$10:$D328)-$G$7</f>
        <v>12584.620149146345</v>
      </c>
    </row>
    <row r="329" spans="1:6" x14ac:dyDescent="0.2">
      <c r="A329">
        <v>29.478842482858454</v>
      </c>
      <c r="B329">
        <v>225.04244270712661</v>
      </c>
      <c r="C329">
        <v>45.477838575025089</v>
      </c>
      <c r="D329">
        <f t="shared" si="4"/>
        <v>1300.1812645771811</v>
      </c>
      <c r="F329" s="6">
        <f>NPV($G$5, $D$10:$D329)-$G$7</f>
        <v>12584.62014914642</v>
      </c>
    </row>
    <row r="330" spans="1:6" x14ac:dyDescent="0.2">
      <c r="A330">
        <v>28.496296029770747</v>
      </c>
      <c r="B330">
        <v>227.57092324318364</v>
      </c>
      <c r="C330">
        <v>48.003973751619924</v>
      </c>
      <c r="D330">
        <f t="shared" si="4"/>
        <v>1635.752091796681</v>
      </c>
      <c r="F330" s="6">
        <f>NPV($G$5, $D$10:$D330)-$G$7</f>
        <v>12584.620149146504</v>
      </c>
    </row>
    <row r="331" spans="1:6" x14ac:dyDescent="0.2">
      <c r="A331">
        <v>30.786384362072567</v>
      </c>
      <c r="B331">
        <v>225.71496174314234</v>
      </c>
      <c r="C331">
        <v>48.769399945158511</v>
      </c>
      <c r="D331">
        <f t="shared" ref="D331:D394" si="5">(B331*(C331-A331)-$G$2-$G$3)*(1-$G$4)+$G$3</f>
        <v>1483.6142697450305</v>
      </c>
      <c r="F331" s="6">
        <f>NPV($G$5, $D$10:$D331)-$G$7</f>
        <v>12584.620149146573</v>
      </c>
    </row>
    <row r="332" spans="1:6" x14ac:dyDescent="0.2">
      <c r="A332">
        <v>30.510024165123468</v>
      </c>
      <c r="B332">
        <v>224.8102327936067</v>
      </c>
      <c r="C332">
        <v>46.557531567814294</v>
      </c>
      <c r="D332">
        <f t="shared" si="5"/>
        <v>1303.0575499824206</v>
      </c>
      <c r="F332" s="6">
        <f>NPV($G$5, $D$10:$D332)-$G$7</f>
        <v>12584.620149146629</v>
      </c>
    </row>
    <row r="333" spans="1:6" x14ac:dyDescent="0.2">
      <c r="A333">
        <v>30.201987404579995</v>
      </c>
      <c r="B333">
        <v>225.52598352340283</v>
      </c>
      <c r="C333">
        <v>46.700676938926335</v>
      </c>
      <c r="D333">
        <f t="shared" si="5"/>
        <v>1348.3532736322927</v>
      </c>
      <c r="F333" s="6">
        <f>NPV($G$5, $D$10:$D333)-$G$7</f>
        <v>12584.620149146682</v>
      </c>
    </row>
    <row r="334" spans="1:6" x14ac:dyDescent="0.2">
      <c r="A334">
        <v>30.458383055956801</v>
      </c>
      <c r="B334">
        <v>223.96320787229342</v>
      </c>
      <c r="C334">
        <v>49.119455360923894</v>
      </c>
      <c r="D334">
        <f t="shared" si="5"/>
        <v>1531.7574463028971</v>
      </c>
      <c r="F334" s="6">
        <f>NPV($G$5, $D$10:$D334)-$G$7</f>
        <v>12584.620149146736</v>
      </c>
    </row>
    <row r="335" spans="1:6" x14ac:dyDescent="0.2">
      <c r="A335">
        <v>30.365796495316317</v>
      </c>
      <c r="B335">
        <v>225.36145479498373</v>
      </c>
      <c r="C335">
        <v>48.023934886587085</v>
      </c>
      <c r="D335">
        <f t="shared" si="5"/>
        <v>1451.7855027311737</v>
      </c>
      <c r="F335" s="6">
        <f>NPV($G$5, $D$10:$D335)-$G$7</f>
        <v>12584.620149146784</v>
      </c>
    </row>
    <row r="336" spans="1:6" x14ac:dyDescent="0.2">
      <c r="A336">
        <v>30.135000846057665</v>
      </c>
      <c r="B336">
        <v>224.49111042951699</v>
      </c>
      <c r="C336">
        <v>46.566078544274205</v>
      </c>
      <c r="D336">
        <f t="shared" si="5"/>
        <v>1335.4523512105216</v>
      </c>
      <c r="F336" s="6">
        <f>NPV($G$5, $D$10:$D336)-$G$7</f>
        <v>12584.620149146824</v>
      </c>
    </row>
    <row r="337" spans="1:6" x14ac:dyDescent="0.2">
      <c r="A337">
        <v>31.55979250848759</v>
      </c>
      <c r="B337">
        <v>223.76778474572347</v>
      </c>
      <c r="C337">
        <v>46.309034877922386</v>
      </c>
      <c r="D337">
        <f t="shared" si="5"/>
        <v>1180.162116674476</v>
      </c>
      <c r="F337" s="6">
        <f>NPV($G$5, $D$10:$D337)-$G$7</f>
        <v>12584.620149146855</v>
      </c>
    </row>
    <row r="338" spans="1:6" x14ac:dyDescent="0.2">
      <c r="A338">
        <v>30.228619683184661</v>
      </c>
      <c r="B338">
        <v>226.06370634966879</v>
      </c>
      <c r="C338">
        <v>47.822822870657546</v>
      </c>
      <c r="D338">
        <f t="shared" si="5"/>
        <v>1450.9643131317109</v>
      </c>
      <c r="F338" s="6">
        <f>NPV($G$5, $D$10:$D338)-$G$7</f>
        <v>12584.620149146889</v>
      </c>
    </row>
    <row r="339" spans="1:6" x14ac:dyDescent="0.2">
      <c r="A339">
        <v>28.981579665269237</v>
      </c>
      <c r="B339">
        <v>224.51428435451817</v>
      </c>
      <c r="C339">
        <v>45.353956301696599</v>
      </c>
      <c r="D339">
        <f t="shared" si="5"/>
        <v>1330.332969484049</v>
      </c>
      <c r="F339" s="6">
        <f>NPV($G$5, $D$10:$D339)-$G$7</f>
        <v>12584.620149146918</v>
      </c>
    </row>
    <row r="340" spans="1:6" x14ac:dyDescent="0.2">
      <c r="A340">
        <v>29.458884758496424</v>
      </c>
      <c r="B340">
        <v>224.78069581629825</v>
      </c>
      <c r="C340">
        <v>48.384917881194269</v>
      </c>
      <c r="D340">
        <f t="shared" si="5"/>
        <v>1561.6827577449321</v>
      </c>
      <c r="F340" s="6">
        <f>NPV($G$5, $D$10:$D340)-$G$7</f>
        <v>12584.620149146951</v>
      </c>
    </row>
    <row r="341" spans="1:6" x14ac:dyDescent="0.2">
      <c r="A341">
        <v>31.041298673953861</v>
      </c>
      <c r="B341">
        <v>225.72890657065727</v>
      </c>
      <c r="C341">
        <v>47.731621015700512</v>
      </c>
      <c r="D341">
        <f t="shared" si="5"/>
        <v>1366.9952850057134</v>
      </c>
      <c r="F341" s="6">
        <f>NPV($G$5, $D$10:$D341)-$G$7</f>
        <v>12584.620149146975</v>
      </c>
    </row>
    <row r="342" spans="1:6" x14ac:dyDescent="0.2">
      <c r="A342">
        <v>31.813050403143279</v>
      </c>
      <c r="B342">
        <v>224.94060885910585</v>
      </c>
      <c r="C342">
        <v>48.178028300171718</v>
      </c>
      <c r="D342">
        <f t="shared" si="5"/>
        <v>1332.4592368493547</v>
      </c>
      <c r="F342" s="6">
        <f>NPV($G$5, $D$10:$D342)-$G$7</f>
        <v>12584.620149146996</v>
      </c>
    </row>
    <row r="343" spans="1:6" x14ac:dyDescent="0.2">
      <c r="A343">
        <v>29.275337358994875</v>
      </c>
      <c r="B343">
        <v>225.03747118171304</v>
      </c>
      <c r="C343">
        <v>46.364398094156059</v>
      </c>
      <c r="D343">
        <f t="shared" si="5"/>
        <v>1398.2716050845515</v>
      </c>
      <c r="F343" s="6">
        <f>NPV($G$5, $D$10:$D343)-$G$7</f>
        <v>12584.620149147018</v>
      </c>
    </row>
    <row r="344" spans="1:6" x14ac:dyDescent="0.2">
      <c r="A344">
        <v>29.693155814384227</v>
      </c>
      <c r="B344">
        <v>225.50214339353261</v>
      </c>
      <c r="C344">
        <v>47.063600567853427</v>
      </c>
      <c r="D344">
        <f t="shared" si="5"/>
        <v>1426.8290094424992</v>
      </c>
      <c r="F344" s="6">
        <f>NPV($G$5, $D$10:$D344)-$G$7</f>
        <v>12584.620149147038</v>
      </c>
    </row>
    <row r="345" spans="1:6" x14ac:dyDescent="0.2">
      <c r="A345">
        <v>31.547728061268572</v>
      </c>
      <c r="B345">
        <v>223.64268829696812</v>
      </c>
      <c r="C345">
        <v>48.067516735827667</v>
      </c>
      <c r="D345">
        <f t="shared" si="5"/>
        <v>1337.8119797104816</v>
      </c>
      <c r="F345" s="6">
        <f>NPV($G$5, $D$10:$D345)-$G$7</f>
        <v>12584.620149147055</v>
      </c>
    </row>
    <row r="346" spans="1:6" x14ac:dyDescent="0.2">
      <c r="A346">
        <v>29.73749254422728</v>
      </c>
      <c r="B346">
        <v>226.61623574967962</v>
      </c>
      <c r="C346">
        <v>49.195939317869488</v>
      </c>
      <c r="D346">
        <f t="shared" si="5"/>
        <v>1623.8399845513181</v>
      </c>
      <c r="F346" s="6">
        <f>NPV($G$5, $D$10:$D346)-$G$7</f>
        <v>12584.620149147073</v>
      </c>
    </row>
    <row r="347" spans="1:6" x14ac:dyDescent="0.2">
      <c r="A347">
        <v>29.724109329690691</v>
      </c>
      <c r="B347">
        <v>226.1251654541411</v>
      </c>
      <c r="C347">
        <v>47.620212462206837</v>
      </c>
      <c r="D347">
        <f t="shared" si="5"/>
        <v>1478.7037127298345</v>
      </c>
      <c r="F347" s="6">
        <f>NPV($G$5, $D$10:$D347)-$G$7</f>
        <v>12584.620149147087</v>
      </c>
    </row>
    <row r="348" spans="1:6" x14ac:dyDescent="0.2">
      <c r="A348">
        <v>31.030916791933123</v>
      </c>
      <c r="B348">
        <v>225.61478203861043</v>
      </c>
      <c r="C348">
        <v>47.722901235247264</v>
      </c>
      <c r="D348">
        <f t="shared" si="5"/>
        <v>1366.3833727880783</v>
      </c>
      <c r="F348" s="6">
        <f>NPV($G$5, $D$10:$D348)-$G$7</f>
        <v>12584.6201491471</v>
      </c>
    </row>
    <row r="349" spans="1:6" x14ac:dyDescent="0.2">
      <c r="A349">
        <v>29.386011495516868</v>
      </c>
      <c r="B349">
        <v>223.2957933752914</v>
      </c>
      <c r="C349">
        <v>48.263629941502586</v>
      </c>
      <c r="D349">
        <f t="shared" si="5"/>
        <v>1546.1171151729666</v>
      </c>
      <c r="F349" s="6">
        <f>NPV($G$5, $D$10:$D349)-$G$7</f>
        <v>12584.620149147115</v>
      </c>
    </row>
    <row r="350" spans="1:6" x14ac:dyDescent="0.2">
      <c r="A350">
        <v>29.638655481248861</v>
      </c>
      <c r="B350">
        <v>224.70451426634099</v>
      </c>
      <c r="C350">
        <v>48.031572368345223</v>
      </c>
      <c r="D350">
        <f t="shared" si="5"/>
        <v>1513.1885820224675</v>
      </c>
      <c r="F350" s="6">
        <f>NPV($G$5, $D$10:$D350)-$G$7</f>
        <v>12584.620149147126</v>
      </c>
    </row>
    <row r="351" spans="1:6" x14ac:dyDescent="0.2">
      <c r="A351">
        <v>29.697629391448572</v>
      </c>
      <c r="B351">
        <v>225.57622628446552</v>
      </c>
      <c r="C351">
        <v>48.123915639152983</v>
      </c>
      <c r="D351">
        <f t="shared" si="5"/>
        <v>1522.6128464778021</v>
      </c>
      <c r="F351" s="6">
        <f>NPV($G$5, $D$10:$D351)-$G$7</f>
        <v>12584.620149147137</v>
      </c>
    </row>
    <row r="352" spans="1:6" x14ac:dyDescent="0.2">
      <c r="A352">
        <v>30.175564309756737</v>
      </c>
      <c r="B352">
        <v>225.11361407814547</v>
      </c>
      <c r="C352">
        <v>47.747023308475036</v>
      </c>
      <c r="D352">
        <f t="shared" si="5"/>
        <v>1442.2298559309711</v>
      </c>
      <c r="F352" s="6">
        <f>NPV($G$5, $D$10:$D352)-$G$7</f>
        <v>12584.620149147146</v>
      </c>
    </row>
    <row r="353" spans="1:6" x14ac:dyDescent="0.2">
      <c r="A353">
        <v>30.366601398127386</v>
      </c>
      <c r="B353">
        <v>225.37354197957029</v>
      </c>
      <c r="C353">
        <v>46.21992031330592</v>
      </c>
      <c r="D353">
        <f t="shared" si="5"/>
        <v>1289.1674544182022</v>
      </c>
      <c r="F353" s="6">
        <f>NPV($G$5, $D$10:$D353)-$G$7</f>
        <v>12584.620149147153</v>
      </c>
    </row>
    <row r="354" spans="1:6" x14ac:dyDescent="0.2">
      <c r="A354">
        <v>30.263296442426508</v>
      </c>
      <c r="B354">
        <v>223.42463694221806</v>
      </c>
      <c r="C354">
        <v>45.808539943536744</v>
      </c>
      <c r="D354">
        <f t="shared" si="5"/>
        <v>1249.2761541655716</v>
      </c>
      <c r="F354" s="6">
        <f>NPV($G$5, $D$10:$D354)-$G$7</f>
        <v>12584.620149147158</v>
      </c>
    </row>
    <row r="355" spans="1:6" x14ac:dyDescent="0.2">
      <c r="A355">
        <v>30.59406033869891</v>
      </c>
      <c r="B355">
        <v>226.06455672721495</v>
      </c>
      <c r="C355">
        <v>47.787851662506</v>
      </c>
      <c r="D355">
        <f t="shared" si="5"/>
        <v>1414.7627256306739</v>
      </c>
      <c r="F355" s="6">
        <f>NPV($G$5, $D$10:$D355)-$G$7</f>
        <v>12584.620149147166</v>
      </c>
    </row>
    <row r="356" spans="1:6" x14ac:dyDescent="0.2">
      <c r="A356">
        <v>29.485601165361004</v>
      </c>
      <c r="B356">
        <v>225.13147541721992</v>
      </c>
      <c r="C356">
        <v>46.744189439195907</v>
      </c>
      <c r="D356">
        <f t="shared" si="5"/>
        <v>1414.1805766827129</v>
      </c>
      <c r="F356" s="6">
        <f>NPV($G$5, $D$10:$D356)-$G$7</f>
        <v>12584.620149147173</v>
      </c>
    </row>
    <row r="357" spans="1:6" x14ac:dyDescent="0.2">
      <c r="A357">
        <v>30.526747498952318</v>
      </c>
      <c r="B357">
        <v>225.03067043508054</v>
      </c>
      <c r="C357">
        <v>47.704815933102509</v>
      </c>
      <c r="D357">
        <f t="shared" si="5"/>
        <v>1406.2369026066046</v>
      </c>
      <c r="F357" s="6">
        <f>NPV($G$5, $D$10:$D357)-$G$7</f>
        <v>12584.620149147177</v>
      </c>
    </row>
    <row r="358" spans="1:6" x14ac:dyDescent="0.2">
      <c r="A358">
        <v>30.273590785582201</v>
      </c>
      <c r="B358">
        <v>223.80991708778311</v>
      </c>
      <c r="C358">
        <v>46.828404101106571</v>
      </c>
      <c r="D358">
        <f t="shared" si="5"/>
        <v>1342.0525582204948</v>
      </c>
      <c r="F358" s="6">
        <f>NPV($G$5, $D$10:$D358)-$G$7</f>
        <v>12584.620149147182</v>
      </c>
    </row>
    <row r="359" spans="1:6" x14ac:dyDescent="0.2">
      <c r="A359">
        <v>29.48183358355891</v>
      </c>
      <c r="B359">
        <v>225.08171355148079</v>
      </c>
      <c r="C359">
        <v>46.738031023196527</v>
      </c>
      <c r="D359">
        <f t="shared" si="5"/>
        <v>1413.6217956385242</v>
      </c>
      <c r="F359" s="6">
        <f>NPV($G$5, $D$10:$D359)-$G$7</f>
        <v>12584.620149147187</v>
      </c>
    </row>
    <row r="360" spans="1:6" x14ac:dyDescent="0.2">
      <c r="A360">
        <v>30.216565467781038</v>
      </c>
      <c r="B360">
        <v>225.79227220339817</v>
      </c>
      <c r="C360">
        <v>47.80552655516658</v>
      </c>
      <c r="D360">
        <f t="shared" si="5"/>
        <v>1448.5805958471738</v>
      </c>
      <c r="F360" s="6">
        <f>NPV($G$5, $D$10:$D360)-$G$7</f>
        <v>12584.620149147191</v>
      </c>
    </row>
    <row r="361" spans="1:6" x14ac:dyDescent="0.2">
      <c r="A361">
        <v>29.494993971893564</v>
      </c>
      <c r="B361">
        <v>225.25765189093363</v>
      </c>
      <c r="C361">
        <v>47.83049900594051</v>
      </c>
      <c r="D361">
        <f t="shared" si="5"/>
        <v>1512.0851240815232</v>
      </c>
      <c r="F361" s="6">
        <f>NPV($G$5, $D$10:$D361)-$G$7</f>
        <v>12584.620149147195</v>
      </c>
    </row>
    <row r="362" spans="1:6" x14ac:dyDescent="0.2">
      <c r="A362">
        <v>27.641098161693662</v>
      </c>
      <c r="B362">
        <v>223.90823346504476</v>
      </c>
      <c r="C362">
        <v>48.388373961061006</v>
      </c>
      <c r="D362">
        <f t="shared" si="5"/>
        <v>1718.1943493793665</v>
      </c>
      <c r="F362" s="6">
        <f>NPV($G$5, $D$10:$D362)-$G$7</f>
        <v>12584.6201491472</v>
      </c>
    </row>
    <row r="363" spans="1:6" x14ac:dyDescent="0.2">
      <c r="A363">
        <v>28.092043824726716</v>
      </c>
      <c r="B363">
        <v>224.80571828928078</v>
      </c>
      <c r="C363">
        <v>46.792017491825391</v>
      </c>
      <c r="D363">
        <f t="shared" si="5"/>
        <v>1541.5444048891015</v>
      </c>
      <c r="F363" s="6">
        <f>NPV($G$5, $D$10:$D363)-$G$7</f>
        <v>12584.620149147204</v>
      </c>
    </row>
    <row r="364" spans="1:6" x14ac:dyDescent="0.2">
      <c r="A364">
        <v>31.494772732257843</v>
      </c>
      <c r="B364">
        <v>227.24763425649144</v>
      </c>
      <c r="C364">
        <v>48.813655957346782</v>
      </c>
      <c r="D364">
        <f t="shared" si="5"/>
        <v>1434.2700963463585</v>
      </c>
      <c r="F364" s="6">
        <f>NPV($G$5, $D$10:$D364)-$G$7</f>
        <v>12584.620149147207</v>
      </c>
    </row>
    <row r="365" spans="1:6" x14ac:dyDescent="0.2">
      <c r="A365">
        <v>30.680699940858176</v>
      </c>
      <c r="B365">
        <v>224.41579744699993</v>
      </c>
      <c r="C365">
        <v>45.881313162099104</v>
      </c>
      <c r="D365">
        <f t="shared" si="5"/>
        <v>1224.5030950912774</v>
      </c>
      <c r="F365" s="6">
        <f>NPV($G$5, $D$10:$D365)-$G$7</f>
        <v>12584.620149147209</v>
      </c>
    </row>
    <row r="366" spans="1:6" x14ac:dyDescent="0.2">
      <c r="A366">
        <v>29.616006789437961</v>
      </c>
      <c r="B366">
        <v>224.3485562299611</v>
      </c>
      <c r="C366">
        <v>47.997803966936772</v>
      </c>
      <c r="D366">
        <f t="shared" si="5"/>
        <v>1509.571863073533</v>
      </c>
      <c r="F366" s="6">
        <f>NPV($G$5, $D$10:$D366)-$G$7</f>
        <v>12584.620149147211</v>
      </c>
    </row>
    <row r="367" spans="1:6" x14ac:dyDescent="0.2">
      <c r="A367">
        <v>30.580133701078012</v>
      </c>
      <c r="B367">
        <v>225.79370693129022</v>
      </c>
      <c r="C367">
        <v>47.26401682033611</v>
      </c>
      <c r="D367">
        <f t="shared" si="5"/>
        <v>1366.8463262022653</v>
      </c>
      <c r="F367" s="6">
        <f>NPV($G$5, $D$10:$D367)-$G$7</f>
        <v>12584.620149147213</v>
      </c>
    </row>
    <row r="368" spans="1:6" x14ac:dyDescent="0.2">
      <c r="A368">
        <v>30.549155174667249</v>
      </c>
      <c r="B368">
        <v>225.32725552046031</v>
      </c>
      <c r="C368">
        <v>48.31327925727237</v>
      </c>
      <c r="D368">
        <f t="shared" si="5"/>
        <v>1461.0965305033308</v>
      </c>
      <c r="F368" s="6">
        <f>NPV($G$5, $D$10:$D368)-$G$7</f>
        <v>12584.620149147215</v>
      </c>
    </row>
    <row r="369" spans="1:6" x14ac:dyDescent="0.2">
      <c r="A369">
        <v>30.289860508928541</v>
      </c>
      <c r="B369">
        <v>224.19558376859641</v>
      </c>
      <c r="C369">
        <v>47.911519067711197</v>
      </c>
      <c r="D369">
        <f t="shared" si="5"/>
        <v>1440.2792110228645</v>
      </c>
      <c r="F369" s="6">
        <f>NPV($G$5, $D$10:$D369)-$G$7</f>
        <v>12584.620149147217</v>
      </c>
    </row>
    <row r="370" spans="1:6" x14ac:dyDescent="0.2">
      <c r="A370">
        <v>28.947100721125025</v>
      </c>
      <c r="B370">
        <v>224.13275132712442</v>
      </c>
      <c r="C370">
        <v>48.358424300531624</v>
      </c>
      <c r="D370">
        <f t="shared" si="5"/>
        <v>1600.2853443013946</v>
      </c>
      <c r="F370" s="6">
        <f>NPV($G$5, $D$10:$D370)-$G$7</f>
        <v>12584.620149147218</v>
      </c>
    </row>
    <row r="371" spans="1:6" x14ac:dyDescent="0.2">
      <c r="A371">
        <v>28.558719198626932</v>
      </c>
      <c r="B371">
        <v>223.83144937484758</v>
      </c>
      <c r="C371">
        <v>46.244528966199141</v>
      </c>
      <c r="D371">
        <f t="shared" si="5"/>
        <v>1443.4561734574097</v>
      </c>
      <c r="F371" s="6">
        <f>NPV($G$5, $D$10:$D371)-$G$7</f>
        <v>12584.62014914722</v>
      </c>
    </row>
    <row r="372" spans="1:6" x14ac:dyDescent="0.2">
      <c r="A372">
        <v>29.67092207953101</v>
      </c>
      <c r="B372">
        <v>225.16551325643377</v>
      </c>
      <c r="C372">
        <v>48.901504050591029</v>
      </c>
      <c r="D372">
        <f t="shared" si="5"/>
        <v>1592.0255438934605</v>
      </c>
      <c r="F372" s="6">
        <f>NPV($G$5, $D$10:$D372)-$G$7</f>
        <v>12584.620149147222</v>
      </c>
    </row>
    <row r="373" spans="1:6" x14ac:dyDescent="0.2">
      <c r="A373">
        <v>29.210447185760131</v>
      </c>
      <c r="B373">
        <v>224.23929408396361</v>
      </c>
      <c r="C373">
        <v>47.502136175680789</v>
      </c>
      <c r="D373">
        <f t="shared" si="5"/>
        <v>1500.686170681287</v>
      </c>
      <c r="F373" s="6">
        <f>NPV($G$5, $D$10:$D373)-$G$7</f>
        <v>12584.620149147224</v>
      </c>
    </row>
    <row r="374" spans="1:6" x14ac:dyDescent="0.2">
      <c r="A374">
        <v>30.614879809290869</v>
      </c>
      <c r="B374">
        <v>226.75353306985926</v>
      </c>
      <c r="C374">
        <v>48.426688699109945</v>
      </c>
      <c r="D374">
        <f t="shared" si="5"/>
        <v>1475.5562384526413</v>
      </c>
      <c r="F374" s="6">
        <f>NPV($G$5, $D$10:$D374)-$G$7</f>
        <v>12584.620149147226</v>
      </c>
    </row>
    <row r="375" spans="1:6" x14ac:dyDescent="0.2">
      <c r="A375">
        <v>30.225586518354248</v>
      </c>
      <c r="B375">
        <v>225.9886343832477</v>
      </c>
      <c r="C375">
        <v>47.310713688930264</v>
      </c>
      <c r="D375">
        <f t="shared" si="5"/>
        <v>1404.4178230170378</v>
      </c>
      <c r="F375" s="6">
        <f>NPV($G$5, $D$10:$D375)-$G$7</f>
        <v>12584.620149147227</v>
      </c>
    </row>
    <row r="376" spans="1:6" x14ac:dyDescent="0.2">
      <c r="A376">
        <v>29.568539124084054</v>
      </c>
      <c r="B376">
        <v>227.65201379079372</v>
      </c>
      <c r="C376">
        <v>48.609037839341909</v>
      </c>
      <c r="D376">
        <f t="shared" si="5"/>
        <v>1593.8431504437885</v>
      </c>
      <c r="F376" s="6">
        <f>NPV($G$5, $D$10:$D376)-$G$7</f>
        <v>12584.620149147227</v>
      </c>
    </row>
    <row r="377" spans="1:6" x14ac:dyDescent="0.2">
      <c r="A377">
        <v>31.038292793964501</v>
      </c>
      <c r="B377">
        <v>225.69509042077698</v>
      </c>
      <c r="C377">
        <v>48.308527147455607</v>
      </c>
      <c r="D377">
        <f t="shared" si="5"/>
        <v>1419.1228415996736</v>
      </c>
      <c r="F377" s="6">
        <f>NPV($G$5, $D$10:$D377)-$G$7</f>
        <v>12584.620149147229</v>
      </c>
    </row>
    <row r="378" spans="1:6" x14ac:dyDescent="0.2">
      <c r="A378">
        <v>29.273172761604656</v>
      </c>
      <c r="B378">
        <v>225.01249873093911</v>
      </c>
      <c r="C378">
        <v>48.104161414230475</v>
      </c>
      <c r="D378">
        <f t="shared" si="5"/>
        <v>1554.8831241205187</v>
      </c>
      <c r="F378" s="6">
        <f>NPV($G$5, $D$10:$D378)-$G$7</f>
        <v>12584.620149147231</v>
      </c>
    </row>
    <row r="379" spans="1:6" x14ac:dyDescent="0.2">
      <c r="A379">
        <v>29.227391072054161</v>
      </c>
      <c r="B379">
        <v>224.47027845337288</v>
      </c>
      <c r="C379">
        <v>48.827496192971012</v>
      </c>
      <c r="D379">
        <f t="shared" si="5"/>
        <v>1619.8564216830343</v>
      </c>
      <c r="F379" s="6">
        <f>NPV($G$5, $D$10:$D379)-$G$7</f>
        <v>12584.620149147231</v>
      </c>
    </row>
    <row r="380" spans="1:6" x14ac:dyDescent="0.2">
      <c r="A380">
        <v>29.925028077996103</v>
      </c>
      <c r="B380">
        <v>223.37211817066418</v>
      </c>
      <c r="C380">
        <v>48.572114628186682</v>
      </c>
      <c r="D380">
        <f t="shared" si="5"/>
        <v>1526.0956881711093</v>
      </c>
      <c r="F380" s="6">
        <f>NPV($G$5, $D$10:$D380)-$G$7</f>
        <v>12584.620149147231</v>
      </c>
    </row>
    <row r="381" spans="1:6" x14ac:dyDescent="0.2">
      <c r="A381">
        <v>29.413464593089884</v>
      </c>
      <c r="B381">
        <v>224.08984364083153</v>
      </c>
      <c r="C381">
        <v>46.623065208550543</v>
      </c>
      <c r="D381">
        <f t="shared" si="5"/>
        <v>1402.5986844158949</v>
      </c>
      <c r="F381" s="6">
        <f>NPV($G$5, $D$10:$D381)-$G$7</f>
        <v>12584.620149147231</v>
      </c>
    </row>
    <row r="382" spans="1:6" x14ac:dyDescent="0.2">
      <c r="A382">
        <v>28.631044491048669</v>
      </c>
      <c r="B382">
        <v>224.42486510917661</v>
      </c>
      <c r="C382">
        <v>48.081978838454233</v>
      </c>
      <c r="D382">
        <f t="shared" si="5"/>
        <v>1606.1093268655777</v>
      </c>
      <c r="F382" s="6">
        <f>NPV($G$5, $D$10:$D382)-$G$7</f>
        <v>12584.620149147231</v>
      </c>
    </row>
    <row r="383" spans="1:6" x14ac:dyDescent="0.2">
      <c r="A383">
        <v>28.77569280215539</v>
      </c>
      <c r="B383">
        <v>225.40232521314465</v>
      </c>
      <c r="C383">
        <v>46.483039404265583</v>
      </c>
      <c r="D383">
        <f t="shared" si="5"/>
        <v>1456.5108389882853</v>
      </c>
      <c r="F383" s="6">
        <f>NPV($G$5, $D$10:$D383)-$G$7</f>
        <v>12584.620149147231</v>
      </c>
    </row>
    <row r="384" spans="1:6" x14ac:dyDescent="0.2">
      <c r="A384">
        <v>30.855072812555591</v>
      </c>
      <c r="B384">
        <v>223.41222233953886</v>
      </c>
      <c r="C384">
        <v>46.350826159468852</v>
      </c>
      <c r="D384">
        <f t="shared" si="5"/>
        <v>1244.7762768236958</v>
      </c>
      <c r="F384" s="6">
        <f>NPV($G$5, $D$10:$D384)-$G$7</f>
        <v>12584.620149147231</v>
      </c>
    </row>
    <row r="385" spans="1:6" x14ac:dyDescent="0.2">
      <c r="A385">
        <v>30.087214857558138</v>
      </c>
      <c r="B385">
        <v>222.97133568790741</v>
      </c>
      <c r="C385">
        <v>49.131897248444147</v>
      </c>
      <c r="D385">
        <f t="shared" si="5"/>
        <v>1558.5673081791294</v>
      </c>
      <c r="F385" s="6">
        <f>NPV($G$5, $D$10:$D385)-$G$7</f>
        <v>12584.620149147231</v>
      </c>
    </row>
    <row r="386" spans="1:6" x14ac:dyDescent="0.2">
      <c r="A386">
        <v>30.098245891422266</v>
      </c>
      <c r="B386">
        <v>223.64036453800509</v>
      </c>
      <c r="C386">
        <v>49.193124431767501</v>
      </c>
      <c r="D386">
        <f t="shared" si="5"/>
        <v>1568.1542390286957</v>
      </c>
      <c r="F386" s="6">
        <f>NPV($G$5, $D$10:$D386)-$G$7</f>
        <v>12584.620149147231</v>
      </c>
    </row>
    <row r="387" spans="1:6" x14ac:dyDescent="0.2">
      <c r="A387">
        <v>29.096733063197462</v>
      </c>
      <c r="B387">
        <v>225.66784423324862</v>
      </c>
      <c r="C387">
        <v>45.914878064068034</v>
      </c>
      <c r="D387">
        <f t="shared" si="5"/>
        <v>1378.12581053946</v>
      </c>
      <c r="F387" s="6">
        <f>NPV($G$5, $D$10:$D387)-$G$7</f>
        <v>12584.620149147231</v>
      </c>
    </row>
    <row r="388" spans="1:6" x14ac:dyDescent="0.2">
      <c r="A388">
        <v>31.35383743327111</v>
      </c>
      <c r="B388">
        <v>225.47213234211085</v>
      </c>
      <c r="C388">
        <v>46.074094206560403</v>
      </c>
      <c r="D388">
        <f t="shared" si="5"/>
        <v>1187.6030733187749</v>
      </c>
      <c r="F388" s="6">
        <f>NPV($G$5, $D$10:$D388)-$G$7</f>
        <v>12584.620149147231</v>
      </c>
    </row>
    <row r="389" spans="1:6" x14ac:dyDescent="0.2">
      <c r="A389">
        <v>30.701647877576761</v>
      </c>
      <c r="B389">
        <v>224.68993734000833</v>
      </c>
      <c r="C389">
        <v>46.862718199336086</v>
      </c>
      <c r="D389">
        <f t="shared" si="5"/>
        <v>1312.4919511774285</v>
      </c>
      <c r="F389" s="6">
        <f>NPV($G$5, $D$10:$D389)-$G$7</f>
        <v>12584.620149147231</v>
      </c>
    </row>
    <row r="390" spans="1:6" x14ac:dyDescent="0.2">
      <c r="A390">
        <v>31.7242109606741</v>
      </c>
      <c r="B390">
        <v>224.65481492836261</v>
      </c>
      <c r="C390">
        <v>49.060943019285332</v>
      </c>
      <c r="D390">
        <f t="shared" si="5"/>
        <v>1417.912132835967</v>
      </c>
      <c r="F390" s="6">
        <f>NPV($G$5, $D$10:$D390)-$G$7</f>
        <v>12584.620149147231</v>
      </c>
    </row>
    <row r="391" spans="1:6" x14ac:dyDescent="0.2">
      <c r="A391">
        <v>29.945820263747009</v>
      </c>
      <c r="B391">
        <v>224.06903667579172</v>
      </c>
      <c r="C391">
        <v>48.625229118770221</v>
      </c>
      <c r="D391">
        <f t="shared" si="5"/>
        <v>1534.190859127322</v>
      </c>
      <c r="F391" s="6">
        <f>NPV($G$5, $D$10:$D391)-$G$7</f>
        <v>12584.620149147231</v>
      </c>
    </row>
    <row r="392" spans="1:6" x14ac:dyDescent="0.2">
      <c r="A392">
        <v>29.740329030828434</v>
      </c>
      <c r="B392">
        <v>226.79134076461196</v>
      </c>
      <c r="C392">
        <v>49.212332959868945</v>
      </c>
      <c r="D392">
        <f t="shared" si="5"/>
        <v>1626.4327513763558</v>
      </c>
      <c r="F392" s="6">
        <f>NPV($G$5, $D$10:$D392)-$G$7</f>
        <v>12584.620149147231</v>
      </c>
    </row>
    <row r="393" spans="1:6" x14ac:dyDescent="0.2">
      <c r="A393">
        <v>30.736588390282122</v>
      </c>
      <c r="B393">
        <v>225.09969312486646</v>
      </c>
      <c r="C393">
        <v>46.908339590445394</v>
      </c>
      <c r="D393">
        <f t="shared" si="5"/>
        <v>1316.1024929793773</v>
      </c>
      <c r="F393" s="6">
        <f>NPV($G$5, $D$10:$D393)-$G$7</f>
        <v>12584.620149147231</v>
      </c>
    </row>
    <row r="394" spans="1:6" x14ac:dyDescent="0.2">
      <c r="A394">
        <v>31.062055616785074</v>
      </c>
      <c r="B394">
        <v>225.98798409453593</v>
      </c>
      <c r="C394">
        <v>46.652121290535433</v>
      </c>
      <c r="D394">
        <f t="shared" si="5"/>
        <v>1269.2670054049067</v>
      </c>
      <c r="F394" s="6">
        <f>NPV($G$5, $D$10:$D394)-$G$7</f>
        <v>12584.620149147231</v>
      </c>
    </row>
    <row r="395" spans="1:6" x14ac:dyDescent="0.2">
      <c r="A395">
        <v>27.971790435258299</v>
      </c>
      <c r="B395">
        <v>224.52962753013708</v>
      </c>
      <c r="C395">
        <v>45.615927155595273</v>
      </c>
      <c r="D395">
        <f t="shared" ref="D395:D458" si="6">(B395*(C395-A395)-$G$2-$G$3)*(1-$G$4)+$G$3</f>
        <v>1444.6525783632301</v>
      </c>
      <c r="F395" s="6">
        <f>NPV($G$5, $D$10:$D395)-$G$7</f>
        <v>12584.620149147231</v>
      </c>
    </row>
    <row r="396" spans="1:6" x14ac:dyDescent="0.2">
      <c r="A396">
        <v>29.945969193504425</v>
      </c>
      <c r="B396">
        <v>224.07248820818495</v>
      </c>
      <c r="C396">
        <v>47.424322082733852</v>
      </c>
      <c r="D396">
        <f t="shared" si="6"/>
        <v>1426.5672086681425</v>
      </c>
      <c r="F396" s="6">
        <f>NPV($G$5, $D$10:$D396)-$G$7</f>
        <v>12584.620149147231</v>
      </c>
    </row>
    <row r="397" spans="1:6" x14ac:dyDescent="0.2">
      <c r="A397">
        <v>29.745576815257664</v>
      </c>
      <c r="B397">
        <v>227.49863660428673</v>
      </c>
      <c r="C397">
        <v>47.649493644130416</v>
      </c>
      <c r="D397">
        <f t="shared" si="6"/>
        <v>1489.2466673780384</v>
      </c>
      <c r="F397" s="6">
        <f>NPV($G$5, $D$10:$D397)-$G$7</f>
        <v>12584.620149147231</v>
      </c>
    </row>
    <row r="398" spans="1:6" x14ac:dyDescent="0.2">
      <c r="A398">
        <v>30.897991867532255</v>
      </c>
      <c r="B398">
        <v>224.2647030921944</v>
      </c>
      <c r="C398">
        <v>46.42669620749075</v>
      </c>
      <c r="D398">
        <f t="shared" si="6"/>
        <v>1253.0161072829048</v>
      </c>
      <c r="F398" s="6">
        <f>NPV($G$5, $D$10:$D398)-$G$7</f>
        <v>12584.620149147231</v>
      </c>
    </row>
    <row r="399" spans="1:6" x14ac:dyDescent="0.2">
      <c r="A399">
        <v>30.041386556404177</v>
      </c>
      <c r="B399">
        <v>225.66692109612632</v>
      </c>
      <c r="C399">
        <v>47.040975750278449</v>
      </c>
      <c r="D399">
        <f t="shared" si="6"/>
        <v>1394.4979813122347</v>
      </c>
      <c r="F399" s="6">
        <f>NPV($G$5, $D$10:$D399)-$G$7</f>
        <v>12584.620149147231</v>
      </c>
    </row>
    <row r="400" spans="1:6" x14ac:dyDescent="0.2">
      <c r="A400">
        <v>31.371947746520163</v>
      </c>
      <c r="B400">
        <v>225.59596459323075</v>
      </c>
      <c r="C400">
        <v>47.45221514836885</v>
      </c>
      <c r="D400">
        <f t="shared" si="6"/>
        <v>1311.0573741748556</v>
      </c>
      <c r="F400" s="6">
        <f>NPV($G$5, $D$10:$D400)-$G$7</f>
        <v>12584.620149147231</v>
      </c>
    </row>
    <row r="401" spans="1:6" x14ac:dyDescent="0.2">
      <c r="A401">
        <v>30.623115283815423</v>
      </c>
      <c r="B401">
        <v>221.890255715698</v>
      </c>
      <c r="C401">
        <v>46.750421751639806</v>
      </c>
      <c r="D401">
        <f t="shared" si="6"/>
        <v>1291.3968624603931</v>
      </c>
      <c r="F401" s="6">
        <f>NPV($G$5, $D$10:$D401)-$G$7</f>
        <v>12584.620149147231</v>
      </c>
    </row>
    <row r="402" spans="1:6" x14ac:dyDescent="0.2">
      <c r="A402">
        <v>29.09271537035238</v>
      </c>
      <c r="B402">
        <v>225.61864739109296</v>
      </c>
      <c r="C402">
        <v>45.901626726263203</v>
      </c>
      <c r="D402">
        <f t="shared" si="6"/>
        <v>1376.961537694953</v>
      </c>
      <c r="F402" s="6">
        <f>NPV($G$5, $D$10:$D402)-$G$7</f>
        <v>12584.620149147231</v>
      </c>
    </row>
    <row r="403" spans="1:6" x14ac:dyDescent="0.2">
      <c r="A403">
        <v>28.143739503575489</v>
      </c>
      <c r="B403">
        <v>224.93886717675196</v>
      </c>
      <c r="C403">
        <v>45.798153514042497</v>
      </c>
      <c r="D403">
        <f t="shared" si="6"/>
        <v>1448.465555273531</v>
      </c>
      <c r="F403" s="6">
        <f>NPV($G$5, $D$10:$D403)-$G$7</f>
        <v>12584.620149147231</v>
      </c>
    </row>
    <row r="404" spans="1:6" x14ac:dyDescent="0.2">
      <c r="A404">
        <v>31.432053977623582</v>
      </c>
      <c r="B404">
        <v>226.07601636045729</v>
      </c>
      <c r="C404">
        <v>46.180555108876433</v>
      </c>
      <c r="D404">
        <f t="shared" si="6"/>
        <v>1193.712953216537</v>
      </c>
      <c r="F404" s="6">
        <f>NPV($G$5, $D$10:$D404)-$G$7</f>
        <v>12584.620149147231</v>
      </c>
    </row>
    <row r="405" spans="1:6" x14ac:dyDescent="0.2">
      <c r="A405">
        <v>30.233702621699194</v>
      </c>
      <c r="B405">
        <v>226.20491449706606</v>
      </c>
      <c r="C405">
        <v>47.830129523717915</v>
      </c>
      <c r="D405">
        <f t="shared" si="6"/>
        <v>1452.159297130007</v>
      </c>
      <c r="F405" s="6">
        <f>NPV($G$5, $D$10:$D405)-$G$7</f>
        <v>12584.620149147231</v>
      </c>
    </row>
    <row r="406" spans="1:6" x14ac:dyDescent="0.2">
      <c r="A406">
        <v>29.571789430774515</v>
      </c>
      <c r="B406">
        <v>222.79514837427996</v>
      </c>
      <c r="C406">
        <v>47.419572246653843</v>
      </c>
      <c r="D406">
        <f t="shared" si="6"/>
        <v>1450.5597682463037</v>
      </c>
      <c r="F406" s="6">
        <f>NPV($G$5, $D$10:$D406)-$G$7</f>
        <v>12584.620149147231</v>
      </c>
    </row>
    <row r="407" spans="1:6" x14ac:dyDescent="0.2">
      <c r="A407">
        <v>30.583179371460574</v>
      </c>
      <c r="B407">
        <v>225.84772182162851</v>
      </c>
      <c r="C407">
        <v>48.371132215252146</v>
      </c>
      <c r="D407">
        <f t="shared" si="6"/>
        <v>1466.9474502563539</v>
      </c>
      <c r="F407" s="6">
        <f>NPV($G$5, $D$10:$D407)-$G$7</f>
        <v>12584.620149147231</v>
      </c>
    </row>
    <row r="408" spans="1:6" x14ac:dyDescent="0.2">
      <c r="A408">
        <v>31.631970008020289</v>
      </c>
      <c r="B408">
        <v>224.26067857813905</v>
      </c>
      <c r="C408">
        <v>48.10713659877365</v>
      </c>
      <c r="D408">
        <f t="shared" si="6"/>
        <v>1337.8928157320938</v>
      </c>
      <c r="F408" s="6">
        <f>NPV($G$5, $D$10:$D408)-$G$7</f>
        <v>12584.620149147231</v>
      </c>
    </row>
    <row r="409" spans="1:6" x14ac:dyDescent="0.2">
      <c r="A409">
        <v>28.58904629945755</v>
      </c>
      <c r="B409">
        <v>224.11077793512959</v>
      </c>
      <c r="C409">
        <v>47.527027908799937</v>
      </c>
      <c r="D409">
        <f t="shared" si="6"/>
        <v>1557.68231639636</v>
      </c>
      <c r="F409" s="6">
        <f>NPV($G$5, $D$10:$D409)-$G$7</f>
        <v>12584.620149147231</v>
      </c>
    </row>
    <row r="410" spans="1:6" x14ac:dyDescent="0.2">
      <c r="A410">
        <v>31.467260517529212</v>
      </c>
      <c r="B410">
        <v>226.49626430356875</v>
      </c>
      <c r="C410">
        <v>48.025510586157907</v>
      </c>
      <c r="D410">
        <f t="shared" si="6"/>
        <v>1360.152713579484</v>
      </c>
      <c r="F410" s="6">
        <f>NPV($G$5, $D$10:$D410)-$G$7</f>
        <v>12584.620149147231</v>
      </c>
    </row>
    <row r="411" spans="1:6" x14ac:dyDescent="0.2">
      <c r="A411">
        <v>28.893738393235253</v>
      </c>
      <c r="B411">
        <v>222.81930455355905</v>
      </c>
      <c r="C411">
        <v>47.21554188959999</v>
      </c>
      <c r="D411">
        <f t="shared" si="6"/>
        <v>1492.9806052907832</v>
      </c>
      <c r="F411" s="6">
        <f>NPV($G$5, $D$10:$D411)-$G$7</f>
        <v>12584.620149147231</v>
      </c>
    </row>
    <row r="412" spans="1:6" x14ac:dyDescent="0.2">
      <c r="A412">
        <v>29.461936113220872</v>
      </c>
      <c r="B412">
        <v>224.82107851792534</v>
      </c>
      <c r="C412">
        <v>47.788122237179778</v>
      </c>
      <c r="D412">
        <f t="shared" si="6"/>
        <v>1508.0451718034719</v>
      </c>
      <c r="F412" s="6">
        <f>NPV($G$5, $D$10:$D412)-$G$7</f>
        <v>12584.620149147231</v>
      </c>
    </row>
    <row r="413" spans="1:6" x14ac:dyDescent="0.2">
      <c r="A413">
        <v>30.117073568617343</v>
      </c>
      <c r="B413">
        <v>224.15476109890733</v>
      </c>
      <c r="C413">
        <v>49.3150103642256</v>
      </c>
      <c r="D413">
        <f t="shared" si="6"/>
        <v>1581.3235744045965</v>
      </c>
      <c r="F413" s="6">
        <f>NPV($G$5, $D$10:$D413)-$G$7</f>
        <v>12584.620149147231</v>
      </c>
    </row>
    <row r="414" spans="1:6" x14ac:dyDescent="0.2">
      <c r="A414">
        <v>30.505244770465652</v>
      </c>
      <c r="B414">
        <v>224.74560864757223</v>
      </c>
      <c r="C414">
        <v>48.240919858799316</v>
      </c>
      <c r="D414">
        <f t="shared" si="6"/>
        <v>1454.4060370012537</v>
      </c>
      <c r="F414" s="6">
        <f>NPV($G$5, $D$10:$D414)-$G$7</f>
        <v>12584.620149147231</v>
      </c>
    </row>
    <row r="415" spans="1:6" x14ac:dyDescent="0.2">
      <c r="A415">
        <v>29.750390315966797</v>
      </c>
      <c r="B415">
        <v>222.97956661495846</v>
      </c>
      <c r="C415">
        <v>49.274651536834426</v>
      </c>
      <c r="D415">
        <f t="shared" si="6"/>
        <v>1601.4045222025215</v>
      </c>
      <c r="F415" s="6">
        <f>NPV($G$5, $D$10:$D415)-$G$7</f>
        <v>12584.620149147231</v>
      </c>
    </row>
    <row r="416" spans="1:6" x14ac:dyDescent="0.2">
      <c r="A416">
        <v>28.592643351003062</v>
      </c>
      <c r="B416">
        <v>224.14006593826343</v>
      </c>
      <c r="C416">
        <v>48.057845396542689</v>
      </c>
      <c r="D416">
        <f t="shared" si="6"/>
        <v>1605.1726679955491</v>
      </c>
      <c r="F416" s="6">
        <f>NPV($G$5, $D$10:$D416)-$G$7</f>
        <v>12584.620149147231</v>
      </c>
    </row>
    <row r="417" spans="1:6" x14ac:dyDescent="0.2">
      <c r="A417">
        <v>31.078292370948475</v>
      </c>
      <c r="B417">
        <v>226.24387042887975</v>
      </c>
      <c r="C417">
        <v>47.762074308921001</v>
      </c>
      <c r="D417">
        <f t="shared" si="6"/>
        <v>1369.8413596153362</v>
      </c>
      <c r="F417" s="6">
        <f>NPV($G$5, $D$10:$D417)-$G$7</f>
        <v>12584.620149147231</v>
      </c>
    </row>
    <row r="418" spans="1:6" x14ac:dyDescent="0.2">
      <c r="A418">
        <v>29.824919996171957</v>
      </c>
      <c r="B418">
        <v>224.89357547747204</v>
      </c>
      <c r="C418">
        <v>48.351346158015076</v>
      </c>
      <c r="D418">
        <f t="shared" si="6"/>
        <v>1526.5896881425115</v>
      </c>
      <c r="F418" s="6">
        <f>NPV($G$5, $D$10:$D418)-$G$7</f>
        <v>12584.620149147231</v>
      </c>
    </row>
    <row r="419" spans="1:6" x14ac:dyDescent="0.2">
      <c r="A419">
        <v>30.127795374282869</v>
      </c>
      <c r="B419">
        <v>224.36486574370065</v>
      </c>
      <c r="C419">
        <v>46.550496626296081</v>
      </c>
      <c r="D419">
        <f t="shared" si="6"/>
        <v>1333.8708646227396</v>
      </c>
      <c r="F419" s="6">
        <f>NPV($G$5, $D$10:$D419)-$G$7</f>
        <v>12584.620149147231</v>
      </c>
    </row>
    <row r="420" spans="1:6" x14ac:dyDescent="0.2">
      <c r="A420">
        <v>28.322655301308259</v>
      </c>
      <c r="B420">
        <v>225.52746372602996</v>
      </c>
      <c r="C420">
        <v>45.989302015514113</v>
      </c>
      <c r="D420">
        <f t="shared" si="6"/>
        <v>1453.7256103994589</v>
      </c>
      <c r="F420" s="6">
        <f>NPV($G$5, $D$10:$D420)-$G$7</f>
        <v>12584.620149147231</v>
      </c>
    </row>
    <row r="421" spans="1:6" x14ac:dyDescent="0.2">
      <c r="A421">
        <v>30.047609773901058</v>
      </c>
      <c r="B421">
        <v>225.78849552664906</v>
      </c>
      <c r="C421">
        <v>48.102504997004871</v>
      </c>
      <c r="D421">
        <f t="shared" si="6"/>
        <v>1490.6350517263572</v>
      </c>
      <c r="F421" s="6">
        <f>NPV($G$5, $D$10:$D421)-$G$7</f>
        <v>12584.620149147231</v>
      </c>
    </row>
    <row r="422" spans="1:6" x14ac:dyDescent="0.2">
      <c r="A422">
        <v>30.265793005382875</v>
      </c>
      <c r="B422">
        <v>223.53898316359846</v>
      </c>
      <c r="C422">
        <v>47.876480784325395</v>
      </c>
      <c r="D422">
        <f t="shared" si="6"/>
        <v>1434.6700955665685</v>
      </c>
      <c r="F422" s="6">
        <f>NPV($G$5, $D$10:$D422)-$G$7</f>
        <v>12584.620149147231</v>
      </c>
    </row>
    <row r="423" spans="1:6" x14ac:dyDescent="0.2">
      <c r="A423">
        <v>31.172002157545649</v>
      </c>
      <c r="B423">
        <v>224.12587327344227</v>
      </c>
      <c r="C423">
        <v>47.326584371476201</v>
      </c>
      <c r="D423">
        <f t="shared" si="6"/>
        <v>1308.2639384259214</v>
      </c>
      <c r="F423" s="6">
        <f>NPV($G$5, $D$10:$D423)-$G$7</f>
        <v>12584.620149147231</v>
      </c>
    </row>
    <row r="424" spans="1:6" x14ac:dyDescent="0.2">
      <c r="A424">
        <v>28.737730493303388</v>
      </c>
      <c r="B424">
        <v>225.12916416380904</v>
      </c>
      <c r="C424">
        <v>47.612523821371724</v>
      </c>
      <c r="D424">
        <f t="shared" si="6"/>
        <v>1559.7065782850657</v>
      </c>
      <c r="F424" s="6">
        <f>NPV($G$5, $D$10:$D424)-$G$7</f>
        <v>12584.620149147231</v>
      </c>
    </row>
    <row r="425" spans="1:6" x14ac:dyDescent="0.2">
      <c r="A425">
        <v>29.406412598546012</v>
      </c>
      <c r="B425">
        <v>223.94585926085711</v>
      </c>
      <c r="C425">
        <v>47.212727003498003</v>
      </c>
      <c r="D425">
        <f t="shared" si="6"/>
        <v>1455.0601518743806</v>
      </c>
      <c r="F425" s="6">
        <f>NPV($G$5, $D$10:$D425)-$G$7</f>
        <v>12584.620149147231</v>
      </c>
    </row>
    <row r="426" spans="1:6" x14ac:dyDescent="0.2">
      <c r="A426">
        <v>29.623234998580301</v>
      </c>
      <c r="B426">
        <v>224.46872776490636</v>
      </c>
      <c r="C426">
        <v>47.486073362379102</v>
      </c>
      <c r="D426">
        <f t="shared" si="6"/>
        <v>1463.8594407168314</v>
      </c>
      <c r="F426" s="6">
        <f>NPV($G$5, $D$10:$D426)-$G$7</f>
        <v>12584.620149147231</v>
      </c>
    </row>
    <row r="427" spans="1:6" x14ac:dyDescent="0.2">
      <c r="A427">
        <v>30.846523562358925</v>
      </c>
      <c r="B427">
        <v>222.95735675434116</v>
      </c>
      <c r="C427">
        <v>46.334546204307117</v>
      </c>
      <c r="D427">
        <f t="shared" si="6"/>
        <v>1241.2674358400625</v>
      </c>
      <c r="F427" s="6">
        <f>NPV($G$5, $D$10:$D427)-$G$7</f>
        <v>12584.620149147231</v>
      </c>
    </row>
    <row r="428" spans="1:6" x14ac:dyDescent="0.2">
      <c r="A428">
        <v>30.302379703498445</v>
      </c>
      <c r="B428">
        <v>224.42391809781839</v>
      </c>
      <c r="C428">
        <v>45.996432453976013</v>
      </c>
      <c r="D428">
        <f t="shared" si="6"/>
        <v>1268.8483236384077</v>
      </c>
      <c r="F428" s="6">
        <f>NPV($G$5, $D$10:$D428)-$G$7</f>
        <v>12584.620149147231</v>
      </c>
    </row>
    <row r="429" spans="1:6" x14ac:dyDescent="0.2">
      <c r="A429">
        <v>29.96266978996573</v>
      </c>
      <c r="B429">
        <v>224.40720272206818</v>
      </c>
      <c r="C429">
        <v>46.089219103450887</v>
      </c>
      <c r="D429">
        <f t="shared" si="6"/>
        <v>1307.5655283994772</v>
      </c>
      <c r="F429" s="6">
        <f>NPV($G$5, $D$10:$D429)-$G$7</f>
        <v>12584.620149147231</v>
      </c>
    </row>
    <row r="430" spans="1:6" x14ac:dyDescent="0.2">
      <c r="A430">
        <v>29.334961557906354</v>
      </c>
      <c r="B430">
        <v>225.82457745520514</v>
      </c>
      <c r="C430">
        <v>47.126043063472025</v>
      </c>
      <c r="D430">
        <f t="shared" si="6"/>
        <v>1467.0653853861932</v>
      </c>
      <c r="F430" s="6">
        <f>NPV($G$5, $D$10:$D430)-$G$7</f>
        <v>12584.620149147231</v>
      </c>
    </row>
    <row r="431" spans="1:6" x14ac:dyDescent="0.2">
      <c r="A431">
        <v>29.718129402026534</v>
      </c>
      <c r="B431">
        <v>225.97541942523094</v>
      </c>
      <c r="C431">
        <v>47.100140654365532</v>
      </c>
      <c r="D431">
        <f t="shared" si="6"/>
        <v>1431.1629132805556</v>
      </c>
      <c r="F431" s="6">
        <f>NPV($G$5, $D$10:$D431)-$G$7</f>
        <v>12584.620149147231</v>
      </c>
    </row>
    <row r="432" spans="1:6" x14ac:dyDescent="0.2">
      <c r="A432">
        <v>29.43433067528531</v>
      </c>
      <c r="B432">
        <v>224.43824718684482</v>
      </c>
      <c r="C432">
        <v>46.658854961933685</v>
      </c>
      <c r="D432">
        <f t="shared" si="6"/>
        <v>1406.33681580904</v>
      </c>
      <c r="F432" s="6">
        <f>NPV($G$5, $D$10:$D432)-$G$7</f>
        <v>12584.620149147231</v>
      </c>
    </row>
    <row r="433" spans="1:6" x14ac:dyDescent="0.2">
      <c r="A433">
        <v>30.253198777500074</v>
      </c>
      <c r="B433">
        <v>228.13360942527652</v>
      </c>
      <c r="C433">
        <v>47.858243141818093</v>
      </c>
      <c r="D433">
        <f t="shared" si="6"/>
        <v>1466.5209259695971</v>
      </c>
      <c r="F433" s="6">
        <f>NPV($G$5, $D$10:$D433)-$G$7</f>
        <v>12584.620149147231</v>
      </c>
    </row>
    <row r="434" spans="1:6" x14ac:dyDescent="0.2">
      <c r="A434">
        <v>29.269191448547645</v>
      </c>
      <c r="B434">
        <v>224.96670112523134</v>
      </c>
      <c r="C434">
        <v>46.351722011750098</v>
      </c>
      <c r="D434">
        <f t="shared" si="6"/>
        <v>1397.2002190698386</v>
      </c>
      <c r="F434" s="6">
        <f>NPV($G$5, $D$10:$D434)-$G$7</f>
        <v>12584.620149147231</v>
      </c>
    </row>
    <row r="435" spans="1:6" x14ac:dyDescent="0.2">
      <c r="A435">
        <v>30.679399363434641</v>
      </c>
      <c r="B435">
        <v>224.39733243081719</v>
      </c>
      <c r="C435">
        <v>45.875933500938118</v>
      </c>
      <c r="D435">
        <f t="shared" si="6"/>
        <v>1224.0246890598517</v>
      </c>
      <c r="F435" s="6">
        <f>NPV($G$5, $D$10:$D435)-$G$7</f>
        <v>12584.620149147231</v>
      </c>
    </row>
    <row r="436" spans="1:6" x14ac:dyDescent="0.2">
      <c r="A436">
        <v>29.822891822987003</v>
      </c>
      <c r="B436">
        <v>224.8634143594245</v>
      </c>
      <c r="C436">
        <v>44.551490936428308</v>
      </c>
      <c r="D436">
        <f t="shared" si="6"/>
        <v>1184.7692341518418</v>
      </c>
      <c r="F436" s="6">
        <f>NPV($G$5, $D$10:$D436)-$G$7</f>
        <v>12584.620149147231</v>
      </c>
    </row>
    <row r="437" spans="1:6" x14ac:dyDescent="0.2">
      <c r="A437">
        <v>29.039534941402962</v>
      </c>
      <c r="B437">
        <v>225.06562004273292</v>
      </c>
      <c r="C437">
        <v>48.477240688371239</v>
      </c>
      <c r="D437">
        <f t="shared" si="6"/>
        <v>1609.9037184598435</v>
      </c>
      <c r="F437" s="6">
        <f>NPV($G$5, $D$10:$D437)-$G$7</f>
        <v>12584.620149147231</v>
      </c>
    </row>
    <row r="438" spans="1:6" x14ac:dyDescent="0.2">
      <c r="A438">
        <v>29.945296167425113</v>
      </c>
      <c r="B438">
        <v>224.05686081547174</v>
      </c>
      <c r="C438">
        <v>48.623851234297035</v>
      </c>
      <c r="D438">
        <f t="shared" si="6"/>
        <v>1534.0233651408989</v>
      </c>
      <c r="F438" s="6">
        <f>NPV($G$5, $D$10:$D438)-$G$7</f>
        <v>12584.620149147231</v>
      </c>
    </row>
    <row r="439" spans="1:6" x14ac:dyDescent="0.2">
      <c r="A439">
        <v>31.220594185724622</v>
      </c>
      <c r="B439">
        <v>224.56890519570152</v>
      </c>
      <c r="C439">
        <v>45.79858097655233</v>
      </c>
      <c r="D439">
        <f t="shared" si="6"/>
        <v>1169.5050134294306</v>
      </c>
      <c r="F439" s="6">
        <f>NPV($G$5, $D$10:$D439)-$G$7</f>
        <v>12584.620149147231</v>
      </c>
    </row>
    <row r="440" spans="1:6" x14ac:dyDescent="0.2">
      <c r="A440">
        <v>29.761695335109835</v>
      </c>
      <c r="B440">
        <v>223.64264736970654</v>
      </c>
      <c r="C440">
        <v>48.232771923139808</v>
      </c>
      <c r="D440">
        <f t="shared" si="6"/>
        <v>1512.3681871662518</v>
      </c>
      <c r="F440" s="6">
        <f>NPV($G$5, $D$10:$D440)-$G$7</f>
        <v>12584.620149147231</v>
      </c>
    </row>
    <row r="441" spans="1:6" x14ac:dyDescent="0.2">
      <c r="A441">
        <v>30.401230408897391</v>
      </c>
      <c r="B441">
        <v>225.98676764537231</v>
      </c>
      <c r="C441">
        <v>47.0273310560151</v>
      </c>
      <c r="D441">
        <f t="shared" si="6"/>
        <v>1362.9114975155057</v>
      </c>
      <c r="F441" s="6">
        <f>NPV($G$5, $D$10:$D441)-$G$7</f>
        <v>12584.620149147231</v>
      </c>
    </row>
    <row r="442" spans="1:6" x14ac:dyDescent="0.2">
      <c r="A442">
        <v>29.438934992213035</v>
      </c>
      <c r="B442">
        <v>224.50597839415423</v>
      </c>
      <c r="C442">
        <v>47.252670873931493</v>
      </c>
      <c r="D442">
        <f t="shared" si="6"/>
        <v>1459.7160811921017</v>
      </c>
      <c r="F442" s="6">
        <f>NPV($G$5, $D$10:$D442)-$G$7</f>
        <v>12584.620149147231</v>
      </c>
    </row>
    <row r="443" spans="1:6" x14ac:dyDescent="0.2">
      <c r="A443">
        <v>31.509501998953056</v>
      </c>
      <c r="B443">
        <v>222.86115949973464</v>
      </c>
      <c r="C443">
        <v>48.829635779256932</v>
      </c>
      <c r="D443">
        <f t="shared" si="6"/>
        <v>1403.9940387876177</v>
      </c>
      <c r="F443" s="6">
        <f>NPV($G$5, $D$10:$D443)-$G$7</f>
        <v>12584.620149147231</v>
      </c>
    </row>
    <row r="444" spans="1:6" x14ac:dyDescent="0.2">
      <c r="A444">
        <v>30.559136879019206</v>
      </c>
      <c r="B444">
        <v>225.46626269067929</v>
      </c>
      <c r="C444">
        <v>48.330075350677362</v>
      </c>
      <c r="D444">
        <f t="shared" si="6"/>
        <v>1462.6988326843107</v>
      </c>
      <c r="F444" s="6">
        <f>NPV($G$5, $D$10:$D444)-$G$7</f>
        <v>12584.620149147231</v>
      </c>
    </row>
    <row r="445" spans="1:6" x14ac:dyDescent="0.2">
      <c r="A445">
        <v>27.603990777861327</v>
      </c>
      <c r="B445">
        <v>223.84627413848648</v>
      </c>
      <c r="C445">
        <v>45.229937604162842</v>
      </c>
      <c r="D445">
        <f t="shared" si="6"/>
        <v>1438.2010100922698</v>
      </c>
      <c r="F445" s="6">
        <f>NPV($G$5, $D$10:$D445)-$G$7</f>
        <v>12584.620149147231</v>
      </c>
    </row>
    <row r="446" spans="1:6" x14ac:dyDescent="0.2">
      <c r="A446">
        <v>29.420017502416158</v>
      </c>
      <c r="B446">
        <v>224.20891241345089</v>
      </c>
      <c r="C446">
        <v>49.975535438861698</v>
      </c>
      <c r="D446">
        <f t="shared" si="6"/>
        <v>1703.4921282502546</v>
      </c>
      <c r="F446" s="6">
        <f>NPV($G$5, $D$10:$D446)-$G$7</f>
        <v>12584.620149147231</v>
      </c>
    </row>
    <row r="447" spans="1:6" x14ac:dyDescent="0.2">
      <c r="A447">
        <v>28.949645032553235</v>
      </c>
      <c r="B447">
        <v>224.16429715085542</v>
      </c>
      <c r="C447">
        <v>46.677823610807536</v>
      </c>
      <c r="D447">
        <f t="shared" si="6"/>
        <v>1449.6098763036907</v>
      </c>
      <c r="F447" s="6">
        <f>NPV($G$5, $D$10:$D447)-$G$7</f>
        <v>12584.620149147231</v>
      </c>
    </row>
    <row r="448" spans="1:6" x14ac:dyDescent="0.2">
      <c r="A448">
        <v>31.214659732795553</v>
      </c>
      <c r="B448">
        <v>224.52187408780446</v>
      </c>
      <c r="C448">
        <v>47.866094354831148</v>
      </c>
      <c r="D448">
        <f t="shared" si="6"/>
        <v>1355.4445230359936</v>
      </c>
      <c r="F448" s="6">
        <f>NPV($G$5, $D$10:$D448)-$G$7</f>
        <v>12584.620149147231</v>
      </c>
    </row>
    <row r="449" spans="1:6" x14ac:dyDescent="0.2">
      <c r="A449">
        <v>29.869937710172962</v>
      </c>
      <c r="B449">
        <v>225.5944002623437</v>
      </c>
      <c r="C449">
        <v>47.317415528013953</v>
      </c>
      <c r="D449">
        <f t="shared" si="6"/>
        <v>1434.4213177625534</v>
      </c>
      <c r="F449" s="6">
        <f>NPV($G$5, $D$10:$D449)-$G$7</f>
        <v>12584.620149147231</v>
      </c>
    </row>
    <row r="450" spans="1:6" x14ac:dyDescent="0.2">
      <c r="A450">
        <v>31.179321316158166</v>
      </c>
      <c r="B450">
        <v>224.20384880169877</v>
      </c>
      <c r="C450">
        <v>45.664430508040823</v>
      </c>
      <c r="D450">
        <f t="shared" si="6"/>
        <v>1159.0468924531824</v>
      </c>
      <c r="F450" s="6">
        <f>NPV($G$5, $D$10:$D450)-$G$7</f>
        <v>12584.620149147231</v>
      </c>
    </row>
    <row r="451" spans="1:6" x14ac:dyDescent="0.2">
      <c r="A451">
        <v>30.509484152644291</v>
      </c>
      <c r="B451">
        <v>224.80297616275493</v>
      </c>
      <c r="C451">
        <v>46.556494743854273</v>
      </c>
      <c r="D451">
        <f t="shared" si="6"/>
        <v>1302.9662957677015</v>
      </c>
      <c r="F451" s="6">
        <f>NPV($G$5, $D$10:$D451)-$G$7</f>
        <v>12584.620149147231</v>
      </c>
    </row>
    <row r="452" spans="1:6" x14ac:dyDescent="0.2">
      <c r="A452">
        <v>29.738000724391895</v>
      </c>
      <c r="B452">
        <v>226.6440299077658</v>
      </c>
      <c r="C452">
        <v>48.191343302605674</v>
      </c>
      <c r="D452">
        <f t="shared" si="6"/>
        <v>1532.935970877973</v>
      </c>
      <c r="F452" s="6">
        <f>NPV($G$5, $D$10:$D452)-$G$7</f>
        <v>12584.620149147231</v>
      </c>
    </row>
    <row r="453" spans="1:6" x14ac:dyDescent="0.2">
      <c r="A453">
        <v>30.471432031190488</v>
      </c>
      <c r="B453">
        <v>224.22783217698452</v>
      </c>
      <c r="C453">
        <v>48.186709427100141</v>
      </c>
      <c r="D453">
        <f t="shared" si="6"/>
        <v>1448.9032987595028</v>
      </c>
      <c r="F453" s="6">
        <f>NPV($G$5, $D$10:$D453)-$G$7</f>
        <v>12584.620149147231</v>
      </c>
    </row>
    <row r="454" spans="1:6" x14ac:dyDescent="0.2">
      <c r="A454">
        <v>29.076749190862756</v>
      </c>
      <c r="B454">
        <v>225.43736804400396</v>
      </c>
      <c r="C454">
        <v>46.82271975922049</v>
      </c>
      <c r="D454">
        <f t="shared" si="6"/>
        <v>1460.24195932677</v>
      </c>
      <c r="F454" s="6">
        <f>NPV($G$5, $D$10:$D454)-$G$7</f>
        <v>12584.620149147231</v>
      </c>
    </row>
    <row r="455" spans="1:6" x14ac:dyDescent="0.2">
      <c r="A455">
        <v>30.285931491816882</v>
      </c>
      <c r="B455">
        <v>224.11477289060713</v>
      </c>
      <c r="C455">
        <v>48.569370227924082</v>
      </c>
      <c r="D455">
        <f t="shared" si="6"/>
        <v>1499.0354880007978</v>
      </c>
      <c r="F455" s="6">
        <f>NPV($G$5, $D$10:$D455)-$G$7</f>
        <v>12584.620149147231</v>
      </c>
    </row>
    <row r="456" spans="1:6" x14ac:dyDescent="0.2">
      <c r="A456">
        <v>31.111288838728797</v>
      </c>
      <c r="B456">
        <v>222.06604285165668</v>
      </c>
      <c r="C456">
        <v>48.390829596755793</v>
      </c>
      <c r="D456">
        <f t="shared" si="6"/>
        <v>1394.8796953715885</v>
      </c>
      <c r="F456" s="6">
        <f>NPV($G$5, $D$10:$D456)-$G$7</f>
        <v>12584.620149147231</v>
      </c>
    </row>
    <row r="457" spans="1:6" x14ac:dyDescent="0.2">
      <c r="A457">
        <v>31.566454557178076</v>
      </c>
      <c r="B457">
        <v>223.82842985243769</v>
      </c>
      <c r="C457">
        <v>47.026505689573241</v>
      </c>
      <c r="D457">
        <f t="shared" si="6"/>
        <v>1244.1595881609644</v>
      </c>
      <c r="F457" s="6">
        <f>NPV($G$5, $D$10:$D457)-$G$7</f>
        <v>12584.620149147231</v>
      </c>
    </row>
    <row r="458" spans="1:6" x14ac:dyDescent="0.2">
      <c r="A458">
        <v>30.695387143423432</v>
      </c>
      <c r="B458">
        <v>224.61172306939261</v>
      </c>
      <c r="C458">
        <v>47.397629550105194</v>
      </c>
      <c r="D458">
        <f t="shared" si="6"/>
        <v>1360.6077784349879</v>
      </c>
      <c r="F458" s="6">
        <f>NPV($G$5, $D$10:$D458)-$G$7</f>
        <v>12584.620149147231</v>
      </c>
    </row>
    <row r="459" spans="1:6" x14ac:dyDescent="0.2">
      <c r="A459">
        <v>28.528865035041235</v>
      </c>
      <c r="B459">
        <v>223.44028934603557</v>
      </c>
      <c r="C459">
        <v>46.972371428055339</v>
      </c>
      <c r="D459">
        <f t="shared" ref="D459:D509" si="7">(B459*(C459-A459)-$G$2-$G$3)*(1-$G$4)+$G$3</f>
        <v>1508.4089620042114</v>
      </c>
      <c r="F459" s="6">
        <f>NPV($G$5, $D$10:$D459)-$G$7</f>
        <v>12584.620149147231</v>
      </c>
    </row>
    <row r="460" spans="1:6" x14ac:dyDescent="0.2">
      <c r="A460">
        <v>28.226312527549453</v>
      </c>
      <c r="B460">
        <v>225.17856450540421</v>
      </c>
      <c r="C460">
        <v>46.835798293031985</v>
      </c>
      <c r="D460">
        <f t="shared" si="7"/>
        <v>1536.1829163420441</v>
      </c>
      <c r="F460" s="6">
        <f>NPV($G$5, $D$10:$D460)-$G$7</f>
        <v>12584.620149147231</v>
      </c>
    </row>
    <row r="461" spans="1:6" x14ac:dyDescent="0.2">
      <c r="A461">
        <v>30.330963985106791</v>
      </c>
      <c r="B461">
        <v>224.8615976437577</v>
      </c>
      <c r="C461">
        <v>48.682668256660691</v>
      </c>
      <c r="D461">
        <f t="shared" si="7"/>
        <v>1510.637416794953</v>
      </c>
      <c r="F461" s="6">
        <f>NPV($G$5, $D$10:$D461)-$G$7</f>
        <v>12584.620149147231</v>
      </c>
    </row>
    <row r="462" spans="1:6" x14ac:dyDescent="0.2">
      <c r="A462">
        <v>30.720237949281</v>
      </c>
      <c r="B462">
        <v>224.9113015292096</v>
      </c>
      <c r="C462">
        <v>48.62655698103481</v>
      </c>
      <c r="D462">
        <f t="shared" si="7"/>
        <v>1470.9334076116022</v>
      </c>
      <c r="F462" s="6">
        <f>NPV($G$5, $D$10:$D462)-$G$7</f>
        <v>12584.620149147231</v>
      </c>
    </row>
    <row r="463" spans="1:6" x14ac:dyDescent="0.2">
      <c r="A463">
        <v>30.739316874387441</v>
      </c>
      <c r="B463">
        <v>225.13106273399899</v>
      </c>
      <c r="C463">
        <v>47.962669049738906</v>
      </c>
      <c r="D463">
        <f t="shared" si="7"/>
        <v>1411.0046316315236</v>
      </c>
      <c r="F463" s="6">
        <f>NPV($G$5, $D$10:$D463)-$G$7</f>
        <v>12584.620149147231</v>
      </c>
    </row>
    <row r="464" spans="1:6" x14ac:dyDescent="0.2">
      <c r="A464">
        <v>30.787908902566414</v>
      </c>
      <c r="B464">
        <v>225.736783931643</v>
      </c>
      <c r="C464">
        <v>47.496176711647422</v>
      </c>
      <c r="D464">
        <f t="shared" si="7"/>
        <v>1368.6682561162183</v>
      </c>
      <c r="F464" s="6">
        <f>NPV($G$5, $D$10:$D464)-$G$7</f>
        <v>12584.620149147231</v>
      </c>
    </row>
    <row r="465" spans="1:6" x14ac:dyDescent="0.2">
      <c r="A465">
        <v>29.123974703252316</v>
      </c>
      <c r="B465">
        <v>226.06969991975348</v>
      </c>
      <c r="C465">
        <v>48.610979610530194</v>
      </c>
      <c r="D465">
        <f t="shared" si="7"/>
        <v>1622.1685406892295</v>
      </c>
      <c r="F465" s="6">
        <f>NPV($G$5, $D$10:$D465)-$G$7</f>
        <v>12584.620149147231</v>
      </c>
    </row>
    <row r="466" spans="1:6" x14ac:dyDescent="0.2">
      <c r="A466">
        <v>31.132375473389402</v>
      </c>
      <c r="B466">
        <v>223.51615484658396</v>
      </c>
      <c r="C466">
        <v>48.414474185265135</v>
      </c>
      <c r="D466">
        <f t="shared" si="7"/>
        <v>1405.1313007030262</v>
      </c>
      <c r="F466" s="6">
        <f>NPV($G$5, $D$10:$D466)-$G$7</f>
        <v>12584.620149147231</v>
      </c>
    </row>
    <row r="467" spans="1:6" x14ac:dyDescent="0.2">
      <c r="A467">
        <v>29.461369952769019</v>
      </c>
      <c r="B467">
        <v>224.81359678713488</v>
      </c>
      <c r="C467">
        <v>48.389374405232957</v>
      </c>
      <c r="D467">
        <f t="shared" si="7"/>
        <v>1562.1091043845286</v>
      </c>
      <c r="F467" s="6">
        <f>NPV($G$5, $D$10:$D467)-$G$7</f>
        <v>12584.620149147231</v>
      </c>
    </row>
    <row r="468" spans="1:6" x14ac:dyDescent="0.2">
      <c r="A468">
        <v>29.349356585298665</v>
      </c>
      <c r="B468">
        <v>226.1010843081749</v>
      </c>
      <c r="C468">
        <v>48.208533889337559</v>
      </c>
      <c r="D468">
        <f t="shared" si="7"/>
        <v>1565.6321750413267</v>
      </c>
      <c r="F468" s="6">
        <f>NPV($G$5, $D$10:$D468)-$G$7</f>
        <v>12584.620149147231</v>
      </c>
    </row>
    <row r="469" spans="1:6" x14ac:dyDescent="0.2">
      <c r="A469">
        <v>28.833368408668321</v>
      </c>
      <c r="B469">
        <v>225.93532889877679</v>
      </c>
      <c r="C469">
        <v>49.385978235804942</v>
      </c>
      <c r="D469">
        <f t="shared" si="7"/>
        <v>1717.4242644089377</v>
      </c>
      <c r="F469" s="6">
        <f>NPV($G$5, $D$10:$D469)-$G$7</f>
        <v>12584.620149147231</v>
      </c>
    </row>
    <row r="470" spans="1:6" x14ac:dyDescent="0.2">
      <c r="A470">
        <v>28.487787706835661</v>
      </c>
      <c r="B470">
        <v>227.02567207452375</v>
      </c>
      <c r="C470">
        <v>47.999641146234353</v>
      </c>
      <c r="D470">
        <f t="shared" si="7"/>
        <v>1631.8766561996385</v>
      </c>
      <c r="F470" s="6">
        <f>NPV($G$5, $D$10:$D470)-$G$7</f>
        <v>12584.620149147231</v>
      </c>
    </row>
    <row r="471" spans="1:6" x14ac:dyDescent="0.2">
      <c r="A471">
        <v>29.973856574797537</v>
      </c>
      <c r="B471">
        <v>224.59725528242416</v>
      </c>
      <c r="C471">
        <v>46.93312559480546</v>
      </c>
      <c r="D471">
        <f t="shared" si="7"/>
        <v>1383.6021093960107</v>
      </c>
      <c r="F471" s="6">
        <f>NPV($G$5, $D$10:$D471)-$G$7</f>
        <v>12584.620149147231</v>
      </c>
    </row>
    <row r="472" spans="1:6" x14ac:dyDescent="0.2">
      <c r="A472">
        <v>29.237668362184195</v>
      </c>
      <c r="B472">
        <v>224.59833758111927</v>
      </c>
      <c r="C472">
        <v>48.059540467293118</v>
      </c>
      <c r="D472">
        <f t="shared" si="7"/>
        <v>1550.9444739887622</v>
      </c>
      <c r="F472" s="6">
        <f>NPV($G$5, $D$10:$D472)-$G$7</f>
        <v>12584.620149147231</v>
      </c>
    </row>
    <row r="473" spans="1:6" x14ac:dyDescent="0.2">
      <c r="A473">
        <v>30.852696757647209</v>
      </c>
      <c r="B473">
        <v>223.31813056516694</v>
      </c>
      <c r="C473">
        <v>47.044349975622026</v>
      </c>
      <c r="D473">
        <f t="shared" si="7"/>
        <v>1306.3558909590424</v>
      </c>
      <c r="F473" s="6">
        <f>NPV($G$5, $D$10:$D473)-$G$7</f>
        <v>12584.620149147231</v>
      </c>
    </row>
    <row r="474" spans="1:6" x14ac:dyDescent="0.2">
      <c r="A474">
        <v>29.935489540803246</v>
      </c>
      <c r="B474">
        <v>223.79567212701659</v>
      </c>
      <c r="C474">
        <v>48.598446773539763</v>
      </c>
      <c r="D474">
        <f t="shared" si="7"/>
        <v>1530.6756231112138</v>
      </c>
      <c r="F474" s="6">
        <f>NPV($G$5, $D$10:$D474)-$G$7</f>
        <v>12584.620149147231</v>
      </c>
    </row>
    <row r="475" spans="1:6" x14ac:dyDescent="0.2">
      <c r="A475">
        <v>29.354359943026793</v>
      </c>
      <c r="B475">
        <v>226.22039409689023</v>
      </c>
      <c r="C475">
        <v>46.517629761510761</v>
      </c>
      <c r="D475">
        <f t="shared" si="7"/>
        <v>1413.072664931482</v>
      </c>
      <c r="F475" s="6">
        <f>NPV($G$5, $D$10:$D475)-$G$7</f>
        <v>12584.620149147231</v>
      </c>
    </row>
    <row r="476" spans="1:6" x14ac:dyDescent="0.2">
      <c r="A476">
        <v>29.526985448028427</v>
      </c>
      <c r="B476">
        <v>225.74385752668604</v>
      </c>
      <c r="C476">
        <v>48.516658188746078</v>
      </c>
      <c r="D476">
        <f t="shared" si="7"/>
        <v>1574.7207910635836</v>
      </c>
      <c r="F476" s="6">
        <f>NPV($G$5, $D$10:$D476)-$G$7</f>
        <v>12584.620149147231</v>
      </c>
    </row>
    <row r="477" spans="1:6" x14ac:dyDescent="0.2">
      <c r="A477">
        <v>29.553220959569444</v>
      </c>
      <c r="B477">
        <v>226.35794380184961</v>
      </c>
      <c r="C477">
        <v>47.908438154408941</v>
      </c>
      <c r="D477">
        <f t="shared" si="7"/>
        <v>1521.9396889040891</v>
      </c>
      <c r="F477" s="6">
        <f>NPV($G$5, $D$10:$D477)-$G$7</f>
        <v>12584.620149147231</v>
      </c>
    </row>
    <row r="478" spans="1:6" x14ac:dyDescent="0.2">
      <c r="A478">
        <v>30.209203108170186</v>
      </c>
      <c r="B478">
        <v>225.65208951127715</v>
      </c>
      <c r="C478">
        <v>48.40021558207809</v>
      </c>
      <c r="D478">
        <f t="shared" si="7"/>
        <v>1501.9359900252102</v>
      </c>
      <c r="F478" s="6">
        <f>NPV($G$5, $D$10:$D478)-$G$7</f>
        <v>12584.620149147231</v>
      </c>
    </row>
    <row r="479" spans="1:6" x14ac:dyDescent="0.2">
      <c r="A479">
        <v>28.33354650036199</v>
      </c>
      <c r="B479">
        <v>225.57446413848083</v>
      </c>
      <c r="C479">
        <v>47.417026798357256</v>
      </c>
      <c r="D479">
        <f t="shared" si="7"/>
        <v>1581.8983368470156</v>
      </c>
      <c r="F479" s="6">
        <f>NPV($G$5, $D$10:$D479)-$G$7</f>
        <v>12584.620149147231</v>
      </c>
    </row>
    <row r="480" spans="1:6" x14ac:dyDescent="0.2">
      <c r="A480">
        <v>30.17224692783202</v>
      </c>
      <c r="B480">
        <v>225.06440245670092</v>
      </c>
      <c r="C480">
        <v>48.326464656711323</v>
      </c>
      <c r="D480">
        <f t="shared" si="7"/>
        <v>1494.3472660876266</v>
      </c>
      <c r="F480" s="6">
        <f>NPV($G$5, $D$10:$D480)-$G$7</f>
        <v>12584.620149147231</v>
      </c>
    </row>
    <row r="481" spans="1:6" x14ac:dyDescent="0.2">
      <c r="A481">
        <v>30.627621830062708</v>
      </c>
      <c r="B481">
        <v>223.00666955707129</v>
      </c>
      <c r="C481">
        <v>48.449528384808218</v>
      </c>
      <c r="D481">
        <f t="shared" si="7"/>
        <v>1449.761610372454</v>
      </c>
      <c r="F481" s="6">
        <f>NPV($G$5, $D$10:$D481)-$G$7</f>
        <v>12584.620149147231</v>
      </c>
    </row>
    <row r="482" spans="1:6" x14ac:dyDescent="0.2">
      <c r="A482">
        <v>28.125003912718967</v>
      </c>
      <c r="B482">
        <v>224.88936451700283</v>
      </c>
      <c r="C482">
        <v>45.778231032600161</v>
      </c>
      <c r="D482">
        <f t="shared" si="7"/>
        <v>1448.0092114657609</v>
      </c>
      <c r="F482" s="6">
        <f>NPV($G$5, $D$10:$D482)-$G$7</f>
        <v>12584.620149147231</v>
      </c>
    </row>
    <row r="483" spans="1:6" x14ac:dyDescent="0.2">
      <c r="A483">
        <v>31.174344106402714</v>
      </c>
      <c r="B483">
        <v>224.15146190687665</v>
      </c>
      <c r="C483">
        <v>46.767133716784883</v>
      </c>
      <c r="D483">
        <f t="shared" si="7"/>
        <v>1258.0586345494082</v>
      </c>
      <c r="F483" s="6">
        <f>NPV($G$5, $D$10:$D483)-$G$7</f>
        <v>12584.620149147231</v>
      </c>
    </row>
    <row r="484" spans="1:6" x14ac:dyDescent="0.2">
      <c r="A484">
        <v>32.726228558458388</v>
      </c>
      <c r="B484">
        <v>226.66404333867831</v>
      </c>
      <c r="C484">
        <v>46.642249862416065</v>
      </c>
      <c r="D484">
        <f t="shared" si="7"/>
        <v>1121.7046623768933</v>
      </c>
      <c r="F484" s="6">
        <f>NPV($G$5, $D$10:$D484)-$G$7</f>
        <v>12584.620149147231</v>
      </c>
    </row>
    <row r="485" spans="1:6" x14ac:dyDescent="0.2">
      <c r="A485">
        <v>29.00365537541802</v>
      </c>
      <c r="B485">
        <v>224.72880686982535</v>
      </c>
      <c r="C485">
        <v>45.511135176056996</v>
      </c>
      <c r="D485">
        <f t="shared" si="7"/>
        <v>1343.8824960101358</v>
      </c>
      <c r="F485" s="6">
        <f>NPV($G$5, $D$10:$D485)-$G$7</f>
        <v>12584.620149147231</v>
      </c>
    </row>
    <row r="486" spans="1:6" x14ac:dyDescent="0.2">
      <c r="A486">
        <v>29.778965502628125</v>
      </c>
      <c r="B486">
        <v>224.11467511992669</v>
      </c>
      <c r="C486">
        <v>47.69561866793083</v>
      </c>
      <c r="D486">
        <f t="shared" si="7"/>
        <v>1466.1539613512887</v>
      </c>
      <c r="F486" s="6">
        <f>NPV($G$5, $D$10:$D486)-$G$7</f>
        <v>12584.620149147231</v>
      </c>
    </row>
    <row r="487" spans="1:6" x14ac:dyDescent="0.2">
      <c r="A487">
        <v>29.841604676475981</v>
      </c>
      <c r="B487">
        <v>225.14105467016634</v>
      </c>
      <c r="C487">
        <v>48.384924702404533</v>
      </c>
      <c r="D487">
        <f t="shared" si="7"/>
        <v>1529.9450510895881</v>
      </c>
      <c r="F487" s="6">
        <f>NPV($G$5, $D$10:$D487)-$G$7</f>
        <v>12584.620149147231</v>
      </c>
    </row>
    <row r="488" spans="1:6" x14ac:dyDescent="0.2">
      <c r="A488">
        <v>31.157914084615186</v>
      </c>
      <c r="B488">
        <v>223.95605242272723</v>
      </c>
      <c r="C488">
        <v>47.82436901165056</v>
      </c>
      <c r="D488">
        <f t="shared" si="7"/>
        <v>1353.0213813360619</v>
      </c>
      <c r="F488" s="6">
        <f>NPV($G$5, $D$10:$D488)-$G$7</f>
        <v>12584.620149147231</v>
      </c>
    </row>
    <row r="489" spans="1:6" x14ac:dyDescent="0.2">
      <c r="A489">
        <v>29.088563527038787</v>
      </c>
      <c r="B489">
        <v>225.56950057114591</v>
      </c>
      <c r="C489">
        <v>48.551328126777662</v>
      </c>
      <c r="D489">
        <f t="shared" si="7"/>
        <v>1616.0824361987507</v>
      </c>
      <c r="F489" s="6">
        <f>NPV($G$5, $D$10:$D489)-$G$7</f>
        <v>12584.620149147231</v>
      </c>
    </row>
    <row r="490" spans="1:6" x14ac:dyDescent="0.2">
      <c r="A490">
        <v>30.300722149404464</v>
      </c>
      <c r="B490">
        <v>224.39564304440864</v>
      </c>
      <c r="C490">
        <v>48.605190676753409</v>
      </c>
      <c r="D490">
        <f t="shared" si="7"/>
        <v>1502.9771943122425</v>
      </c>
      <c r="F490" s="6">
        <f>NPV($G$5, $D$10:$D490)-$G$7</f>
        <v>12584.620149147231</v>
      </c>
    </row>
    <row r="491" spans="1:6" x14ac:dyDescent="0.2">
      <c r="A491">
        <v>31.111070560000371</v>
      </c>
      <c r="B491">
        <v>221.89927790313959</v>
      </c>
      <c r="C491">
        <v>48.39058175944956</v>
      </c>
      <c r="D491">
        <f t="shared" si="7"/>
        <v>1393.7244230707956</v>
      </c>
      <c r="F491" s="6">
        <f>NPV($G$5, $D$10:$D491)-$G$7</f>
        <v>12584.620149147231</v>
      </c>
    </row>
    <row r="492" spans="1:6" x14ac:dyDescent="0.2">
      <c r="A492">
        <v>28.955713635950815</v>
      </c>
      <c r="B492">
        <v>224.23671566648409</v>
      </c>
      <c r="C492">
        <v>46.684688022069167</v>
      </c>
      <c r="D492">
        <f t="shared" si="7"/>
        <v>1450.1947953913602</v>
      </c>
      <c r="F492" s="6">
        <f>NPV($G$5, $D$10:$D492)-$G$7</f>
        <v>12584.620149147231</v>
      </c>
    </row>
    <row r="493" spans="1:6" x14ac:dyDescent="0.2">
      <c r="A493">
        <v>29.751219093013788</v>
      </c>
      <c r="B493">
        <v>223.06477717356756</v>
      </c>
      <c r="C493">
        <v>47.657237991516013</v>
      </c>
      <c r="D493">
        <f t="shared" si="7"/>
        <v>1457.6808462640356</v>
      </c>
      <c r="F493" s="6">
        <f>NPV($G$5, $D$10:$D493)-$G$7</f>
        <v>12584.620149147231</v>
      </c>
    </row>
    <row r="494" spans="1:6" x14ac:dyDescent="0.2">
      <c r="A494">
        <v>29.927804310573265</v>
      </c>
      <c r="B494">
        <v>223.51178472454194</v>
      </c>
      <c r="C494">
        <v>47.398841451795306</v>
      </c>
      <c r="D494">
        <f t="shared" si="7"/>
        <v>1421.9930769693192</v>
      </c>
      <c r="F494" s="6">
        <f>NPV($G$5, $D$10:$D494)-$G$7</f>
        <v>12584.620149147231</v>
      </c>
    </row>
    <row r="495" spans="1:6" x14ac:dyDescent="0.2">
      <c r="A495">
        <v>31.024443463393254</v>
      </c>
      <c r="B495">
        <v>225.54697920859326</v>
      </c>
      <c r="C495">
        <v>47.210400970798219</v>
      </c>
      <c r="D495">
        <f t="shared" si="7"/>
        <v>1320.2775285575367</v>
      </c>
      <c r="F495" s="6">
        <f>NPV($G$5, $D$10:$D495)-$G$7</f>
        <v>12584.620149147231</v>
      </c>
    </row>
    <row r="496" spans="1:6" x14ac:dyDescent="0.2">
      <c r="A496">
        <v>30.440334133600118</v>
      </c>
      <c r="B496">
        <v>223.37691575521603</v>
      </c>
      <c r="C496">
        <v>47.595933501143008</v>
      </c>
      <c r="D496">
        <f t="shared" si="7"/>
        <v>1392.8659498615464</v>
      </c>
      <c r="F496" s="6">
        <f>NPV($G$5, $D$10:$D496)-$G$7</f>
        <v>12584.620149147231</v>
      </c>
    </row>
    <row r="497" spans="1:6" x14ac:dyDescent="0.2">
      <c r="A497">
        <v>29.327951627492439</v>
      </c>
      <c r="B497">
        <v>225.71160457082442</v>
      </c>
      <c r="C497">
        <v>48.177914613333996</v>
      </c>
      <c r="D497">
        <f t="shared" si="7"/>
        <v>1561.8621566539787</v>
      </c>
      <c r="F497" s="6">
        <f>NPV($G$5, $D$10:$D497)-$G$7</f>
        <v>12584.620149147231</v>
      </c>
    </row>
    <row r="498" spans="1:6" x14ac:dyDescent="0.2">
      <c r="A498">
        <v>30.835525497677736</v>
      </c>
      <c r="B498">
        <v>226.9487470126478</v>
      </c>
      <c r="C498">
        <v>47.544142325350549</v>
      </c>
      <c r="D498">
        <f t="shared" si="7"/>
        <v>1376.7998613419149</v>
      </c>
      <c r="F498" s="6">
        <f>NPV($G$5, $D$10:$D498)-$G$7</f>
        <v>12584.620149147231</v>
      </c>
    </row>
    <row r="499" spans="1:6" x14ac:dyDescent="0.2">
      <c r="A499">
        <v>31.017617705656448</v>
      </c>
      <c r="B499">
        <v>225.47766093302926</v>
      </c>
      <c r="C499">
        <v>47.204480160289677</v>
      </c>
      <c r="D499">
        <f t="shared" si="7"/>
        <v>1319.9103536461491</v>
      </c>
      <c r="F499" s="6">
        <f>NPV($G$5, $D$10:$D499)-$G$7</f>
        <v>12584.620149147231</v>
      </c>
    </row>
    <row r="500" spans="1:6" x14ac:dyDescent="0.2">
      <c r="A500">
        <v>29.99944066075841</v>
      </c>
      <c r="B500">
        <v>224.99160309016588</v>
      </c>
      <c r="C500">
        <v>47.499215560819721</v>
      </c>
      <c r="D500">
        <f t="shared" si="7"/>
        <v>1434.9209633927367</v>
      </c>
      <c r="F500" s="6">
        <f>NPV($G$5, $D$10:$D500)-$G$7</f>
        <v>12584.620149147231</v>
      </c>
    </row>
    <row r="501" spans="1:6" x14ac:dyDescent="0.2">
      <c r="A501">
        <v>30.662760157865705</v>
      </c>
      <c r="B501">
        <v>224.13628130343568</v>
      </c>
      <c r="C501">
        <v>46.808931819541613</v>
      </c>
      <c r="D501">
        <f t="shared" si="7"/>
        <v>1307.5771494139813</v>
      </c>
      <c r="F501" s="6">
        <f>NPV($G$5, $D$10:$D501)-$G$7</f>
        <v>12584.620149147231</v>
      </c>
    </row>
    <row r="502" spans="1:6" x14ac:dyDescent="0.2">
      <c r="A502">
        <v>29.640250507582095</v>
      </c>
      <c r="B502">
        <v>224.72786781654577</v>
      </c>
      <c r="C502">
        <v>48.033985939910053</v>
      </c>
      <c r="D502">
        <f t="shared" si="7"/>
        <v>1513.4339779554848</v>
      </c>
      <c r="F502" s="6">
        <f>NPV($G$5, $D$10:$D502)-$G$7</f>
        <v>12584.620149147231</v>
      </c>
    </row>
    <row r="503" spans="1:6" x14ac:dyDescent="0.2">
      <c r="A503">
        <v>29.7681538843608</v>
      </c>
      <c r="B503">
        <v>223.84932776694768</v>
      </c>
      <c r="C503">
        <v>48.244325916457456</v>
      </c>
      <c r="D503">
        <f t="shared" si="7"/>
        <v>1514.3514756365266</v>
      </c>
      <c r="F503" s="6">
        <f>NPV($G$5, $D$10:$D503)-$G$7</f>
        <v>12584.620149147231</v>
      </c>
    </row>
    <row r="504" spans="1:6" x14ac:dyDescent="0.2">
      <c r="A504">
        <v>30.78526454672101</v>
      </c>
      <c r="B504">
        <v>225.6991263035161</v>
      </c>
      <c r="C504">
        <v>46.968082023668103</v>
      </c>
      <c r="D504">
        <f t="shared" si="7"/>
        <v>1320.9791062704919</v>
      </c>
      <c r="F504" s="6">
        <f>NPV($G$5, $D$10:$D504)-$G$7</f>
        <v>12584.620149147231</v>
      </c>
    </row>
    <row r="505" spans="1:6" x14ac:dyDescent="0.2">
      <c r="A505">
        <v>29.091617155499989</v>
      </c>
      <c r="B505">
        <v>225.60548472902155</v>
      </c>
      <c r="C505">
        <v>46.839833038902725</v>
      </c>
      <c r="D505">
        <f t="shared" si="7"/>
        <v>1461.6379389801577</v>
      </c>
      <c r="F505" s="6">
        <f>NPV($G$5, $D$10:$D505)-$G$7</f>
        <v>12584.620149147231</v>
      </c>
    </row>
    <row r="506" spans="1:6" x14ac:dyDescent="0.2">
      <c r="A506">
        <v>28.975754351704381</v>
      </c>
      <c r="B506">
        <v>224.45504214338143</v>
      </c>
      <c r="C506">
        <v>47.789768422589987</v>
      </c>
      <c r="D506">
        <f t="shared" si="7"/>
        <v>1549.1601284667199</v>
      </c>
      <c r="F506" s="6">
        <f>NPV($G$5, $D$10:$D506)-$G$7</f>
        <v>12584.620149147231</v>
      </c>
    </row>
    <row r="507" spans="1:6" x14ac:dyDescent="0.2">
      <c r="A507">
        <v>28.764576503162971</v>
      </c>
      <c r="B507">
        <v>225.31876879802439</v>
      </c>
      <c r="C507">
        <v>47.629884938360192</v>
      </c>
      <c r="D507">
        <f t="shared" si="7"/>
        <v>1560.2832278454489</v>
      </c>
      <c r="F507" s="6">
        <f>NPV($G$5, $D$10:$D507)-$G$7</f>
        <v>12584.620149147231</v>
      </c>
    </row>
    <row r="508" spans="1:6" x14ac:dyDescent="0.2">
      <c r="A508">
        <v>30.889044713403564</v>
      </c>
      <c r="B508">
        <v>224.14093905317714</v>
      </c>
      <c r="C508">
        <v>49.039956429041922</v>
      </c>
      <c r="D508">
        <f t="shared" si="7"/>
        <v>1487.3449586457984</v>
      </c>
      <c r="F508" s="6">
        <f>NPV($G$5, $D$10:$D508)-$G$7</f>
        <v>12584.620149147231</v>
      </c>
    </row>
    <row r="509" spans="1:6" x14ac:dyDescent="0.2">
      <c r="A509">
        <v>29.366211795859272</v>
      </c>
      <c r="B509">
        <v>226.6131480151671</v>
      </c>
      <c r="C509">
        <v>47.672183263202896</v>
      </c>
      <c r="D509">
        <f t="shared" si="7"/>
        <v>1519.3495286762268</v>
      </c>
      <c r="F509" s="6">
        <f>NPV($G$5, $D$10:$D509)-$G$7</f>
        <v>12584.620149147231</v>
      </c>
    </row>
  </sheetData>
  <mergeCells count="7">
    <mergeCell ref="M9:N9"/>
    <mergeCell ref="I9:J9"/>
    <mergeCell ref="O9:P9"/>
    <mergeCell ref="Q9:R9"/>
    <mergeCell ref="A1:A2"/>
    <mergeCell ref="B1:D1"/>
    <mergeCell ref="K9:L9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w E A A B Q S w M E F A A A C A g A c L I y V 3 7 y v k S k A A A A 9 g A A A B I A A A B D b 2 5 m a W c v U G F j a 2 F n Z S 5 4 b W y F j 0 s K w j A Y h K 9 S s m 8 e F U T L 3 3 T h 1 o I o i t t Q Y x t s U 8 n D 9 G 4 u P J J X s K J V d y 5 n 5 h u Y u V 9 v k P d t E 1 2 k s a r T G W K Y o k j q s j s o X W X I u 2 M 8 Q z m H l S h P o p L R A G u b 9 l Z l q H b u n B I S Q s B h g j t T k Y R S R v b F c l P W s h W x 0 t Y J X U r 0 a R 3 + t x C H 3 W s M T z B L G G b T O a Z A R h M K p b / A k N N n + m P C w j f O G 8 m N j 9 d b I K M E 8 v 7 A H 1 B L A w Q U A A A I C A B w s j J X N A d X u p o B A A D q A g A A E w A A A E Z v c m 1 1 b G F z L 1 N l Y 3 R p b 2 4 x L m 2 V k U 9 L G 0 E Y x u 8 B v 8 M w v W x g 2 a V g v Q Q P k l C b g 8 V 2 I z 2 I h + n m b R 0 6 O x N m Z k N F B P + A F v I F c v P g F 4 i 2 0 j Q 2 9 i u 8 8 4 1 8 t 1 E i j Q d 7 2 e W d Z + f 5 P c + 7 D n I v j W b Z 7 P 2 y s V R b q r l d Y a H L u s I L t s o U + B p j O A x H 4 R h v w x l O c Y w T E p q u n 7 R M X h a g f f R a K k i a R n s a X M T T L Q f W p U L B V 6 G 7 Y I W W T u q 0 B e 6 L N 7 0 U L 8 j n G i 9 x l C 4 z n I S T c B i O 0 n Y 7 S y t o k r s + r 8 d s u w V K F t K D J R p v 8 J g 1 j S o L 7 W h 8 F b N 3 p f G Q + T 0 F N M + H 5 K 3 R s F O P K f Q L j u d 4 i 1 d h E L 4 R b o r T M M B r h j 9 x h N 9 J u K l E n O C Y k 0 N H f K T L m 9 Y U 5 P Q G B K V 2 0 b + 1 K d T 9 F 2 t K Z b l Q w l Z p v C 3 n y C H 5 / / 6 L e 0 D + Y u Q x x j 9 s Z k b c y 3 C K o z m 1 Q w t y n 4 w t Z g U 7 e z 1 w 0 f P T x 2 x / n 9 O z r f 3 K c l L d P q A j v g 7 V 6 h f P O + D 8 p o X e o r I h / G 6 W G w u L 0 g c r v d S f n 1 B J 5 r b k D / U v 8 A c F v H m U + H H r M J i 3 f g + F 6 c P 9 P 4 3 + a 3 N V I n 5 Q r 0 n 9 T G j j D l B L A w Q U A A A I C A B w s j J X D 8 r p q 6 Q A A A D p A A A A E w A A A F t D b 2 5 0 Z W 5 0 X 1 R 5 c G V z X S 5 4 b W x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Q I U A x Q A A A g I A H C y M l d + 8 r 5 E p A A A A P Y A A A A S A A A A A A A A A A A A A A C k A Q A A A A B D b 2 5 m a W c v U G F j a 2 F n Z S 5 4 b W x Q S w E C F A M U A A A I C A B w s j J X N A d X u p o B A A D q A g A A E w A A A A A A A A A A A A A A p A H U A A A A R m 9 y b X V s Y X M v U 2 V j d G l v b j E u b V B L A Q I U A x Q A A A g I A H C y M l c P y u m r p A A A A O k A A A A T A A A A A A A A A A A A A A C k A Z 8 C A A B b Q 2 9 u d G V u d F 9 U e X B l c 1 0 u e G 1 s U E s F B g A A A A A D A A M A w g A A A H Q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4 L A A A A A A A A 3 A s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J c 1 R 5 c G V E Z X R l Y 3 R p b 2 5 F b m F i b G V k I i B W Y W x 1 Z T 0 i c 1 R y d W U i I C 8 + P C 9 T d G F i b G V F b n R y a W V z P j w v S X R l b T 4 8 S X R l b T 4 8 S X R l b U x v Y 2 F 0 a W 9 u P j x J d G V t V H l w Z T 5 G b 3 J t d W x h P C 9 J d G V t V H l w Z T 4 8 S X R l b V B h d G g + U 2 V j d G l v b j E v Z G F 0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R h d G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5 L T E 4 V D E 5 O j E 5 O j M z L j Q z O T E 0 N z B a I i A v P j x F b n R y e S B U e X B l P S J G a W x s Q 2 9 s d W 1 u V H l w Z X M i I F Z h b H V l P S J z Q X d N R E F 3 P T 0 i I C 8 + P E V u d H J 5 I F R 5 c G U 9 I k Z p b G x D b 2 x 1 b W 5 O Y W 1 l c y I g V m F s d W U 9 I n N b J n F 1 b 3 Q 7 R 2 V u Z G V y J n F 1 b 3 Q 7 L C Z x d W 9 0 O 1 R l c 3 R Q c m V w J n F 1 b 3 Q 7 L C Z x d W 9 0 O 0 1 h d G h T Y 2 9 y Z S Z x d W 9 0 O y w m c X V v d D t X c m l 0 a W 5 n U 2 N v c m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X R h L 0 F 1 d G 9 S Z W 1 v d m V k Q 2 9 s d W 1 u c z E u e 0 d l b m R l c i w w f S Z x d W 9 0 O y w m c X V v d D t T Z W N 0 a W 9 u M S 9 k Y X R h L 0 F 1 d G 9 S Z W 1 v d m V k Q 2 9 s d W 1 u c z E u e 1 R l c 3 R Q c m V w L D F 9 J n F 1 b 3 Q 7 L C Z x d W 9 0 O 1 N l Y 3 R p b 2 4 x L 2 R h d G E v Q X V 0 b 1 J l b W 9 2 Z W R D b 2 x 1 b W 5 z M S 5 7 T W F 0 a F N j b 3 J l L D J 9 J n F 1 b 3 Q 7 L C Z x d W 9 0 O 1 N l Y 3 R p b 2 4 x L 2 R h d G E v Q X V 0 b 1 J l b W 9 2 Z W R D b 2 x 1 b W 5 z M S 5 7 V 3 J p d G l u Z 1 N j b 3 J l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R h d G E v Q X V 0 b 1 J l b W 9 2 Z W R D b 2 x 1 b W 5 z M S 5 7 R 2 V u Z G V y L D B 9 J n F 1 b 3 Q 7 L C Z x d W 9 0 O 1 N l Y 3 R p b 2 4 x L 2 R h d G E v Q X V 0 b 1 J l b W 9 2 Z W R D b 2 x 1 b W 5 z M S 5 7 V G V z d F B y Z X A s M X 0 m c X V v d D s s J n F 1 b 3 Q 7 U 2 V j d G l v b j E v Z G F 0 Y S 9 B d X R v U m V t b 3 Z l Z E N v b H V t b n M x L n t N Y X R o U 2 N v c m U s M n 0 m c X V v d D s s J n F 1 b 3 Q 7 U 2 V j d G l v b j E v Z G F 0 Y S 9 B d X R v U m V t b 3 Z l Z E N v b H V t b n M x L n t X c m l 0 a W 5 n U 2 N v c m U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h d G E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8 l R D A l O U Y l R D A l Q k U l R D A l Q j I l R D E l O E I l R D E l O D g l R D A l Q j U l R D A l Q k Q l R D A l Q k Q l R D E l O E I l R D A l Q j U l M j A l R D A l Q j c l R D A l Q j A l R D A l Q j M l R D A l Q k U l R D A l Q k I l R D A l Q k U l R D A l Q j I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L y V E M C U 5 O C V E M C V C N y V E M C V C Q y V E M C V C N S V E M C V C R C V E M C V C N S V E M C V C R C V E M C V C R C V E M S U 4 Q i V E M C V C O S U y M C V E M S U 4 M i V E M C V C O C V E M C V C R i U y M C V E M S U 4 M S V E M S U 4 M i V E M C V C R S V E M C V C Q i V E M C V C M S V E M S U 4 N i V E M C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v J U Q w J U E z J U Q w J U I 0 J U Q w J U I w J U Q w J U J C J U Q w J U I 1 J U Q w J U J E J U Q w J U J E J U Q x J T h C J U Q w J U I 1 J T I w J U Q x J T g x J U Q x J T g y J U Q w J U J F J U Q w J U J C J U Q w J U I x J U Q x J T g 2 J U Q x J T h C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+ w I A A D C C A v c G C S q G S I b 3 D Q E H A 6 C C A u g w g g L k A g E A M Y I C X z C C A l s C A Q A w Q z A 3 M T U w M w Y D V Q Q D E y x N a W N y b 3 N v Z n Q u T 2 Z m a W N l L k V 4 Y 2 V s L l B y b 3 R l Y 3 R l Z E R h d G F T Z X J 2 a W N l c w I I W 3 E C u o G + y d 4 w D Q Y J K o Z I h v c N A Q E B B Q A E g g I A T E u S 7 f N u A D C V 7 k V C U f c 2 K m T A N + 6 K 6 T m e E Z H y x N k b D s s C b e 1 r O E R y 0 5 Z Z B d D K D f M 9 g U 3 1 5 N D L H 8 n N m L z w D Z y 1 o o 1 X / R U V K + H V q a H v E r Z Y y L y j z P k A l q r t F y z b i a h S / H 9 + n 7 / p J Y t 5 8 C C E + C K f i k R n o X e 4 D a + 1 b m 6 d m I G u y g G v 5 F z 7 f H H A 6 I i A 5 D K q I E N A W T n 8 Z J 5 F M c Q / z Q F G 1 P 3 D u C k T 8 B w k Q M j R e J Z s J C j l l u 3 8 S e z D 4 m s u 3 3 J u i a E H 2 n 9 T p 2 U s B d t K h S V C 8 o p A 2 F P f t B 8 8 X N 4 B V L / o S g g A c s T Z 0 1 C k / s + Q V V 5 p E 0 T a s e m 8 I N B y 1 F F c N j C Z U g P 2 8 X F a R 2 A X l 7 Q r z a k l 1 / 2 I q p G z t 8 j u 5 y M m q b h 2 P T j n W w U / R v + 2 6 a Z 3 x y L O W o v y w a z P M 3 y i x n F v S E v d 6 O p u 4 i y V p 8 6 m l F I I w q U R Z v + V p U b J F / m G t 9 E j w 9 C b S R F 0 e C M r b a G s e K q o R K J T i R Q e y G O j A z h X W a c N 5 d s W n x + K 7 + m Q u W C O t F U T 7 G z Y 7 M q O Q 8 F h S X C 6 g H D f X I y / Z 1 r c 7 E D N + B w 2 7 c c u T q v m 8 F W c 5 4 R V j V 1 R p g J m 4 Y A n Y C C 4 Y c t L W e O K f g J c 6 D R i n t O G + o M 4 F 3 I W h y X X m x X G 5 K v q J G Z D h r h O 8 N L 6 B + 9 S T 3 M v k d T l z k 0 2 5 x Z x S c 7 t 3 D t m 6 c k U B b h v l B v Q o 2 C S + B / g 3 a L c E o n X m p 9 J W R c w f A Y J K o Z I h v c N A Q c B M B 0 G C W C G S A F l A w Q B K g Q Q a c d 2 o y m s B c V H + 3 Y v s z I 4 d Y B Q k / J t l C / n T 0 d v d H I Q R W N J D z g 5 C t r P v S d G R E K U O 3 f 8 1 q 3 b n 7 8 3 n Y C T E D h S u m 8 b o a 6 L n W I z A M D J X k 4 H P C o o 4 7 R M C d 3 z A R Y p b y H V A J I C n t 6 W h l o = < / D a t a M a s h u p > 
</file>

<file path=customXml/itemProps1.xml><?xml version="1.0" encoding="utf-8"?>
<ds:datastoreItem xmlns:ds="http://schemas.openxmlformats.org/officeDocument/2006/customXml" ds:itemID="{CC576889-C23D-C54B-B1C3-41BCE3E4B4D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Задание 1.1</vt:lpstr>
      <vt:lpstr>Задание 1.2</vt:lpstr>
      <vt:lpstr>Задание 3</vt:lpstr>
      <vt:lpstr>Задание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Анисин Александр Александрович</dc:creator>
  <cp:lastModifiedBy>Анисин Александр Александрович</cp:lastModifiedBy>
  <dcterms:created xsi:type="dcterms:W3CDTF">2023-09-18T18:55:39Z</dcterms:created>
  <dcterms:modified xsi:type="dcterms:W3CDTF">2023-09-25T17:13:25Z</dcterms:modified>
</cp:coreProperties>
</file>