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ederal Government" sheetId="1" state="visible" r:id="rId2"/>
    <sheet name="Government of Guam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<sst xmlns="http://schemas.openxmlformats.org/spreadsheetml/2006/main" count="44" uniqueCount="23">
  <si>
    <t xml:space="preserve">Employees by Industry Based on Payroll (Federal Government) 2009-2014</t>
  </si>
  <si>
    <t xml:space="preserve">Months</t>
  </si>
  <si>
    <t xml:space="preserve">Employees</t>
  </si>
  <si>
    <t xml:space="preserve">M11</t>
  </si>
  <si>
    <t xml:space="preserve">M12</t>
  </si>
  <si>
    <t xml:space="preserve">M13</t>
  </si>
  <si>
    <t xml:space="preserve">M14</t>
  </si>
  <si>
    <t xml:space="preserve">M21</t>
  </si>
  <si>
    <t xml:space="preserve">M22</t>
  </si>
  <si>
    <t xml:space="preserve">M23</t>
  </si>
  <si>
    <t xml:space="preserve">M24</t>
  </si>
  <si>
    <t xml:space="preserve">M31</t>
  </si>
  <si>
    <t xml:space="preserve">M32</t>
  </si>
  <si>
    <t xml:space="preserve">M33</t>
  </si>
  <si>
    <t xml:space="preserve">M34</t>
  </si>
  <si>
    <t xml:space="preserve">L</t>
  </si>
  <si>
    <t xml:space="preserve">L1</t>
  </si>
  <si>
    <t xml:space="preserve">L2</t>
  </si>
  <si>
    <t xml:space="preserve">L3</t>
  </si>
  <si>
    <t xml:space="preserve">A</t>
  </si>
  <si>
    <t xml:space="preserve">B</t>
  </si>
  <si>
    <t xml:space="preserve">C</t>
  </si>
  <si>
    <t xml:space="preserve">Employees by Industry Based on Payroll (Government of Guam) 2009-2014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</si>
</sst>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\-YY"/>
    <numFmt numFmtId="166" formatCode="_(* #,##0.00_);_(* \(#,##0.00\);_(* \-??_);_(@_)"/>
    <numFmt numFmtId="167" formatCode="0"/>
    <numFmt numFmtId="168" formatCode="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Employees by Industry Based on Payroll (Federal Government) 2009-2014 </a:t>
            </a:r>
          </a:p>
        </c:rich>
      </c:tx>
      <c:layout>
        <c:manualLayout>
          <c:xMode val="edge"/>
          <c:yMode val="edge"/>
          <c:x val="0.0999242424242424"/>
          <c:y val="0.0230957139684655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'Federal Government'!$B$1:$B$2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'Federal Government'!$A$3:$A$26</c:f>
              <c:numCache>
                <c:formatCode>General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'Federal Government'!$B$3:$B$26</c:f>
              <c:numCache>
                <c:formatCode>General</c:formatCode>
                <c:ptCount val="24"/>
                <c:pt idx="0">
                  <c:v>3680</c:v>
                </c:pt>
                <c:pt idx="1">
                  <c:v>3780</c:v>
                </c:pt>
                <c:pt idx="2">
                  <c:v>3750</c:v>
                </c:pt>
                <c:pt idx="3">
                  <c:v>3830</c:v>
                </c:pt>
                <c:pt idx="4">
                  <c:v>3820</c:v>
                </c:pt>
                <c:pt idx="5">
                  <c:v>3830</c:v>
                </c:pt>
                <c:pt idx="6">
                  <c:v>3870</c:v>
                </c:pt>
                <c:pt idx="7">
                  <c:v>3940</c:v>
                </c:pt>
                <c:pt idx="8">
                  <c:v>3950</c:v>
                </c:pt>
                <c:pt idx="9">
                  <c:v>3980</c:v>
                </c:pt>
                <c:pt idx="10">
                  <c:v>4060</c:v>
                </c:pt>
                <c:pt idx="11">
                  <c:v>4130</c:v>
                </c:pt>
                <c:pt idx="12">
                  <c:v>4080</c:v>
                </c:pt>
                <c:pt idx="13">
                  <c:v>4020</c:v>
                </c:pt>
                <c:pt idx="14">
                  <c:v>3990</c:v>
                </c:pt>
                <c:pt idx="15">
                  <c:v>4060</c:v>
                </c:pt>
                <c:pt idx="16">
                  <c:v>4010</c:v>
                </c:pt>
                <c:pt idx="17">
                  <c:v>3990</c:v>
                </c:pt>
                <c:pt idx="18">
                  <c:v>3940</c:v>
                </c:pt>
                <c:pt idx="19">
                  <c:v>4020</c:v>
                </c:pt>
                <c:pt idx="20">
                  <c:v>3990</c:v>
                </c:pt>
                <c:pt idx="21">
                  <c:v>4200</c:v>
                </c:pt>
                <c:pt idx="22">
                  <c:v>4130</c:v>
                </c:pt>
                <c:pt idx="23">
                  <c:v>4130</c:v>
                </c:pt>
              </c:numCache>
            </c:numRef>
          </c:yVal>
          <c:smooth val="0"/>
        </c:ser>
        <c:axId val="2229685"/>
        <c:axId val="57623604"/>
      </c:scatterChart>
      <c:valAx>
        <c:axId val="22296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Months-Year</a:t>
                </a:r>
              </a:p>
            </c:rich>
          </c:tx>
          <c:overlay val="0"/>
        </c:title>
        <c:numFmt formatCode="MMM\-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623604"/>
        <c:crosses val="autoZero"/>
        <c:crossBetween val="midCat"/>
      </c:valAx>
      <c:valAx>
        <c:axId val="57623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Employees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296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Employees by Industry Based on Payroll (Federal Government) 2009-2017</a:t>
            </a:r>
          </a:p>
        </c:rich>
      </c:tx>
      <c:layout>
        <c:manualLayout>
          <c:xMode val="edge"/>
          <c:yMode val="edge"/>
          <c:x val="0.0241407528641571"/>
          <c:y val="0.0481476700658319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'Federal Government'!$B$2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'Federal Government'!$A$3:$A$38</c:f>
              <c:numCache>
                <c:formatCode>General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'Federal Government'!$B$3:$B$38</c:f>
              <c:numCache>
                <c:formatCode>General</c:formatCode>
                <c:ptCount val="36"/>
                <c:pt idx="0">
                  <c:v>3680</c:v>
                </c:pt>
                <c:pt idx="1">
                  <c:v>3780</c:v>
                </c:pt>
                <c:pt idx="2">
                  <c:v>3750</c:v>
                </c:pt>
                <c:pt idx="3">
                  <c:v>3830</c:v>
                </c:pt>
                <c:pt idx="4">
                  <c:v>3820</c:v>
                </c:pt>
                <c:pt idx="5">
                  <c:v>3830</c:v>
                </c:pt>
                <c:pt idx="6">
                  <c:v>3870</c:v>
                </c:pt>
                <c:pt idx="7">
                  <c:v>3940</c:v>
                </c:pt>
                <c:pt idx="8">
                  <c:v>3950</c:v>
                </c:pt>
                <c:pt idx="9">
                  <c:v>3980</c:v>
                </c:pt>
                <c:pt idx="10">
                  <c:v>4060</c:v>
                </c:pt>
                <c:pt idx="11">
                  <c:v>4130</c:v>
                </c:pt>
                <c:pt idx="12">
                  <c:v>4080</c:v>
                </c:pt>
                <c:pt idx="13">
                  <c:v>4020</c:v>
                </c:pt>
                <c:pt idx="14">
                  <c:v>3990</c:v>
                </c:pt>
                <c:pt idx="15">
                  <c:v>4060</c:v>
                </c:pt>
                <c:pt idx="16">
                  <c:v>4010</c:v>
                </c:pt>
                <c:pt idx="17">
                  <c:v>3990</c:v>
                </c:pt>
                <c:pt idx="18">
                  <c:v>3940</c:v>
                </c:pt>
                <c:pt idx="19">
                  <c:v>4020</c:v>
                </c:pt>
                <c:pt idx="20">
                  <c:v>3990</c:v>
                </c:pt>
                <c:pt idx="21">
                  <c:v>4200</c:v>
                </c:pt>
                <c:pt idx="22">
                  <c:v>4130</c:v>
                </c:pt>
                <c:pt idx="23">
                  <c:v>4130</c:v>
                </c:pt>
                <c:pt idx="24">
                  <c:v>4069.90118577075</c:v>
                </c:pt>
                <c:pt idx="25">
                  <c:v>4063.57312252964</c:v>
                </c:pt>
                <c:pt idx="26">
                  <c:v>4055.55427181514</c:v>
                </c:pt>
                <c:pt idx="27">
                  <c:v>4045.84463362724</c:v>
                </c:pt>
                <c:pt idx="28">
                  <c:v>4034.44420796595</c:v>
                </c:pt>
                <c:pt idx="29">
                  <c:v>4021.35299483126</c:v>
                </c:pt>
                <c:pt idx="30">
                  <c:v>4006.57099422317</c:v>
                </c:pt>
                <c:pt idx="31">
                  <c:v>3990.09820614168</c:v>
                </c:pt>
                <c:pt idx="32">
                  <c:v>3971.9346305868</c:v>
                </c:pt>
                <c:pt idx="33">
                  <c:v>3952.08026755853</c:v>
                </c:pt>
                <c:pt idx="34">
                  <c:v>3930.53511705686</c:v>
                </c:pt>
                <c:pt idx="35">
                  <c:v>3907.29917908179</c:v>
                </c:pt>
              </c:numCache>
            </c:numRef>
          </c:yVal>
          <c:smooth val="0"/>
        </c:ser>
        <c:axId val="1369200"/>
        <c:axId val="98928239"/>
      </c:scatterChart>
      <c:valAx>
        <c:axId val="13692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Months-Year</a:t>
                </a:r>
              </a:p>
            </c:rich>
          </c:tx>
          <c:overlay val="0"/>
        </c:title>
        <c:numFmt formatCode="MMM\-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928239"/>
        <c:crosses val="autoZero"/>
        <c:crossBetween val="midCat"/>
      </c:valAx>
      <c:valAx>
        <c:axId val="98928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Employees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692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Employees by Industry Based on Payroll (Government of Guam) 2009-2014 </a:t>
            </a:r>
          </a:p>
        </c:rich>
      </c:tx>
      <c:layout>
        <c:manualLayout>
          <c:xMode val="edge"/>
          <c:yMode val="edge"/>
          <c:x val="0.0998901473540664"/>
          <c:y val="0.0230164237797826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'Government of Guam'!$B$1:$B$2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'Government of Guam'!$A$3:$A$26</c:f>
              <c:numCache>
                <c:formatCode>General</c:formatCode>
                <c:ptCount val="24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</c:numCache>
            </c:numRef>
          </c:xVal>
          <c:yVal>
            <c:numRef>
              <c:f>'Government of Guam'!$B$3:$B$26</c:f>
              <c:numCache>
                <c:formatCode>General</c:formatCode>
                <c:ptCount val="24"/>
                <c:pt idx="0">
                  <c:v>11630</c:v>
                </c:pt>
                <c:pt idx="1">
                  <c:v>10640</c:v>
                </c:pt>
                <c:pt idx="2">
                  <c:v>11490</c:v>
                </c:pt>
                <c:pt idx="3">
                  <c:v>11720</c:v>
                </c:pt>
                <c:pt idx="4">
                  <c:v>12060</c:v>
                </c:pt>
                <c:pt idx="5">
                  <c:v>11240</c:v>
                </c:pt>
                <c:pt idx="6">
                  <c:v>11880</c:v>
                </c:pt>
                <c:pt idx="7">
                  <c:v>11870</c:v>
                </c:pt>
                <c:pt idx="8">
                  <c:v>11890</c:v>
                </c:pt>
                <c:pt idx="9">
                  <c:v>11090</c:v>
                </c:pt>
                <c:pt idx="10">
                  <c:v>11900</c:v>
                </c:pt>
                <c:pt idx="11">
                  <c:v>11930</c:v>
                </c:pt>
                <c:pt idx="12">
                  <c:v>11760</c:v>
                </c:pt>
                <c:pt idx="13">
                  <c:v>11400</c:v>
                </c:pt>
                <c:pt idx="14">
                  <c:v>11820</c:v>
                </c:pt>
                <c:pt idx="15">
                  <c:v>11730</c:v>
                </c:pt>
                <c:pt idx="16">
                  <c:v>11660</c:v>
                </c:pt>
                <c:pt idx="17">
                  <c:v>11280</c:v>
                </c:pt>
                <c:pt idx="18">
                  <c:v>11510</c:v>
                </c:pt>
                <c:pt idx="19">
                  <c:v>11570</c:v>
                </c:pt>
                <c:pt idx="20">
                  <c:v>11600</c:v>
                </c:pt>
                <c:pt idx="21">
                  <c:v>11110</c:v>
                </c:pt>
                <c:pt idx="22">
                  <c:v>11310</c:v>
                </c:pt>
                <c:pt idx="23">
                  <c:v>11620</c:v>
                </c:pt>
              </c:numCache>
            </c:numRef>
          </c:yVal>
          <c:smooth val="0"/>
        </c:ser>
        <c:axId val="21960420"/>
        <c:axId val="77535761"/>
      </c:scatterChart>
      <c:valAx>
        <c:axId val="219604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Months-Year</a:t>
                </a:r>
              </a:p>
            </c:rich>
          </c:tx>
          <c:overlay val="0"/>
        </c:title>
        <c:numFmt formatCode="MMM\-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535761"/>
        <c:crosses val="autoZero"/>
        <c:crossBetween val="midCat"/>
      </c:valAx>
      <c:valAx>
        <c:axId val="77535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Employees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96042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Employees by Industry Based on Payroll (Government of Guam) 2009-2017</a:t>
            </a:r>
          </a:p>
        </c:rich>
      </c:tx>
      <c:layout>
        <c:manualLayout>
          <c:xMode val="edge"/>
          <c:yMode val="edge"/>
          <c:x val="0.0320070474232859"/>
          <c:y val="0.0233611442193087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'Government of Guam'!$B$2:$B$2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'Government of Guam'!$A$3:$A$38</c:f>
              <c:numCache>
                <c:formatCode>General</c:formatCode>
                <c:ptCount val="36"/>
                <c:pt idx="0">
                  <c:v>39873</c:v>
                </c:pt>
                <c:pt idx="1">
                  <c:v>39965</c:v>
                </c:pt>
                <c:pt idx="2">
                  <c:v>40057</c:v>
                </c:pt>
                <c:pt idx="3">
                  <c:v>40148</c:v>
                </c:pt>
                <c:pt idx="4">
                  <c:v>40238</c:v>
                </c:pt>
                <c:pt idx="5">
                  <c:v>40330</c:v>
                </c:pt>
                <c:pt idx="6">
                  <c:v>40422</c:v>
                </c:pt>
                <c:pt idx="7">
                  <c:v>40513</c:v>
                </c:pt>
                <c:pt idx="8">
                  <c:v>40603</c:v>
                </c:pt>
                <c:pt idx="9">
                  <c:v>40695</c:v>
                </c:pt>
                <c:pt idx="10">
                  <c:v>40787</c:v>
                </c:pt>
                <c:pt idx="11">
                  <c:v>40878</c:v>
                </c:pt>
                <c:pt idx="12">
                  <c:v>40969</c:v>
                </c:pt>
                <c:pt idx="13">
                  <c:v>41061</c:v>
                </c:pt>
                <c:pt idx="14">
                  <c:v>41153</c:v>
                </c:pt>
                <c:pt idx="15">
                  <c:v>41244</c:v>
                </c:pt>
                <c:pt idx="16">
                  <c:v>41334</c:v>
                </c:pt>
                <c:pt idx="17">
                  <c:v>41426</c:v>
                </c:pt>
                <c:pt idx="18">
                  <c:v>41518</c:v>
                </c:pt>
                <c:pt idx="19">
                  <c:v>41609</c:v>
                </c:pt>
                <c:pt idx="20">
                  <c:v>41699</c:v>
                </c:pt>
                <c:pt idx="21">
                  <c:v>41791</c:v>
                </c:pt>
                <c:pt idx="22">
                  <c:v>41883</c:v>
                </c:pt>
                <c:pt idx="23">
                  <c:v>41974</c:v>
                </c:pt>
                <c:pt idx="24">
                  <c:v>42064</c:v>
                </c:pt>
                <c:pt idx="25">
                  <c:v>42156</c:v>
                </c:pt>
                <c:pt idx="26">
                  <c:v>42248</c:v>
                </c:pt>
                <c:pt idx="27">
                  <c:v>42339</c:v>
                </c:pt>
                <c:pt idx="28">
                  <c:v>42430</c:v>
                </c:pt>
                <c:pt idx="29">
                  <c:v>42522</c:v>
                </c:pt>
                <c:pt idx="30">
                  <c:v>42614</c:v>
                </c:pt>
                <c:pt idx="31">
                  <c:v>42705</c:v>
                </c:pt>
                <c:pt idx="32">
                  <c:v>42795</c:v>
                </c:pt>
                <c:pt idx="33">
                  <c:v>42887</c:v>
                </c:pt>
                <c:pt idx="34">
                  <c:v>42979</c:v>
                </c:pt>
                <c:pt idx="35">
                  <c:v>43070</c:v>
                </c:pt>
              </c:numCache>
            </c:numRef>
          </c:xVal>
          <c:yVal>
            <c:numRef>
              <c:f>'Government of Guam'!$B$3:$B$38</c:f>
              <c:numCache>
                <c:formatCode>General</c:formatCode>
                <c:ptCount val="36"/>
                <c:pt idx="0">
                  <c:v>11630</c:v>
                </c:pt>
                <c:pt idx="1">
                  <c:v>10640</c:v>
                </c:pt>
                <c:pt idx="2">
                  <c:v>11490</c:v>
                </c:pt>
                <c:pt idx="3">
                  <c:v>11720</c:v>
                </c:pt>
                <c:pt idx="4">
                  <c:v>12060</c:v>
                </c:pt>
                <c:pt idx="5">
                  <c:v>11240</c:v>
                </c:pt>
                <c:pt idx="6">
                  <c:v>11880</c:v>
                </c:pt>
                <c:pt idx="7">
                  <c:v>11870</c:v>
                </c:pt>
                <c:pt idx="8">
                  <c:v>11890</c:v>
                </c:pt>
                <c:pt idx="9">
                  <c:v>11090</c:v>
                </c:pt>
                <c:pt idx="10">
                  <c:v>11900</c:v>
                </c:pt>
                <c:pt idx="11">
                  <c:v>11930</c:v>
                </c:pt>
                <c:pt idx="12">
                  <c:v>11760</c:v>
                </c:pt>
                <c:pt idx="13">
                  <c:v>11400</c:v>
                </c:pt>
                <c:pt idx="14">
                  <c:v>11820</c:v>
                </c:pt>
                <c:pt idx="15">
                  <c:v>11730</c:v>
                </c:pt>
                <c:pt idx="16">
                  <c:v>11660</c:v>
                </c:pt>
                <c:pt idx="17">
                  <c:v>11280</c:v>
                </c:pt>
                <c:pt idx="18">
                  <c:v>11510</c:v>
                </c:pt>
                <c:pt idx="19">
                  <c:v>11570</c:v>
                </c:pt>
                <c:pt idx="20">
                  <c:v>11600</c:v>
                </c:pt>
                <c:pt idx="21">
                  <c:v>11110</c:v>
                </c:pt>
                <c:pt idx="22">
                  <c:v>11310</c:v>
                </c:pt>
                <c:pt idx="23">
                  <c:v>11620</c:v>
                </c:pt>
                <c:pt idx="24">
                  <c:v>11214.412055336</c:v>
                </c:pt>
                <c:pt idx="25">
                  <c:v>11134.7622529644</c:v>
                </c:pt>
                <c:pt idx="26">
                  <c:v>11049.2159775008</c:v>
                </c:pt>
                <c:pt idx="27">
                  <c:v>10957.773228945</c:v>
                </c:pt>
                <c:pt idx="28">
                  <c:v>10860.4340072971</c:v>
                </c:pt>
                <c:pt idx="29">
                  <c:v>10757.198312557</c:v>
                </c:pt>
                <c:pt idx="30">
                  <c:v>10648.0661447248</c:v>
                </c:pt>
                <c:pt idx="31">
                  <c:v>10533.0375038005</c:v>
                </c:pt>
                <c:pt idx="32">
                  <c:v>10412.1123897841</c:v>
                </c:pt>
                <c:pt idx="33">
                  <c:v>10285.2908026756</c:v>
                </c:pt>
                <c:pt idx="34">
                  <c:v>10152.5727424749</c:v>
                </c:pt>
                <c:pt idx="35">
                  <c:v>10013.9582091821</c:v>
                </c:pt>
              </c:numCache>
            </c:numRef>
          </c:yVal>
          <c:smooth val="0"/>
        </c:ser>
        <c:axId val="77024040"/>
        <c:axId val="12512232"/>
      </c:scatterChart>
      <c:valAx>
        <c:axId val="770240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Months-Year</a:t>
                </a:r>
              </a:p>
            </c:rich>
          </c:tx>
          <c:overlay val="0"/>
        </c:title>
        <c:numFmt formatCode="MMM\-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512232"/>
        <c:crosses val="autoZero"/>
        <c:crossBetween val="midCat"/>
      </c:valAx>
      <c:valAx>
        <c:axId val="12512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Employees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02404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23040</xdr:colOff>
      <xdr:row>2</xdr:row>
      <xdr:rowOff>19080</xdr:rowOff>
    </xdr:from>
    <xdr:to>
      <xdr:col>12</xdr:col>
      <xdr:colOff>487440</xdr:colOff>
      <xdr:row>20</xdr:row>
      <xdr:rowOff>106200</xdr:rowOff>
    </xdr:to>
    <xdr:graphicFrame>
      <xdr:nvGraphicFramePr>
        <xdr:cNvPr id="0" name="Chart 1"/>
        <xdr:cNvGraphicFramePr/>
      </xdr:nvGraphicFramePr>
      <xdr:xfrm>
        <a:off x="2423160" y="384840"/>
        <a:ext cx="95036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30600</xdr:colOff>
      <xdr:row>28</xdr:row>
      <xdr:rowOff>3960</xdr:rowOff>
    </xdr:from>
    <xdr:to>
      <xdr:col>12</xdr:col>
      <xdr:colOff>630000</xdr:colOff>
      <xdr:row>43</xdr:row>
      <xdr:rowOff>125280</xdr:rowOff>
    </xdr:to>
    <xdr:graphicFrame>
      <xdr:nvGraphicFramePr>
        <xdr:cNvPr id="1" name="Chart 2"/>
        <xdr:cNvGraphicFramePr/>
      </xdr:nvGraphicFramePr>
      <xdr:xfrm>
        <a:off x="5031000" y="4926240"/>
        <a:ext cx="7038360" cy="278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23400</xdr:colOff>
      <xdr:row>2</xdr:row>
      <xdr:rowOff>19080</xdr:rowOff>
    </xdr:from>
    <xdr:to>
      <xdr:col>12</xdr:col>
      <xdr:colOff>487440</xdr:colOff>
      <xdr:row>19</xdr:row>
      <xdr:rowOff>151920</xdr:rowOff>
    </xdr:to>
    <xdr:graphicFrame>
      <xdr:nvGraphicFramePr>
        <xdr:cNvPr id="2" name="Chart 1"/>
        <xdr:cNvGraphicFramePr/>
      </xdr:nvGraphicFramePr>
      <xdr:xfrm>
        <a:off x="2423520" y="384840"/>
        <a:ext cx="9503280" cy="31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30960</xdr:colOff>
      <xdr:row>26</xdr:row>
      <xdr:rowOff>171360</xdr:rowOff>
    </xdr:from>
    <xdr:to>
      <xdr:col>13</xdr:col>
      <xdr:colOff>185400</xdr:colOff>
      <xdr:row>43</xdr:row>
      <xdr:rowOff>173880</xdr:rowOff>
    </xdr:to>
    <xdr:graphicFrame>
      <xdr:nvGraphicFramePr>
        <xdr:cNvPr id="3" name="Chart 2"/>
        <xdr:cNvGraphicFramePr/>
      </xdr:nvGraphicFramePr>
      <xdr:xfrm>
        <a:off x="5031360" y="4743360"/>
        <a:ext cx="7355520" cy="302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6" activeCellId="0" sqref="O36"/>
    </sheetView>
  </sheetViews>
  <sheetFormatPr defaultRowHeight="14.4"/>
  <cols>
    <col collapsed="false" hidden="false" max="1" min="1" style="0" width="7.2834008097166"/>
    <col collapsed="false" hidden="false" max="2" min="2" style="0" width="11.1417004048583"/>
    <col collapsed="false" hidden="false" max="4" min="3" style="0" width="8.57085020242915"/>
    <col collapsed="false" hidden="false" max="5" min="5" style="0" width="12.1052631578947"/>
    <col collapsed="false" hidden="false" max="6" min="6" style="0" width="8.57085020242915"/>
    <col collapsed="false" hidden="false" max="8" min="7" style="0" width="11.0323886639676"/>
    <col collapsed="false" hidden="false" max="9" min="9" style="0" width="16.3886639676113"/>
    <col collapsed="false" hidden="false" max="10" min="10" style="0" width="16.8178137651822"/>
    <col collapsed="false" hidden="false" max="14" min="11" style="0" width="8.57085020242915"/>
    <col collapsed="false" hidden="false" max="15" min="15" style="0" width="12.1052631578947"/>
    <col collapsed="false" hidden="false" max="1025" min="16" style="0" width="8.57085020242915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4.4" hidden="false" customHeight="false" outlineLevel="0" collapsed="false">
      <c r="A2" s="0" t="s">
        <v>1</v>
      </c>
      <c r="B2" s="0" t="s">
        <v>2</v>
      </c>
      <c r="O2" s="0" t="s">
        <v>3</v>
      </c>
      <c r="P2" s="0" t="s">
        <v>4</v>
      </c>
      <c r="Q2" s="0" t="s">
        <v>5</v>
      </c>
      <c r="R2" s="0" t="s">
        <v>6</v>
      </c>
      <c r="S2" s="0" t="s">
        <v>7</v>
      </c>
      <c r="T2" s="0" t="s">
        <v>8</v>
      </c>
      <c r="U2" s="0" t="s">
        <v>9</v>
      </c>
      <c r="V2" s="0" t="s">
        <v>10</v>
      </c>
      <c r="W2" s="0" t="s">
        <v>11</v>
      </c>
      <c r="X2" s="0" t="s">
        <v>12</v>
      </c>
      <c r="Y2" s="0" t="s">
        <v>13</v>
      </c>
      <c r="Z2" s="0" t="s">
        <v>14</v>
      </c>
    </row>
    <row r="3" customFormat="false" ht="13.8" hidden="false" customHeight="false" outlineLevel="0" collapsed="false">
      <c r="A3" s="2" t="n">
        <v>39873</v>
      </c>
      <c r="B3" s="3" t="n">
        <v>3680</v>
      </c>
      <c r="N3" s="0" t="n">
        <v>1</v>
      </c>
      <c r="O3" s="0" t="n">
        <f aca="false">POWER('Federal Government'!N3,4)</f>
        <v>1</v>
      </c>
      <c r="P3" s="0" t="n">
        <f aca="false">POWER('Federal Government'!N3,3)</f>
        <v>1</v>
      </c>
      <c r="Q3" s="0" t="n">
        <f aca="false">POWER('Federal Government'!N3,2)</f>
        <v>1</v>
      </c>
      <c r="R3" s="0" t="n">
        <f aca="false">'Federal Government'!Q3*'Federal Government'!B3</f>
        <v>3680</v>
      </c>
      <c r="S3" s="0" t="n">
        <v>1</v>
      </c>
      <c r="T3" s="0" t="n">
        <v>1</v>
      </c>
      <c r="U3" s="0" t="n">
        <v>1</v>
      </c>
      <c r="V3" s="0" t="n">
        <f aca="false">'Federal Government'!B3*'Federal Government'!N3</f>
        <v>3680</v>
      </c>
      <c r="W3" s="0" t="n">
        <v>1</v>
      </c>
      <c r="X3" s="0" t="n">
        <v>1</v>
      </c>
      <c r="Y3" s="0" t="n">
        <v>24</v>
      </c>
      <c r="Z3" s="3" t="n">
        <v>3680</v>
      </c>
    </row>
    <row r="4" customFormat="false" ht="13.8" hidden="false" customHeight="false" outlineLevel="0" collapsed="false">
      <c r="A4" s="2" t="n">
        <v>39965</v>
      </c>
      <c r="B4" s="0" t="n">
        <v>3780</v>
      </c>
      <c r="N4" s="0" t="n">
        <v>2</v>
      </c>
      <c r="O4" s="0" t="n">
        <f aca="false">POWER('Federal Government'!N4,4)</f>
        <v>16</v>
      </c>
      <c r="P4" s="0" t="n">
        <f aca="false">POWER('Federal Government'!N4,3)</f>
        <v>8</v>
      </c>
      <c r="Q4" s="0" t="n">
        <f aca="false">POWER('Federal Government'!N4,2)</f>
        <v>4</v>
      </c>
      <c r="R4" s="0" t="n">
        <f aca="false">'Federal Government'!Q4*'Federal Government'!B4</f>
        <v>15120</v>
      </c>
      <c r="S4" s="0" t="n">
        <v>8</v>
      </c>
      <c r="T4" s="0" t="n">
        <v>4</v>
      </c>
      <c r="U4" s="0" t="n">
        <v>2</v>
      </c>
      <c r="V4" s="0" t="n">
        <f aca="false">'Federal Government'!B4*'Federal Government'!N4</f>
        <v>7560</v>
      </c>
      <c r="W4" s="0" t="n">
        <v>4</v>
      </c>
      <c r="X4" s="0" t="n">
        <v>2</v>
      </c>
      <c r="Z4" s="0" t="n">
        <v>3780</v>
      </c>
    </row>
    <row r="5" customFormat="false" ht="13.8" hidden="false" customHeight="false" outlineLevel="0" collapsed="false">
      <c r="A5" s="2" t="n">
        <v>40057</v>
      </c>
      <c r="B5" s="0" t="n">
        <v>3750</v>
      </c>
      <c r="N5" s="0" t="n">
        <v>3</v>
      </c>
      <c r="O5" s="0" t="n">
        <f aca="false">POWER('Federal Government'!N5,4)</f>
        <v>81</v>
      </c>
      <c r="P5" s="0" t="n">
        <f aca="false">POWER('Federal Government'!N5,3)</f>
        <v>27</v>
      </c>
      <c r="Q5" s="0" t="n">
        <f aca="false">POWER('Federal Government'!N5,2)</f>
        <v>9</v>
      </c>
      <c r="R5" s="0" t="n">
        <f aca="false">'Federal Government'!Q5*'Federal Government'!B5</f>
        <v>33750</v>
      </c>
      <c r="S5" s="0" t="n">
        <v>27</v>
      </c>
      <c r="T5" s="0" t="n">
        <v>9</v>
      </c>
      <c r="U5" s="0" t="n">
        <v>3</v>
      </c>
      <c r="V5" s="0" t="n">
        <f aca="false">'Federal Government'!B5*'Federal Government'!N5</f>
        <v>11250</v>
      </c>
      <c r="W5" s="0" t="n">
        <v>9</v>
      </c>
      <c r="X5" s="0" t="n">
        <v>3</v>
      </c>
      <c r="Z5" s="0" t="n">
        <v>3750</v>
      </c>
    </row>
    <row r="6" customFormat="false" ht="13.8" hidden="false" customHeight="false" outlineLevel="0" collapsed="false">
      <c r="A6" s="2" t="n">
        <v>40148</v>
      </c>
      <c r="B6" s="0" t="n">
        <v>3830</v>
      </c>
      <c r="N6" s="0" t="n">
        <v>4</v>
      </c>
      <c r="O6" s="0" t="n">
        <f aca="false">POWER('Federal Government'!N6,4)</f>
        <v>256</v>
      </c>
      <c r="P6" s="0" t="n">
        <f aca="false">POWER('Federal Government'!N6,3)</f>
        <v>64</v>
      </c>
      <c r="Q6" s="0" t="n">
        <f aca="false">POWER('Federal Government'!N6,2)</f>
        <v>16</v>
      </c>
      <c r="R6" s="0" t="n">
        <f aca="false">'Federal Government'!Q6*'Federal Government'!B6</f>
        <v>61280</v>
      </c>
      <c r="S6" s="0" t="n">
        <v>64</v>
      </c>
      <c r="T6" s="0" t="n">
        <v>16</v>
      </c>
      <c r="U6" s="0" t="n">
        <v>4</v>
      </c>
      <c r="V6" s="0" t="n">
        <f aca="false">'Federal Government'!B6*'Federal Government'!N6</f>
        <v>15320</v>
      </c>
      <c r="W6" s="0" t="n">
        <v>16</v>
      </c>
      <c r="X6" s="0" t="n">
        <v>4</v>
      </c>
      <c r="Z6" s="0" t="n">
        <v>3830</v>
      </c>
    </row>
    <row r="7" customFormat="false" ht="13.8" hidden="false" customHeight="false" outlineLevel="0" collapsed="false">
      <c r="A7" s="2" t="n">
        <v>40238</v>
      </c>
      <c r="B7" s="0" t="n">
        <v>3820</v>
      </c>
      <c r="N7" s="0" t="n">
        <v>5</v>
      </c>
      <c r="O7" s="0" t="n">
        <f aca="false">POWER('Federal Government'!N7,4)</f>
        <v>625</v>
      </c>
      <c r="P7" s="0" t="n">
        <f aca="false">POWER('Federal Government'!N7,3)</f>
        <v>125</v>
      </c>
      <c r="Q7" s="0" t="n">
        <f aca="false">POWER('Federal Government'!N7,2)</f>
        <v>25</v>
      </c>
      <c r="R7" s="0" t="n">
        <f aca="false">'Federal Government'!Q7*'Federal Government'!B7</f>
        <v>95500</v>
      </c>
      <c r="S7" s="0" t="n">
        <v>125</v>
      </c>
      <c r="T7" s="0" t="n">
        <v>25</v>
      </c>
      <c r="U7" s="0" t="n">
        <v>5</v>
      </c>
      <c r="V7" s="0" t="n">
        <f aca="false">'Federal Government'!B7*'Federal Government'!N7</f>
        <v>19100</v>
      </c>
      <c r="W7" s="0" t="n">
        <v>25</v>
      </c>
      <c r="X7" s="0" t="n">
        <v>5</v>
      </c>
      <c r="Z7" s="0" t="n">
        <v>3820</v>
      </c>
    </row>
    <row r="8" customFormat="false" ht="13.8" hidden="false" customHeight="false" outlineLevel="0" collapsed="false">
      <c r="A8" s="2" t="n">
        <v>40330</v>
      </c>
      <c r="B8" s="0" t="n">
        <v>3830</v>
      </c>
      <c r="N8" s="0" t="n">
        <v>6</v>
      </c>
      <c r="O8" s="0" t="n">
        <f aca="false">POWER('Federal Government'!N8,4)</f>
        <v>1296</v>
      </c>
      <c r="P8" s="0" t="n">
        <f aca="false">POWER('Federal Government'!N8,3)</f>
        <v>216</v>
      </c>
      <c r="Q8" s="0" t="n">
        <f aca="false">POWER('Federal Government'!N8,2)</f>
        <v>36</v>
      </c>
      <c r="R8" s="0" t="n">
        <f aca="false">'Federal Government'!Q8*'Federal Government'!B8</f>
        <v>137880</v>
      </c>
      <c r="S8" s="0" t="n">
        <v>216</v>
      </c>
      <c r="T8" s="0" t="n">
        <v>36</v>
      </c>
      <c r="U8" s="0" t="n">
        <v>6</v>
      </c>
      <c r="V8" s="0" t="n">
        <f aca="false">'Federal Government'!B8*'Federal Government'!N8</f>
        <v>22980</v>
      </c>
      <c r="W8" s="0" t="n">
        <v>36</v>
      </c>
      <c r="X8" s="0" t="n">
        <v>6</v>
      </c>
      <c r="Z8" s="0" t="n">
        <v>3830</v>
      </c>
    </row>
    <row r="9" customFormat="false" ht="13.8" hidden="false" customHeight="false" outlineLevel="0" collapsed="false">
      <c r="A9" s="2" t="n">
        <v>40422</v>
      </c>
      <c r="B9" s="0" t="n">
        <v>3870</v>
      </c>
      <c r="N9" s="0" t="n">
        <v>7</v>
      </c>
      <c r="O9" s="0" t="n">
        <f aca="false">POWER('Federal Government'!N9,4)</f>
        <v>2401</v>
      </c>
      <c r="P9" s="0" t="n">
        <f aca="false">POWER('Federal Government'!N9,3)</f>
        <v>343</v>
      </c>
      <c r="Q9" s="0" t="n">
        <f aca="false">POWER('Federal Government'!N9,2)</f>
        <v>49</v>
      </c>
      <c r="R9" s="0" t="n">
        <f aca="false">'Federal Government'!Q9*'Federal Government'!B9</f>
        <v>189630</v>
      </c>
      <c r="S9" s="0" t="n">
        <v>343</v>
      </c>
      <c r="T9" s="0" t="n">
        <v>49</v>
      </c>
      <c r="U9" s="0" t="n">
        <v>7</v>
      </c>
      <c r="V9" s="0" t="n">
        <f aca="false">'Federal Government'!B9*'Federal Government'!N9</f>
        <v>27090</v>
      </c>
      <c r="W9" s="0" t="n">
        <v>49</v>
      </c>
      <c r="X9" s="0" t="n">
        <v>7</v>
      </c>
      <c r="Z9" s="0" t="n">
        <v>3870</v>
      </c>
    </row>
    <row r="10" customFormat="false" ht="13.8" hidden="false" customHeight="false" outlineLevel="0" collapsed="false">
      <c r="A10" s="2" t="n">
        <v>40513</v>
      </c>
      <c r="B10" s="0" t="n">
        <v>3940</v>
      </c>
      <c r="N10" s="0" t="n">
        <v>8</v>
      </c>
      <c r="O10" s="0" t="n">
        <f aca="false">POWER('Federal Government'!N10,4)</f>
        <v>4096</v>
      </c>
      <c r="P10" s="0" t="n">
        <f aca="false">POWER('Federal Government'!N10,3)</f>
        <v>512</v>
      </c>
      <c r="Q10" s="0" t="n">
        <f aca="false">POWER('Federal Government'!N10,2)</f>
        <v>64</v>
      </c>
      <c r="R10" s="0" t="n">
        <f aca="false">'Federal Government'!Q10*'Federal Government'!B10</f>
        <v>252160</v>
      </c>
      <c r="S10" s="0" t="n">
        <v>512</v>
      </c>
      <c r="T10" s="0" t="n">
        <v>64</v>
      </c>
      <c r="U10" s="0" t="n">
        <v>8</v>
      </c>
      <c r="V10" s="0" t="n">
        <f aca="false">'Federal Government'!B10*'Federal Government'!N10</f>
        <v>31520</v>
      </c>
      <c r="W10" s="0" t="n">
        <v>64</v>
      </c>
      <c r="X10" s="0" t="n">
        <v>8</v>
      </c>
      <c r="Z10" s="0" t="n">
        <v>3940</v>
      </c>
    </row>
    <row r="11" customFormat="false" ht="13.8" hidden="false" customHeight="false" outlineLevel="0" collapsed="false">
      <c r="A11" s="2" t="n">
        <v>40603</v>
      </c>
      <c r="B11" s="0" t="n">
        <v>3950</v>
      </c>
      <c r="N11" s="0" t="n">
        <v>9</v>
      </c>
      <c r="O11" s="0" t="n">
        <f aca="false">POWER('Federal Government'!N11,4)</f>
        <v>6561</v>
      </c>
      <c r="P11" s="0" t="n">
        <f aca="false">POWER('Federal Government'!N11,3)</f>
        <v>729</v>
      </c>
      <c r="Q11" s="0" t="n">
        <f aca="false">POWER('Federal Government'!N11,2)</f>
        <v>81</v>
      </c>
      <c r="R11" s="0" t="n">
        <f aca="false">'Federal Government'!Q11*'Federal Government'!B11</f>
        <v>319950</v>
      </c>
      <c r="S11" s="0" t="n">
        <v>729</v>
      </c>
      <c r="T11" s="0" t="n">
        <v>81</v>
      </c>
      <c r="U11" s="0" t="n">
        <v>9</v>
      </c>
      <c r="V11" s="0" t="n">
        <f aca="false">'Federal Government'!B11*'Federal Government'!N11</f>
        <v>35550</v>
      </c>
      <c r="W11" s="0" t="n">
        <v>81</v>
      </c>
      <c r="X11" s="0" t="n">
        <v>9</v>
      </c>
      <c r="Z11" s="0" t="n">
        <v>3950</v>
      </c>
    </row>
    <row r="12" customFormat="false" ht="13.8" hidden="false" customHeight="false" outlineLevel="0" collapsed="false">
      <c r="A12" s="2" t="n">
        <v>40695</v>
      </c>
      <c r="B12" s="0" t="n">
        <v>3980</v>
      </c>
      <c r="N12" s="0" t="n">
        <v>10</v>
      </c>
      <c r="O12" s="0" t="n">
        <f aca="false">POWER('Federal Government'!N12,4)</f>
        <v>10000</v>
      </c>
      <c r="P12" s="0" t="n">
        <f aca="false">POWER('Federal Government'!N12,3)</f>
        <v>1000</v>
      </c>
      <c r="Q12" s="0" t="n">
        <f aca="false">POWER('Federal Government'!N12,2)</f>
        <v>100</v>
      </c>
      <c r="R12" s="0" t="n">
        <f aca="false">'Federal Government'!Q12*'Federal Government'!B12</f>
        <v>398000</v>
      </c>
      <c r="S12" s="0" t="n">
        <v>1000</v>
      </c>
      <c r="T12" s="0" t="n">
        <v>100</v>
      </c>
      <c r="U12" s="0" t="n">
        <v>10</v>
      </c>
      <c r="V12" s="0" t="n">
        <f aca="false">'Federal Government'!B12*'Federal Government'!N12</f>
        <v>39800</v>
      </c>
      <c r="W12" s="0" t="n">
        <v>100</v>
      </c>
      <c r="X12" s="0" t="n">
        <v>10</v>
      </c>
      <c r="Z12" s="0" t="n">
        <v>3980</v>
      </c>
    </row>
    <row r="13" customFormat="false" ht="13.8" hidden="false" customHeight="false" outlineLevel="0" collapsed="false">
      <c r="A13" s="2" t="n">
        <v>40787</v>
      </c>
      <c r="B13" s="0" t="n">
        <v>4060</v>
      </c>
      <c r="N13" s="0" t="n">
        <v>11</v>
      </c>
      <c r="O13" s="0" t="n">
        <f aca="false">POWER('Federal Government'!N13,4)</f>
        <v>14641</v>
      </c>
      <c r="P13" s="0" t="n">
        <f aca="false">POWER('Federal Government'!N13,3)</f>
        <v>1331</v>
      </c>
      <c r="Q13" s="0" t="n">
        <f aca="false">POWER('Federal Government'!N13,2)</f>
        <v>121</v>
      </c>
      <c r="R13" s="0" t="n">
        <f aca="false">'Federal Government'!Q13*'Federal Government'!B13</f>
        <v>491260</v>
      </c>
      <c r="S13" s="0" t="n">
        <v>1331</v>
      </c>
      <c r="T13" s="0" t="n">
        <v>121</v>
      </c>
      <c r="U13" s="0" t="n">
        <v>11</v>
      </c>
      <c r="V13" s="0" t="n">
        <f aca="false">'Federal Government'!B13*'Federal Government'!N13</f>
        <v>44660</v>
      </c>
      <c r="W13" s="0" t="n">
        <v>121</v>
      </c>
      <c r="X13" s="0" t="n">
        <v>11</v>
      </c>
      <c r="Z13" s="0" t="n">
        <v>4060</v>
      </c>
    </row>
    <row r="14" customFormat="false" ht="13.8" hidden="false" customHeight="false" outlineLevel="0" collapsed="false">
      <c r="A14" s="2" t="n">
        <v>40878</v>
      </c>
      <c r="B14" s="0" t="n">
        <v>4130</v>
      </c>
      <c r="N14" s="0" t="n">
        <v>12</v>
      </c>
      <c r="O14" s="0" t="n">
        <f aca="false">POWER('Federal Government'!N14,4)</f>
        <v>20736</v>
      </c>
      <c r="P14" s="0" t="n">
        <f aca="false">POWER('Federal Government'!N14,3)</f>
        <v>1728</v>
      </c>
      <c r="Q14" s="0" t="n">
        <f aca="false">POWER('Federal Government'!N14,2)</f>
        <v>144</v>
      </c>
      <c r="R14" s="0" t="n">
        <f aca="false">'Federal Government'!Q14*'Federal Government'!B14</f>
        <v>594720</v>
      </c>
      <c r="S14" s="0" t="n">
        <v>1728</v>
      </c>
      <c r="T14" s="0" t="n">
        <v>144</v>
      </c>
      <c r="U14" s="0" t="n">
        <v>12</v>
      </c>
      <c r="V14" s="0" t="n">
        <f aca="false">'Federal Government'!B14*'Federal Government'!N14</f>
        <v>49560</v>
      </c>
      <c r="W14" s="0" t="n">
        <v>144</v>
      </c>
      <c r="X14" s="0" t="n">
        <v>12</v>
      </c>
      <c r="Z14" s="0" t="n">
        <v>4130</v>
      </c>
    </row>
    <row r="15" customFormat="false" ht="13.8" hidden="false" customHeight="false" outlineLevel="0" collapsed="false">
      <c r="A15" s="2" t="n">
        <v>40969</v>
      </c>
      <c r="B15" s="0" t="n">
        <v>4080</v>
      </c>
      <c r="N15" s="0" t="n">
        <v>13</v>
      </c>
      <c r="O15" s="0" t="n">
        <f aca="false">POWER('Federal Government'!N15,4)</f>
        <v>28561</v>
      </c>
      <c r="P15" s="0" t="n">
        <f aca="false">POWER('Federal Government'!N15,3)</f>
        <v>2197</v>
      </c>
      <c r="Q15" s="0" t="n">
        <f aca="false">POWER('Federal Government'!N15,2)</f>
        <v>169</v>
      </c>
      <c r="R15" s="0" t="n">
        <f aca="false">'Federal Government'!Q15*'Federal Government'!B15</f>
        <v>689520</v>
      </c>
      <c r="S15" s="0" t="n">
        <v>2197</v>
      </c>
      <c r="T15" s="0" t="n">
        <v>169</v>
      </c>
      <c r="U15" s="0" t="n">
        <v>13</v>
      </c>
      <c r="V15" s="0" t="n">
        <f aca="false">'Federal Government'!B15*'Federal Government'!N15</f>
        <v>53040</v>
      </c>
      <c r="W15" s="0" t="n">
        <v>169</v>
      </c>
      <c r="X15" s="0" t="n">
        <v>13</v>
      </c>
      <c r="Z15" s="0" t="n">
        <v>4080</v>
      </c>
    </row>
    <row r="16" customFormat="false" ht="13.8" hidden="false" customHeight="false" outlineLevel="0" collapsed="false">
      <c r="A16" s="2" t="n">
        <v>41061</v>
      </c>
      <c r="B16" s="0" t="n">
        <v>4020</v>
      </c>
      <c r="N16" s="0" t="n">
        <v>14</v>
      </c>
      <c r="O16" s="0" t="n">
        <f aca="false">POWER('Federal Government'!N16,4)</f>
        <v>38416</v>
      </c>
      <c r="P16" s="0" t="n">
        <f aca="false">POWER('Federal Government'!N16,3)</f>
        <v>2744</v>
      </c>
      <c r="Q16" s="0" t="n">
        <f aca="false">POWER('Federal Government'!N16,2)</f>
        <v>196</v>
      </c>
      <c r="R16" s="0" t="n">
        <f aca="false">'Federal Government'!Q16*'Federal Government'!B16</f>
        <v>787920</v>
      </c>
      <c r="S16" s="0" t="n">
        <v>2744</v>
      </c>
      <c r="T16" s="0" t="n">
        <v>196</v>
      </c>
      <c r="U16" s="0" t="n">
        <v>14</v>
      </c>
      <c r="V16" s="0" t="n">
        <f aca="false">'Federal Government'!B16*'Federal Government'!N16</f>
        <v>56280</v>
      </c>
      <c r="W16" s="0" t="n">
        <v>196</v>
      </c>
      <c r="X16" s="0" t="n">
        <v>14</v>
      </c>
      <c r="Z16" s="0" t="n">
        <v>4020</v>
      </c>
    </row>
    <row r="17" customFormat="false" ht="13.8" hidden="false" customHeight="false" outlineLevel="0" collapsed="false">
      <c r="A17" s="2" t="n">
        <v>41153</v>
      </c>
      <c r="B17" s="0" t="n">
        <v>3990</v>
      </c>
      <c r="N17" s="0" t="n">
        <v>15</v>
      </c>
      <c r="O17" s="0" t="n">
        <f aca="false">POWER('Federal Government'!N17,4)</f>
        <v>50625</v>
      </c>
      <c r="P17" s="0" t="n">
        <f aca="false">POWER('Federal Government'!N17,3)</f>
        <v>3375</v>
      </c>
      <c r="Q17" s="0" t="n">
        <f aca="false">POWER('Federal Government'!N17,2)</f>
        <v>225</v>
      </c>
      <c r="R17" s="0" t="n">
        <f aca="false">'Federal Government'!Q17*'Federal Government'!B17</f>
        <v>897750</v>
      </c>
      <c r="S17" s="0" t="n">
        <v>3375</v>
      </c>
      <c r="T17" s="0" t="n">
        <v>225</v>
      </c>
      <c r="U17" s="0" t="n">
        <v>15</v>
      </c>
      <c r="V17" s="0" t="n">
        <f aca="false">'Federal Government'!B17*'Federal Government'!N17</f>
        <v>59850</v>
      </c>
      <c r="W17" s="0" t="n">
        <v>225</v>
      </c>
      <c r="X17" s="0" t="n">
        <v>15</v>
      </c>
      <c r="Z17" s="0" t="n">
        <v>3990</v>
      </c>
    </row>
    <row r="18" customFormat="false" ht="13.8" hidden="false" customHeight="false" outlineLevel="0" collapsed="false">
      <c r="A18" s="2" t="n">
        <v>41244</v>
      </c>
      <c r="B18" s="0" t="n">
        <v>4060</v>
      </c>
      <c r="N18" s="0" t="n">
        <v>16</v>
      </c>
      <c r="O18" s="0" t="n">
        <f aca="false">POWER('Federal Government'!N18,4)</f>
        <v>65536</v>
      </c>
      <c r="P18" s="0" t="n">
        <f aca="false">POWER('Federal Government'!N18,3)</f>
        <v>4096</v>
      </c>
      <c r="Q18" s="0" t="n">
        <f aca="false">POWER('Federal Government'!N18,2)</f>
        <v>256</v>
      </c>
      <c r="R18" s="0" t="n">
        <f aca="false">'Federal Government'!Q18*'Federal Government'!B18</f>
        <v>1039360</v>
      </c>
      <c r="S18" s="0" t="n">
        <v>4096</v>
      </c>
      <c r="T18" s="0" t="n">
        <v>256</v>
      </c>
      <c r="U18" s="0" t="n">
        <v>16</v>
      </c>
      <c r="V18" s="0" t="n">
        <f aca="false">'Federal Government'!B18*'Federal Government'!N18</f>
        <v>64960</v>
      </c>
      <c r="W18" s="0" t="n">
        <v>256</v>
      </c>
      <c r="X18" s="0" t="n">
        <v>16</v>
      </c>
      <c r="Z18" s="0" t="n">
        <v>4060</v>
      </c>
    </row>
    <row r="19" customFormat="false" ht="13.8" hidden="false" customHeight="false" outlineLevel="0" collapsed="false">
      <c r="A19" s="2" t="n">
        <v>41334</v>
      </c>
      <c r="B19" s="0" t="n">
        <v>4010</v>
      </c>
      <c r="N19" s="0" t="n">
        <v>17</v>
      </c>
      <c r="O19" s="0" t="n">
        <f aca="false">POWER('Federal Government'!N19,4)</f>
        <v>83521</v>
      </c>
      <c r="P19" s="0" t="n">
        <f aca="false">POWER('Federal Government'!N19,3)</f>
        <v>4913</v>
      </c>
      <c r="Q19" s="0" t="n">
        <f aca="false">POWER('Federal Government'!N19,2)</f>
        <v>289</v>
      </c>
      <c r="R19" s="0" t="n">
        <f aca="false">'Federal Government'!Q19*'Federal Government'!B19</f>
        <v>1158890</v>
      </c>
      <c r="S19" s="0" t="n">
        <v>4913</v>
      </c>
      <c r="T19" s="0" t="n">
        <v>289</v>
      </c>
      <c r="U19" s="0" t="n">
        <v>17</v>
      </c>
      <c r="V19" s="0" t="n">
        <f aca="false">'Federal Government'!B19*'Federal Government'!N19</f>
        <v>68170</v>
      </c>
      <c r="W19" s="0" t="n">
        <v>289</v>
      </c>
      <c r="X19" s="0" t="n">
        <v>17</v>
      </c>
      <c r="Z19" s="0" t="n">
        <v>4010</v>
      </c>
    </row>
    <row r="20" customFormat="false" ht="13.8" hidden="false" customHeight="false" outlineLevel="0" collapsed="false">
      <c r="A20" s="2" t="n">
        <v>41426</v>
      </c>
      <c r="B20" s="0" t="n">
        <v>3990</v>
      </c>
      <c r="N20" s="0" t="n">
        <v>18</v>
      </c>
      <c r="O20" s="0" t="n">
        <f aca="false">POWER('Federal Government'!N20,4)</f>
        <v>104976</v>
      </c>
      <c r="P20" s="0" t="n">
        <f aca="false">POWER('Federal Government'!N20,3)</f>
        <v>5832</v>
      </c>
      <c r="Q20" s="0" t="n">
        <f aca="false">POWER('Federal Government'!N20,2)</f>
        <v>324</v>
      </c>
      <c r="R20" s="0" t="n">
        <f aca="false">'Federal Government'!Q20*'Federal Government'!B20</f>
        <v>1292760</v>
      </c>
      <c r="S20" s="0" t="n">
        <v>5832</v>
      </c>
      <c r="T20" s="0" t="n">
        <v>324</v>
      </c>
      <c r="U20" s="0" t="n">
        <v>18</v>
      </c>
      <c r="V20" s="0" t="n">
        <f aca="false">'Federal Government'!B20*'Federal Government'!N20</f>
        <v>71820</v>
      </c>
      <c r="W20" s="0" t="n">
        <v>324</v>
      </c>
      <c r="X20" s="0" t="n">
        <v>18</v>
      </c>
      <c r="Z20" s="0" t="n">
        <v>3990</v>
      </c>
    </row>
    <row r="21" customFormat="false" ht="13.8" hidden="false" customHeight="false" outlineLevel="0" collapsed="false">
      <c r="A21" s="2" t="n">
        <v>41518</v>
      </c>
      <c r="B21" s="0" t="n">
        <v>3940</v>
      </c>
      <c r="N21" s="0" t="n">
        <v>19</v>
      </c>
      <c r="O21" s="0" t="n">
        <f aca="false">POWER('Federal Government'!N21,4)</f>
        <v>130321</v>
      </c>
      <c r="P21" s="0" t="n">
        <f aca="false">POWER('Federal Government'!N21,3)</f>
        <v>6859</v>
      </c>
      <c r="Q21" s="0" t="n">
        <f aca="false">POWER('Federal Government'!N21,2)</f>
        <v>361</v>
      </c>
      <c r="R21" s="0" t="n">
        <f aca="false">'Federal Government'!Q21*'Federal Government'!B21</f>
        <v>1422340</v>
      </c>
      <c r="S21" s="0" t="n">
        <v>6859</v>
      </c>
      <c r="T21" s="0" t="n">
        <v>361</v>
      </c>
      <c r="U21" s="0" t="n">
        <v>19</v>
      </c>
      <c r="V21" s="0" t="n">
        <f aca="false">'Federal Government'!B21*'Federal Government'!N21</f>
        <v>74860</v>
      </c>
      <c r="W21" s="0" t="n">
        <v>361</v>
      </c>
      <c r="X21" s="0" t="n">
        <v>19</v>
      </c>
      <c r="Z21" s="0" t="n">
        <v>3940</v>
      </c>
    </row>
    <row r="22" customFormat="false" ht="13.8" hidden="false" customHeight="false" outlineLevel="0" collapsed="false">
      <c r="A22" s="2" t="n">
        <v>41609</v>
      </c>
      <c r="B22" s="0" t="n">
        <v>4020</v>
      </c>
      <c r="N22" s="0" t="n">
        <v>20</v>
      </c>
      <c r="O22" s="0" t="n">
        <f aca="false">POWER('Federal Government'!N22,4)</f>
        <v>160000</v>
      </c>
      <c r="P22" s="0" t="n">
        <f aca="false">POWER('Federal Government'!N22,3)</f>
        <v>8000</v>
      </c>
      <c r="Q22" s="0" t="n">
        <f aca="false">POWER('Federal Government'!N22,2)</f>
        <v>400</v>
      </c>
      <c r="R22" s="0" t="n">
        <f aca="false">'Federal Government'!Q22*'Federal Government'!B22</f>
        <v>1608000</v>
      </c>
      <c r="S22" s="0" t="n">
        <v>8000</v>
      </c>
      <c r="T22" s="0" t="n">
        <v>400</v>
      </c>
      <c r="U22" s="0" t="n">
        <v>20</v>
      </c>
      <c r="V22" s="0" t="n">
        <f aca="false">'Federal Government'!B22*'Federal Government'!N22</f>
        <v>80400</v>
      </c>
      <c r="W22" s="0" t="n">
        <v>400</v>
      </c>
      <c r="X22" s="0" t="n">
        <v>20</v>
      </c>
      <c r="Z22" s="0" t="n">
        <v>4020</v>
      </c>
    </row>
    <row r="23" customFormat="false" ht="13.8" hidden="false" customHeight="false" outlineLevel="0" collapsed="false">
      <c r="A23" s="2" t="n">
        <v>41699</v>
      </c>
      <c r="B23" s="0" t="n">
        <v>3990</v>
      </c>
      <c r="G23" s="0" t="s">
        <v>15</v>
      </c>
      <c r="H23" s="0" t="s">
        <v>16</v>
      </c>
      <c r="I23" s="0" t="s">
        <v>17</v>
      </c>
      <c r="J23" s="0" t="s">
        <v>18</v>
      </c>
      <c r="N23" s="0" t="n">
        <v>21</v>
      </c>
      <c r="O23" s="0" t="n">
        <f aca="false">POWER('Federal Government'!N23,4)</f>
        <v>194481</v>
      </c>
      <c r="P23" s="0" t="n">
        <f aca="false">POWER('Federal Government'!N23,3)</f>
        <v>9261</v>
      </c>
      <c r="Q23" s="0" t="n">
        <f aca="false">POWER('Federal Government'!N23,2)</f>
        <v>441</v>
      </c>
      <c r="R23" s="0" t="n">
        <f aca="false">'Federal Government'!Q23*'Federal Government'!B23</f>
        <v>1759590</v>
      </c>
      <c r="S23" s="0" t="n">
        <v>9261</v>
      </c>
      <c r="T23" s="0" t="n">
        <v>441</v>
      </c>
      <c r="U23" s="0" t="n">
        <v>21</v>
      </c>
      <c r="V23" s="0" t="n">
        <f aca="false">'Federal Government'!B23*'Federal Government'!N23</f>
        <v>83790</v>
      </c>
      <c r="W23" s="0" t="n">
        <v>441</v>
      </c>
      <c r="X23" s="0" t="n">
        <v>21</v>
      </c>
      <c r="Z23" s="0" t="n">
        <v>3990</v>
      </c>
    </row>
    <row r="24" customFormat="false" ht="13.8" hidden="false" customHeight="false" outlineLevel="0" collapsed="false">
      <c r="A24" s="2" t="n">
        <v>41791</v>
      </c>
      <c r="B24" s="0" t="n">
        <v>4200</v>
      </c>
      <c r="G24" s="0" t="n">
        <f aca="false">('Federal Government'!O27*'Federal Government'!T27*'Federal Government'!Y3)+('Federal Government'!P27*'Federal Government'!U27*'Federal Government'!W27)+('Federal Government'!Q27*'Federal Government'!X27*'Federal Government'!S27)-('Federal Government'!Q27*'Federal Government'!T27*'Federal Government'!W27)-('Federal Government'!O27*'Federal Government'!U27*'Federal Government'!X27)-('Federal Government'!P27*'Federal Government'!S27*'Federal Government'!Y3)</f>
        <v>1210352000</v>
      </c>
      <c r="H24" s="0" t="n">
        <f aca="false">('Federal Government'!R27*'Federal Government'!T27*'Federal Government'!Y3)+('Federal Government'!P27*'Federal Government'!U27*'Federal Government'!Z27)+('Federal Government'!Q27*'Federal Government'!X27*'Federal Government'!V27)-('Federal Government'!Q27*'Federal Government'!T27*'Federal Government'!Z27)-('Federal Government'!U27*'Federal Government'!X27*'Federal Government'!R27)-('Federal Government'!Y3*'Federal Government'!V27*'Federal Government'!P27)</f>
        <v>-1023224000</v>
      </c>
      <c r="I24" s="4" t="n">
        <f aca="false">('Federal Government'!O27*'Federal Government'!V27*'Federal Government'!Y3)+('Federal Government'!R27*'Federal Government'!U27*'Federal Government'!W27)+('Federal Government'!Q27*'Federal Government'!S27*'Federal Government'!Z27)-('Federal Government'!Q27*'Federal Government'!V27*'Federal Government'!W27)-('Federal Government'!U27*'Federal Government'!Z27*'Federal Government'!O27)-('Federal Government'!Y3*'Federal Government'!R27*'Federal Government'!S27)</f>
        <v>44525240000</v>
      </c>
      <c r="J24" s="4" t="n">
        <f aca="false">('Federal Government'!O27*'Federal Government'!T27*'Federal Government'!Z27)+('Federal Government'!P27*'Federal Government'!V27*'Federal Government'!W27)+('Federal Government'!R27*'Federal Government'!S27*'Federal Government'!X27)-('Federal Government'!R27*'Federal Government'!T27*'Federal Government'!W27)-('Federal Government'!V27*'Federal Government'!O27*'Federal Government'!X27)-('Federal Government'!Z27*'Federal Government'!S27*'Federal Government'!P27)</f>
        <v>4452397040000</v>
      </c>
      <c r="N24" s="0" t="n">
        <v>22</v>
      </c>
      <c r="O24" s="0" t="n">
        <f aca="false">POWER('Federal Government'!N24,4)</f>
        <v>234256</v>
      </c>
      <c r="P24" s="0" t="n">
        <f aca="false">POWER('Federal Government'!N24,3)</f>
        <v>10648</v>
      </c>
      <c r="Q24" s="0" t="n">
        <f aca="false">POWER('Federal Government'!N24,2)</f>
        <v>484</v>
      </c>
      <c r="R24" s="0" t="n">
        <f aca="false">'Federal Government'!Q24*'Federal Government'!B24</f>
        <v>2032800</v>
      </c>
      <c r="S24" s="0" t="n">
        <v>10648</v>
      </c>
      <c r="T24" s="0" t="n">
        <v>484</v>
      </c>
      <c r="U24" s="0" t="n">
        <v>22</v>
      </c>
      <c r="V24" s="0" t="n">
        <f aca="false">'Federal Government'!B24*'Federal Government'!N24</f>
        <v>92400</v>
      </c>
      <c r="W24" s="0" t="n">
        <v>484</v>
      </c>
      <c r="X24" s="0" t="n">
        <v>22</v>
      </c>
      <c r="Z24" s="0" t="n">
        <v>4200</v>
      </c>
    </row>
    <row r="25" customFormat="false" ht="13.8" hidden="false" customHeight="false" outlineLevel="0" collapsed="false">
      <c r="A25" s="2" t="n">
        <v>41883</v>
      </c>
      <c r="B25" s="0" t="n">
        <v>4130</v>
      </c>
      <c r="G25" s="0" t="s">
        <v>19</v>
      </c>
      <c r="H25" s="0" t="s">
        <v>20</v>
      </c>
      <c r="I25" s="0" t="s">
        <v>21</v>
      </c>
      <c r="N25" s="0" t="n">
        <v>23</v>
      </c>
      <c r="O25" s="0" t="n">
        <f aca="false">POWER('Federal Government'!N25,4)</f>
        <v>279841</v>
      </c>
      <c r="P25" s="0" t="n">
        <f aca="false">POWER('Federal Government'!N25,3)</f>
        <v>12167</v>
      </c>
      <c r="Q25" s="0" t="n">
        <f aca="false">POWER('Federal Government'!N25,2)</f>
        <v>529</v>
      </c>
      <c r="R25" s="0" t="n">
        <f aca="false">'Federal Government'!Q25*'Federal Government'!B25</f>
        <v>2184770</v>
      </c>
      <c r="S25" s="0" t="n">
        <v>12167</v>
      </c>
      <c r="T25" s="0" t="n">
        <v>529</v>
      </c>
      <c r="U25" s="0" t="n">
        <v>23</v>
      </c>
      <c r="V25" s="0" t="n">
        <f aca="false">'Federal Government'!B25*'Federal Government'!N25</f>
        <v>94990</v>
      </c>
      <c r="W25" s="0" t="n">
        <v>529</v>
      </c>
      <c r="X25" s="0" t="n">
        <v>23</v>
      </c>
      <c r="Z25" s="0" t="n">
        <v>4130</v>
      </c>
    </row>
    <row r="26" customFormat="false" ht="13.8" hidden="false" customHeight="false" outlineLevel="0" collapsed="false">
      <c r="A26" s="2" t="n">
        <v>41974</v>
      </c>
      <c r="B26" s="0" t="n">
        <v>4130</v>
      </c>
      <c r="G26" s="0" t="n">
        <f aca="false">'Federal Government'!H24/'Federal Government'!G24</f>
        <v>-0.845393736698084</v>
      </c>
      <c r="H26" s="0" t="n">
        <f aca="false">'Federal Government'!I24/'Federal Government'!G24</f>
        <v>36.7870173304956</v>
      </c>
      <c r="I26" s="0" t="n">
        <f aca="false">'Federal Government'!J24/'Federal Government'!G24</f>
        <v>3678.59683794466</v>
      </c>
      <c r="N26" s="0" t="n">
        <v>24</v>
      </c>
      <c r="O26" s="0" t="n">
        <f aca="false">POWER('Federal Government'!N26,4)</f>
        <v>331776</v>
      </c>
      <c r="P26" s="0" t="n">
        <f aca="false">POWER('Federal Government'!N26,3)</f>
        <v>13824</v>
      </c>
      <c r="Q26" s="0" t="n">
        <f aca="false">POWER('Federal Government'!N26,2)</f>
        <v>576</v>
      </c>
      <c r="R26" s="0" t="n">
        <f aca="false">'Federal Government'!Q26*'Federal Government'!B26</f>
        <v>2378880</v>
      </c>
      <c r="S26" s="0" t="n">
        <v>13824</v>
      </c>
      <c r="T26" s="0" t="n">
        <v>576</v>
      </c>
      <c r="U26" s="0" t="n">
        <v>24</v>
      </c>
      <c r="V26" s="0" t="n">
        <f aca="false">'Federal Government'!B26*'Federal Government'!N26</f>
        <v>99120</v>
      </c>
      <c r="W26" s="0" t="n">
        <v>576</v>
      </c>
      <c r="X26" s="0" t="n">
        <v>24</v>
      </c>
      <c r="Z26" s="0" t="n">
        <v>4130</v>
      </c>
    </row>
    <row r="27" customFormat="false" ht="13.8" hidden="false" customHeight="false" outlineLevel="0" collapsed="false">
      <c r="A27" s="2" t="n">
        <v>42064</v>
      </c>
      <c r="B27" s="4" t="n">
        <v>4069.90118577075</v>
      </c>
      <c r="C27" s="2" t="n">
        <v>42064</v>
      </c>
      <c r="D27" s="0" t="n">
        <v>25</v>
      </c>
      <c r="E27" s="0" t="n">
        <f aca="false">('Federal Government'!G26*25^2)+('Federal Government'!H26*25)+'Federal Government'!I26</f>
        <v>4069.90118577075</v>
      </c>
      <c r="O27" s="5" t="n">
        <f aca="false">SUM('Federal Government'!O3:O26)</f>
        <v>1763020</v>
      </c>
      <c r="P27" s="5" t="n">
        <f aca="false">SUM('Federal Government'!P3:P26)</f>
        <v>90000</v>
      </c>
      <c r="Q27" s="5" t="n">
        <f aca="false">SUM('Federal Government'!Q3:Q26)</f>
        <v>4900</v>
      </c>
      <c r="R27" s="5" t="n">
        <f aca="false">SUM('Federal Government'!R3:R26)</f>
        <v>19845510</v>
      </c>
      <c r="S27" s="5" t="n">
        <f aca="false">SUM('Federal Government'!S3:S26)</f>
        <v>90000</v>
      </c>
      <c r="T27" s="5" t="n">
        <f aca="false">SUM('Federal Government'!T3:T26)</f>
        <v>4900</v>
      </c>
      <c r="U27" s="5" t="n">
        <f aca="false">SUM('Federal Government'!U3:U26)</f>
        <v>300</v>
      </c>
      <c r="V27" s="5" t="n">
        <f aca="false">SUM('Federal Government'!V3:V26)</f>
        <v>1207750</v>
      </c>
      <c r="W27" s="5" t="n">
        <v>4900</v>
      </c>
      <c r="X27" s="5" t="n">
        <f aca="false">SUM('Federal Government'!X3:X26)</f>
        <v>300</v>
      </c>
      <c r="Y27" s="5"/>
      <c r="Z27" s="5" t="n">
        <f aca="false">SUM('Federal Government'!Z3:Z26)</f>
        <v>95180</v>
      </c>
    </row>
    <row r="28" customFormat="false" ht="13.8" hidden="false" customHeight="false" outlineLevel="0" collapsed="false">
      <c r="A28" s="2" t="n">
        <v>42156</v>
      </c>
      <c r="B28" s="4" t="n">
        <v>4063.57312252964</v>
      </c>
      <c r="C28" s="2" t="n">
        <v>42156</v>
      </c>
      <c r="D28" s="0" t="n">
        <v>26</v>
      </c>
      <c r="E28" s="0" t="n">
        <f aca="false">('Federal Government'!G26*'Federal Government'!D28^2)+('Federal Government'!H26*'Federal Government'!D28)+'Federal Government'!I26</f>
        <v>4063.57312252964</v>
      </c>
    </row>
    <row r="29" customFormat="false" ht="13.8" hidden="false" customHeight="false" outlineLevel="0" collapsed="false">
      <c r="A29" s="2" t="n">
        <v>42248</v>
      </c>
      <c r="B29" s="4" t="n">
        <v>4055.55427181514</v>
      </c>
      <c r="C29" s="2" t="n">
        <v>42248</v>
      </c>
      <c r="D29" s="0" t="n">
        <v>27</v>
      </c>
      <c r="E29" s="0" t="n">
        <f aca="false">('Federal Government'!G26*'Federal Government'!D29^2)+('Federal Government'!D29*'Federal Government'!H26)+'Federal Government'!I26</f>
        <v>4055.55427181514</v>
      </c>
    </row>
    <row r="30" customFormat="false" ht="13.8" hidden="false" customHeight="false" outlineLevel="0" collapsed="false">
      <c r="A30" s="2" t="n">
        <v>42339</v>
      </c>
      <c r="B30" s="4" t="n">
        <v>4045.84463362724</v>
      </c>
      <c r="C30" s="2" t="n">
        <v>42339</v>
      </c>
      <c r="D30" s="0" t="n">
        <v>28</v>
      </c>
      <c r="E30" s="0" t="n">
        <f aca="false">('Federal Government'!G26*'Federal Government'!D30^2)+('Federal Government'!D30*'Federal Government'!H26)+'Federal Government'!I26</f>
        <v>4045.84463362724</v>
      </c>
    </row>
    <row r="31" customFormat="false" ht="13.8" hidden="false" customHeight="false" outlineLevel="0" collapsed="false">
      <c r="A31" s="2" t="n">
        <v>42430</v>
      </c>
      <c r="B31" s="4" t="n">
        <v>4034.44420796595</v>
      </c>
      <c r="C31" s="2" t="n">
        <v>42430</v>
      </c>
      <c r="D31" s="0" t="n">
        <v>29</v>
      </c>
      <c r="E31" s="0" t="n">
        <f aca="false">('Federal Government'!G26*'Federal Government'!D31^2)+('Federal Government'!H26*'Federal Government'!D31)+'Federal Government'!I26</f>
        <v>4034.44420796595</v>
      </c>
    </row>
    <row r="32" customFormat="false" ht="13.8" hidden="false" customHeight="false" outlineLevel="0" collapsed="false">
      <c r="A32" s="2" t="n">
        <v>42522</v>
      </c>
      <c r="B32" s="4" t="n">
        <v>4021.35299483126</v>
      </c>
      <c r="C32" s="2" t="n">
        <v>42522</v>
      </c>
      <c r="D32" s="0" t="n">
        <v>30</v>
      </c>
      <c r="E32" s="0" t="n">
        <f aca="false">('Federal Government'!G26*'Federal Government'!D32^2)+('Federal Government'!D32*'Federal Government'!H26)+'Federal Government'!I26</f>
        <v>4021.35299483126</v>
      </c>
    </row>
    <row r="33" customFormat="false" ht="13.8" hidden="false" customHeight="false" outlineLevel="0" collapsed="false">
      <c r="A33" s="2" t="n">
        <v>42614</v>
      </c>
      <c r="B33" s="4" t="n">
        <v>4006.57099422317</v>
      </c>
      <c r="C33" s="2" t="n">
        <v>42614</v>
      </c>
      <c r="D33" s="0" t="n">
        <v>31</v>
      </c>
      <c r="E33" s="0" t="n">
        <f aca="false">('Federal Government'!G26*'Federal Government'!D33^2)+('Federal Government'!H26*'Federal Government'!D33)+'Federal Government'!I26</f>
        <v>4006.57099422317</v>
      </c>
    </row>
    <row r="34" customFormat="false" ht="13.8" hidden="false" customHeight="false" outlineLevel="0" collapsed="false">
      <c r="A34" s="2" t="n">
        <v>42705</v>
      </c>
      <c r="B34" s="4" t="n">
        <v>3990.09820614168</v>
      </c>
      <c r="C34" s="2" t="n">
        <v>42705</v>
      </c>
      <c r="D34" s="0" t="n">
        <v>32</v>
      </c>
      <c r="E34" s="0" t="n">
        <f aca="false">('Federal Government'!G26*'Federal Government'!D34^2)+('Federal Government'!H26*'Federal Government'!D34)+'Federal Government'!I26</f>
        <v>3990.09820614168</v>
      </c>
    </row>
    <row r="35" customFormat="false" ht="13.8" hidden="false" customHeight="false" outlineLevel="0" collapsed="false">
      <c r="A35" s="2" t="n">
        <v>42795</v>
      </c>
      <c r="B35" s="4" t="n">
        <v>3971.9346305868</v>
      </c>
      <c r="C35" s="2" t="n">
        <v>42795</v>
      </c>
      <c r="D35" s="0" t="n">
        <v>33</v>
      </c>
      <c r="E35" s="0" t="n">
        <f aca="false">('Federal Government'!G26*'Federal Government'!D35^2)+('Federal Government'!H26*'Federal Government'!D35)+'Federal Government'!I26</f>
        <v>3971.9346305868</v>
      </c>
    </row>
    <row r="36" customFormat="false" ht="13.8" hidden="false" customHeight="false" outlineLevel="0" collapsed="false">
      <c r="A36" s="2" t="n">
        <v>42887</v>
      </c>
      <c r="B36" s="4" t="n">
        <v>3952.08026755853</v>
      </c>
      <c r="C36" s="2" t="n">
        <v>42887</v>
      </c>
      <c r="D36" s="0" t="n">
        <v>34</v>
      </c>
      <c r="E36" s="0" t="n">
        <f aca="false">('Federal Government'!G26*'Federal Government'!D36^2)+('Federal Government'!H26*'Federal Government'!D36)+'Federal Government'!I26</f>
        <v>3952.08026755853</v>
      </c>
    </row>
    <row r="37" customFormat="false" ht="13.8" hidden="false" customHeight="false" outlineLevel="0" collapsed="false">
      <c r="A37" s="2" t="n">
        <v>42979</v>
      </c>
      <c r="B37" s="4" t="n">
        <v>3930.53511705686</v>
      </c>
      <c r="C37" s="2" t="n">
        <v>42979</v>
      </c>
      <c r="D37" s="0" t="n">
        <v>35</v>
      </c>
      <c r="E37" s="0" t="n">
        <f aca="false">('Federal Government'!G26*'Federal Government'!D37^2)+('Federal Government'!H26*'Federal Government'!D37)+'Federal Government'!I26</f>
        <v>3930.53511705686</v>
      </c>
    </row>
    <row r="38" customFormat="false" ht="13.8" hidden="false" customHeight="false" outlineLevel="0" collapsed="false">
      <c r="A38" s="2" t="n">
        <v>43070</v>
      </c>
      <c r="B38" s="4" t="n">
        <v>3907.29917908179</v>
      </c>
      <c r="C38" s="2" t="n">
        <v>43070</v>
      </c>
      <c r="D38" s="0" t="n">
        <v>36</v>
      </c>
      <c r="E38" s="0" t="n">
        <f aca="false">('Federal Government'!G26*'Federal Government'!D38^2)+('Federal Government'!H26*'Federal Government'!D38)+'Federal Government'!I26</f>
        <v>3907.29917908179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4.4"/>
  <cols>
    <col collapsed="false" hidden="false" max="1" min="1" style="0" width="7.2834008097166"/>
    <col collapsed="false" hidden="false" max="2" min="2" style="0" width="11.1417004048583"/>
    <col collapsed="false" hidden="false" max="4" min="3" style="0" width="8.57085020242915"/>
    <col collapsed="false" hidden="false" max="5" min="5" style="0" width="12.1052631578947"/>
    <col collapsed="false" hidden="false" max="6" min="6" style="0" width="8.57085020242915"/>
    <col collapsed="false" hidden="false" max="8" min="7" style="0" width="11.0323886639676"/>
    <col collapsed="false" hidden="false" max="9" min="9" style="0" width="16.3886639676113"/>
    <col collapsed="false" hidden="false" max="10" min="10" style="0" width="16.8178137651822"/>
    <col collapsed="false" hidden="false" max="14" min="11" style="0" width="8.57085020242915"/>
    <col collapsed="false" hidden="false" max="15" min="15" style="0" width="12.1052631578947"/>
    <col collapsed="false" hidden="false" max="16" min="16" style="0" width="8.57085020242915"/>
    <col collapsed="false" hidden="false" max="18" min="17" style="0" width="9.1417004048583"/>
    <col collapsed="false" hidden="false" max="1025" min="19" style="0" width="8.57085020242915"/>
  </cols>
  <sheetData>
    <row r="1" customFormat="false" ht="14.4" hidden="false" customHeight="false" outlineLevel="0" collapsed="false">
      <c r="A1" s="1" t="s">
        <v>22</v>
      </c>
      <c r="B1" s="1"/>
      <c r="C1" s="1"/>
      <c r="D1" s="1"/>
      <c r="E1" s="1"/>
      <c r="F1" s="1"/>
    </row>
    <row r="2" customFormat="false" ht="14.4" hidden="false" customHeight="false" outlineLevel="0" collapsed="false">
      <c r="A2" s="0" t="s">
        <v>1</v>
      </c>
      <c r="B2" s="0" t="s">
        <v>2</v>
      </c>
      <c r="O2" s="0" t="s">
        <v>3</v>
      </c>
      <c r="P2" s="0" t="s">
        <v>4</v>
      </c>
      <c r="Q2" s="0" t="s">
        <v>5</v>
      </c>
      <c r="R2" s="0" t="s">
        <v>6</v>
      </c>
      <c r="S2" s="0" t="s">
        <v>7</v>
      </c>
      <c r="T2" s="0" t="s">
        <v>8</v>
      </c>
      <c r="U2" s="0" t="s">
        <v>9</v>
      </c>
      <c r="V2" s="0" t="s">
        <v>10</v>
      </c>
      <c r="W2" s="0" t="s">
        <v>11</v>
      </c>
      <c r="X2" s="0" t="s">
        <v>12</v>
      </c>
      <c r="Y2" s="0" t="s">
        <v>13</v>
      </c>
      <c r="Z2" s="0" t="s">
        <v>14</v>
      </c>
    </row>
    <row r="3" customFormat="false" ht="13.8" hidden="false" customHeight="false" outlineLevel="0" collapsed="false">
      <c r="A3" s="2" t="n">
        <v>39873</v>
      </c>
      <c r="B3" s="3" t="n">
        <v>11630</v>
      </c>
      <c r="N3" s="0" t="n">
        <v>1</v>
      </c>
      <c r="O3" s="0" t="n">
        <f aca="false">POWER('Government of Guam'!N3,4)</f>
        <v>1</v>
      </c>
      <c r="P3" s="0" t="n">
        <f aca="false">POWER('Government of Guam'!N3,3)</f>
        <v>1</v>
      </c>
      <c r="Q3" s="0" t="n">
        <f aca="false">POWER('Government of Guam'!N3,2)</f>
        <v>1</v>
      </c>
      <c r="R3" s="0" t="n">
        <f aca="false">'Government of Guam'!Q3*'Government of Guam'!B3</f>
        <v>11630</v>
      </c>
      <c r="S3" s="0" t="n">
        <v>1</v>
      </c>
      <c r="T3" s="0" t="n">
        <v>1</v>
      </c>
      <c r="U3" s="0" t="n">
        <v>1</v>
      </c>
      <c r="V3" s="0" t="n">
        <f aca="false">'Government of Guam'!B3*'Government of Guam'!N3</f>
        <v>11630</v>
      </c>
      <c r="W3" s="0" t="n">
        <v>1</v>
      </c>
      <c r="X3" s="0" t="n">
        <v>1</v>
      </c>
      <c r="Y3" s="0" t="n">
        <v>24</v>
      </c>
      <c r="Z3" s="3" t="n">
        <v>11630</v>
      </c>
    </row>
    <row r="4" customFormat="false" ht="13.8" hidden="false" customHeight="false" outlineLevel="0" collapsed="false">
      <c r="A4" s="2" t="n">
        <v>39965</v>
      </c>
      <c r="B4" s="0" t="n">
        <v>10640</v>
      </c>
      <c r="N4" s="0" t="n">
        <v>2</v>
      </c>
      <c r="O4" s="0" t="n">
        <f aca="false">POWER('Government of Guam'!N4,4)</f>
        <v>16</v>
      </c>
      <c r="P4" s="0" t="n">
        <f aca="false">POWER('Government of Guam'!N4,3)</f>
        <v>8</v>
      </c>
      <c r="Q4" s="0" t="n">
        <f aca="false">POWER('Government of Guam'!N4,2)</f>
        <v>4</v>
      </c>
      <c r="R4" s="0" t="n">
        <f aca="false">'Government of Guam'!Q4*'Government of Guam'!B4</f>
        <v>42560</v>
      </c>
      <c r="S4" s="0" t="n">
        <v>8</v>
      </c>
      <c r="T4" s="0" t="n">
        <v>4</v>
      </c>
      <c r="U4" s="0" t="n">
        <v>2</v>
      </c>
      <c r="V4" s="0" t="n">
        <f aca="false">'Government of Guam'!B4*'Government of Guam'!N4</f>
        <v>21280</v>
      </c>
      <c r="W4" s="0" t="n">
        <v>4</v>
      </c>
      <c r="X4" s="0" t="n">
        <v>2</v>
      </c>
      <c r="Z4" s="0" t="n">
        <v>10640</v>
      </c>
    </row>
    <row r="5" customFormat="false" ht="13.8" hidden="false" customHeight="false" outlineLevel="0" collapsed="false">
      <c r="A5" s="2" t="n">
        <v>40057</v>
      </c>
      <c r="B5" s="0" t="n">
        <v>11490</v>
      </c>
      <c r="N5" s="0" t="n">
        <v>3</v>
      </c>
      <c r="O5" s="0" t="n">
        <f aca="false">POWER('Government of Guam'!N5,4)</f>
        <v>81</v>
      </c>
      <c r="P5" s="0" t="n">
        <f aca="false">POWER('Government of Guam'!N5,3)</f>
        <v>27</v>
      </c>
      <c r="Q5" s="0" t="n">
        <f aca="false">POWER('Government of Guam'!N5,2)</f>
        <v>9</v>
      </c>
      <c r="R5" s="0" t="n">
        <f aca="false">'Government of Guam'!Q5*'Government of Guam'!B5</f>
        <v>103410</v>
      </c>
      <c r="S5" s="0" t="n">
        <v>27</v>
      </c>
      <c r="T5" s="0" t="n">
        <v>9</v>
      </c>
      <c r="U5" s="0" t="n">
        <v>3</v>
      </c>
      <c r="V5" s="0" t="n">
        <f aca="false">'Government of Guam'!B5*'Government of Guam'!N5</f>
        <v>34470</v>
      </c>
      <c r="W5" s="0" t="n">
        <v>9</v>
      </c>
      <c r="X5" s="0" t="n">
        <v>3</v>
      </c>
      <c r="Z5" s="0" t="n">
        <v>11490</v>
      </c>
    </row>
    <row r="6" customFormat="false" ht="13.8" hidden="false" customHeight="false" outlineLevel="0" collapsed="false">
      <c r="A6" s="2" t="n">
        <v>40148</v>
      </c>
      <c r="B6" s="0" t="n">
        <v>11720</v>
      </c>
      <c r="N6" s="0" t="n">
        <v>4</v>
      </c>
      <c r="O6" s="0" t="n">
        <f aca="false">POWER('Government of Guam'!N6,4)</f>
        <v>256</v>
      </c>
      <c r="P6" s="0" t="n">
        <f aca="false">POWER('Government of Guam'!N6,3)</f>
        <v>64</v>
      </c>
      <c r="Q6" s="0" t="n">
        <f aca="false">POWER('Government of Guam'!N6,2)</f>
        <v>16</v>
      </c>
      <c r="R6" s="0" t="n">
        <f aca="false">'Government of Guam'!Q6*'Government of Guam'!B6</f>
        <v>187520</v>
      </c>
      <c r="S6" s="0" t="n">
        <v>64</v>
      </c>
      <c r="T6" s="0" t="n">
        <v>16</v>
      </c>
      <c r="U6" s="0" t="n">
        <v>4</v>
      </c>
      <c r="V6" s="0" t="n">
        <f aca="false">'Government of Guam'!B6*'Government of Guam'!N6</f>
        <v>46880</v>
      </c>
      <c r="W6" s="0" t="n">
        <v>16</v>
      </c>
      <c r="X6" s="0" t="n">
        <v>4</v>
      </c>
      <c r="Z6" s="0" t="n">
        <v>11720</v>
      </c>
    </row>
    <row r="7" customFormat="false" ht="13.8" hidden="false" customHeight="false" outlineLevel="0" collapsed="false">
      <c r="A7" s="2" t="n">
        <v>40238</v>
      </c>
      <c r="B7" s="0" t="n">
        <v>12060</v>
      </c>
      <c r="N7" s="0" t="n">
        <v>5</v>
      </c>
      <c r="O7" s="0" t="n">
        <f aca="false">POWER('Government of Guam'!N7,4)</f>
        <v>625</v>
      </c>
      <c r="P7" s="0" t="n">
        <f aca="false">POWER('Government of Guam'!N7,3)</f>
        <v>125</v>
      </c>
      <c r="Q7" s="0" t="n">
        <f aca="false">POWER('Government of Guam'!N7,2)</f>
        <v>25</v>
      </c>
      <c r="R7" s="0" t="n">
        <f aca="false">'Government of Guam'!Q7*'Government of Guam'!B7</f>
        <v>301500</v>
      </c>
      <c r="S7" s="0" t="n">
        <v>125</v>
      </c>
      <c r="T7" s="0" t="n">
        <v>25</v>
      </c>
      <c r="U7" s="0" t="n">
        <v>5</v>
      </c>
      <c r="V7" s="0" t="n">
        <f aca="false">'Government of Guam'!B7*'Government of Guam'!N7</f>
        <v>60300</v>
      </c>
      <c r="W7" s="0" t="n">
        <v>25</v>
      </c>
      <c r="X7" s="0" t="n">
        <v>5</v>
      </c>
      <c r="Z7" s="0" t="n">
        <v>12060</v>
      </c>
    </row>
    <row r="8" customFormat="false" ht="13.8" hidden="false" customHeight="false" outlineLevel="0" collapsed="false">
      <c r="A8" s="2" t="n">
        <v>40330</v>
      </c>
      <c r="B8" s="0" t="n">
        <v>11240</v>
      </c>
      <c r="N8" s="0" t="n">
        <v>6</v>
      </c>
      <c r="O8" s="0" t="n">
        <f aca="false">POWER('Government of Guam'!N8,4)</f>
        <v>1296</v>
      </c>
      <c r="P8" s="0" t="n">
        <f aca="false">POWER('Government of Guam'!N8,3)</f>
        <v>216</v>
      </c>
      <c r="Q8" s="0" t="n">
        <f aca="false">POWER('Government of Guam'!N8,2)</f>
        <v>36</v>
      </c>
      <c r="R8" s="0" t="n">
        <f aca="false">'Government of Guam'!Q8*'Government of Guam'!B8</f>
        <v>404640</v>
      </c>
      <c r="S8" s="0" t="n">
        <v>216</v>
      </c>
      <c r="T8" s="0" t="n">
        <v>36</v>
      </c>
      <c r="U8" s="0" t="n">
        <v>6</v>
      </c>
      <c r="V8" s="0" t="n">
        <f aca="false">'Government of Guam'!B8*'Government of Guam'!N8</f>
        <v>67440</v>
      </c>
      <c r="W8" s="0" t="n">
        <v>36</v>
      </c>
      <c r="X8" s="0" t="n">
        <v>6</v>
      </c>
      <c r="Z8" s="0" t="n">
        <v>11240</v>
      </c>
    </row>
    <row r="9" customFormat="false" ht="13.8" hidden="false" customHeight="false" outlineLevel="0" collapsed="false">
      <c r="A9" s="2" t="n">
        <v>40422</v>
      </c>
      <c r="B9" s="0" t="n">
        <v>11880</v>
      </c>
      <c r="N9" s="0" t="n">
        <v>7</v>
      </c>
      <c r="O9" s="0" t="n">
        <f aca="false">POWER('Government of Guam'!N9,4)</f>
        <v>2401</v>
      </c>
      <c r="P9" s="0" t="n">
        <f aca="false">POWER('Government of Guam'!N9,3)</f>
        <v>343</v>
      </c>
      <c r="Q9" s="0" t="n">
        <f aca="false">POWER('Government of Guam'!N9,2)</f>
        <v>49</v>
      </c>
      <c r="R9" s="0" t="n">
        <f aca="false">'Government of Guam'!Q9*'Government of Guam'!B9</f>
        <v>582120</v>
      </c>
      <c r="S9" s="0" t="n">
        <v>343</v>
      </c>
      <c r="T9" s="0" t="n">
        <v>49</v>
      </c>
      <c r="U9" s="0" t="n">
        <v>7</v>
      </c>
      <c r="V9" s="0" t="n">
        <f aca="false">'Government of Guam'!B9*'Government of Guam'!N9</f>
        <v>83160</v>
      </c>
      <c r="W9" s="0" t="n">
        <v>49</v>
      </c>
      <c r="X9" s="0" t="n">
        <v>7</v>
      </c>
      <c r="Z9" s="0" t="n">
        <v>11880</v>
      </c>
    </row>
    <row r="10" customFormat="false" ht="13.8" hidden="false" customHeight="false" outlineLevel="0" collapsed="false">
      <c r="A10" s="2" t="n">
        <v>40513</v>
      </c>
      <c r="B10" s="0" t="n">
        <v>11870</v>
      </c>
      <c r="N10" s="0" t="n">
        <v>8</v>
      </c>
      <c r="O10" s="0" t="n">
        <f aca="false">POWER('Government of Guam'!N10,4)</f>
        <v>4096</v>
      </c>
      <c r="P10" s="0" t="n">
        <f aca="false">POWER('Government of Guam'!N10,3)</f>
        <v>512</v>
      </c>
      <c r="Q10" s="0" t="n">
        <f aca="false">POWER('Government of Guam'!N10,2)</f>
        <v>64</v>
      </c>
      <c r="R10" s="0" t="n">
        <f aca="false">'Government of Guam'!Q10*'Government of Guam'!B10</f>
        <v>759680</v>
      </c>
      <c r="S10" s="0" t="n">
        <v>512</v>
      </c>
      <c r="T10" s="0" t="n">
        <v>64</v>
      </c>
      <c r="U10" s="0" t="n">
        <v>8</v>
      </c>
      <c r="V10" s="0" t="n">
        <f aca="false">'Government of Guam'!B10*'Government of Guam'!N10</f>
        <v>94960</v>
      </c>
      <c r="W10" s="0" t="n">
        <v>64</v>
      </c>
      <c r="X10" s="0" t="n">
        <v>8</v>
      </c>
      <c r="Z10" s="0" t="n">
        <v>11870</v>
      </c>
    </row>
    <row r="11" customFormat="false" ht="13.8" hidden="false" customHeight="false" outlineLevel="0" collapsed="false">
      <c r="A11" s="2" t="n">
        <v>40603</v>
      </c>
      <c r="B11" s="0" t="n">
        <v>11890</v>
      </c>
      <c r="N11" s="0" t="n">
        <v>9</v>
      </c>
      <c r="O11" s="0" t="n">
        <f aca="false">POWER('Government of Guam'!N11,4)</f>
        <v>6561</v>
      </c>
      <c r="P11" s="0" t="n">
        <f aca="false">POWER('Government of Guam'!N11,3)</f>
        <v>729</v>
      </c>
      <c r="Q11" s="0" t="n">
        <f aca="false">POWER('Government of Guam'!N11,2)</f>
        <v>81</v>
      </c>
      <c r="R11" s="0" t="n">
        <f aca="false">'Government of Guam'!Q11*'Government of Guam'!B11</f>
        <v>963090</v>
      </c>
      <c r="S11" s="0" t="n">
        <v>729</v>
      </c>
      <c r="T11" s="0" t="n">
        <v>81</v>
      </c>
      <c r="U11" s="0" t="n">
        <v>9</v>
      </c>
      <c r="V11" s="0" t="n">
        <f aca="false">'Government of Guam'!B11*'Government of Guam'!N11</f>
        <v>107010</v>
      </c>
      <c r="W11" s="0" t="n">
        <v>81</v>
      </c>
      <c r="X11" s="0" t="n">
        <v>9</v>
      </c>
      <c r="Z11" s="0" t="n">
        <v>11890</v>
      </c>
    </row>
    <row r="12" customFormat="false" ht="13.8" hidden="false" customHeight="false" outlineLevel="0" collapsed="false">
      <c r="A12" s="2" t="n">
        <v>40695</v>
      </c>
      <c r="B12" s="0" t="n">
        <v>11090</v>
      </c>
      <c r="N12" s="0" t="n">
        <v>10</v>
      </c>
      <c r="O12" s="0" t="n">
        <f aca="false">POWER('Government of Guam'!N12,4)</f>
        <v>10000</v>
      </c>
      <c r="P12" s="0" t="n">
        <f aca="false">POWER('Government of Guam'!N12,3)</f>
        <v>1000</v>
      </c>
      <c r="Q12" s="0" t="n">
        <f aca="false">POWER('Government of Guam'!N12,2)</f>
        <v>100</v>
      </c>
      <c r="R12" s="0" t="n">
        <f aca="false">'Government of Guam'!Q12*'Government of Guam'!B12</f>
        <v>1109000</v>
      </c>
      <c r="S12" s="0" t="n">
        <v>1000</v>
      </c>
      <c r="T12" s="0" t="n">
        <v>100</v>
      </c>
      <c r="U12" s="0" t="n">
        <v>10</v>
      </c>
      <c r="V12" s="0" t="n">
        <f aca="false">'Government of Guam'!B12*'Government of Guam'!N12</f>
        <v>110900</v>
      </c>
      <c r="W12" s="0" t="n">
        <v>100</v>
      </c>
      <c r="X12" s="0" t="n">
        <v>10</v>
      </c>
      <c r="Z12" s="0" t="n">
        <v>11090</v>
      </c>
    </row>
    <row r="13" customFormat="false" ht="13.8" hidden="false" customHeight="false" outlineLevel="0" collapsed="false">
      <c r="A13" s="2" t="n">
        <v>40787</v>
      </c>
      <c r="B13" s="0" t="n">
        <v>11900</v>
      </c>
      <c r="N13" s="0" t="n">
        <v>11</v>
      </c>
      <c r="O13" s="0" t="n">
        <f aca="false">POWER('Government of Guam'!N13,4)</f>
        <v>14641</v>
      </c>
      <c r="P13" s="0" t="n">
        <f aca="false">POWER('Government of Guam'!N13,3)</f>
        <v>1331</v>
      </c>
      <c r="Q13" s="0" t="n">
        <f aca="false">POWER('Government of Guam'!N13,2)</f>
        <v>121</v>
      </c>
      <c r="R13" s="0" t="n">
        <f aca="false">'Government of Guam'!Q13*'Government of Guam'!B13</f>
        <v>1439900</v>
      </c>
      <c r="S13" s="0" t="n">
        <v>1331</v>
      </c>
      <c r="T13" s="0" t="n">
        <v>121</v>
      </c>
      <c r="U13" s="0" t="n">
        <v>11</v>
      </c>
      <c r="V13" s="0" t="n">
        <f aca="false">'Government of Guam'!B13*'Government of Guam'!N13</f>
        <v>130900</v>
      </c>
      <c r="W13" s="0" t="n">
        <v>121</v>
      </c>
      <c r="X13" s="0" t="n">
        <v>11</v>
      </c>
      <c r="Z13" s="0" t="n">
        <v>11900</v>
      </c>
    </row>
    <row r="14" customFormat="false" ht="13.8" hidden="false" customHeight="false" outlineLevel="0" collapsed="false">
      <c r="A14" s="2" t="n">
        <v>40878</v>
      </c>
      <c r="B14" s="0" t="n">
        <v>11930</v>
      </c>
      <c r="N14" s="0" t="n">
        <v>12</v>
      </c>
      <c r="O14" s="0" t="n">
        <f aca="false">POWER('Government of Guam'!N14,4)</f>
        <v>20736</v>
      </c>
      <c r="P14" s="0" t="n">
        <f aca="false">POWER('Government of Guam'!N14,3)</f>
        <v>1728</v>
      </c>
      <c r="Q14" s="0" t="n">
        <f aca="false">POWER('Government of Guam'!N14,2)</f>
        <v>144</v>
      </c>
      <c r="R14" s="0" t="n">
        <f aca="false">'Government of Guam'!Q14*'Government of Guam'!B14</f>
        <v>1717920</v>
      </c>
      <c r="S14" s="0" t="n">
        <v>1728</v>
      </c>
      <c r="T14" s="0" t="n">
        <v>144</v>
      </c>
      <c r="U14" s="0" t="n">
        <v>12</v>
      </c>
      <c r="V14" s="0" t="n">
        <f aca="false">'Government of Guam'!B14*'Government of Guam'!N14</f>
        <v>143160</v>
      </c>
      <c r="W14" s="0" t="n">
        <v>144</v>
      </c>
      <c r="X14" s="0" t="n">
        <v>12</v>
      </c>
      <c r="Z14" s="0" t="n">
        <v>11930</v>
      </c>
    </row>
    <row r="15" customFormat="false" ht="13.8" hidden="false" customHeight="false" outlineLevel="0" collapsed="false">
      <c r="A15" s="2" t="n">
        <v>40969</v>
      </c>
      <c r="B15" s="0" t="n">
        <v>11760</v>
      </c>
      <c r="N15" s="0" t="n">
        <v>13</v>
      </c>
      <c r="O15" s="0" t="n">
        <f aca="false">POWER('Government of Guam'!N15,4)</f>
        <v>28561</v>
      </c>
      <c r="P15" s="0" t="n">
        <f aca="false">POWER('Government of Guam'!N15,3)</f>
        <v>2197</v>
      </c>
      <c r="Q15" s="0" t="n">
        <f aca="false">POWER('Government of Guam'!N15,2)</f>
        <v>169</v>
      </c>
      <c r="R15" s="0" t="n">
        <f aca="false">'Government of Guam'!Q15*'Government of Guam'!B15</f>
        <v>1987440</v>
      </c>
      <c r="S15" s="0" t="n">
        <v>2197</v>
      </c>
      <c r="T15" s="0" t="n">
        <v>169</v>
      </c>
      <c r="U15" s="0" t="n">
        <v>13</v>
      </c>
      <c r="V15" s="0" t="n">
        <f aca="false">'Government of Guam'!B15*'Government of Guam'!N15</f>
        <v>152880</v>
      </c>
      <c r="W15" s="0" t="n">
        <v>169</v>
      </c>
      <c r="X15" s="0" t="n">
        <v>13</v>
      </c>
      <c r="Z15" s="0" t="n">
        <v>11760</v>
      </c>
    </row>
    <row r="16" customFormat="false" ht="13.8" hidden="false" customHeight="false" outlineLevel="0" collapsed="false">
      <c r="A16" s="2" t="n">
        <v>41061</v>
      </c>
      <c r="B16" s="0" t="n">
        <v>11400</v>
      </c>
      <c r="N16" s="0" t="n">
        <v>14</v>
      </c>
      <c r="O16" s="0" t="n">
        <f aca="false">POWER('Government of Guam'!N16,4)</f>
        <v>38416</v>
      </c>
      <c r="P16" s="0" t="n">
        <f aca="false">POWER('Government of Guam'!N16,3)</f>
        <v>2744</v>
      </c>
      <c r="Q16" s="0" t="n">
        <f aca="false">POWER('Government of Guam'!N16,2)</f>
        <v>196</v>
      </c>
      <c r="R16" s="0" t="n">
        <f aca="false">'Government of Guam'!Q16*'Government of Guam'!B16</f>
        <v>2234400</v>
      </c>
      <c r="S16" s="0" t="n">
        <v>2744</v>
      </c>
      <c r="T16" s="0" t="n">
        <v>196</v>
      </c>
      <c r="U16" s="0" t="n">
        <v>14</v>
      </c>
      <c r="V16" s="0" t="n">
        <f aca="false">'Government of Guam'!B16*'Government of Guam'!N16</f>
        <v>159600</v>
      </c>
      <c r="W16" s="0" t="n">
        <v>196</v>
      </c>
      <c r="X16" s="0" t="n">
        <v>14</v>
      </c>
      <c r="Z16" s="0" t="n">
        <v>11400</v>
      </c>
    </row>
    <row r="17" customFormat="false" ht="13.8" hidden="false" customHeight="false" outlineLevel="0" collapsed="false">
      <c r="A17" s="2" t="n">
        <v>41153</v>
      </c>
      <c r="B17" s="0" t="n">
        <v>11820</v>
      </c>
      <c r="N17" s="0" t="n">
        <v>15</v>
      </c>
      <c r="O17" s="0" t="n">
        <f aca="false">POWER('Government of Guam'!N17,4)</f>
        <v>50625</v>
      </c>
      <c r="P17" s="0" t="n">
        <f aca="false">POWER('Government of Guam'!N17,3)</f>
        <v>3375</v>
      </c>
      <c r="Q17" s="0" t="n">
        <f aca="false">POWER('Government of Guam'!N17,2)</f>
        <v>225</v>
      </c>
      <c r="R17" s="0" t="n">
        <f aca="false">'Government of Guam'!Q17*'Government of Guam'!B17</f>
        <v>2659500</v>
      </c>
      <c r="S17" s="0" t="n">
        <v>3375</v>
      </c>
      <c r="T17" s="0" t="n">
        <v>225</v>
      </c>
      <c r="U17" s="0" t="n">
        <v>15</v>
      </c>
      <c r="V17" s="0" t="n">
        <f aca="false">'Government of Guam'!B17*'Government of Guam'!N17</f>
        <v>177300</v>
      </c>
      <c r="W17" s="0" t="n">
        <v>225</v>
      </c>
      <c r="X17" s="0" t="n">
        <v>15</v>
      </c>
      <c r="Z17" s="0" t="n">
        <v>11820</v>
      </c>
    </row>
    <row r="18" customFormat="false" ht="13.8" hidden="false" customHeight="false" outlineLevel="0" collapsed="false">
      <c r="A18" s="2" t="n">
        <v>41244</v>
      </c>
      <c r="B18" s="0" t="n">
        <v>11730</v>
      </c>
      <c r="N18" s="0" t="n">
        <v>16</v>
      </c>
      <c r="O18" s="0" t="n">
        <f aca="false">POWER('Government of Guam'!N18,4)</f>
        <v>65536</v>
      </c>
      <c r="P18" s="0" t="n">
        <f aca="false">POWER('Government of Guam'!N18,3)</f>
        <v>4096</v>
      </c>
      <c r="Q18" s="0" t="n">
        <f aca="false">POWER('Government of Guam'!N18,2)</f>
        <v>256</v>
      </c>
      <c r="R18" s="0" t="n">
        <f aca="false">'Government of Guam'!Q18*'Government of Guam'!B18</f>
        <v>3002880</v>
      </c>
      <c r="S18" s="0" t="n">
        <v>4096</v>
      </c>
      <c r="T18" s="0" t="n">
        <v>256</v>
      </c>
      <c r="U18" s="0" t="n">
        <v>16</v>
      </c>
      <c r="V18" s="0" t="n">
        <f aca="false">'Government of Guam'!B18*'Government of Guam'!N18</f>
        <v>187680</v>
      </c>
      <c r="W18" s="0" t="n">
        <v>256</v>
      </c>
      <c r="X18" s="0" t="n">
        <v>16</v>
      </c>
      <c r="Z18" s="0" t="n">
        <v>11730</v>
      </c>
    </row>
    <row r="19" customFormat="false" ht="13.8" hidden="false" customHeight="false" outlineLevel="0" collapsed="false">
      <c r="A19" s="2" t="n">
        <v>41334</v>
      </c>
      <c r="B19" s="0" t="n">
        <v>11660</v>
      </c>
      <c r="N19" s="0" t="n">
        <v>17</v>
      </c>
      <c r="O19" s="0" t="n">
        <f aca="false">POWER('Government of Guam'!N19,4)</f>
        <v>83521</v>
      </c>
      <c r="P19" s="0" t="n">
        <f aca="false">POWER('Government of Guam'!N19,3)</f>
        <v>4913</v>
      </c>
      <c r="Q19" s="0" t="n">
        <f aca="false">POWER('Government of Guam'!N19,2)</f>
        <v>289</v>
      </c>
      <c r="R19" s="0" t="n">
        <f aca="false">'Government of Guam'!Q19*'Government of Guam'!B19</f>
        <v>3369740</v>
      </c>
      <c r="S19" s="0" t="n">
        <v>4913</v>
      </c>
      <c r="T19" s="0" t="n">
        <v>289</v>
      </c>
      <c r="U19" s="0" t="n">
        <v>17</v>
      </c>
      <c r="V19" s="0" t="n">
        <f aca="false">'Government of Guam'!B19*'Government of Guam'!N19</f>
        <v>198220</v>
      </c>
      <c r="W19" s="0" t="n">
        <v>289</v>
      </c>
      <c r="X19" s="0" t="n">
        <v>17</v>
      </c>
      <c r="Z19" s="0" t="n">
        <v>11660</v>
      </c>
    </row>
    <row r="20" customFormat="false" ht="13.8" hidden="false" customHeight="false" outlineLevel="0" collapsed="false">
      <c r="A20" s="2" t="n">
        <v>41426</v>
      </c>
      <c r="B20" s="0" t="n">
        <v>11280</v>
      </c>
      <c r="N20" s="0" t="n">
        <v>18</v>
      </c>
      <c r="O20" s="0" t="n">
        <f aca="false">POWER('Government of Guam'!N20,4)</f>
        <v>104976</v>
      </c>
      <c r="P20" s="0" t="n">
        <f aca="false">POWER('Government of Guam'!N20,3)</f>
        <v>5832</v>
      </c>
      <c r="Q20" s="0" t="n">
        <f aca="false">POWER('Government of Guam'!N20,2)</f>
        <v>324</v>
      </c>
      <c r="R20" s="0" t="n">
        <f aca="false">'Government of Guam'!Q20*'Government of Guam'!B20</f>
        <v>3654720</v>
      </c>
      <c r="S20" s="0" t="n">
        <v>5832</v>
      </c>
      <c r="T20" s="0" t="n">
        <v>324</v>
      </c>
      <c r="U20" s="0" t="n">
        <v>18</v>
      </c>
      <c r="V20" s="0" t="n">
        <f aca="false">'Government of Guam'!B20*'Government of Guam'!N20</f>
        <v>203040</v>
      </c>
      <c r="W20" s="0" t="n">
        <v>324</v>
      </c>
      <c r="X20" s="0" t="n">
        <v>18</v>
      </c>
      <c r="Z20" s="0" t="n">
        <v>11280</v>
      </c>
    </row>
    <row r="21" customFormat="false" ht="13.8" hidden="false" customHeight="false" outlineLevel="0" collapsed="false">
      <c r="A21" s="2" t="n">
        <v>41518</v>
      </c>
      <c r="B21" s="0" t="n">
        <v>11510</v>
      </c>
      <c r="N21" s="0" t="n">
        <v>19</v>
      </c>
      <c r="O21" s="0" t="n">
        <f aca="false">POWER('Government of Guam'!N21,4)</f>
        <v>130321</v>
      </c>
      <c r="P21" s="0" t="n">
        <f aca="false">POWER('Government of Guam'!N21,3)</f>
        <v>6859</v>
      </c>
      <c r="Q21" s="0" t="n">
        <f aca="false">POWER('Government of Guam'!N21,2)</f>
        <v>361</v>
      </c>
      <c r="R21" s="0" t="n">
        <f aca="false">'Government of Guam'!Q21*'Government of Guam'!B21</f>
        <v>4155110</v>
      </c>
      <c r="S21" s="0" t="n">
        <v>6859</v>
      </c>
      <c r="T21" s="0" t="n">
        <v>361</v>
      </c>
      <c r="U21" s="0" t="n">
        <v>19</v>
      </c>
      <c r="V21" s="0" t="n">
        <f aca="false">'Government of Guam'!B21*'Government of Guam'!N21</f>
        <v>218690</v>
      </c>
      <c r="W21" s="0" t="n">
        <v>361</v>
      </c>
      <c r="X21" s="0" t="n">
        <v>19</v>
      </c>
      <c r="Z21" s="0" t="n">
        <v>11510</v>
      </c>
    </row>
    <row r="22" customFormat="false" ht="13.8" hidden="false" customHeight="false" outlineLevel="0" collapsed="false">
      <c r="A22" s="2" t="n">
        <v>41609</v>
      </c>
      <c r="B22" s="0" t="n">
        <v>11570</v>
      </c>
      <c r="N22" s="0" t="n">
        <v>20</v>
      </c>
      <c r="O22" s="0" t="n">
        <f aca="false">POWER('Government of Guam'!N22,4)</f>
        <v>160000</v>
      </c>
      <c r="P22" s="0" t="n">
        <f aca="false">POWER('Government of Guam'!N22,3)</f>
        <v>8000</v>
      </c>
      <c r="Q22" s="0" t="n">
        <f aca="false">POWER('Government of Guam'!N22,2)</f>
        <v>400</v>
      </c>
      <c r="R22" s="0" t="n">
        <f aca="false">'Government of Guam'!Q22*'Government of Guam'!B22</f>
        <v>4628000</v>
      </c>
      <c r="S22" s="0" t="n">
        <v>8000</v>
      </c>
      <c r="T22" s="0" t="n">
        <v>400</v>
      </c>
      <c r="U22" s="0" t="n">
        <v>20</v>
      </c>
      <c r="V22" s="0" t="n">
        <f aca="false">'Government of Guam'!B22*'Government of Guam'!N22</f>
        <v>231400</v>
      </c>
      <c r="W22" s="0" t="n">
        <v>400</v>
      </c>
      <c r="X22" s="0" t="n">
        <v>20</v>
      </c>
      <c r="Z22" s="0" t="n">
        <v>11570</v>
      </c>
    </row>
    <row r="23" customFormat="false" ht="13.8" hidden="false" customHeight="false" outlineLevel="0" collapsed="false">
      <c r="A23" s="2" t="n">
        <v>41699</v>
      </c>
      <c r="B23" s="0" t="n">
        <v>11600</v>
      </c>
      <c r="G23" s="0" t="s">
        <v>15</v>
      </c>
      <c r="H23" s="0" t="s">
        <v>16</v>
      </c>
      <c r="I23" s="0" t="s">
        <v>17</v>
      </c>
      <c r="J23" s="0" t="s">
        <v>18</v>
      </c>
      <c r="N23" s="0" t="n">
        <v>21</v>
      </c>
      <c r="O23" s="0" t="n">
        <f aca="false">POWER('Government of Guam'!N23,4)</f>
        <v>194481</v>
      </c>
      <c r="P23" s="0" t="n">
        <f aca="false">POWER('Government of Guam'!N23,3)</f>
        <v>9261</v>
      </c>
      <c r="Q23" s="0" t="n">
        <f aca="false">POWER('Government of Guam'!N23,2)</f>
        <v>441</v>
      </c>
      <c r="R23" s="0" t="n">
        <f aca="false">'Government of Guam'!Q23*'Government of Guam'!B23</f>
        <v>5115600</v>
      </c>
      <c r="S23" s="0" t="n">
        <v>9261</v>
      </c>
      <c r="T23" s="0" t="n">
        <v>441</v>
      </c>
      <c r="U23" s="0" t="n">
        <v>21</v>
      </c>
      <c r="V23" s="0" t="n">
        <f aca="false">'Government of Guam'!B23*'Government of Guam'!N23</f>
        <v>243600</v>
      </c>
      <c r="W23" s="0" t="n">
        <v>441</v>
      </c>
      <c r="X23" s="0" t="n">
        <v>21</v>
      </c>
      <c r="Z23" s="0" t="n">
        <v>11600</v>
      </c>
    </row>
    <row r="24" customFormat="false" ht="13.8" hidden="false" customHeight="false" outlineLevel="0" collapsed="false">
      <c r="A24" s="2" t="n">
        <v>41791</v>
      </c>
      <c r="B24" s="0" t="n">
        <v>11110</v>
      </c>
      <c r="G24" s="0" t="n">
        <f aca="false">('Government of Guam'!O27*'Government of Guam'!T27*'Government of Guam'!Y3)+('Government of Guam'!P27*'Government of Guam'!U27*'Government of Guam'!W27)+('Government of Guam'!Q27*'Government of Guam'!X27*'Government of Guam'!S27)-('Government of Guam'!Q27*'Government of Guam'!T27*'Government of Guam'!W27)-('Government of Guam'!O27*'Government of Guam'!U27*'Government of Guam'!X27)-('Government of Guam'!P27*'Government of Guam'!S27*'Government of Guam'!Y3)</f>
        <v>1210352000</v>
      </c>
      <c r="H24" s="0" t="n">
        <f aca="false">('Government of Guam'!R27*'Government of Guam'!T27*'Government of Guam'!Y3)+('Government of Guam'!P27*'Government of Guam'!U27*'Government of Guam'!Z27)+('Government of Guam'!Q27*'Government of Guam'!X27*'Government of Guam'!V27)-('Government of Guam'!Q27*'Government of Guam'!T27*'Government of Guam'!Z27)-('Government of Guam'!U27*'Government of Guam'!X27*'Government of Guam'!R27)-('Government of Guam'!Y3*'Government of Guam'!V27*'Government of Guam'!P27)</f>
        <v>-3568404000</v>
      </c>
      <c r="I24" s="4" t="n">
        <f aca="false">('Government of Guam'!O27*'Government of Guam'!V27*'Government of Guam'!Y3)+('Government of Guam'!R27*'Government of Guam'!U27*'Government of Guam'!W27)+('Government of Guam'!Q27*'Government of Guam'!S27*'Government of Guam'!Z27)-('Government of Guam'!Q27*'Government of Guam'!V27*'Government of Guam'!W27)-('Government of Guam'!U27*'Government of Guam'!Z27*'Government of Guam'!O27)-('Government of Guam'!Y3*'Government of Guam'!R27*'Government of Guam'!S27)</f>
        <v>85584306400</v>
      </c>
      <c r="J24" s="4" t="n">
        <f aca="false">('Government of Guam'!O27*'Government of Guam'!T27*'Government of Guam'!Z27)+('Government of Guam'!P27*'Government of Guam'!V27*'Government of Guam'!W27)+('Government of Guam'!R27*'Government of Guam'!S27*'Government of Guam'!X27)-('Government of Guam'!R27*'Government of Guam'!T27*'Government of Guam'!W27)-('Government of Guam'!V27*'Government of Guam'!O27*'Government of Guam'!X27)-('Government of Guam'!Z27*'Government of Guam'!S27*'Government of Guam'!P27)</f>
        <v>13664030900000</v>
      </c>
      <c r="N24" s="0" t="n">
        <v>22</v>
      </c>
      <c r="O24" s="0" t="n">
        <f aca="false">POWER('Government of Guam'!N24,4)</f>
        <v>234256</v>
      </c>
      <c r="P24" s="0" t="n">
        <f aca="false">POWER('Government of Guam'!N24,3)</f>
        <v>10648</v>
      </c>
      <c r="Q24" s="0" t="n">
        <f aca="false">POWER('Government of Guam'!N24,2)</f>
        <v>484</v>
      </c>
      <c r="R24" s="0" t="n">
        <f aca="false">'Government of Guam'!Q24*'Government of Guam'!B24</f>
        <v>5377240</v>
      </c>
      <c r="S24" s="0" t="n">
        <v>10648</v>
      </c>
      <c r="T24" s="0" t="n">
        <v>484</v>
      </c>
      <c r="U24" s="0" t="n">
        <v>22</v>
      </c>
      <c r="V24" s="0" t="n">
        <f aca="false">'Government of Guam'!B24*'Government of Guam'!N24</f>
        <v>244420</v>
      </c>
      <c r="W24" s="0" t="n">
        <v>484</v>
      </c>
      <c r="X24" s="0" t="n">
        <v>22</v>
      </c>
      <c r="Z24" s="0" t="n">
        <v>11110</v>
      </c>
    </row>
    <row r="25" customFormat="false" ht="13.8" hidden="false" customHeight="false" outlineLevel="0" collapsed="false">
      <c r="A25" s="2" t="n">
        <v>41883</v>
      </c>
      <c r="B25" s="0" t="n">
        <v>11310</v>
      </c>
      <c r="G25" s="0" t="s">
        <v>19</v>
      </c>
      <c r="H25" s="0" t="s">
        <v>20</v>
      </c>
      <c r="I25" s="0" t="s">
        <v>21</v>
      </c>
      <c r="N25" s="0" t="n">
        <v>23</v>
      </c>
      <c r="O25" s="0" t="n">
        <f aca="false">POWER('Government of Guam'!N25,4)</f>
        <v>279841</v>
      </c>
      <c r="P25" s="0" t="n">
        <f aca="false">POWER('Government of Guam'!N25,3)</f>
        <v>12167</v>
      </c>
      <c r="Q25" s="0" t="n">
        <f aca="false">POWER('Government of Guam'!N25,2)</f>
        <v>529</v>
      </c>
      <c r="R25" s="0" t="n">
        <f aca="false">'Government of Guam'!Q25*'Government of Guam'!B25</f>
        <v>5982990</v>
      </c>
      <c r="S25" s="0" t="n">
        <v>12167</v>
      </c>
      <c r="T25" s="0" t="n">
        <v>529</v>
      </c>
      <c r="U25" s="0" t="n">
        <v>23</v>
      </c>
      <c r="V25" s="0" t="n">
        <f aca="false">'Government of Guam'!B25*'Government of Guam'!N25</f>
        <v>260130</v>
      </c>
      <c r="W25" s="0" t="n">
        <v>529</v>
      </c>
      <c r="X25" s="0" t="n">
        <v>23</v>
      </c>
      <c r="Z25" s="0" t="n">
        <v>11310</v>
      </c>
    </row>
    <row r="26" customFormat="false" ht="13.8" hidden="false" customHeight="false" outlineLevel="0" collapsed="false">
      <c r="A26" s="2" t="n">
        <v>41974</v>
      </c>
      <c r="B26" s="0" t="n">
        <v>11620</v>
      </c>
      <c r="G26" s="0" t="n">
        <f aca="false">'Government of Guam'!H24/'Government of Guam'!G24</f>
        <v>-2.94823654606263</v>
      </c>
      <c r="H26" s="0" t="n">
        <f aca="false">'Government of Guam'!I24/'Government of Guam'!G24</f>
        <v>70.7102614776528</v>
      </c>
      <c r="I26" s="0" t="n">
        <f aca="false">'Government of Guam'!J24/'Government of Guam'!G24</f>
        <v>11289.3033596838</v>
      </c>
      <c r="N26" s="0" t="n">
        <v>24</v>
      </c>
      <c r="O26" s="0" t="n">
        <f aca="false">POWER('Government of Guam'!N26,4)</f>
        <v>331776</v>
      </c>
      <c r="P26" s="0" t="n">
        <f aca="false">POWER('Government of Guam'!N26,3)</f>
        <v>13824</v>
      </c>
      <c r="Q26" s="0" t="n">
        <f aca="false">POWER('Government of Guam'!N26,2)</f>
        <v>576</v>
      </c>
      <c r="R26" s="0" t="n">
        <f aca="false">'Government of Guam'!Q26*'Government of Guam'!B26</f>
        <v>6693120</v>
      </c>
      <c r="S26" s="0" t="n">
        <v>13824</v>
      </c>
      <c r="T26" s="0" t="n">
        <v>576</v>
      </c>
      <c r="U26" s="0" t="n">
        <v>24</v>
      </c>
      <c r="V26" s="0" t="n">
        <f aca="false">'Government of Guam'!B26*'Government of Guam'!N26</f>
        <v>278880</v>
      </c>
      <c r="W26" s="0" t="n">
        <v>576</v>
      </c>
      <c r="X26" s="0" t="n">
        <v>24</v>
      </c>
      <c r="Z26" s="0" t="n">
        <v>11620</v>
      </c>
    </row>
    <row r="27" customFormat="false" ht="13.8" hidden="false" customHeight="false" outlineLevel="0" collapsed="false">
      <c r="A27" s="2" t="n">
        <v>42064</v>
      </c>
      <c r="B27" s="4" t="n">
        <v>11214.412055336</v>
      </c>
      <c r="C27" s="2" t="n">
        <v>42064</v>
      </c>
      <c r="D27" s="0" t="n">
        <v>25</v>
      </c>
      <c r="E27" s="0" t="n">
        <f aca="false">('Government of Guam'!G26*25^2)+('Government of Guam'!H26*25)+'Government of Guam'!I26</f>
        <v>11214.412055336</v>
      </c>
      <c r="O27" s="5" t="n">
        <f aca="false">SUM('Government of Guam'!O3:O26)</f>
        <v>1763020</v>
      </c>
      <c r="P27" s="5" t="n">
        <f aca="false">SUM('Government of Guam'!P3:P26)</f>
        <v>90000</v>
      </c>
      <c r="Q27" s="5" t="n">
        <f aca="false">SUM('Government of Guam'!Q3:Q26)</f>
        <v>4900</v>
      </c>
      <c r="R27" s="5" t="n">
        <f aca="false">SUM('Government of Guam'!R3:R26)</f>
        <v>56483710</v>
      </c>
      <c r="S27" s="5" t="n">
        <f aca="false">SUM('Government of Guam'!S3:S26)</f>
        <v>90000</v>
      </c>
      <c r="T27" s="5" t="n">
        <f aca="false">SUM('Government of Guam'!T3:T26)</f>
        <v>4900</v>
      </c>
      <c r="U27" s="5" t="n">
        <f aca="false">SUM('Government of Guam'!U3:U26)</f>
        <v>300</v>
      </c>
      <c r="V27" s="5" t="n">
        <f aca="false">SUM('Government of Guam'!V3:V26)</f>
        <v>3467930</v>
      </c>
      <c r="W27" s="5" t="n">
        <v>4900</v>
      </c>
      <c r="X27" s="5" t="n">
        <f aca="false">SUM('Government of Guam'!X3:X26)</f>
        <v>300</v>
      </c>
      <c r="Y27" s="5"/>
      <c r="Z27" s="5" t="n">
        <f aca="false">SUM('Government of Guam'!Z3:Z26)</f>
        <v>277710</v>
      </c>
    </row>
    <row r="28" customFormat="false" ht="13.8" hidden="false" customHeight="false" outlineLevel="0" collapsed="false">
      <c r="A28" s="2" t="n">
        <v>42156</v>
      </c>
      <c r="B28" s="4" t="n">
        <v>11134.7622529644</v>
      </c>
      <c r="C28" s="2" t="n">
        <v>42156</v>
      </c>
      <c r="D28" s="0" t="n">
        <v>26</v>
      </c>
      <c r="E28" s="0" t="n">
        <f aca="false">('Government of Guam'!G26*'Government of Guam'!D28^2)+('Government of Guam'!H26*'Government of Guam'!D28)+'Government of Guam'!I26</f>
        <v>11134.7622529644</v>
      </c>
    </row>
    <row r="29" customFormat="false" ht="13.8" hidden="false" customHeight="false" outlineLevel="0" collapsed="false">
      <c r="A29" s="2" t="n">
        <v>42248</v>
      </c>
      <c r="B29" s="4" t="n">
        <v>11049.2159775008</v>
      </c>
      <c r="C29" s="2" t="n">
        <v>42248</v>
      </c>
      <c r="D29" s="0" t="n">
        <v>27</v>
      </c>
      <c r="E29" s="0" t="n">
        <f aca="false">('Government of Guam'!G26*'Government of Guam'!D29^2)+('Government of Guam'!D29*'Government of Guam'!H26)+'Government of Guam'!I26</f>
        <v>11049.2159775008</v>
      </c>
    </row>
    <row r="30" customFormat="false" ht="13.8" hidden="false" customHeight="false" outlineLevel="0" collapsed="false">
      <c r="A30" s="2" t="n">
        <v>42339</v>
      </c>
      <c r="B30" s="4" t="n">
        <v>10957.773228945</v>
      </c>
      <c r="C30" s="2" t="n">
        <v>42339</v>
      </c>
      <c r="D30" s="0" t="n">
        <v>28</v>
      </c>
      <c r="E30" s="0" t="n">
        <f aca="false">('Government of Guam'!G26*'Government of Guam'!D30^2)+('Government of Guam'!D30*'Government of Guam'!H26)+'Government of Guam'!I26</f>
        <v>10957.773228945</v>
      </c>
    </row>
    <row r="31" customFormat="false" ht="13.8" hidden="false" customHeight="false" outlineLevel="0" collapsed="false">
      <c r="A31" s="2" t="n">
        <v>42430</v>
      </c>
      <c r="B31" s="4" t="n">
        <v>10860.4340072971</v>
      </c>
      <c r="C31" s="2" t="n">
        <v>42430</v>
      </c>
      <c r="D31" s="0" t="n">
        <v>29</v>
      </c>
      <c r="E31" s="0" t="n">
        <f aca="false">('Government of Guam'!G26*'Government of Guam'!D31^2)+('Government of Guam'!H26*'Government of Guam'!D31)+'Government of Guam'!I26</f>
        <v>10860.4340072971</v>
      </c>
    </row>
    <row r="32" customFormat="false" ht="13.8" hidden="false" customHeight="false" outlineLevel="0" collapsed="false">
      <c r="A32" s="2" t="n">
        <v>42522</v>
      </c>
      <c r="B32" s="4" t="n">
        <v>10757.198312557</v>
      </c>
      <c r="C32" s="2" t="n">
        <v>42522</v>
      </c>
      <c r="D32" s="0" t="n">
        <v>30</v>
      </c>
      <c r="E32" s="0" t="n">
        <f aca="false">('Government of Guam'!G26*'Government of Guam'!D32^2)+('Government of Guam'!D32*'Government of Guam'!H26)+'Government of Guam'!I26</f>
        <v>10757.198312557</v>
      </c>
    </row>
    <row r="33" customFormat="false" ht="13.8" hidden="false" customHeight="false" outlineLevel="0" collapsed="false">
      <c r="A33" s="2" t="n">
        <v>42614</v>
      </c>
      <c r="B33" s="4" t="n">
        <v>10648.0661447248</v>
      </c>
      <c r="C33" s="2" t="n">
        <v>42614</v>
      </c>
      <c r="D33" s="0" t="n">
        <v>31</v>
      </c>
      <c r="E33" s="0" t="n">
        <f aca="false">('Government of Guam'!G26*'Government of Guam'!D33^2)+('Government of Guam'!H26*'Government of Guam'!D33)+'Government of Guam'!I26</f>
        <v>10648.0661447248</v>
      </c>
    </row>
    <row r="34" customFormat="false" ht="13.8" hidden="false" customHeight="false" outlineLevel="0" collapsed="false">
      <c r="A34" s="2" t="n">
        <v>42705</v>
      </c>
      <c r="B34" s="4" t="n">
        <v>10533.0375038005</v>
      </c>
      <c r="C34" s="2" t="n">
        <v>42705</v>
      </c>
      <c r="D34" s="0" t="n">
        <v>32</v>
      </c>
      <c r="E34" s="0" t="n">
        <f aca="false">('Government of Guam'!G26*'Government of Guam'!D34^2)+('Government of Guam'!H26*'Government of Guam'!D34)+'Government of Guam'!I26</f>
        <v>10533.0375038005</v>
      </c>
    </row>
    <row r="35" customFormat="false" ht="13.8" hidden="false" customHeight="false" outlineLevel="0" collapsed="false">
      <c r="A35" s="2" t="n">
        <v>42795</v>
      </c>
      <c r="B35" s="4" t="n">
        <v>10412.1123897841</v>
      </c>
      <c r="C35" s="2" t="n">
        <v>42795</v>
      </c>
      <c r="D35" s="0" t="n">
        <v>33</v>
      </c>
      <c r="E35" s="0" t="n">
        <f aca="false">('Government of Guam'!G26*'Government of Guam'!D35^2)+('Government of Guam'!H26*'Government of Guam'!D35)+'Government of Guam'!I26</f>
        <v>10412.1123897841</v>
      </c>
    </row>
    <row r="36" customFormat="false" ht="13.8" hidden="false" customHeight="false" outlineLevel="0" collapsed="false">
      <c r="A36" s="2" t="n">
        <v>42887</v>
      </c>
      <c r="B36" s="4" t="n">
        <v>10285.2908026756</v>
      </c>
      <c r="C36" s="2" t="n">
        <v>42887</v>
      </c>
      <c r="D36" s="0" t="n">
        <v>34</v>
      </c>
      <c r="E36" s="0" t="n">
        <f aca="false">('Government of Guam'!G26*'Government of Guam'!D36^2)+('Government of Guam'!H26*'Government of Guam'!D36)+'Government of Guam'!I26</f>
        <v>10285.2908026756</v>
      </c>
    </row>
    <row r="37" customFormat="false" ht="13.8" hidden="false" customHeight="false" outlineLevel="0" collapsed="false">
      <c r="A37" s="2" t="n">
        <v>42979</v>
      </c>
      <c r="B37" s="4" t="n">
        <v>10152.5727424749</v>
      </c>
      <c r="C37" s="2" t="n">
        <v>42979</v>
      </c>
      <c r="D37" s="0" t="n">
        <v>35</v>
      </c>
      <c r="E37" s="0" t="n">
        <f aca="false">('Government of Guam'!G26*'Government of Guam'!D37^2)+('Government of Guam'!H26*'Government of Guam'!D37)+'Government of Guam'!I26</f>
        <v>10152.5727424749</v>
      </c>
    </row>
    <row r="38" customFormat="false" ht="13.8" hidden="false" customHeight="false" outlineLevel="0" collapsed="false">
      <c r="A38" s="2" t="n">
        <v>43070</v>
      </c>
      <c r="B38" s="4" t="n">
        <v>10013.9582091821</v>
      </c>
      <c r="C38" s="2" t="n">
        <v>43070</v>
      </c>
      <c r="D38" s="0" t="n">
        <v>36</v>
      </c>
      <c r="E38" s="0" t="n">
        <f aca="false">('Government of Guam'!G26*'Government of Guam'!D38^2)+('Government of Guam'!H26*'Government of Guam'!D38)+'Government of Guam'!I26</f>
        <v>10013.9582091821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2017-09-20T07:50:17Z</dcterms:created>
  <dc:creator>John Carlo</dc:creator>
  <dc:description/>
  <dc:language>en-US</dc:language>
  <cp:lastModifiedBy/>
  <dcterms:modified xsi:type="dcterms:W3CDTF">2017-11-02T15:41:11Z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